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filterPrivacy="1" codeName="ThisWorkbook" defaultThemeVersion="124226"/>
  <xr:revisionPtr revIDLastSave="0" documentId="8_{E2942191-ACF9-4A77-91AF-D9ED255BE8D2}" xr6:coauthVersionLast="47" xr6:coauthVersionMax="47" xr10:uidLastSave="{00000000-0000-0000-0000-000000000000}"/>
  <bookViews>
    <workbookView xWindow="-120" yWindow="-120" windowWidth="29040" windowHeight="16440" tabRatio="599" xr2:uid="{00000000-000D-0000-FFFF-FFFF00000000}"/>
  </bookViews>
  <sheets>
    <sheet name="main" sheetId="2" r:id="rId1"/>
    <sheet name="PV_Model" sheetId="30" r:id="rId2"/>
    <sheet name="ClearnessIndexTPM" sheetId="29" r:id="rId3"/>
    <sheet name="appliances" sheetId="26" r:id="rId4"/>
    <sheet name="appliance_sim_data" sheetId="27" r:id="rId5"/>
    <sheet name="activity_stats" sheetId="28" r:id="rId6"/>
    <sheet name="light_config" sheetId="22" r:id="rId7"/>
    <sheet name="bulbs" sheetId="25" r:id="rId8"/>
    <sheet name="light_sim_data" sheetId="23" r:id="rId9"/>
    <sheet name="occ_sim_data" sheetId="20" r:id="rId10"/>
    <sheet name="occ_start_states" sheetId="19" r:id="rId11"/>
    <sheet name="tpm1_wd" sheetId="18" r:id="rId12"/>
    <sheet name="tpm1_we" sheetId="17" r:id="rId13"/>
    <sheet name="tpm2_wd" sheetId="16" r:id="rId14"/>
    <sheet name="tpm2_we" sheetId="15" r:id="rId15"/>
    <sheet name="tpm3_wd" sheetId="14" r:id="rId16"/>
    <sheet name="tpm3_we" sheetId="13" r:id="rId17"/>
    <sheet name="tpm4_wd" sheetId="12" r:id="rId18"/>
    <sheet name="tpm4_we" sheetId="11" r:id="rId19"/>
    <sheet name="tpm5_wd" sheetId="10" r:id="rId20"/>
    <sheet name="tpm5_we" sheetId="9" r:id="rId21"/>
  </sheets>
  <functionGroups builtInGroupCount="19"/>
  <definedNames>
    <definedName name="CorrAuth" localSheetId="0">main!$B$8</definedName>
    <definedName name="tpm1_wd" localSheetId="11">tpm1_wd!$A$11:$J$1018</definedName>
    <definedName name="tpm1_we" localSheetId="12">tpm1_we!$A$11:$J$1018</definedName>
    <definedName name="tpm2_wd" localSheetId="13">tpm2_wd!$A$11:$J$1018</definedName>
    <definedName name="tpm2_we" localSheetId="14">tpm2_we!$A$11:$J$1018</definedName>
    <definedName name="tpm3_wd" localSheetId="15">tpm3_wd!$A$11:$J$1018</definedName>
    <definedName name="tpm3_we" localSheetId="16">tpm3_we!$A$11:$J$1018</definedName>
    <definedName name="tpm4_wd" localSheetId="17">tpm4_wd!$A$11:$J$1018</definedName>
    <definedName name="tpm4_we" localSheetId="18">tpm4_we!$A$11:$J$1018</definedName>
    <definedName name="tpm5_wd" localSheetId="19">tpm5_wd!$A$11:$J$1018</definedName>
    <definedName name="tpm5_we" localSheetId="20">tpm5_we!$A$11:$J$1018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6" i="30" l="1"/>
  <c r="L1449" i="30"/>
  <c r="L1448" i="30"/>
  <c r="L1447" i="30"/>
  <c r="L1446" i="30"/>
  <c r="L1445" i="30"/>
  <c r="L1444" i="30"/>
  <c r="L1443" i="30"/>
  <c r="L1442" i="30"/>
  <c r="L1441" i="30"/>
  <c r="L1440" i="30"/>
  <c r="L1439" i="30"/>
  <c r="L1438" i="30"/>
  <c r="L1437" i="30"/>
  <c r="L1436" i="30"/>
  <c r="L1435" i="30"/>
  <c r="L1434" i="30"/>
  <c r="L1433" i="30"/>
  <c r="L1432" i="30"/>
  <c r="L1431" i="30"/>
  <c r="L1430" i="30"/>
  <c r="L1429" i="30"/>
  <c r="L1428" i="30"/>
  <c r="L1427" i="30"/>
  <c r="L1426" i="30"/>
  <c r="L1425" i="30"/>
  <c r="L1424" i="30"/>
  <c r="L1423" i="30"/>
  <c r="L1422" i="30"/>
  <c r="L1421" i="30"/>
  <c r="L1420" i="30"/>
  <c r="L1419" i="30"/>
  <c r="L1418" i="30"/>
  <c r="L1417" i="30"/>
  <c r="L1416" i="30"/>
  <c r="L1415" i="30"/>
  <c r="L1414" i="30"/>
  <c r="L1413" i="30"/>
  <c r="L1412" i="30"/>
  <c r="L1411" i="30"/>
  <c r="L1410" i="30"/>
  <c r="L1409" i="30"/>
  <c r="L1408" i="30"/>
  <c r="L1407" i="30"/>
  <c r="L1406" i="30"/>
  <c r="L1405" i="30"/>
  <c r="L1404" i="30"/>
  <c r="L1403" i="30"/>
  <c r="L1402" i="30"/>
  <c r="L1401" i="30"/>
  <c r="L1400" i="30"/>
  <c r="L1399" i="30"/>
  <c r="L1398" i="30"/>
  <c r="L1397" i="30"/>
  <c r="L1396" i="30"/>
  <c r="L1395" i="30"/>
  <c r="L1394" i="30"/>
  <c r="L1393" i="30"/>
  <c r="L1392" i="30"/>
  <c r="L1391" i="30"/>
  <c r="L1390" i="30"/>
  <c r="L1389" i="30"/>
  <c r="L1388" i="30"/>
  <c r="L1387" i="30"/>
  <c r="L1386" i="30"/>
  <c r="L1385" i="30"/>
  <c r="L1384" i="30"/>
  <c r="L1383" i="30"/>
  <c r="L1382" i="30"/>
  <c r="L1381" i="30"/>
  <c r="L1380" i="30"/>
  <c r="L1379" i="30"/>
  <c r="L1378" i="30"/>
  <c r="L1377" i="30"/>
  <c r="L1376" i="30"/>
  <c r="L1375" i="30"/>
  <c r="L1374" i="30"/>
  <c r="L1373" i="30"/>
  <c r="L1372" i="30"/>
  <c r="L1371" i="30"/>
  <c r="L1370" i="30"/>
  <c r="L1369" i="30"/>
  <c r="L1368" i="30"/>
  <c r="L1367" i="30"/>
  <c r="L1366" i="30"/>
  <c r="L1365" i="30"/>
  <c r="L1364" i="30"/>
  <c r="L1363" i="30"/>
  <c r="L1362" i="30"/>
  <c r="L1361" i="30"/>
  <c r="L1360" i="30"/>
  <c r="L1359" i="30"/>
  <c r="L1358" i="30"/>
  <c r="L1357" i="30"/>
  <c r="L1356" i="30"/>
  <c r="L1355" i="30"/>
  <c r="L1354" i="30"/>
  <c r="L1353" i="30"/>
  <c r="L1352" i="30"/>
  <c r="L1351" i="30"/>
  <c r="L1350" i="30"/>
  <c r="L1349" i="30"/>
  <c r="L1348" i="30"/>
  <c r="L1347" i="30"/>
  <c r="L1346" i="30"/>
  <c r="L1345" i="30"/>
  <c r="L1344" i="30"/>
  <c r="L1343" i="30"/>
  <c r="L1342" i="30"/>
  <c r="L1341" i="30"/>
  <c r="L1340" i="30"/>
  <c r="L1339" i="30"/>
  <c r="L1338" i="30"/>
  <c r="L1337" i="30"/>
  <c r="L1336" i="30"/>
  <c r="L1335" i="30"/>
  <c r="L1334" i="30"/>
  <c r="L1333" i="30"/>
  <c r="L1332" i="30"/>
  <c r="L1331" i="30"/>
  <c r="L1330" i="30"/>
  <c r="L1329" i="30"/>
  <c r="L1328" i="30"/>
  <c r="L1327" i="30"/>
  <c r="L1326" i="30"/>
  <c r="L1325" i="30"/>
  <c r="L1324" i="30"/>
  <c r="L1323" i="30"/>
  <c r="L1322" i="30"/>
  <c r="L1321" i="30"/>
  <c r="L1320" i="30"/>
  <c r="L1319" i="30"/>
  <c r="L1318" i="30"/>
  <c r="L1317" i="30"/>
  <c r="L1316" i="30"/>
  <c r="L1315" i="30"/>
  <c r="L1314" i="30"/>
  <c r="L1313" i="30"/>
  <c r="L1312" i="30"/>
  <c r="L1311" i="30"/>
  <c r="L1310" i="30"/>
  <c r="L1309" i="30"/>
  <c r="L1308" i="30"/>
  <c r="L1307" i="30"/>
  <c r="L1306" i="30"/>
  <c r="L1305" i="30"/>
  <c r="L1304" i="30"/>
  <c r="L1303" i="30"/>
  <c r="L1302" i="30"/>
  <c r="L1301" i="30"/>
  <c r="L1300" i="30"/>
  <c r="L1299" i="30"/>
  <c r="L1298" i="30"/>
  <c r="L1297" i="30"/>
  <c r="L1296" i="30"/>
  <c r="L1295" i="30"/>
  <c r="L1294" i="30"/>
  <c r="L1293" i="30"/>
  <c r="L1292" i="30"/>
  <c r="L1291" i="30"/>
  <c r="L1290" i="30"/>
  <c r="L1289" i="30"/>
  <c r="L1288" i="30"/>
  <c r="L1287" i="30"/>
  <c r="L1286" i="30"/>
  <c r="L1285" i="30"/>
  <c r="L1284" i="30"/>
  <c r="L1283" i="30"/>
  <c r="L1282" i="30"/>
  <c r="L1281" i="30"/>
  <c r="L1280" i="30"/>
  <c r="L1279" i="30"/>
  <c r="L1278" i="30"/>
  <c r="L1277" i="30"/>
  <c r="L1276" i="30"/>
  <c r="L1275" i="30"/>
  <c r="L1274" i="30"/>
  <c r="L1273" i="30"/>
  <c r="L1272" i="30"/>
  <c r="L1271" i="30"/>
  <c r="L1270" i="30"/>
  <c r="L1269" i="30"/>
  <c r="L1268" i="30"/>
  <c r="L1267" i="30"/>
  <c r="L1266" i="30"/>
  <c r="L1265" i="30"/>
  <c r="L1264" i="30"/>
  <c r="L1263" i="30"/>
  <c r="L1262" i="30"/>
  <c r="L1261" i="30"/>
  <c r="L1260" i="30"/>
  <c r="L1259" i="30"/>
  <c r="L1258" i="30"/>
  <c r="L1257" i="30"/>
  <c r="L1256" i="30"/>
  <c r="L1255" i="30"/>
  <c r="L1254" i="30"/>
  <c r="L1253" i="30"/>
  <c r="L1252" i="30"/>
  <c r="L1251" i="30"/>
  <c r="L1250" i="30"/>
  <c r="L1249" i="30"/>
  <c r="L1248" i="30"/>
  <c r="L1247" i="30"/>
  <c r="L1246" i="30"/>
  <c r="L1245" i="30"/>
  <c r="L1244" i="30"/>
  <c r="L1243" i="30"/>
  <c r="L1242" i="30"/>
  <c r="L1241" i="30"/>
  <c r="L1240" i="30"/>
  <c r="L1239" i="30"/>
  <c r="L1238" i="30"/>
  <c r="L1237" i="30"/>
  <c r="L1236" i="30"/>
  <c r="L1235" i="30"/>
  <c r="L1234" i="30"/>
  <c r="L1233" i="30"/>
  <c r="L1232" i="30"/>
  <c r="L1231" i="30"/>
  <c r="L1230" i="30"/>
  <c r="L1229" i="30"/>
  <c r="L1228" i="30"/>
  <c r="L1227" i="30"/>
  <c r="L1226" i="30"/>
  <c r="L1225" i="30"/>
  <c r="L1224" i="30"/>
  <c r="L1223" i="30"/>
  <c r="L1222" i="30"/>
  <c r="L1221" i="30"/>
  <c r="L1220" i="30"/>
  <c r="L1219" i="30"/>
  <c r="L1218" i="30"/>
  <c r="L1217" i="30"/>
  <c r="L1216" i="30"/>
  <c r="L1215" i="30"/>
  <c r="L1214" i="30"/>
  <c r="L1213" i="30"/>
  <c r="L1212" i="30"/>
  <c r="L1211" i="30"/>
  <c r="L1210" i="30"/>
  <c r="L1209" i="30"/>
  <c r="L1208" i="30"/>
  <c r="L1207" i="30"/>
  <c r="L1206" i="30"/>
  <c r="L1205" i="30"/>
  <c r="L1204" i="30"/>
  <c r="L1203" i="30"/>
  <c r="L1202" i="30"/>
  <c r="L1201" i="30"/>
  <c r="L1200" i="30"/>
  <c r="L1199" i="30"/>
  <c r="L1198" i="30"/>
  <c r="L1197" i="30"/>
  <c r="L1196" i="30"/>
  <c r="L1195" i="30"/>
  <c r="L1194" i="30"/>
  <c r="L1193" i="30"/>
  <c r="L1192" i="30"/>
  <c r="L1191" i="30"/>
  <c r="L1190" i="30"/>
  <c r="L1189" i="30"/>
  <c r="L1188" i="30"/>
  <c r="L1187" i="30"/>
  <c r="L1186" i="30"/>
  <c r="L1185" i="30"/>
  <c r="L1184" i="30"/>
  <c r="L1183" i="30"/>
  <c r="L1182" i="30"/>
  <c r="L1181" i="30"/>
  <c r="L1180" i="30"/>
  <c r="L1179" i="30"/>
  <c r="L1178" i="30"/>
  <c r="L1177" i="30"/>
  <c r="L1176" i="30"/>
  <c r="L1175" i="30"/>
  <c r="L1174" i="30"/>
  <c r="L1173" i="30"/>
  <c r="L1172" i="30"/>
  <c r="L1171" i="30"/>
  <c r="L1170" i="30"/>
  <c r="L1169" i="30"/>
  <c r="L1168" i="30"/>
  <c r="L1167" i="30"/>
  <c r="L1166" i="30"/>
  <c r="L1165" i="30"/>
  <c r="L1164" i="30"/>
  <c r="L1163" i="30"/>
  <c r="L1162" i="30"/>
  <c r="L1161" i="30"/>
  <c r="L1160" i="30"/>
  <c r="L1159" i="30"/>
  <c r="L1158" i="30"/>
  <c r="L1157" i="30"/>
  <c r="L1156" i="30"/>
  <c r="L1155" i="30"/>
  <c r="L1154" i="30"/>
  <c r="L1153" i="30"/>
  <c r="L1152" i="30"/>
  <c r="L1151" i="30"/>
  <c r="L1150" i="30"/>
  <c r="L1149" i="30"/>
  <c r="L1148" i="30"/>
  <c r="L1147" i="30"/>
  <c r="L1146" i="30"/>
  <c r="L1145" i="30"/>
  <c r="L1144" i="30"/>
  <c r="L1143" i="30"/>
  <c r="L1142" i="30"/>
  <c r="L1141" i="30"/>
  <c r="L1140" i="30"/>
  <c r="L1139" i="30"/>
  <c r="L1138" i="30"/>
  <c r="L1137" i="30"/>
  <c r="L1136" i="30"/>
  <c r="L1135" i="30"/>
  <c r="L1134" i="30"/>
  <c r="L1133" i="30"/>
  <c r="L1132" i="30"/>
  <c r="L1131" i="30"/>
  <c r="L1130" i="30"/>
  <c r="L1129" i="30"/>
  <c r="L1128" i="30"/>
  <c r="L1127" i="30"/>
  <c r="L1126" i="30"/>
  <c r="L1125" i="30"/>
  <c r="L1124" i="30"/>
  <c r="L1123" i="30"/>
  <c r="L1122" i="30"/>
  <c r="L1121" i="30"/>
  <c r="L1120" i="30"/>
  <c r="L1119" i="30"/>
  <c r="L1118" i="30"/>
  <c r="L1117" i="30"/>
  <c r="L1116" i="30"/>
  <c r="L1115" i="30"/>
  <c r="L1114" i="30"/>
  <c r="L1113" i="30"/>
  <c r="L1112" i="30"/>
  <c r="L1111" i="30"/>
  <c r="L1110" i="30"/>
  <c r="L1109" i="30"/>
  <c r="L1108" i="30"/>
  <c r="L1107" i="30"/>
  <c r="L1106" i="30"/>
  <c r="L1105" i="30"/>
  <c r="L1104" i="30"/>
  <c r="L1103" i="30"/>
  <c r="L1102" i="30"/>
  <c r="L1101" i="30"/>
  <c r="L1100" i="30"/>
  <c r="L1099" i="30"/>
  <c r="L1098" i="30"/>
  <c r="L1097" i="30"/>
  <c r="L1096" i="30"/>
  <c r="L1095" i="30"/>
  <c r="L1094" i="30"/>
  <c r="L1093" i="30"/>
  <c r="L1092" i="30"/>
  <c r="L1091" i="30"/>
  <c r="L1090" i="30"/>
  <c r="L1089" i="30"/>
  <c r="L1088" i="30"/>
  <c r="L1087" i="30"/>
  <c r="L1086" i="30"/>
  <c r="L1085" i="30"/>
  <c r="L1084" i="30"/>
  <c r="L1083" i="30"/>
  <c r="L1082" i="30"/>
  <c r="L1081" i="30"/>
  <c r="L1080" i="30"/>
  <c r="L1079" i="30"/>
  <c r="L1078" i="30"/>
  <c r="L1077" i="30"/>
  <c r="L1076" i="30"/>
  <c r="L1075" i="30"/>
  <c r="L1074" i="30"/>
  <c r="L1073" i="30"/>
  <c r="L1072" i="30"/>
  <c r="L1071" i="30"/>
  <c r="L1070" i="30"/>
  <c r="L1069" i="30"/>
  <c r="L1068" i="30"/>
  <c r="L1067" i="30"/>
  <c r="L1066" i="30"/>
  <c r="L1065" i="30"/>
  <c r="L1064" i="30"/>
  <c r="L1063" i="30"/>
  <c r="L1062" i="30"/>
  <c r="L1061" i="30"/>
  <c r="L1060" i="30"/>
  <c r="L1059" i="30"/>
  <c r="L1058" i="30"/>
  <c r="L1057" i="30"/>
  <c r="L1056" i="30"/>
  <c r="L1055" i="30"/>
  <c r="L1054" i="30"/>
  <c r="L1053" i="30"/>
  <c r="L1052" i="30"/>
  <c r="L1051" i="30"/>
  <c r="L1050" i="30"/>
  <c r="L1049" i="30"/>
  <c r="L1048" i="30"/>
  <c r="L1047" i="30"/>
  <c r="L1046" i="30"/>
  <c r="L1045" i="30"/>
  <c r="L1044" i="30"/>
  <c r="L1043" i="30"/>
  <c r="L1042" i="30"/>
  <c r="L1041" i="30"/>
  <c r="L1040" i="30"/>
  <c r="L1039" i="30"/>
  <c r="L1038" i="30"/>
  <c r="L1037" i="30"/>
  <c r="L1036" i="30"/>
  <c r="L1035" i="30"/>
  <c r="L1034" i="30"/>
  <c r="L1033" i="30"/>
  <c r="L1032" i="30"/>
  <c r="L1031" i="30"/>
  <c r="L1030" i="30"/>
  <c r="L1029" i="30"/>
  <c r="L1028" i="30"/>
  <c r="L1027" i="30"/>
  <c r="L1026" i="30"/>
  <c r="L1025" i="30"/>
  <c r="L1024" i="30"/>
  <c r="L1023" i="30"/>
  <c r="L1022" i="30"/>
  <c r="L1021" i="30"/>
  <c r="L1020" i="30"/>
  <c r="L1019" i="30"/>
  <c r="L1018" i="30"/>
  <c r="L1017" i="30"/>
  <c r="L1016" i="30"/>
  <c r="L1015" i="30"/>
  <c r="L1014" i="30"/>
  <c r="L1013" i="30"/>
  <c r="L1012" i="30"/>
  <c r="L1011" i="30"/>
  <c r="L1010" i="30"/>
  <c r="L1009" i="30"/>
  <c r="L1008" i="30"/>
  <c r="L1007" i="30"/>
  <c r="L1006" i="30"/>
  <c r="L1005" i="30"/>
  <c r="L1004" i="30"/>
  <c r="L1003" i="30"/>
  <c r="L1002" i="30"/>
  <c r="L1001" i="30"/>
  <c r="L1000" i="30"/>
  <c r="L999" i="30"/>
  <c r="L998" i="30"/>
  <c r="L997" i="30"/>
  <c r="L996" i="30"/>
  <c r="L995" i="30"/>
  <c r="L994" i="30"/>
  <c r="L993" i="30"/>
  <c r="L992" i="30"/>
  <c r="L991" i="30"/>
  <c r="L990" i="30"/>
  <c r="L989" i="30"/>
  <c r="L988" i="30"/>
  <c r="L987" i="30"/>
  <c r="L986" i="30"/>
  <c r="L985" i="30"/>
  <c r="L984" i="30"/>
  <c r="L983" i="30"/>
  <c r="L982" i="30"/>
  <c r="L981" i="30"/>
  <c r="L980" i="30"/>
  <c r="L979" i="30"/>
  <c r="L978" i="30"/>
  <c r="L977" i="30"/>
  <c r="L976" i="30"/>
  <c r="L975" i="30"/>
  <c r="L974" i="30"/>
  <c r="L973" i="30"/>
  <c r="L972" i="30"/>
  <c r="L971" i="30"/>
  <c r="L970" i="30"/>
  <c r="L969" i="30"/>
  <c r="L968" i="30"/>
  <c r="L967" i="30"/>
  <c r="L966" i="30"/>
  <c r="L965" i="30"/>
  <c r="L964" i="30"/>
  <c r="L963" i="30"/>
  <c r="L962" i="30"/>
  <c r="L961" i="30"/>
  <c r="L960" i="30"/>
  <c r="L959" i="30"/>
  <c r="L958" i="30"/>
  <c r="L957" i="30"/>
  <c r="L956" i="30"/>
  <c r="L955" i="30"/>
  <c r="L954" i="30"/>
  <c r="L953" i="30"/>
  <c r="L952" i="30"/>
  <c r="L951" i="30"/>
  <c r="L950" i="30"/>
  <c r="L949" i="30"/>
  <c r="L948" i="30"/>
  <c r="L947" i="30"/>
  <c r="L946" i="30"/>
  <c r="L945" i="30"/>
  <c r="L944" i="30"/>
  <c r="L943" i="30"/>
  <c r="L942" i="30"/>
  <c r="L941" i="30"/>
  <c r="L940" i="30"/>
  <c r="L939" i="30"/>
  <c r="L938" i="30"/>
  <c r="L937" i="30"/>
  <c r="L936" i="30"/>
  <c r="L935" i="30"/>
  <c r="L934" i="30"/>
  <c r="L933" i="30"/>
  <c r="L932" i="30"/>
  <c r="L931" i="30"/>
  <c r="L930" i="30"/>
  <c r="L929" i="30"/>
  <c r="L928" i="30"/>
  <c r="L927" i="30"/>
  <c r="L926" i="30"/>
  <c r="L925" i="30"/>
  <c r="L924" i="30"/>
  <c r="L923" i="30"/>
  <c r="L922" i="30"/>
  <c r="L921" i="30"/>
  <c r="L920" i="30"/>
  <c r="L919" i="30"/>
  <c r="L918" i="30"/>
  <c r="L917" i="30"/>
  <c r="L916" i="30"/>
  <c r="L915" i="30"/>
  <c r="L914" i="30"/>
  <c r="L913" i="30"/>
  <c r="L912" i="30"/>
  <c r="L911" i="30"/>
  <c r="L910" i="30"/>
  <c r="L909" i="30"/>
  <c r="L908" i="30"/>
  <c r="L907" i="30"/>
  <c r="L906" i="30"/>
  <c r="L905" i="30"/>
  <c r="L904" i="30"/>
  <c r="L903" i="30"/>
  <c r="L902" i="30"/>
  <c r="L901" i="30"/>
  <c r="L900" i="30"/>
  <c r="L899" i="30"/>
  <c r="L898" i="30"/>
  <c r="L897" i="30"/>
  <c r="L896" i="30"/>
  <c r="L895" i="30"/>
  <c r="L894" i="30"/>
  <c r="L893" i="30"/>
  <c r="L892" i="30"/>
  <c r="L891" i="30"/>
  <c r="L890" i="30"/>
  <c r="L889" i="30"/>
  <c r="L888" i="30"/>
  <c r="L887" i="30"/>
  <c r="L886" i="30"/>
  <c r="L885" i="30"/>
  <c r="L884" i="30"/>
  <c r="L883" i="30"/>
  <c r="L882" i="30"/>
  <c r="L881" i="30"/>
  <c r="L880" i="30"/>
  <c r="L879" i="30"/>
  <c r="L878" i="30"/>
  <c r="L877" i="30"/>
  <c r="L876" i="30"/>
  <c r="L875" i="30"/>
  <c r="L874" i="30"/>
  <c r="L873" i="30"/>
  <c r="L872" i="30"/>
  <c r="L871" i="30"/>
  <c r="L870" i="30"/>
  <c r="L869" i="30"/>
  <c r="L868" i="30"/>
  <c r="L867" i="30"/>
  <c r="L866" i="30"/>
  <c r="L865" i="30"/>
  <c r="L864" i="30"/>
  <c r="L863" i="30"/>
  <c r="L862" i="30"/>
  <c r="L861" i="30"/>
  <c r="L860" i="30"/>
  <c r="L859" i="30"/>
  <c r="L858" i="30"/>
  <c r="L857" i="30"/>
  <c r="L856" i="30"/>
  <c r="L855" i="30"/>
  <c r="L854" i="30"/>
  <c r="L853" i="30"/>
  <c r="L852" i="30"/>
  <c r="L851" i="30"/>
  <c r="L850" i="30"/>
  <c r="L849" i="30"/>
  <c r="L848" i="30"/>
  <c r="L847" i="30"/>
  <c r="L846" i="30"/>
  <c r="L845" i="30"/>
  <c r="L844" i="30"/>
  <c r="L843" i="30"/>
  <c r="L842" i="30"/>
  <c r="L841" i="30"/>
  <c r="L840" i="30"/>
  <c r="L839" i="30"/>
  <c r="L838" i="30"/>
  <c r="L837" i="30"/>
  <c r="L836" i="30"/>
  <c r="L835" i="30"/>
  <c r="L834" i="30"/>
  <c r="L833" i="30"/>
  <c r="L832" i="30"/>
  <c r="L831" i="30"/>
  <c r="L830" i="30"/>
  <c r="L829" i="30"/>
  <c r="L828" i="30"/>
  <c r="L827" i="30"/>
  <c r="L826" i="30"/>
  <c r="L825" i="30"/>
  <c r="L824" i="30"/>
  <c r="L823" i="30"/>
  <c r="L822" i="30"/>
  <c r="L821" i="30"/>
  <c r="L820" i="30"/>
  <c r="L819" i="30"/>
  <c r="L818" i="30"/>
  <c r="L817" i="30"/>
  <c r="L816" i="30"/>
  <c r="L815" i="30"/>
  <c r="L814" i="30"/>
  <c r="L813" i="30"/>
  <c r="L812" i="30"/>
  <c r="L811" i="30"/>
  <c r="L810" i="30"/>
  <c r="L809" i="30"/>
  <c r="L808" i="30"/>
  <c r="L807" i="30"/>
  <c r="L806" i="30"/>
  <c r="L805" i="30"/>
  <c r="L804" i="30"/>
  <c r="L803" i="30"/>
  <c r="L802" i="30"/>
  <c r="L801" i="30"/>
  <c r="L800" i="30"/>
  <c r="L799" i="30"/>
  <c r="L798" i="30"/>
  <c r="L797" i="30"/>
  <c r="L796" i="30"/>
  <c r="L795" i="30"/>
  <c r="L794" i="30"/>
  <c r="L793" i="30"/>
  <c r="L792" i="30"/>
  <c r="L791" i="30"/>
  <c r="L790" i="30"/>
  <c r="L789" i="30"/>
  <c r="L788" i="30"/>
  <c r="L787" i="30"/>
  <c r="L786" i="30"/>
  <c r="L785" i="30"/>
  <c r="L784" i="30"/>
  <c r="L783" i="30"/>
  <c r="L782" i="30"/>
  <c r="L781" i="30"/>
  <c r="L780" i="30"/>
  <c r="L779" i="30"/>
  <c r="L778" i="30"/>
  <c r="L777" i="30"/>
  <c r="L776" i="30"/>
  <c r="L775" i="30"/>
  <c r="L774" i="30"/>
  <c r="L773" i="30"/>
  <c r="L772" i="30"/>
  <c r="L771" i="30"/>
  <c r="L770" i="30"/>
  <c r="L769" i="30"/>
  <c r="L768" i="30"/>
  <c r="L767" i="30"/>
  <c r="L766" i="30"/>
  <c r="L765" i="30"/>
  <c r="L764" i="30"/>
  <c r="L763" i="30"/>
  <c r="L762" i="30"/>
  <c r="L761" i="30"/>
  <c r="L760" i="30"/>
  <c r="L759" i="30"/>
  <c r="L758" i="30"/>
  <c r="L757" i="30"/>
  <c r="L756" i="30"/>
  <c r="L755" i="30"/>
  <c r="L754" i="30"/>
  <c r="L753" i="30"/>
  <c r="L752" i="30"/>
  <c r="L751" i="30"/>
  <c r="L750" i="30"/>
  <c r="L749" i="30"/>
  <c r="L748" i="30"/>
  <c r="L747" i="30"/>
  <c r="L746" i="30"/>
  <c r="L745" i="30"/>
  <c r="L744" i="30"/>
  <c r="L743" i="30"/>
  <c r="L742" i="30"/>
  <c r="L741" i="30"/>
  <c r="L740" i="30"/>
  <c r="L739" i="30"/>
  <c r="L738" i="30"/>
  <c r="L737" i="30"/>
  <c r="L736" i="30"/>
  <c r="L735" i="30"/>
  <c r="L734" i="30"/>
  <c r="L733" i="30"/>
  <c r="L732" i="30"/>
  <c r="L731" i="30"/>
  <c r="L730" i="30"/>
  <c r="L729" i="30"/>
  <c r="L728" i="30"/>
  <c r="L727" i="30"/>
  <c r="L726" i="30"/>
  <c r="L725" i="30"/>
  <c r="L724" i="30"/>
  <c r="L723" i="30"/>
  <c r="L722" i="30"/>
  <c r="L721" i="30"/>
  <c r="L720" i="30"/>
  <c r="L719" i="30"/>
  <c r="L718" i="30"/>
  <c r="L717" i="30"/>
  <c r="L716" i="30"/>
  <c r="L715" i="30"/>
  <c r="L714" i="30"/>
  <c r="L713" i="30"/>
  <c r="L712" i="30"/>
  <c r="L711" i="30"/>
  <c r="L710" i="30"/>
  <c r="L709" i="30"/>
  <c r="L708" i="30"/>
  <c r="L707" i="30"/>
  <c r="L706" i="30"/>
  <c r="L705" i="30"/>
  <c r="L704" i="30"/>
  <c r="L703" i="30"/>
  <c r="L702" i="30"/>
  <c r="L701" i="30"/>
  <c r="L700" i="30"/>
  <c r="L699" i="30"/>
  <c r="L698" i="30"/>
  <c r="L697" i="30"/>
  <c r="L696" i="30"/>
  <c r="L695" i="30"/>
  <c r="L694" i="30"/>
  <c r="L693" i="30"/>
  <c r="L692" i="30"/>
  <c r="L691" i="30"/>
  <c r="L690" i="30"/>
  <c r="L689" i="30"/>
  <c r="L688" i="30"/>
  <c r="L687" i="30"/>
  <c r="L686" i="30"/>
  <c r="L685" i="30"/>
  <c r="L684" i="30"/>
  <c r="L683" i="30"/>
  <c r="L682" i="30"/>
  <c r="L681" i="30"/>
  <c r="L680" i="30"/>
  <c r="L679" i="30"/>
  <c r="L678" i="30"/>
  <c r="L677" i="30"/>
  <c r="L676" i="30"/>
  <c r="L675" i="30"/>
  <c r="L674" i="30"/>
  <c r="L673" i="30"/>
  <c r="L672" i="30"/>
  <c r="L671" i="30"/>
  <c r="L670" i="30"/>
  <c r="L669" i="30"/>
  <c r="L668" i="30"/>
  <c r="L667" i="30"/>
  <c r="L666" i="30"/>
  <c r="L665" i="30"/>
  <c r="L664" i="30"/>
  <c r="L663" i="30"/>
  <c r="L662" i="30"/>
  <c r="L661" i="30"/>
  <c r="L660" i="30"/>
  <c r="L659" i="30"/>
  <c r="L658" i="30"/>
  <c r="L657" i="30"/>
  <c r="L656" i="30"/>
  <c r="L655" i="30"/>
  <c r="L654" i="30"/>
  <c r="L653" i="30"/>
  <c r="L652" i="30"/>
  <c r="L651" i="30"/>
  <c r="L650" i="30"/>
  <c r="L649" i="30"/>
  <c r="L648" i="30"/>
  <c r="L647" i="30"/>
  <c r="L646" i="30"/>
  <c r="L645" i="30"/>
  <c r="L644" i="30"/>
  <c r="L643" i="30"/>
  <c r="L642" i="30"/>
  <c r="L641" i="30"/>
  <c r="L640" i="30"/>
  <c r="L639" i="30"/>
  <c r="L638" i="30"/>
  <c r="L637" i="30"/>
  <c r="L636" i="30"/>
  <c r="L635" i="30"/>
  <c r="L634" i="30"/>
  <c r="L633" i="30"/>
  <c r="L632" i="30"/>
  <c r="L631" i="30"/>
  <c r="L630" i="30"/>
  <c r="L629" i="30"/>
  <c r="L628" i="30"/>
  <c r="L627" i="30"/>
  <c r="L626" i="30"/>
  <c r="L625" i="30"/>
  <c r="L624" i="30"/>
  <c r="L623" i="30"/>
  <c r="L622" i="30"/>
  <c r="L621" i="30"/>
  <c r="L620" i="30"/>
  <c r="L619" i="30"/>
  <c r="L618" i="30"/>
  <c r="L617" i="30"/>
  <c r="L616" i="30"/>
  <c r="L615" i="30"/>
  <c r="L614" i="30"/>
  <c r="L613" i="30"/>
  <c r="L612" i="30"/>
  <c r="L611" i="30"/>
  <c r="L610" i="30"/>
  <c r="L609" i="30"/>
  <c r="L608" i="30"/>
  <c r="L607" i="30"/>
  <c r="L606" i="30"/>
  <c r="L605" i="30"/>
  <c r="L604" i="30"/>
  <c r="L603" i="30"/>
  <c r="L602" i="30"/>
  <c r="L601" i="30"/>
  <c r="L600" i="30"/>
  <c r="L599" i="30"/>
  <c r="L598" i="30"/>
  <c r="L597" i="30"/>
  <c r="L596" i="30"/>
  <c r="L595" i="30"/>
  <c r="L594" i="30"/>
  <c r="L593" i="30"/>
  <c r="L592" i="30"/>
  <c r="L591" i="30"/>
  <c r="L590" i="30"/>
  <c r="L589" i="30"/>
  <c r="L588" i="30"/>
  <c r="L587" i="30"/>
  <c r="L586" i="30"/>
  <c r="L585" i="30"/>
  <c r="L584" i="30"/>
  <c r="L583" i="30"/>
  <c r="L582" i="30"/>
  <c r="L581" i="30"/>
  <c r="L580" i="30"/>
  <c r="L579" i="30"/>
  <c r="L578" i="30"/>
  <c r="L577" i="30"/>
  <c r="L576" i="30"/>
  <c r="L575" i="30"/>
  <c r="L574" i="30"/>
  <c r="L573" i="30"/>
  <c r="L572" i="30"/>
  <c r="L571" i="30"/>
  <c r="L570" i="30"/>
  <c r="L569" i="30"/>
  <c r="L568" i="30"/>
  <c r="L567" i="30"/>
  <c r="L566" i="30"/>
  <c r="L565" i="30"/>
  <c r="L564" i="30"/>
  <c r="L563" i="30"/>
  <c r="L562" i="30"/>
  <c r="L561" i="30"/>
  <c r="L560" i="30"/>
  <c r="L559" i="30"/>
  <c r="L558" i="30"/>
  <c r="L557" i="30"/>
  <c r="L556" i="30"/>
  <c r="L555" i="30"/>
  <c r="L554" i="30"/>
  <c r="L553" i="30"/>
  <c r="L552" i="30"/>
  <c r="L551" i="30"/>
  <c r="L550" i="30"/>
  <c r="L549" i="30"/>
  <c r="L548" i="30"/>
  <c r="L547" i="30"/>
  <c r="L546" i="30"/>
  <c r="L545" i="30"/>
  <c r="L544" i="30"/>
  <c r="L543" i="30"/>
  <c r="L542" i="30"/>
  <c r="L541" i="30"/>
  <c r="L540" i="30"/>
  <c r="L539" i="30"/>
  <c r="L538" i="30"/>
  <c r="L537" i="30"/>
  <c r="L536" i="30"/>
  <c r="L535" i="30"/>
  <c r="L534" i="30"/>
  <c r="L533" i="30"/>
  <c r="L532" i="30"/>
  <c r="L531" i="30"/>
  <c r="L530" i="30"/>
  <c r="L529" i="30"/>
  <c r="L528" i="30"/>
  <c r="L527" i="30"/>
  <c r="L526" i="30"/>
  <c r="L525" i="30"/>
  <c r="L524" i="30"/>
  <c r="L523" i="30"/>
  <c r="L522" i="30"/>
  <c r="L521" i="30"/>
  <c r="L520" i="30"/>
  <c r="L519" i="30"/>
  <c r="L518" i="30"/>
  <c r="L517" i="30"/>
  <c r="L516" i="30"/>
  <c r="L515" i="30"/>
  <c r="L514" i="30"/>
  <c r="L513" i="30"/>
  <c r="L512" i="30"/>
  <c r="L511" i="30"/>
  <c r="L510" i="30"/>
  <c r="L509" i="30"/>
  <c r="L508" i="30"/>
  <c r="L507" i="30"/>
  <c r="L506" i="30"/>
  <c r="L505" i="30"/>
  <c r="L504" i="30"/>
  <c r="L503" i="30"/>
  <c r="L502" i="30"/>
  <c r="L501" i="30"/>
  <c r="L500" i="30"/>
  <c r="L499" i="30"/>
  <c r="L498" i="30"/>
  <c r="L497" i="30"/>
  <c r="L496" i="30"/>
  <c r="L495" i="30"/>
  <c r="L494" i="30"/>
  <c r="L493" i="30"/>
  <c r="L492" i="30"/>
  <c r="L491" i="30"/>
  <c r="L490" i="30"/>
  <c r="L489" i="30"/>
  <c r="L488" i="30"/>
  <c r="L487" i="30"/>
  <c r="L486" i="30"/>
  <c r="L485" i="30"/>
  <c r="L484" i="30"/>
  <c r="L483" i="30"/>
  <c r="L482" i="30"/>
  <c r="L481" i="30"/>
  <c r="L480" i="30"/>
  <c r="L479" i="30"/>
  <c r="L478" i="30"/>
  <c r="L477" i="30"/>
  <c r="L476" i="30"/>
  <c r="L475" i="30"/>
  <c r="L474" i="30"/>
  <c r="L473" i="30"/>
  <c r="L472" i="30"/>
  <c r="L471" i="30"/>
  <c r="L470" i="30"/>
  <c r="L469" i="30"/>
  <c r="L468" i="30"/>
  <c r="L467" i="30"/>
  <c r="L466" i="30"/>
  <c r="L465" i="30"/>
  <c r="L464" i="30"/>
  <c r="L463" i="30"/>
  <c r="L462" i="30"/>
  <c r="L461" i="30"/>
  <c r="L460" i="30"/>
  <c r="L459" i="30"/>
  <c r="L458" i="30"/>
  <c r="L457" i="30"/>
  <c r="L456" i="30"/>
  <c r="L455" i="30"/>
  <c r="L454" i="30"/>
  <c r="L453" i="30"/>
  <c r="L452" i="30"/>
  <c r="L451" i="30"/>
  <c r="L450" i="30"/>
  <c r="L449" i="30"/>
  <c r="L448" i="30"/>
  <c r="L447" i="30"/>
  <c r="L446" i="30"/>
  <c r="L445" i="30"/>
  <c r="L444" i="30"/>
  <c r="L443" i="30"/>
  <c r="L442" i="30"/>
  <c r="L441" i="30"/>
  <c r="L440" i="30"/>
  <c r="L439" i="30"/>
  <c r="L438" i="30"/>
  <c r="L437" i="30"/>
  <c r="L436" i="30"/>
  <c r="L435" i="30"/>
  <c r="L434" i="30"/>
  <c r="L433" i="30"/>
  <c r="L432" i="30"/>
  <c r="L431" i="30"/>
  <c r="L430" i="30"/>
  <c r="L429" i="30"/>
  <c r="L428" i="30"/>
  <c r="L427" i="30"/>
  <c r="L426" i="30"/>
  <c r="L425" i="30"/>
  <c r="L424" i="30"/>
  <c r="L423" i="30"/>
  <c r="L422" i="30"/>
  <c r="L421" i="30"/>
  <c r="L420" i="30"/>
  <c r="L419" i="30"/>
  <c r="L418" i="30"/>
  <c r="L417" i="30"/>
  <c r="L416" i="30"/>
  <c r="L415" i="30"/>
  <c r="L414" i="30"/>
  <c r="L413" i="30"/>
  <c r="L412" i="30"/>
  <c r="L411" i="30"/>
  <c r="L410" i="30"/>
  <c r="L409" i="30"/>
  <c r="L408" i="30"/>
  <c r="L407" i="30"/>
  <c r="L406" i="30"/>
  <c r="L405" i="30"/>
  <c r="L404" i="30"/>
  <c r="L403" i="30"/>
  <c r="L402" i="30"/>
  <c r="L401" i="30"/>
  <c r="L400" i="30"/>
  <c r="L399" i="30"/>
  <c r="L398" i="30"/>
  <c r="L397" i="30"/>
  <c r="L396" i="30"/>
  <c r="L395" i="30"/>
  <c r="L394" i="30"/>
  <c r="L393" i="30"/>
  <c r="L392" i="30"/>
  <c r="L391" i="30"/>
  <c r="L390" i="30"/>
  <c r="L389" i="30"/>
  <c r="L388" i="30"/>
  <c r="L387" i="30"/>
  <c r="L386" i="30"/>
  <c r="L385" i="30"/>
  <c r="L384" i="30"/>
  <c r="L383" i="30"/>
  <c r="L382" i="30"/>
  <c r="L381" i="30"/>
  <c r="L380" i="30"/>
  <c r="L379" i="30"/>
  <c r="L378" i="30"/>
  <c r="L377" i="30"/>
  <c r="L376" i="30"/>
  <c r="L375" i="30"/>
  <c r="L374" i="30"/>
  <c r="L373" i="30"/>
  <c r="L372" i="30"/>
  <c r="L371" i="30"/>
  <c r="L370" i="30"/>
  <c r="L369" i="30"/>
  <c r="L368" i="30"/>
  <c r="L367" i="30"/>
  <c r="L366" i="30"/>
  <c r="L365" i="30"/>
  <c r="L364" i="30"/>
  <c r="L363" i="30"/>
  <c r="L362" i="30"/>
  <c r="L361" i="30"/>
  <c r="L360" i="30"/>
  <c r="L359" i="30"/>
  <c r="L358" i="30"/>
  <c r="L357" i="30"/>
  <c r="L356" i="30"/>
  <c r="L355" i="30"/>
  <c r="L354" i="30"/>
  <c r="L353" i="30"/>
  <c r="L352" i="30"/>
  <c r="L351" i="30"/>
  <c r="L350" i="30"/>
  <c r="L349" i="30"/>
  <c r="L348" i="30"/>
  <c r="L347" i="30"/>
  <c r="L346" i="30"/>
  <c r="L345" i="30"/>
  <c r="L344" i="30"/>
  <c r="L343" i="30"/>
  <c r="L342" i="30"/>
  <c r="L341" i="30"/>
  <c r="L340" i="30"/>
  <c r="L339" i="30"/>
  <c r="L338" i="30"/>
  <c r="L337" i="30"/>
  <c r="L336" i="30"/>
  <c r="L335" i="30"/>
  <c r="L334" i="30"/>
  <c r="L333" i="30"/>
  <c r="L332" i="30"/>
  <c r="L331" i="30"/>
  <c r="L330" i="30"/>
  <c r="L329" i="30"/>
  <c r="L328" i="30"/>
  <c r="L327" i="30"/>
  <c r="L326" i="30"/>
  <c r="L325" i="30"/>
  <c r="L324" i="30"/>
  <c r="L323" i="30"/>
  <c r="L322" i="30"/>
  <c r="L321" i="30"/>
  <c r="L320" i="30"/>
  <c r="L319" i="30"/>
  <c r="L318" i="30"/>
  <c r="L317" i="30"/>
  <c r="L316" i="30"/>
  <c r="L315" i="30"/>
  <c r="L314" i="30"/>
  <c r="L313" i="30"/>
  <c r="L312" i="30"/>
  <c r="L311" i="30"/>
  <c r="L310" i="30"/>
  <c r="L309" i="30"/>
  <c r="L308" i="30"/>
  <c r="L307" i="30"/>
  <c r="L306" i="30"/>
  <c r="L305" i="30"/>
  <c r="L304" i="30"/>
  <c r="L303" i="30"/>
  <c r="L302" i="30"/>
  <c r="L301" i="30"/>
  <c r="L300" i="30"/>
  <c r="L299" i="30"/>
  <c r="L298" i="30"/>
  <c r="L297" i="30"/>
  <c r="L296" i="30"/>
  <c r="L295" i="30"/>
  <c r="L294" i="30"/>
  <c r="L293" i="30"/>
  <c r="L292" i="30"/>
  <c r="L291" i="30"/>
  <c r="L290" i="30"/>
  <c r="L289" i="30"/>
  <c r="L288" i="30"/>
  <c r="L287" i="30"/>
  <c r="L286" i="30"/>
  <c r="L285" i="30"/>
  <c r="L284" i="30"/>
  <c r="L283" i="30"/>
  <c r="L282" i="30"/>
  <c r="L281" i="30"/>
  <c r="L280" i="30"/>
  <c r="L279" i="30"/>
  <c r="L278" i="30"/>
  <c r="L277" i="30"/>
  <c r="L276" i="30"/>
  <c r="L275" i="30"/>
  <c r="L274" i="30"/>
  <c r="L273" i="30"/>
  <c r="L272" i="30"/>
  <c r="L271" i="30"/>
  <c r="L270" i="30"/>
  <c r="L269" i="30"/>
  <c r="L268" i="30"/>
  <c r="L267" i="30"/>
  <c r="L266" i="30"/>
  <c r="L265" i="30"/>
  <c r="L264" i="30"/>
  <c r="L263" i="30"/>
  <c r="L262" i="30"/>
  <c r="L261" i="30"/>
  <c r="L260" i="30"/>
  <c r="L259" i="30"/>
  <c r="L258" i="30"/>
  <c r="L257" i="30"/>
  <c r="L256" i="30"/>
  <c r="L255" i="30"/>
  <c r="L254" i="30"/>
  <c r="L253" i="30"/>
  <c r="L252" i="30"/>
  <c r="L251" i="30"/>
  <c r="L250" i="30"/>
  <c r="L249" i="30"/>
  <c r="L248" i="30"/>
  <c r="L247" i="30"/>
  <c r="L246" i="30"/>
  <c r="L245" i="30"/>
  <c r="L244" i="30"/>
  <c r="L243" i="30"/>
  <c r="L242" i="30"/>
  <c r="L241" i="30"/>
  <c r="L240" i="30"/>
  <c r="L239" i="30"/>
  <c r="L238" i="30"/>
  <c r="L237" i="30"/>
  <c r="L236" i="30"/>
  <c r="L235" i="30"/>
  <c r="L234" i="30"/>
  <c r="L233" i="30"/>
  <c r="L232" i="30"/>
  <c r="L231" i="30"/>
  <c r="L230" i="30"/>
  <c r="L229" i="30"/>
  <c r="L228" i="30"/>
  <c r="L227" i="30"/>
  <c r="L226" i="30"/>
  <c r="L225" i="30"/>
  <c r="L224" i="30"/>
  <c r="L223" i="30"/>
  <c r="L222" i="30"/>
  <c r="L221" i="30"/>
  <c r="L220" i="30"/>
  <c r="L219" i="30"/>
  <c r="L218" i="30"/>
  <c r="L217" i="30"/>
  <c r="L216" i="30"/>
  <c r="L215" i="30"/>
  <c r="L214" i="30"/>
  <c r="L213" i="30"/>
  <c r="L212" i="30"/>
  <c r="L211" i="30"/>
  <c r="L210" i="30"/>
  <c r="L209" i="30"/>
  <c r="L208" i="30"/>
  <c r="L207" i="30"/>
  <c r="L206" i="30"/>
  <c r="L205" i="30"/>
  <c r="L204" i="30"/>
  <c r="L203" i="30"/>
  <c r="L202" i="30"/>
  <c r="L201" i="30"/>
  <c r="L200" i="30"/>
  <c r="L199" i="30"/>
  <c r="L198" i="30"/>
  <c r="L197" i="30"/>
  <c r="L196" i="30"/>
  <c r="L195" i="30"/>
  <c r="L194" i="30"/>
  <c r="L193" i="30"/>
  <c r="L192" i="30"/>
  <c r="L191" i="30"/>
  <c r="L190" i="30"/>
  <c r="L189" i="30"/>
  <c r="L188" i="30"/>
  <c r="L187" i="30"/>
  <c r="L186" i="30"/>
  <c r="L185" i="30"/>
  <c r="L184" i="30"/>
  <c r="L183" i="30"/>
  <c r="L182" i="30"/>
  <c r="L181" i="30"/>
  <c r="L180" i="30"/>
  <c r="L179" i="30"/>
  <c r="L178" i="30"/>
  <c r="L177" i="30"/>
  <c r="L176" i="30"/>
  <c r="L175" i="30"/>
  <c r="L174" i="30"/>
  <c r="L173" i="30"/>
  <c r="L172" i="30"/>
  <c r="L171" i="30"/>
  <c r="L170" i="30"/>
  <c r="L169" i="30"/>
  <c r="L168" i="30"/>
  <c r="L167" i="30"/>
  <c r="L166" i="30"/>
  <c r="L165" i="30"/>
  <c r="L164" i="30"/>
  <c r="L163" i="30"/>
  <c r="L162" i="30"/>
  <c r="L161" i="30"/>
  <c r="L160" i="30"/>
  <c r="L159" i="30"/>
  <c r="L158" i="30"/>
  <c r="L157" i="30"/>
  <c r="L156" i="30"/>
  <c r="L155" i="30"/>
  <c r="L154" i="30"/>
  <c r="L153" i="30"/>
  <c r="L152" i="30"/>
  <c r="L151" i="30"/>
  <c r="L150" i="30"/>
  <c r="L149" i="30"/>
  <c r="L148" i="30"/>
  <c r="L147" i="30"/>
  <c r="L146" i="30"/>
  <c r="L145" i="30"/>
  <c r="L144" i="30"/>
  <c r="L143" i="30"/>
  <c r="L142" i="30"/>
  <c r="L141" i="30"/>
  <c r="L140" i="30"/>
  <c r="L139" i="30"/>
  <c r="L138" i="30"/>
  <c r="L137" i="30"/>
  <c r="L136" i="30"/>
  <c r="L135" i="30"/>
  <c r="L134" i="30"/>
  <c r="L133" i="30"/>
  <c r="L132" i="30"/>
  <c r="L131" i="30"/>
  <c r="L130" i="30"/>
  <c r="L129" i="30"/>
  <c r="L128" i="30"/>
  <c r="L127" i="30"/>
  <c r="L126" i="30"/>
  <c r="L125" i="30"/>
  <c r="L124" i="30"/>
  <c r="L123" i="30"/>
  <c r="L122" i="30"/>
  <c r="L121" i="30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5" i="30"/>
  <c r="L104" i="30"/>
  <c r="L103" i="30"/>
  <c r="L102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6" i="30"/>
  <c r="L85" i="30"/>
  <c r="L84" i="30"/>
  <c r="L83" i="30"/>
  <c r="L82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L68" i="30"/>
  <c r="L67" i="30"/>
  <c r="L66" i="30"/>
  <c r="L65" i="30"/>
  <c r="L64" i="30"/>
  <c r="L63" i="30"/>
  <c r="L62" i="30"/>
  <c r="L61" i="30"/>
  <c r="L60" i="30"/>
  <c r="L59" i="30"/>
  <c r="L58" i="30"/>
  <c r="L57" i="30"/>
  <c r="L56" i="30"/>
  <c r="L55" i="30"/>
  <c r="L54" i="30"/>
  <c r="L53" i="30"/>
  <c r="L52" i="30"/>
  <c r="L51" i="30"/>
  <c r="L50" i="30"/>
  <c r="L49" i="30"/>
  <c r="L48" i="30"/>
  <c r="L47" i="30"/>
  <c r="L46" i="30"/>
  <c r="L45" i="30"/>
  <c r="L44" i="30"/>
  <c r="L43" i="30"/>
  <c r="L42" i="30"/>
  <c r="L41" i="30"/>
  <c r="L40" i="30"/>
  <c r="L39" i="30"/>
  <c r="L38" i="30"/>
  <c r="L37" i="30"/>
  <c r="L36" i="30"/>
  <c r="L35" i="30"/>
  <c r="L34" i="30"/>
  <c r="L33" i="30"/>
  <c r="L32" i="30"/>
  <c r="L31" i="30"/>
  <c r="L30" i="30"/>
  <c r="L29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L12" i="30"/>
  <c r="L11" i="30"/>
  <c r="L10" i="30"/>
  <c r="B16" i="30" l="1"/>
  <c r="M1449" i="30" l="1"/>
  <c r="N1449" i="30" s="1"/>
  <c r="M1448" i="30"/>
  <c r="N1448" i="30" s="1"/>
  <c r="M1447" i="30"/>
  <c r="N1447" i="30" s="1"/>
  <c r="M1446" i="30"/>
  <c r="N1446" i="30" s="1"/>
  <c r="M1445" i="30"/>
  <c r="N1445" i="30" s="1"/>
  <c r="M1444" i="30"/>
  <c r="N1444" i="30" s="1"/>
  <c r="M1443" i="30"/>
  <c r="N1443" i="30" s="1"/>
  <c r="M1442" i="30"/>
  <c r="N1442" i="30" s="1"/>
  <c r="M1441" i="30"/>
  <c r="N1441" i="30" s="1"/>
  <c r="M1440" i="30"/>
  <c r="N1440" i="30" s="1"/>
  <c r="M1439" i="30"/>
  <c r="N1439" i="30" s="1"/>
  <c r="M1438" i="30"/>
  <c r="N1438" i="30" s="1"/>
  <c r="M1437" i="30"/>
  <c r="N1437" i="30" s="1"/>
  <c r="M1436" i="30"/>
  <c r="N1436" i="30" s="1"/>
  <c r="M1435" i="30"/>
  <c r="N1435" i="30" s="1"/>
  <c r="M1434" i="30"/>
  <c r="N1434" i="30" s="1"/>
  <c r="M1433" i="30"/>
  <c r="N1433" i="30" s="1"/>
  <c r="M1432" i="30"/>
  <c r="N1432" i="30" s="1"/>
  <c r="M1431" i="30"/>
  <c r="N1431" i="30" s="1"/>
  <c r="M1430" i="30"/>
  <c r="N1430" i="30" s="1"/>
  <c r="M1429" i="30"/>
  <c r="N1429" i="30" s="1"/>
  <c r="M1428" i="30"/>
  <c r="N1428" i="30" s="1"/>
  <c r="M1427" i="30"/>
  <c r="N1427" i="30" s="1"/>
  <c r="M1426" i="30"/>
  <c r="N1426" i="30" s="1"/>
  <c r="M1425" i="30"/>
  <c r="N1425" i="30" s="1"/>
  <c r="M1424" i="30"/>
  <c r="N1424" i="30" s="1"/>
  <c r="M1423" i="30"/>
  <c r="N1423" i="30" s="1"/>
  <c r="M1422" i="30"/>
  <c r="N1422" i="30" s="1"/>
  <c r="M1421" i="30"/>
  <c r="N1421" i="30" s="1"/>
  <c r="M1420" i="30"/>
  <c r="N1420" i="30" s="1"/>
  <c r="M1419" i="30"/>
  <c r="N1419" i="30" s="1"/>
  <c r="M1418" i="30"/>
  <c r="N1418" i="30" s="1"/>
  <c r="M1417" i="30"/>
  <c r="N1417" i="30" s="1"/>
  <c r="M1416" i="30"/>
  <c r="N1416" i="30" s="1"/>
  <c r="M1415" i="30"/>
  <c r="N1415" i="30" s="1"/>
  <c r="M1414" i="30"/>
  <c r="N1414" i="30" s="1"/>
  <c r="M1413" i="30"/>
  <c r="N1413" i="30" s="1"/>
  <c r="M1412" i="30"/>
  <c r="N1412" i="30" s="1"/>
  <c r="M1411" i="30"/>
  <c r="N1411" i="30" s="1"/>
  <c r="M1410" i="30"/>
  <c r="N1410" i="30" s="1"/>
  <c r="M1409" i="30"/>
  <c r="N1409" i="30" s="1"/>
  <c r="M1408" i="30"/>
  <c r="N1408" i="30" s="1"/>
  <c r="M1407" i="30"/>
  <c r="N1407" i="30" s="1"/>
  <c r="M1406" i="30"/>
  <c r="N1406" i="30" s="1"/>
  <c r="M1405" i="30"/>
  <c r="N1405" i="30" s="1"/>
  <c r="M1404" i="30"/>
  <c r="N1404" i="30" s="1"/>
  <c r="M1403" i="30"/>
  <c r="N1403" i="30" s="1"/>
  <c r="M1402" i="30"/>
  <c r="N1402" i="30" s="1"/>
  <c r="M1401" i="30"/>
  <c r="N1401" i="30" s="1"/>
  <c r="M1400" i="30"/>
  <c r="N1400" i="30" s="1"/>
  <c r="M1399" i="30"/>
  <c r="N1399" i="30" s="1"/>
  <c r="M1398" i="30"/>
  <c r="N1398" i="30" s="1"/>
  <c r="M1397" i="30"/>
  <c r="N1397" i="30" s="1"/>
  <c r="M1396" i="30"/>
  <c r="N1396" i="30" s="1"/>
  <c r="M1395" i="30"/>
  <c r="N1395" i="30" s="1"/>
  <c r="M1394" i="30"/>
  <c r="N1394" i="30" s="1"/>
  <c r="M1393" i="30"/>
  <c r="N1393" i="30" s="1"/>
  <c r="M1392" i="30"/>
  <c r="N1392" i="30" s="1"/>
  <c r="M1391" i="30"/>
  <c r="N1391" i="30" s="1"/>
  <c r="M1390" i="30"/>
  <c r="N1390" i="30" s="1"/>
  <c r="M1389" i="30"/>
  <c r="N1389" i="30" s="1"/>
  <c r="M1388" i="30"/>
  <c r="N1388" i="30" s="1"/>
  <c r="M1387" i="30"/>
  <c r="N1387" i="30" s="1"/>
  <c r="M1386" i="30"/>
  <c r="N1386" i="30" s="1"/>
  <c r="M1385" i="30"/>
  <c r="N1385" i="30" s="1"/>
  <c r="M1384" i="30"/>
  <c r="N1384" i="30" s="1"/>
  <c r="M1383" i="30"/>
  <c r="N1383" i="30" s="1"/>
  <c r="M1382" i="30"/>
  <c r="N1382" i="30" s="1"/>
  <c r="M1381" i="30"/>
  <c r="N1381" i="30" s="1"/>
  <c r="M1380" i="30"/>
  <c r="N1380" i="30" s="1"/>
  <c r="M1379" i="30"/>
  <c r="N1379" i="30" s="1"/>
  <c r="M1378" i="30"/>
  <c r="N1378" i="30" s="1"/>
  <c r="M1377" i="30"/>
  <c r="N1377" i="30" s="1"/>
  <c r="M1376" i="30"/>
  <c r="N1376" i="30" s="1"/>
  <c r="M1375" i="30"/>
  <c r="N1375" i="30" s="1"/>
  <c r="M1374" i="30"/>
  <c r="N1374" i="30" s="1"/>
  <c r="M1373" i="30"/>
  <c r="N1373" i="30" s="1"/>
  <c r="M1372" i="30"/>
  <c r="N1372" i="30" s="1"/>
  <c r="M1371" i="30"/>
  <c r="N1371" i="30" s="1"/>
  <c r="M1370" i="30"/>
  <c r="N1370" i="30" s="1"/>
  <c r="M1369" i="30"/>
  <c r="N1369" i="30" s="1"/>
  <c r="M1368" i="30"/>
  <c r="N1368" i="30" s="1"/>
  <c r="M1367" i="30"/>
  <c r="N1367" i="30" s="1"/>
  <c r="M1366" i="30"/>
  <c r="N1366" i="30" s="1"/>
  <c r="M1365" i="30"/>
  <c r="N1365" i="30" s="1"/>
  <c r="M1364" i="30"/>
  <c r="N1364" i="30" s="1"/>
  <c r="M1363" i="30"/>
  <c r="N1363" i="30" s="1"/>
  <c r="M1362" i="30"/>
  <c r="N1362" i="30" s="1"/>
  <c r="M1361" i="30"/>
  <c r="N1361" i="30" s="1"/>
  <c r="M1360" i="30"/>
  <c r="N1360" i="30" s="1"/>
  <c r="M1359" i="30"/>
  <c r="N1359" i="30" s="1"/>
  <c r="M1358" i="30"/>
  <c r="N1358" i="30" s="1"/>
  <c r="M1357" i="30"/>
  <c r="N1357" i="30" s="1"/>
  <c r="M1356" i="30"/>
  <c r="N1356" i="30" s="1"/>
  <c r="M1355" i="30"/>
  <c r="N1355" i="30" s="1"/>
  <c r="M1354" i="30"/>
  <c r="N1354" i="30" s="1"/>
  <c r="M1353" i="30"/>
  <c r="N1353" i="30" s="1"/>
  <c r="M1352" i="30"/>
  <c r="N1352" i="30" s="1"/>
  <c r="M1351" i="30"/>
  <c r="N1351" i="30" s="1"/>
  <c r="M1350" i="30"/>
  <c r="N1350" i="30" s="1"/>
  <c r="M1349" i="30"/>
  <c r="N1349" i="30" s="1"/>
  <c r="M1348" i="30"/>
  <c r="N1348" i="30" s="1"/>
  <c r="M1347" i="30"/>
  <c r="N1347" i="30" s="1"/>
  <c r="M1346" i="30"/>
  <c r="N1346" i="30" s="1"/>
  <c r="M1345" i="30"/>
  <c r="N1345" i="30" s="1"/>
  <c r="M1344" i="30"/>
  <c r="N1344" i="30" s="1"/>
  <c r="M1343" i="30"/>
  <c r="N1343" i="30" s="1"/>
  <c r="M1342" i="30"/>
  <c r="N1342" i="30" s="1"/>
  <c r="M1341" i="30"/>
  <c r="N1341" i="30" s="1"/>
  <c r="M1340" i="30"/>
  <c r="N1340" i="30" s="1"/>
  <c r="M1339" i="30"/>
  <c r="N1339" i="30" s="1"/>
  <c r="M1338" i="30"/>
  <c r="N1338" i="30" s="1"/>
  <c r="M1337" i="30"/>
  <c r="N1337" i="30" s="1"/>
  <c r="M1336" i="30"/>
  <c r="N1336" i="30" s="1"/>
  <c r="M1335" i="30"/>
  <c r="N1335" i="30" s="1"/>
  <c r="M1334" i="30"/>
  <c r="N1334" i="30" s="1"/>
  <c r="M1333" i="30"/>
  <c r="N1333" i="30" s="1"/>
  <c r="M1332" i="30"/>
  <c r="N1332" i="30" s="1"/>
  <c r="M1331" i="30"/>
  <c r="N1331" i="30" s="1"/>
  <c r="M1330" i="30"/>
  <c r="N1330" i="30" s="1"/>
  <c r="M1329" i="30"/>
  <c r="N1329" i="30" s="1"/>
  <c r="M1328" i="30"/>
  <c r="N1328" i="30" s="1"/>
  <c r="M1327" i="30"/>
  <c r="N1327" i="30" s="1"/>
  <c r="M1326" i="30"/>
  <c r="N1326" i="30" s="1"/>
  <c r="M1325" i="30"/>
  <c r="N1325" i="30" s="1"/>
  <c r="M1324" i="30"/>
  <c r="N1324" i="30" s="1"/>
  <c r="M1323" i="30"/>
  <c r="N1323" i="30" s="1"/>
  <c r="M1322" i="30"/>
  <c r="N1322" i="30" s="1"/>
  <c r="M1321" i="30"/>
  <c r="N1321" i="30" s="1"/>
  <c r="M1320" i="30"/>
  <c r="N1320" i="30" s="1"/>
  <c r="M1319" i="30"/>
  <c r="N1319" i="30" s="1"/>
  <c r="M1318" i="30"/>
  <c r="N1318" i="30" s="1"/>
  <c r="M1317" i="30"/>
  <c r="N1317" i="30" s="1"/>
  <c r="M1316" i="30"/>
  <c r="N1316" i="30" s="1"/>
  <c r="M1315" i="30"/>
  <c r="N1315" i="30" s="1"/>
  <c r="M1314" i="30"/>
  <c r="N1314" i="30" s="1"/>
  <c r="M1313" i="30"/>
  <c r="N1313" i="30" s="1"/>
  <c r="M1312" i="30"/>
  <c r="N1312" i="30" s="1"/>
  <c r="M1311" i="30"/>
  <c r="N1311" i="30" s="1"/>
  <c r="M1310" i="30"/>
  <c r="N1310" i="30" s="1"/>
  <c r="M1309" i="30"/>
  <c r="N1309" i="30" s="1"/>
  <c r="M1308" i="30"/>
  <c r="N1308" i="30" s="1"/>
  <c r="M1307" i="30"/>
  <c r="N1307" i="30" s="1"/>
  <c r="M1306" i="30"/>
  <c r="N1306" i="30" s="1"/>
  <c r="M1305" i="30"/>
  <c r="N1305" i="30" s="1"/>
  <c r="M1304" i="30"/>
  <c r="N1304" i="30" s="1"/>
  <c r="M1303" i="30"/>
  <c r="N1303" i="30" s="1"/>
  <c r="M1302" i="30"/>
  <c r="N1302" i="30" s="1"/>
  <c r="M1301" i="30"/>
  <c r="N1301" i="30" s="1"/>
  <c r="M1300" i="30"/>
  <c r="N1300" i="30" s="1"/>
  <c r="M1299" i="30"/>
  <c r="N1299" i="30" s="1"/>
  <c r="M1298" i="30"/>
  <c r="N1298" i="30" s="1"/>
  <c r="M1297" i="30"/>
  <c r="N1297" i="30" s="1"/>
  <c r="M1296" i="30"/>
  <c r="N1296" i="30" s="1"/>
  <c r="M1295" i="30"/>
  <c r="N1295" i="30" s="1"/>
  <c r="M1294" i="30"/>
  <c r="N1294" i="30" s="1"/>
  <c r="M1293" i="30"/>
  <c r="N1293" i="30" s="1"/>
  <c r="M1292" i="30"/>
  <c r="N1292" i="30" s="1"/>
  <c r="M1291" i="30"/>
  <c r="N1291" i="30" s="1"/>
  <c r="M1290" i="30"/>
  <c r="N1290" i="30" s="1"/>
  <c r="M1289" i="30"/>
  <c r="N1289" i="30" s="1"/>
  <c r="M1288" i="30"/>
  <c r="N1288" i="30" s="1"/>
  <c r="M1287" i="30"/>
  <c r="N1287" i="30" s="1"/>
  <c r="M1286" i="30"/>
  <c r="N1286" i="30" s="1"/>
  <c r="M1285" i="30"/>
  <c r="N1285" i="30" s="1"/>
  <c r="M1284" i="30"/>
  <c r="N1284" i="30" s="1"/>
  <c r="M1283" i="30"/>
  <c r="N1283" i="30" s="1"/>
  <c r="M1282" i="30"/>
  <c r="N1282" i="30" s="1"/>
  <c r="M1281" i="30"/>
  <c r="N1281" i="30" s="1"/>
  <c r="M1280" i="30"/>
  <c r="N1280" i="30" s="1"/>
  <c r="M1279" i="30"/>
  <c r="N1279" i="30" s="1"/>
  <c r="M1278" i="30"/>
  <c r="N1278" i="30" s="1"/>
  <c r="M1277" i="30"/>
  <c r="N1277" i="30" s="1"/>
  <c r="M1276" i="30"/>
  <c r="N1276" i="30" s="1"/>
  <c r="M1275" i="30"/>
  <c r="N1275" i="30" s="1"/>
  <c r="M1274" i="30"/>
  <c r="N1274" i="30" s="1"/>
  <c r="M1273" i="30"/>
  <c r="N1273" i="30" s="1"/>
  <c r="M1272" i="30"/>
  <c r="N1272" i="30" s="1"/>
  <c r="M1271" i="30"/>
  <c r="N1271" i="30" s="1"/>
  <c r="M1270" i="30"/>
  <c r="N1270" i="30" s="1"/>
  <c r="M1269" i="30"/>
  <c r="N1269" i="30" s="1"/>
  <c r="M1268" i="30"/>
  <c r="N1268" i="30" s="1"/>
  <c r="M1267" i="30"/>
  <c r="N1267" i="30" s="1"/>
  <c r="M1266" i="30"/>
  <c r="N1266" i="30" s="1"/>
  <c r="M1265" i="30"/>
  <c r="N1265" i="30" s="1"/>
  <c r="M1264" i="30"/>
  <c r="N1264" i="30" s="1"/>
  <c r="M1263" i="30"/>
  <c r="N1263" i="30" s="1"/>
  <c r="M1262" i="30"/>
  <c r="N1262" i="30" s="1"/>
  <c r="M1261" i="30"/>
  <c r="N1261" i="30" s="1"/>
  <c r="M1260" i="30"/>
  <c r="N1260" i="30" s="1"/>
  <c r="M1259" i="30"/>
  <c r="N1259" i="30" s="1"/>
  <c r="M1258" i="30"/>
  <c r="N1258" i="30" s="1"/>
  <c r="M1257" i="30"/>
  <c r="N1257" i="30" s="1"/>
  <c r="M1256" i="30"/>
  <c r="N1256" i="30" s="1"/>
  <c r="M1255" i="30"/>
  <c r="N1255" i="30" s="1"/>
  <c r="M1254" i="30"/>
  <c r="N1254" i="30" s="1"/>
  <c r="M1253" i="30"/>
  <c r="N1253" i="30" s="1"/>
  <c r="M1252" i="30"/>
  <c r="N1252" i="30" s="1"/>
  <c r="M1251" i="30"/>
  <c r="N1251" i="30" s="1"/>
  <c r="M1250" i="30"/>
  <c r="N1250" i="30" s="1"/>
  <c r="M1249" i="30"/>
  <c r="N1249" i="30" s="1"/>
  <c r="M1248" i="30"/>
  <c r="N1248" i="30" s="1"/>
  <c r="M1247" i="30"/>
  <c r="N1247" i="30" s="1"/>
  <c r="M1246" i="30"/>
  <c r="N1246" i="30" s="1"/>
  <c r="M1245" i="30"/>
  <c r="N1245" i="30" s="1"/>
  <c r="M1244" i="30"/>
  <c r="N1244" i="30" s="1"/>
  <c r="M1243" i="30"/>
  <c r="N1243" i="30" s="1"/>
  <c r="M1242" i="30"/>
  <c r="N1242" i="30" s="1"/>
  <c r="M1241" i="30"/>
  <c r="N1241" i="30" s="1"/>
  <c r="M1240" i="30"/>
  <c r="N1240" i="30" s="1"/>
  <c r="M1239" i="30"/>
  <c r="N1239" i="30" s="1"/>
  <c r="M1238" i="30"/>
  <c r="N1238" i="30" s="1"/>
  <c r="M1237" i="30"/>
  <c r="N1237" i="30" s="1"/>
  <c r="M1236" i="30"/>
  <c r="N1236" i="30" s="1"/>
  <c r="M1235" i="30"/>
  <c r="N1235" i="30" s="1"/>
  <c r="M1234" i="30"/>
  <c r="N1234" i="30" s="1"/>
  <c r="M1233" i="30"/>
  <c r="N1233" i="30" s="1"/>
  <c r="M1232" i="30"/>
  <c r="N1232" i="30" s="1"/>
  <c r="M1231" i="30"/>
  <c r="N1231" i="30" s="1"/>
  <c r="M1230" i="30"/>
  <c r="N1230" i="30" s="1"/>
  <c r="M1229" i="30"/>
  <c r="N1229" i="30" s="1"/>
  <c r="M1228" i="30"/>
  <c r="N1228" i="30" s="1"/>
  <c r="M1227" i="30"/>
  <c r="N1227" i="30" s="1"/>
  <c r="M1226" i="30"/>
  <c r="N1226" i="30" s="1"/>
  <c r="M1225" i="30"/>
  <c r="N1225" i="30" s="1"/>
  <c r="M1224" i="30"/>
  <c r="N1224" i="30" s="1"/>
  <c r="M1223" i="30"/>
  <c r="N1223" i="30" s="1"/>
  <c r="M1222" i="30"/>
  <c r="N1222" i="30" s="1"/>
  <c r="M1221" i="30"/>
  <c r="N1221" i="30" s="1"/>
  <c r="M1220" i="30"/>
  <c r="N1220" i="30" s="1"/>
  <c r="M1219" i="30"/>
  <c r="N1219" i="30" s="1"/>
  <c r="M1218" i="30"/>
  <c r="N1218" i="30" s="1"/>
  <c r="M1217" i="30"/>
  <c r="N1217" i="30" s="1"/>
  <c r="M1216" i="30"/>
  <c r="N1216" i="30" s="1"/>
  <c r="M1215" i="30"/>
  <c r="N1215" i="30" s="1"/>
  <c r="M1214" i="30"/>
  <c r="N1214" i="30" s="1"/>
  <c r="M1213" i="30"/>
  <c r="N1213" i="30" s="1"/>
  <c r="M1212" i="30"/>
  <c r="N1212" i="30" s="1"/>
  <c r="M1211" i="30"/>
  <c r="N1211" i="30" s="1"/>
  <c r="M1210" i="30"/>
  <c r="N1210" i="30" s="1"/>
  <c r="M1209" i="30"/>
  <c r="N1209" i="30" s="1"/>
  <c r="M1208" i="30"/>
  <c r="N1208" i="30" s="1"/>
  <c r="M1207" i="30"/>
  <c r="N1207" i="30" s="1"/>
  <c r="M1206" i="30"/>
  <c r="N1206" i="30" s="1"/>
  <c r="M1205" i="30"/>
  <c r="N1205" i="30" s="1"/>
  <c r="M1204" i="30"/>
  <c r="N1204" i="30" s="1"/>
  <c r="M1203" i="30"/>
  <c r="N1203" i="30" s="1"/>
  <c r="M1202" i="30"/>
  <c r="N1202" i="30" s="1"/>
  <c r="M1201" i="30"/>
  <c r="N1201" i="30" s="1"/>
  <c r="M1200" i="30"/>
  <c r="N1200" i="30" s="1"/>
  <c r="M1199" i="30"/>
  <c r="N1199" i="30" s="1"/>
  <c r="M1198" i="30"/>
  <c r="N1198" i="30" s="1"/>
  <c r="M1197" i="30"/>
  <c r="N1197" i="30" s="1"/>
  <c r="M1196" i="30"/>
  <c r="N1196" i="30" s="1"/>
  <c r="M1195" i="30"/>
  <c r="N1195" i="30" s="1"/>
  <c r="M1194" i="30"/>
  <c r="N1194" i="30" s="1"/>
  <c r="M1193" i="30"/>
  <c r="N1193" i="30" s="1"/>
  <c r="M1192" i="30"/>
  <c r="N1192" i="30" s="1"/>
  <c r="M1191" i="30"/>
  <c r="N1191" i="30" s="1"/>
  <c r="M1190" i="30"/>
  <c r="N1190" i="30" s="1"/>
  <c r="M1189" i="30"/>
  <c r="N1189" i="30" s="1"/>
  <c r="M1188" i="30"/>
  <c r="N1188" i="30" s="1"/>
  <c r="M1187" i="30"/>
  <c r="N1187" i="30" s="1"/>
  <c r="M1186" i="30"/>
  <c r="N1186" i="30" s="1"/>
  <c r="M1185" i="30"/>
  <c r="N1185" i="30" s="1"/>
  <c r="M1184" i="30"/>
  <c r="N1184" i="30" s="1"/>
  <c r="M1183" i="30"/>
  <c r="N1183" i="30" s="1"/>
  <c r="M1182" i="30"/>
  <c r="N1182" i="30" s="1"/>
  <c r="M1181" i="30"/>
  <c r="N1181" i="30" s="1"/>
  <c r="M1180" i="30"/>
  <c r="N1180" i="30" s="1"/>
  <c r="M1179" i="30"/>
  <c r="N1179" i="30" s="1"/>
  <c r="M1178" i="30"/>
  <c r="N1178" i="30" s="1"/>
  <c r="M1177" i="30"/>
  <c r="N1177" i="30" s="1"/>
  <c r="M1176" i="30"/>
  <c r="N1176" i="30" s="1"/>
  <c r="M1175" i="30"/>
  <c r="N1175" i="30" s="1"/>
  <c r="M1174" i="30"/>
  <c r="N1174" i="30" s="1"/>
  <c r="M1173" i="30"/>
  <c r="N1173" i="30" s="1"/>
  <c r="M1172" i="30"/>
  <c r="N1172" i="30" s="1"/>
  <c r="M1171" i="30"/>
  <c r="N1171" i="30" s="1"/>
  <c r="M1170" i="30"/>
  <c r="N1170" i="30" s="1"/>
  <c r="M1169" i="30"/>
  <c r="N1169" i="30" s="1"/>
  <c r="M1168" i="30"/>
  <c r="N1168" i="30" s="1"/>
  <c r="M1167" i="30"/>
  <c r="N1167" i="30" s="1"/>
  <c r="M1166" i="30"/>
  <c r="N1166" i="30" s="1"/>
  <c r="M1165" i="30"/>
  <c r="N1165" i="30" s="1"/>
  <c r="M1164" i="30"/>
  <c r="N1164" i="30" s="1"/>
  <c r="M1163" i="30"/>
  <c r="N1163" i="30" s="1"/>
  <c r="M1162" i="30"/>
  <c r="N1162" i="30" s="1"/>
  <c r="M1161" i="30"/>
  <c r="N1161" i="30" s="1"/>
  <c r="M1160" i="30"/>
  <c r="N1160" i="30" s="1"/>
  <c r="M1159" i="30"/>
  <c r="N1159" i="30" s="1"/>
  <c r="M1158" i="30"/>
  <c r="N1158" i="30" s="1"/>
  <c r="M1157" i="30"/>
  <c r="N1157" i="30" s="1"/>
  <c r="M1156" i="30"/>
  <c r="N1156" i="30" s="1"/>
  <c r="M1155" i="30"/>
  <c r="N1155" i="30" s="1"/>
  <c r="M1154" i="30"/>
  <c r="N1154" i="30" s="1"/>
  <c r="M1153" i="30"/>
  <c r="N1153" i="30" s="1"/>
  <c r="M1152" i="30"/>
  <c r="N1152" i="30" s="1"/>
  <c r="M1151" i="30"/>
  <c r="N1151" i="30" s="1"/>
  <c r="M1150" i="30"/>
  <c r="N1150" i="30" s="1"/>
  <c r="M1149" i="30"/>
  <c r="N1149" i="30" s="1"/>
  <c r="M1148" i="30"/>
  <c r="N1148" i="30" s="1"/>
  <c r="M1147" i="30"/>
  <c r="N1147" i="30" s="1"/>
  <c r="M1146" i="30"/>
  <c r="N1146" i="30" s="1"/>
  <c r="M1145" i="30"/>
  <c r="N1145" i="30" s="1"/>
  <c r="M1144" i="30"/>
  <c r="N1144" i="30" s="1"/>
  <c r="M1143" i="30"/>
  <c r="N1143" i="30" s="1"/>
  <c r="M1142" i="30"/>
  <c r="N1142" i="30" s="1"/>
  <c r="M1141" i="30"/>
  <c r="N1141" i="30" s="1"/>
  <c r="M1140" i="30"/>
  <c r="N1140" i="30" s="1"/>
  <c r="M1139" i="30"/>
  <c r="N1139" i="30" s="1"/>
  <c r="M1138" i="30"/>
  <c r="N1138" i="30" s="1"/>
  <c r="M1137" i="30"/>
  <c r="N1137" i="30" s="1"/>
  <c r="M1136" i="30"/>
  <c r="N1136" i="30" s="1"/>
  <c r="M1135" i="30"/>
  <c r="N1135" i="30" s="1"/>
  <c r="M1134" i="30"/>
  <c r="N1134" i="30" s="1"/>
  <c r="M1133" i="30"/>
  <c r="N1133" i="30" s="1"/>
  <c r="M1132" i="30"/>
  <c r="N1132" i="30" s="1"/>
  <c r="M1131" i="30"/>
  <c r="N1131" i="30" s="1"/>
  <c r="M1130" i="30"/>
  <c r="N1130" i="30" s="1"/>
  <c r="M1129" i="30"/>
  <c r="N1129" i="30" s="1"/>
  <c r="M1128" i="30"/>
  <c r="N1128" i="30" s="1"/>
  <c r="M1127" i="30"/>
  <c r="N1127" i="30" s="1"/>
  <c r="M1126" i="30"/>
  <c r="N1126" i="30" s="1"/>
  <c r="M1125" i="30"/>
  <c r="N1125" i="30" s="1"/>
  <c r="M1124" i="30"/>
  <c r="N1124" i="30" s="1"/>
  <c r="M1123" i="30"/>
  <c r="N1123" i="30" s="1"/>
  <c r="M1122" i="30"/>
  <c r="N1122" i="30" s="1"/>
  <c r="M1121" i="30"/>
  <c r="N1121" i="30" s="1"/>
  <c r="M1120" i="30"/>
  <c r="N1120" i="30" s="1"/>
  <c r="M1119" i="30"/>
  <c r="N1119" i="30" s="1"/>
  <c r="M1118" i="30"/>
  <c r="N1118" i="30" s="1"/>
  <c r="M1117" i="30"/>
  <c r="N1117" i="30" s="1"/>
  <c r="M1116" i="30"/>
  <c r="N1116" i="30" s="1"/>
  <c r="M1115" i="30"/>
  <c r="N1115" i="30" s="1"/>
  <c r="M1114" i="30"/>
  <c r="N1114" i="30" s="1"/>
  <c r="M1113" i="30"/>
  <c r="N1113" i="30" s="1"/>
  <c r="M1112" i="30"/>
  <c r="N1112" i="30" s="1"/>
  <c r="M1111" i="30"/>
  <c r="N1111" i="30" s="1"/>
  <c r="M1110" i="30"/>
  <c r="N1110" i="30" s="1"/>
  <c r="M1109" i="30"/>
  <c r="N1109" i="30" s="1"/>
  <c r="M1108" i="30"/>
  <c r="N1108" i="30" s="1"/>
  <c r="M1107" i="30"/>
  <c r="N1107" i="30" s="1"/>
  <c r="M1106" i="30"/>
  <c r="N1106" i="30" s="1"/>
  <c r="M1105" i="30"/>
  <c r="N1105" i="30" s="1"/>
  <c r="M1104" i="30"/>
  <c r="N1104" i="30" s="1"/>
  <c r="M1103" i="30"/>
  <c r="N1103" i="30" s="1"/>
  <c r="M1102" i="30"/>
  <c r="N1102" i="30" s="1"/>
  <c r="M1101" i="30"/>
  <c r="N1101" i="30" s="1"/>
  <c r="M1100" i="30"/>
  <c r="N1100" i="30" s="1"/>
  <c r="M1099" i="30"/>
  <c r="N1099" i="30" s="1"/>
  <c r="M1098" i="30"/>
  <c r="N1098" i="30" s="1"/>
  <c r="M1097" i="30"/>
  <c r="N1097" i="30" s="1"/>
  <c r="M1096" i="30"/>
  <c r="N1096" i="30" s="1"/>
  <c r="M1095" i="30"/>
  <c r="N1095" i="30" s="1"/>
  <c r="M1094" i="30"/>
  <c r="N1094" i="30" s="1"/>
  <c r="M1093" i="30"/>
  <c r="N1093" i="30" s="1"/>
  <c r="M1092" i="30"/>
  <c r="N1092" i="30" s="1"/>
  <c r="M1091" i="30"/>
  <c r="N1091" i="30" s="1"/>
  <c r="M1090" i="30"/>
  <c r="N1090" i="30" s="1"/>
  <c r="M1089" i="30"/>
  <c r="N1089" i="30" s="1"/>
  <c r="M1088" i="30"/>
  <c r="N1088" i="30" s="1"/>
  <c r="M1087" i="30"/>
  <c r="N1087" i="30" s="1"/>
  <c r="M1086" i="30"/>
  <c r="N1086" i="30" s="1"/>
  <c r="M1085" i="30"/>
  <c r="N1085" i="30" s="1"/>
  <c r="M1084" i="30"/>
  <c r="N1084" i="30" s="1"/>
  <c r="M1083" i="30"/>
  <c r="N1083" i="30" s="1"/>
  <c r="M1082" i="30"/>
  <c r="N1082" i="30" s="1"/>
  <c r="M1081" i="30"/>
  <c r="N1081" i="30" s="1"/>
  <c r="M1080" i="30"/>
  <c r="N1080" i="30" s="1"/>
  <c r="M1079" i="30"/>
  <c r="N1079" i="30" s="1"/>
  <c r="M1078" i="30"/>
  <c r="N1078" i="30" s="1"/>
  <c r="M1077" i="30"/>
  <c r="N1077" i="30" s="1"/>
  <c r="M1076" i="30"/>
  <c r="N1076" i="30" s="1"/>
  <c r="M1075" i="30"/>
  <c r="N1075" i="30" s="1"/>
  <c r="M1074" i="30"/>
  <c r="N1074" i="30" s="1"/>
  <c r="M1073" i="30"/>
  <c r="N1073" i="30" s="1"/>
  <c r="M1072" i="30"/>
  <c r="N1072" i="30" s="1"/>
  <c r="M1071" i="30"/>
  <c r="N1071" i="30" s="1"/>
  <c r="M1070" i="30"/>
  <c r="N1070" i="30" s="1"/>
  <c r="M1069" i="30"/>
  <c r="N1069" i="30" s="1"/>
  <c r="M1068" i="30"/>
  <c r="N1068" i="30" s="1"/>
  <c r="M1067" i="30"/>
  <c r="N1067" i="30" s="1"/>
  <c r="M1066" i="30"/>
  <c r="N1066" i="30" s="1"/>
  <c r="M1065" i="30"/>
  <c r="N1065" i="30" s="1"/>
  <c r="M1064" i="30"/>
  <c r="N1064" i="30" s="1"/>
  <c r="M1063" i="30"/>
  <c r="N1063" i="30" s="1"/>
  <c r="M1062" i="30"/>
  <c r="N1062" i="30" s="1"/>
  <c r="M1061" i="30"/>
  <c r="N1061" i="30" s="1"/>
  <c r="M1060" i="30"/>
  <c r="N1060" i="30" s="1"/>
  <c r="M1059" i="30"/>
  <c r="N1059" i="30" s="1"/>
  <c r="M1058" i="30"/>
  <c r="N1058" i="30" s="1"/>
  <c r="M1057" i="30"/>
  <c r="N1057" i="30" s="1"/>
  <c r="M1056" i="30"/>
  <c r="N1056" i="30" s="1"/>
  <c r="M1055" i="30"/>
  <c r="N1055" i="30" s="1"/>
  <c r="M1054" i="30"/>
  <c r="N1054" i="30" s="1"/>
  <c r="M1053" i="30"/>
  <c r="N1053" i="30" s="1"/>
  <c r="M1052" i="30"/>
  <c r="N1052" i="30" s="1"/>
  <c r="M1051" i="30"/>
  <c r="N1051" i="30" s="1"/>
  <c r="M1050" i="30"/>
  <c r="N1050" i="30" s="1"/>
  <c r="M1049" i="30"/>
  <c r="N1049" i="30" s="1"/>
  <c r="M1048" i="30"/>
  <c r="N1048" i="30" s="1"/>
  <c r="M1047" i="30"/>
  <c r="N1047" i="30" s="1"/>
  <c r="M1046" i="30"/>
  <c r="N1046" i="30" s="1"/>
  <c r="M1045" i="30"/>
  <c r="N1045" i="30" s="1"/>
  <c r="M1044" i="30"/>
  <c r="N1044" i="30" s="1"/>
  <c r="M1043" i="30"/>
  <c r="N1043" i="30" s="1"/>
  <c r="M1042" i="30"/>
  <c r="N1042" i="30" s="1"/>
  <c r="M1041" i="30"/>
  <c r="N1041" i="30" s="1"/>
  <c r="M1040" i="30"/>
  <c r="N1040" i="30" s="1"/>
  <c r="M1039" i="30"/>
  <c r="N1039" i="30" s="1"/>
  <c r="M1038" i="30"/>
  <c r="N1038" i="30" s="1"/>
  <c r="M1037" i="30"/>
  <c r="N1037" i="30" s="1"/>
  <c r="M1036" i="30"/>
  <c r="N1036" i="30" s="1"/>
  <c r="M1035" i="30"/>
  <c r="N1035" i="30" s="1"/>
  <c r="M1034" i="30"/>
  <c r="N1034" i="30" s="1"/>
  <c r="M1033" i="30"/>
  <c r="N1033" i="30" s="1"/>
  <c r="M1032" i="30"/>
  <c r="N1032" i="30" s="1"/>
  <c r="M1031" i="30"/>
  <c r="N1031" i="30" s="1"/>
  <c r="M1030" i="30"/>
  <c r="N1030" i="30" s="1"/>
  <c r="M1029" i="30"/>
  <c r="N1029" i="30" s="1"/>
  <c r="M1028" i="30"/>
  <c r="N1028" i="30" s="1"/>
  <c r="M1027" i="30"/>
  <c r="N1027" i="30" s="1"/>
  <c r="M1026" i="30"/>
  <c r="N1026" i="30" s="1"/>
  <c r="M1025" i="30"/>
  <c r="N1025" i="30" s="1"/>
  <c r="M1024" i="30"/>
  <c r="N1024" i="30" s="1"/>
  <c r="M1023" i="30"/>
  <c r="N1023" i="30" s="1"/>
  <c r="M1022" i="30"/>
  <c r="N1022" i="30" s="1"/>
  <c r="M1021" i="30"/>
  <c r="N1021" i="30" s="1"/>
  <c r="M1020" i="30"/>
  <c r="N1020" i="30" s="1"/>
  <c r="M1019" i="30"/>
  <c r="N1019" i="30" s="1"/>
  <c r="M1018" i="30"/>
  <c r="N1018" i="30" s="1"/>
  <c r="M1017" i="30"/>
  <c r="N1017" i="30" s="1"/>
  <c r="M1016" i="30"/>
  <c r="N1016" i="30" s="1"/>
  <c r="M1015" i="30"/>
  <c r="N1015" i="30" s="1"/>
  <c r="M1014" i="30"/>
  <c r="N1014" i="30" s="1"/>
  <c r="M1013" i="30"/>
  <c r="N1013" i="30" s="1"/>
  <c r="M1012" i="30"/>
  <c r="N1012" i="30" s="1"/>
  <c r="M1011" i="30"/>
  <c r="N1011" i="30" s="1"/>
  <c r="M1010" i="30"/>
  <c r="N1010" i="30" s="1"/>
  <c r="M1009" i="30"/>
  <c r="N1009" i="30" s="1"/>
  <c r="M1008" i="30"/>
  <c r="N1008" i="30" s="1"/>
  <c r="M1007" i="30"/>
  <c r="N1007" i="30" s="1"/>
  <c r="M1006" i="30"/>
  <c r="N1006" i="30" s="1"/>
  <c r="M1005" i="30"/>
  <c r="N1005" i="30" s="1"/>
  <c r="M1004" i="30"/>
  <c r="N1004" i="30" s="1"/>
  <c r="M1003" i="30"/>
  <c r="N1003" i="30" s="1"/>
  <c r="M1002" i="30"/>
  <c r="N1002" i="30" s="1"/>
  <c r="M1001" i="30"/>
  <c r="N1001" i="30" s="1"/>
  <c r="M1000" i="30"/>
  <c r="N1000" i="30" s="1"/>
  <c r="M999" i="30"/>
  <c r="N999" i="30" s="1"/>
  <c r="M998" i="30"/>
  <c r="N998" i="30" s="1"/>
  <c r="M997" i="30"/>
  <c r="N997" i="30" s="1"/>
  <c r="M996" i="30"/>
  <c r="N996" i="30" s="1"/>
  <c r="M995" i="30"/>
  <c r="N995" i="30" s="1"/>
  <c r="M994" i="30"/>
  <c r="N994" i="30" s="1"/>
  <c r="M993" i="30"/>
  <c r="N993" i="30" s="1"/>
  <c r="M992" i="30"/>
  <c r="N992" i="30" s="1"/>
  <c r="M991" i="30"/>
  <c r="N991" i="30" s="1"/>
  <c r="M990" i="30"/>
  <c r="N990" i="30" s="1"/>
  <c r="M989" i="30"/>
  <c r="N989" i="30" s="1"/>
  <c r="M988" i="30"/>
  <c r="N988" i="30" s="1"/>
  <c r="M987" i="30"/>
  <c r="N987" i="30" s="1"/>
  <c r="M986" i="30"/>
  <c r="N986" i="30" s="1"/>
  <c r="M985" i="30"/>
  <c r="N985" i="30" s="1"/>
  <c r="M984" i="30"/>
  <c r="N984" i="30" s="1"/>
  <c r="M983" i="30"/>
  <c r="N983" i="30" s="1"/>
  <c r="M982" i="30"/>
  <c r="N982" i="30" s="1"/>
  <c r="M981" i="30"/>
  <c r="N981" i="30" s="1"/>
  <c r="M980" i="30"/>
  <c r="N980" i="30" s="1"/>
  <c r="M979" i="30"/>
  <c r="N979" i="30" s="1"/>
  <c r="M978" i="30"/>
  <c r="N978" i="30" s="1"/>
  <c r="M977" i="30"/>
  <c r="N977" i="30" s="1"/>
  <c r="M976" i="30"/>
  <c r="N976" i="30" s="1"/>
  <c r="M975" i="30"/>
  <c r="N975" i="30" s="1"/>
  <c r="M974" i="30"/>
  <c r="N974" i="30" s="1"/>
  <c r="M973" i="30"/>
  <c r="N973" i="30" s="1"/>
  <c r="M972" i="30"/>
  <c r="N972" i="30" s="1"/>
  <c r="M971" i="30"/>
  <c r="N971" i="30" s="1"/>
  <c r="M970" i="30"/>
  <c r="N970" i="30" s="1"/>
  <c r="M969" i="30"/>
  <c r="N969" i="30" s="1"/>
  <c r="M968" i="30"/>
  <c r="N968" i="30" s="1"/>
  <c r="M967" i="30"/>
  <c r="N967" i="30" s="1"/>
  <c r="M966" i="30"/>
  <c r="N966" i="30" s="1"/>
  <c r="M965" i="30"/>
  <c r="N965" i="30" s="1"/>
  <c r="M964" i="30"/>
  <c r="N964" i="30" s="1"/>
  <c r="M963" i="30"/>
  <c r="N963" i="30" s="1"/>
  <c r="M962" i="30"/>
  <c r="N962" i="30" s="1"/>
  <c r="M961" i="30"/>
  <c r="N961" i="30" s="1"/>
  <c r="M960" i="30"/>
  <c r="N960" i="30" s="1"/>
  <c r="M959" i="30"/>
  <c r="N959" i="30" s="1"/>
  <c r="M958" i="30"/>
  <c r="N958" i="30" s="1"/>
  <c r="M957" i="30"/>
  <c r="N957" i="30" s="1"/>
  <c r="M956" i="30"/>
  <c r="N956" i="30" s="1"/>
  <c r="M955" i="30"/>
  <c r="N955" i="30" s="1"/>
  <c r="M954" i="30"/>
  <c r="N954" i="30" s="1"/>
  <c r="M953" i="30"/>
  <c r="N953" i="30" s="1"/>
  <c r="M952" i="30"/>
  <c r="N952" i="30" s="1"/>
  <c r="M951" i="30"/>
  <c r="N951" i="30" s="1"/>
  <c r="M950" i="30"/>
  <c r="N950" i="30" s="1"/>
  <c r="M949" i="30"/>
  <c r="N949" i="30" s="1"/>
  <c r="M948" i="30"/>
  <c r="N948" i="30" s="1"/>
  <c r="M947" i="30"/>
  <c r="N947" i="30" s="1"/>
  <c r="M946" i="30"/>
  <c r="N946" i="30" s="1"/>
  <c r="M945" i="30"/>
  <c r="N945" i="30" s="1"/>
  <c r="M944" i="30"/>
  <c r="N944" i="30" s="1"/>
  <c r="M943" i="30"/>
  <c r="N943" i="30" s="1"/>
  <c r="M942" i="30"/>
  <c r="N942" i="30" s="1"/>
  <c r="M941" i="30"/>
  <c r="N941" i="30" s="1"/>
  <c r="M940" i="30"/>
  <c r="N940" i="30" s="1"/>
  <c r="M939" i="30"/>
  <c r="N939" i="30" s="1"/>
  <c r="M938" i="30"/>
  <c r="N938" i="30" s="1"/>
  <c r="M937" i="30"/>
  <c r="N937" i="30" s="1"/>
  <c r="M936" i="30"/>
  <c r="N936" i="30" s="1"/>
  <c r="M935" i="30"/>
  <c r="N935" i="30" s="1"/>
  <c r="M934" i="30"/>
  <c r="N934" i="30" s="1"/>
  <c r="M933" i="30"/>
  <c r="N933" i="30" s="1"/>
  <c r="M932" i="30"/>
  <c r="N932" i="30" s="1"/>
  <c r="M931" i="30"/>
  <c r="N931" i="30" s="1"/>
  <c r="M930" i="30"/>
  <c r="N930" i="30" s="1"/>
  <c r="M929" i="30"/>
  <c r="N929" i="30" s="1"/>
  <c r="M928" i="30"/>
  <c r="N928" i="30" s="1"/>
  <c r="M927" i="30"/>
  <c r="N927" i="30" s="1"/>
  <c r="M926" i="30"/>
  <c r="N926" i="30" s="1"/>
  <c r="M925" i="30"/>
  <c r="N925" i="30" s="1"/>
  <c r="M924" i="30"/>
  <c r="N924" i="30" s="1"/>
  <c r="M923" i="30"/>
  <c r="N923" i="30" s="1"/>
  <c r="M922" i="30"/>
  <c r="N922" i="30" s="1"/>
  <c r="M921" i="30"/>
  <c r="N921" i="30" s="1"/>
  <c r="M920" i="30"/>
  <c r="N920" i="30" s="1"/>
  <c r="M919" i="30"/>
  <c r="N919" i="30" s="1"/>
  <c r="M918" i="30"/>
  <c r="N918" i="30" s="1"/>
  <c r="M917" i="30"/>
  <c r="N917" i="30" s="1"/>
  <c r="M916" i="30"/>
  <c r="N916" i="30" s="1"/>
  <c r="M915" i="30"/>
  <c r="N915" i="30" s="1"/>
  <c r="M914" i="30"/>
  <c r="N914" i="30" s="1"/>
  <c r="M913" i="30"/>
  <c r="N913" i="30" s="1"/>
  <c r="M912" i="30"/>
  <c r="N912" i="30" s="1"/>
  <c r="M911" i="30"/>
  <c r="N911" i="30" s="1"/>
  <c r="M910" i="30"/>
  <c r="N910" i="30" s="1"/>
  <c r="M909" i="30"/>
  <c r="N909" i="30" s="1"/>
  <c r="M908" i="30"/>
  <c r="N908" i="30" s="1"/>
  <c r="M907" i="30"/>
  <c r="N907" i="30" s="1"/>
  <c r="M906" i="30"/>
  <c r="N906" i="30" s="1"/>
  <c r="M905" i="30"/>
  <c r="N905" i="30" s="1"/>
  <c r="M904" i="30"/>
  <c r="N904" i="30" s="1"/>
  <c r="M903" i="30"/>
  <c r="N903" i="30" s="1"/>
  <c r="M902" i="30"/>
  <c r="N902" i="30" s="1"/>
  <c r="M901" i="30"/>
  <c r="N901" i="30" s="1"/>
  <c r="M900" i="30"/>
  <c r="N900" i="30" s="1"/>
  <c r="M899" i="30"/>
  <c r="N899" i="30" s="1"/>
  <c r="M898" i="30"/>
  <c r="N898" i="30" s="1"/>
  <c r="M897" i="30"/>
  <c r="N897" i="30" s="1"/>
  <c r="M896" i="30"/>
  <c r="N896" i="30" s="1"/>
  <c r="M895" i="30"/>
  <c r="N895" i="30" s="1"/>
  <c r="M894" i="30"/>
  <c r="N894" i="30" s="1"/>
  <c r="M893" i="30"/>
  <c r="N893" i="30" s="1"/>
  <c r="M892" i="30"/>
  <c r="N892" i="30" s="1"/>
  <c r="M891" i="30"/>
  <c r="N891" i="30" s="1"/>
  <c r="M890" i="30"/>
  <c r="N890" i="30" s="1"/>
  <c r="M889" i="30"/>
  <c r="N889" i="30" s="1"/>
  <c r="M888" i="30"/>
  <c r="N888" i="30" s="1"/>
  <c r="M887" i="30"/>
  <c r="N887" i="30" s="1"/>
  <c r="M886" i="30"/>
  <c r="N886" i="30" s="1"/>
  <c r="M885" i="30"/>
  <c r="N885" i="30" s="1"/>
  <c r="M884" i="30"/>
  <c r="N884" i="30" s="1"/>
  <c r="M883" i="30"/>
  <c r="N883" i="30" s="1"/>
  <c r="M882" i="30"/>
  <c r="N882" i="30" s="1"/>
  <c r="M881" i="30"/>
  <c r="N881" i="30" s="1"/>
  <c r="M880" i="30"/>
  <c r="N880" i="30" s="1"/>
  <c r="M879" i="30"/>
  <c r="N879" i="30" s="1"/>
  <c r="M878" i="30"/>
  <c r="N878" i="30" s="1"/>
  <c r="M877" i="30"/>
  <c r="N877" i="30" s="1"/>
  <c r="M876" i="30"/>
  <c r="N876" i="30" s="1"/>
  <c r="M875" i="30"/>
  <c r="N875" i="30" s="1"/>
  <c r="M874" i="30"/>
  <c r="N874" i="30" s="1"/>
  <c r="M873" i="30"/>
  <c r="N873" i="30" s="1"/>
  <c r="M872" i="30"/>
  <c r="N872" i="30" s="1"/>
  <c r="M871" i="30"/>
  <c r="N871" i="30" s="1"/>
  <c r="M870" i="30"/>
  <c r="N870" i="30" s="1"/>
  <c r="M869" i="30"/>
  <c r="N869" i="30" s="1"/>
  <c r="M868" i="30"/>
  <c r="N868" i="30" s="1"/>
  <c r="M867" i="30"/>
  <c r="N867" i="30" s="1"/>
  <c r="M866" i="30"/>
  <c r="N866" i="30" s="1"/>
  <c r="M865" i="30"/>
  <c r="N865" i="30" s="1"/>
  <c r="M864" i="30"/>
  <c r="N864" i="30" s="1"/>
  <c r="M863" i="30"/>
  <c r="N863" i="30" s="1"/>
  <c r="M862" i="30"/>
  <c r="N862" i="30" s="1"/>
  <c r="M861" i="30"/>
  <c r="N861" i="30" s="1"/>
  <c r="M860" i="30"/>
  <c r="N860" i="30" s="1"/>
  <c r="M859" i="30"/>
  <c r="N859" i="30" s="1"/>
  <c r="M858" i="30"/>
  <c r="N858" i="30" s="1"/>
  <c r="M857" i="30"/>
  <c r="N857" i="30" s="1"/>
  <c r="M856" i="30"/>
  <c r="N856" i="30" s="1"/>
  <c r="M855" i="30"/>
  <c r="N855" i="30" s="1"/>
  <c r="M854" i="30"/>
  <c r="N854" i="30" s="1"/>
  <c r="M853" i="30"/>
  <c r="N853" i="30" s="1"/>
  <c r="M852" i="30"/>
  <c r="N852" i="30" s="1"/>
  <c r="M851" i="30"/>
  <c r="N851" i="30" s="1"/>
  <c r="M850" i="30"/>
  <c r="N850" i="30" s="1"/>
  <c r="M849" i="30"/>
  <c r="N849" i="30" s="1"/>
  <c r="M848" i="30"/>
  <c r="N848" i="30" s="1"/>
  <c r="M847" i="30"/>
  <c r="N847" i="30" s="1"/>
  <c r="M846" i="30"/>
  <c r="N846" i="30" s="1"/>
  <c r="M845" i="30"/>
  <c r="N845" i="30" s="1"/>
  <c r="M844" i="30"/>
  <c r="N844" i="30" s="1"/>
  <c r="M843" i="30"/>
  <c r="N843" i="30" s="1"/>
  <c r="M842" i="30"/>
  <c r="N842" i="30" s="1"/>
  <c r="M841" i="30"/>
  <c r="N841" i="30" s="1"/>
  <c r="M840" i="30"/>
  <c r="N840" i="30" s="1"/>
  <c r="M839" i="30"/>
  <c r="N839" i="30" s="1"/>
  <c r="M838" i="30"/>
  <c r="N838" i="30" s="1"/>
  <c r="M837" i="30"/>
  <c r="N837" i="30" s="1"/>
  <c r="M836" i="30"/>
  <c r="N836" i="30" s="1"/>
  <c r="M835" i="30"/>
  <c r="N835" i="30" s="1"/>
  <c r="M834" i="30"/>
  <c r="N834" i="30" s="1"/>
  <c r="M833" i="30"/>
  <c r="N833" i="30" s="1"/>
  <c r="M832" i="30"/>
  <c r="N832" i="30" s="1"/>
  <c r="M831" i="30"/>
  <c r="N831" i="30" s="1"/>
  <c r="M830" i="30"/>
  <c r="N830" i="30" s="1"/>
  <c r="M829" i="30"/>
  <c r="N829" i="30" s="1"/>
  <c r="M828" i="30"/>
  <c r="N828" i="30" s="1"/>
  <c r="M827" i="30"/>
  <c r="N827" i="30" s="1"/>
  <c r="M826" i="30"/>
  <c r="N826" i="30" s="1"/>
  <c r="M825" i="30"/>
  <c r="N825" i="30" s="1"/>
  <c r="M824" i="30"/>
  <c r="N824" i="30" s="1"/>
  <c r="M823" i="30"/>
  <c r="N823" i="30" s="1"/>
  <c r="M822" i="30"/>
  <c r="N822" i="30" s="1"/>
  <c r="M821" i="30"/>
  <c r="N821" i="30" s="1"/>
  <c r="M820" i="30"/>
  <c r="N820" i="30" s="1"/>
  <c r="M819" i="30"/>
  <c r="N819" i="30" s="1"/>
  <c r="M818" i="30"/>
  <c r="N818" i="30" s="1"/>
  <c r="M817" i="30"/>
  <c r="N817" i="30" s="1"/>
  <c r="M816" i="30"/>
  <c r="N816" i="30" s="1"/>
  <c r="M815" i="30"/>
  <c r="N815" i="30" s="1"/>
  <c r="M814" i="30"/>
  <c r="N814" i="30" s="1"/>
  <c r="M813" i="30"/>
  <c r="N813" i="30" s="1"/>
  <c r="M812" i="30"/>
  <c r="N812" i="30" s="1"/>
  <c r="M811" i="30"/>
  <c r="N811" i="30" s="1"/>
  <c r="M810" i="30"/>
  <c r="N810" i="30" s="1"/>
  <c r="M809" i="30"/>
  <c r="N809" i="30" s="1"/>
  <c r="M808" i="30"/>
  <c r="N808" i="30" s="1"/>
  <c r="M807" i="30"/>
  <c r="N807" i="30" s="1"/>
  <c r="M806" i="30"/>
  <c r="N806" i="30" s="1"/>
  <c r="M805" i="30"/>
  <c r="N805" i="30" s="1"/>
  <c r="M804" i="30"/>
  <c r="N804" i="30" s="1"/>
  <c r="M803" i="30"/>
  <c r="N803" i="30" s="1"/>
  <c r="M802" i="30"/>
  <c r="N802" i="30" s="1"/>
  <c r="M801" i="30"/>
  <c r="N801" i="30" s="1"/>
  <c r="M800" i="30"/>
  <c r="N800" i="30" s="1"/>
  <c r="M799" i="30"/>
  <c r="N799" i="30" s="1"/>
  <c r="M798" i="30"/>
  <c r="N798" i="30" s="1"/>
  <c r="M797" i="30"/>
  <c r="N797" i="30" s="1"/>
  <c r="M796" i="30"/>
  <c r="N796" i="30" s="1"/>
  <c r="M795" i="30"/>
  <c r="N795" i="30" s="1"/>
  <c r="M794" i="30"/>
  <c r="N794" i="30" s="1"/>
  <c r="M793" i="30"/>
  <c r="N793" i="30" s="1"/>
  <c r="M792" i="30"/>
  <c r="N792" i="30" s="1"/>
  <c r="M791" i="30"/>
  <c r="N791" i="30" s="1"/>
  <c r="M790" i="30"/>
  <c r="N790" i="30" s="1"/>
  <c r="M789" i="30"/>
  <c r="N789" i="30" s="1"/>
  <c r="M788" i="30"/>
  <c r="N788" i="30" s="1"/>
  <c r="M787" i="30"/>
  <c r="N787" i="30" s="1"/>
  <c r="M786" i="30"/>
  <c r="N786" i="30" s="1"/>
  <c r="M785" i="30"/>
  <c r="N785" i="30" s="1"/>
  <c r="M784" i="30"/>
  <c r="N784" i="30" s="1"/>
  <c r="M783" i="30"/>
  <c r="N783" i="30" s="1"/>
  <c r="M782" i="30"/>
  <c r="N782" i="30" s="1"/>
  <c r="M781" i="30"/>
  <c r="N781" i="30" s="1"/>
  <c r="M780" i="30"/>
  <c r="N780" i="30" s="1"/>
  <c r="M779" i="30"/>
  <c r="N779" i="30" s="1"/>
  <c r="M778" i="30"/>
  <c r="N778" i="30" s="1"/>
  <c r="M777" i="30"/>
  <c r="N777" i="30" s="1"/>
  <c r="M776" i="30"/>
  <c r="N776" i="30" s="1"/>
  <c r="M775" i="30"/>
  <c r="N775" i="30" s="1"/>
  <c r="M774" i="30"/>
  <c r="N774" i="30" s="1"/>
  <c r="M773" i="30"/>
  <c r="N773" i="30" s="1"/>
  <c r="M772" i="30"/>
  <c r="N772" i="30" s="1"/>
  <c r="M771" i="30"/>
  <c r="N771" i="30" s="1"/>
  <c r="M770" i="30"/>
  <c r="N770" i="30" s="1"/>
  <c r="M769" i="30"/>
  <c r="N769" i="30" s="1"/>
  <c r="M768" i="30"/>
  <c r="N768" i="30" s="1"/>
  <c r="M767" i="30"/>
  <c r="N767" i="30" s="1"/>
  <c r="M766" i="30"/>
  <c r="N766" i="30" s="1"/>
  <c r="M765" i="30"/>
  <c r="N765" i="30" s="1"/>
  <c r="M764" i="30"/>
  <c r="N764" i="30" s="1"/>
  <c r="M763" i="30"/>
  <c r="N763" i="30" s="1"/>
  <c r="M762" i="30"/>
  <c r="N762" i="30" s="1"/>
  <c r="M761" i="30"/>
  <c r="N761" i="30" s="1"/>
  <c r="M760" i="30"/>
  <c r="N760" i="30" s="1"/>
  <c r="M759" i="30"/>
  <c r="N759" i="30" s="1"/>
  <c r="M758" i="30"/>
  <c r="N758" i="30" s="1"/>
  <c r="M757" i="30"/>
  <c r="N757" i="30" s="1"/>
  <c r="M756" i="30"/>
  <c r="N756" i="30" s="1"/>
  <c r="M755" i="30"/>
  <c r="N755" i="30" s="1"/>
  <c r="M754" i="30"/>
  <c r="N754" i="30" s="1"/>
  <c r="M753" i="30"/>
  <c r="N753" i="30" s="1"/>
  <c r="M752" i="30"/>
  <c r="N752" i="30" s="1"/>
  <c r="M751" i="30"/>
  <c r="N751" i="30" s="1"/>
  <c r="M750" i="30"/>
  <c r="N750" i="30" s="1"/>
  <c r="M749" i="30"/>
  <c r="N749" i="30" s="1"/>
  <c r="M748" i="30"/>
  <c r="N748" i="30" s="1"/>
  <c r="M747" i="30"/>
  <c r="N747" i="30" s="1"/>
  <c r="M746" i="30"/>
  <c r="N746" i="30" s="1"/>
  <c r="M745" i="30"/>
  <c r="N745" i="30" s="1"/>
  <c r="M744" i="30"/>
  <c r="N744" i="30" s="1"/>
  <c r="M743" i="30"/>
  <c r="N743" i="30" s="1"/>
  <c r="M742" i="30"/>
  <c r="N742" i="30" s="1"/>
  <c r="M741" i="30"/>
  <c r="N741" i="30" s="1"/>
  <c r="M740" i="30"/>
  <c r="N740" i="30" s="1"/>
  <c r="M739" i="30"/>
  <c r="N739" i="30" s="1"/>
  <c r="M738" i="30"/>
  <c r="N738" i="30" s="1"/>
  <c r="M737" i="30"/>
  <c r="N737" i="30" s="1"/>
  <c r="M736" i="30"/>
  <c r="N736" i="30" s="1"/>
  <c r="M735" i="30"/>
  <c r="N735" i="30" s="1"/>
  <c r="M734" i="30"/>
  <c r="N734" i="30" s="1"/>
  <c r="M733" i="30"/>
  <c r="N733" i="30" s="1"/>
  <c r="M732" i="30"/>
  <c r="N732" i="30" s="1"/>
  <c r="M731" i="30"/>
  <c r="N731" i="30" s="1"/>
  <c r="M730" i="30"/>
  <c r="N730" i="30" s="1"/>
  <c r="M729" i="30"/>
  <c r="N729" i="30" s="1"/>
  <c r="M728" i="30"/>
  <c r="N728" i="30" s="1"/>
  <c r="M727" i="30"/>
  <c r="N727" i="30" s="1"/>
  <c r="M726" i="30"/>
  <c r="N726" i="30" s="1"/>
  <c r="M725" i="30"/>
  <c r="N725" i="30" s="1"/>
  <c r="M724" i="30"/>
  <c r="N724" i="30" s="1"/>
  <c r="M723" i="30"/>
  <c r="N723" i="30" s="1"/>
  <c r="M722" i="30"/>
  <c r="N722" i="30" s="1"/>
  <c r="M721" i="30"/>
  <c r="N721" i="30" s="1"/>
  <c r="M720" i="30"/>
  <c r="N720" i="30" s="1"/>
  <c r="M719" i="30"/>
  <c r="N719" i="30" s="1"/>
  <c r="M718" i="30"/>
  <c r="N718" i="30" s="1"/>
  <c r="M717" i="30"/>
  <c r="N717" i="30" s="1"/>
  <c r="M716" i="30"/>
  <c r="N716" i="30" s="1"/>
  <c r="M715" i="30"/>
  <c r="N715" i="30" s="1"/>
  <c r="M714" i="30"/>
  <c r="N714" i="30" s="1"/>
  <c r="M713" i="30"/>
  <c r="N713" i="30" s="1"/>
  <c r="M712" i="30"/>
  <c r="N712" i="30" s="1"/>
  <c r="M711" i="30"/>
  <c r="N711" i="30" s="1"/>
  <c r="M710" i="30"/>
  <c r="N710" i="30" s="1"/>
  <c r="M709" i="30"/>
  <c r="N709" i="30" s="1"/>
  <c r="M708" i="30"/>
  <c r="N708" i="30" s="1"/>
  <c r="M707" i="30"/>
  <c r="N707" i="30" s="1"/>
  <c r="M706" i="30"/>
  <c r="N706" i="30" s="1"/>
  <c r="M705" i="30"/>
  <c r="N705" i="30" s="1"/>
  <c r="M704" i="30"/>
  <c r="N704" i="30" s="1"/>
  <c r="M703" i="30"/>
  <c r="N703" i="30" s="1"/>
  <c r="M702" i="30"/>
  <c r="N702" i="30" s="1"/>
  <c r="M701" i="30"/>
  <c r="N701" i="30" s="1"/>
  <c r="M700" i="30"/>
  <c r="N700" i="30" s="1"/>
  <c r="M699" i="30"/>
  <c r="N699" i="30" s="1"/>
  <c r="M698" i="30"/>
  <c r="N698" i="30" s="1"/>
  <c r="M697" i="30"/>
  <c r="N697" i="30" s="1"/>
  <c r="M696" i="30"/>
  <c r="N696" i="30" s="1"/>
  <c r="M695" i="30"/>
  <c r="N695" i="30" s="1"/>
  <c r="M694" i="30"/>
  <c r="N694" i="30" s="1"/>
  <c r="M693" i="30"/>
  <c r="N693" i="30" s="1"/>
  <c r="M692" i="30"/>
  <c r="N692" i="30" s="1"/>
  <c r="M691" i="30"/>
  <c r="N691" i="30" s="1"/>
  <c r="M690" i="30"/>
  <c r="N690" i="30" s="1"/>
  <c r="M689" i="30"/>
  <c r="N689" i="30" s="1"/>
  <c r="M688" i="30"/>
  <c r="N688" i="30" s="1"/>
  <c r="M687" i="30"/>
  <c r="N687" i="30" s="1"/>
  <c r="M686" i="30"/>
  <c r="N686" i="30" s="1"/>
  <c r="M685" i="30"/>
  <c r="N685" i="30" s="1"/>
  <c r="M684" i="30"/>
  <c r="N684" i="30" s="1"/>
  <c r="M683" i="30"/>
  <c r="N683" i="30" s="1"/>
  <c r="M682" i="30"/>
  <c r="N682" i="30" s="1"/>
  <c r="M681" i="30"/>
  <c r="N681" i="30" s="1"/>
  <c r="M680" i="30"/>
  <c r="N680" i="30" s="1"/>
  <c r="M679" i="30"/>
  <c r="N679" i="30" s="1"/>
  <c r="M678" i="30"/>
  <c r="N678" i="30" s="1"/>
  <c r="M677" i="30"/>
  <c r="N677" i="30" s="1"/>
  <c r="M676" i="30"/>
  <c r="N676" i="30" s="1"/>
  <c r="M675" i="30"/>
  <c r="N675" i="30" s="1"/>
  <c r="M674" i="30"/>
  <c r="N674" i="30" s="1"/>
  <c r="M673" i="30"/>
  <c r="N673" i="30" s="1"/>
  <c r="M672" i="30"/>
  <c r="N672" i="30" s="1"/>
  <c r="M671" i="30"/>
  <c r="N671" i="30" s="1"/>
  <c r="M670" i="30"/>
  <c r="N670" i="30" s="1"/>
  <c r="M669" i="30"/>
  <c r="N669" i="30" s="1"/>
  <c r="M668" i="30"/>
  <c r="N668" i="30" s="1"/>
  <c r="M667" i="30"/>
  <c r="N667" i="30" s="1"/>
  <c r="M666" i="30"/>
  <c r="N666" i="30" s="1"/>
  <c r="M665" i="30"/>
  <c r="N665" i="30" s="1"/>
  <c r="M664" i="30"/>
  <c r="N664" i="30" s="1"/>
  <c r="M663" i="30"/>
  <c r="N663" i="30" s="1"/>
  <c r="M662" i="30"/>
  <c r="N662" i="30" s="1"/>
  <c r="M661" i="30"/>
  <c r="N661" i="30" s="1"/>
  <c r="M660" i="30"/>
  <c r="N660" i="30" s="1"/>
  <c r="M659" i="30"/>
  <c r="N659" i="30" s="1"/>
  <c r="M658" i="30"/>
  <c r="N658" i="30" s="1"/>
  <c r="M657" i="30"/>
  <c r="N657" i="30" s="1"/>
  <c r="M656" i="30"/>
  <c r="N656" i="30" s="1"/>
  <c r="M655" i="30"/>
  <c r="N655" i="30" s="1"/>
  <c r="M654" i="30"/>
  <c r="N654" i="30" s="1"/>
  <c r="M653" i="30"/>
  <c r="N653" i="30" s="1"/>
  <c r="M652" i="30"/>
  <c r="N652" i="30" s="1"/>
  <c r="M651" i="30"/>
  <c r="N651" i="30" s="1"/>
  <c r="M650" i="30"/>
  <c r="N650" i="30" s="1"/>
  <c r="M649" i="30"/>
  <c r="N649" i="30" s="1"/>
  <c r="M648" i="30"/>
  <c r="N648" i="30" s="1"/>
  <c r="M647" i="30"/>
  <c r="N647" i="30" s="1"/>
  <c r="M646" i="30"/>
  <c r="N646" i="30" s="1"/>
  <c r="M645" i="30"/>
  <c r="N645" i="30" s="1"/>
  <c r="M644" i="30"/>
  <c r="N644" i="30" s="1"/>
  <c r="M643" i="30"/>
  <c r="N643" i="30" s="1"/>
  <c r="M642" i="30"/>
  <c r="N642" i="30" s="1"/>
  <c r="M641" i="30"/>
  <c r="N641" i="30" s="1"/>
  <c r="M640" i="30"/>
  <c r="N640" i="30" s="1"/>
  <c r="M639" i="30"/>
  <c r="N639" i="30" s="1"/>
  <c r="M638" i="30"/>
  <c r="N638" i="30" s="1"/>
  <c r="M637" i="30"/>
  <c r="N637" i="30" s="1"/>
  <c r="M636" i="30"/>
  <c r="N636" i="30" s="1"/>
  <c r="M635" i="30"/>
  <c r="N635" i="30" s="1"/>
  <c r="M634" i="30"/>
  <c r="N634" i="30" s="1"/>
  <c r="M633" i="30"/>
  <c r="N633" i="30" s="1"/>
  <c r="M632" i="30"/>
  <c r="N632" i="30" s="1"/>
  <c r="M631" i="30"/>
  <c r="N631" i="30" s="1"/>
  <c r="M630" i="30"/>
  <c r="N630" i="30" s="1"/>
  <c r="M629" i="30"/>
  <c r="N629" i="30" s="1"/>
  <c r="M628" i="30"/>
  <c r="N628" i="30" s="1"/>
  <c r="M627" i="30"/>
  <c r="N627" i="30" s="1"/>
  <c r="M626" i="30"/>
  <c r="N626" i="30" s="1"/>
  <c r="M625" i="30"/>
  <c r="N625" i="30" s="1"/>
  <c r="M624" i="30"/>
  <c r="N624" i="30" s="1"/>
  <c r="M623" i="30"/>
  <c r="N623" i="30" s="1"/>
  <c r="M622" i="30"/>
  <c r="N622" i="30" s="1"/>
  <c r="M621" i="30"/>
  <c r="N621" i="30" s="1"/>
  <c r="M620" i="30"/>
  <c r="N620" i="30" s="1"/>
  <c r="M619" i="30"/>
  <c r="N619" i="30" s="1"/>
  <c r="M618" i="30"/>
  <c r="N618" i="30" s="1"/>
  <c r="M617" i="30"/>
  <c r="N617" i="30" s="1"/>
  <c r="M616" i="30"/>
  <c r="N616" i="30" s="1"/>
  <c r="M615" i="30"/>
  <c r="N615" i="30" s="1"/>
  <c r="M614" i="30"/>
  <c r="N614" i="30" s="1"/>
  <c r="M613" i="30"/>
  <c r="N613" i="30" s="1"/>
  <c r="M612" i="30"/>
  <c r="N612" i="30" s="1"/>
  <c r="M611" i="30"/>
  <c r="N611" i="30" s="1"/>
  <c r="M610" i="30"/>
  <c r="N610" i="30" s="1"/>
  <c r="M609" i="30"/>
  <c r="N609" i="30" s="1"/>
  <c r="M608" i="30"/>
  <c r="N608" i="30" s="1"/>
  <c r="M607" i="30"/>
  <c r="N607" i="30" s="1"/>
  <c r="M606" i="30"/>
  <c r="N606" i="30" s="1"/>
  <c r="M605" i="30"/>
  <c r="N605" i="30" s="1"/>
  <c r="M604" i="30"/>
  <c r="N604" i="30" s="1"/>
  <c r="M603" i="30"/>
  <c r="N603" i="30" s="1"/>
  <c r="M602" i="30"/>
  <c r="N602" i="30" s="1"/>
  <c r="M601" i="30"/>
  <c r="N601" i="30" s="1"/>
  <c r="M600" i="30"/>
  <c r="N600" i="30" s="1"/>
  <c r="M599" i="30"/>
  <c r="N599" i="30" s="1"/>
  <c r="M598" i="30"/>
  <c r="N598" i="30" s="1"/>
  <c r="M597" i="30"/>
  <c r="N597" i="30" s="1"/>
  <c r="M596" i="30"/>
  <c r="N596" i="30" s="1"/>
  <c r="M595" i="30"/>
  <c r="N595" i="30" s="1"/>
  <c r="M594" i="30"/>
  <c r="N594" i="30" s="1"/>
  <c r="M593" i="30"/>
  <c r="N593" i="30" s="1"/>
  <c r="M592" i="30"/>
  <c r="N592" i="30" s="1"/>
  <c r="M591" i="30"/>
  <c r="N591" i="30" s="1"/>
  <c r="M590" i="30"/>
  <c r="N590" i="30" s="1"/>
  <c r="M589" i="30"/>
  <c r="N589" i="30" s="1"/>
  <c r="M588" i="30"/>
  <c r="N588" i="30" s="1"/>
  <c r="M587" i="30"/>
  <c r="N587" i="30" s="1"/>
  <c r="M586" i="30"/>
  <c r="N586" i="30" s="1"/>
  <c r="M585" i="30"/>
  <c r="N585" i="30" s="1"/>
  <c r="M584" i="30"/>
  <c r="N584" i="30" s="1"/>
  <c r="M583" i="30"/>
  <c r="N583" i="30" s="1"/>
  <c r="M582" i="30"/>
  <c r="N582" i="30" s="1"/>
  <c r="M581" i="30"/>
  <c r="N581" i="30" s="1"/>
  <c r="M580" i="30"/>
  <c r="N580" i="30" s="1"/>
  <c r="M579" i="30"/>
  <c r="N579" i="30" s="1"/>
  <c r="M578" i="30"/>
  <c r="N578" i="30" s="1"/>
  <c r="M577" i="30"/>
  <c r="N577" i="30" s="1"/>
  <c r="M576" i="30"/>
  <c r="N576" i="30" s="1"/>
  <c r="M575" i="30"/>
  <c r="N575" i="30" s="1"/>
  <c r="M574" i="30"/>
  <c r="N574" i="30" s="1"/>
  <c r="M573" i="30"/>
  <c r="N573" i="30" s="1"/>
  <c r="M572" i="30"/>
  <c r="N572" i="30" s="1"/>
  <c r="M571" i="30"/>
  <c r="N571" i="30" s="1"/>
  <c r="M570" i="30"/>
  <c r="N570" i="30" s="1"/>
  <c r="M569" i="30"/>
  <c r="N569" i="30" s="1"/>
  <c r="M568" i="30"/>
  <c r="N568" i="30" s="1"/>
  <c r="M567" i="30"/>
  <c r="N567" i="30" s="1"/>
  <c r="M566" i="30"/>
  <c r="N566" i="30" s="1"/>
  <c r="M565" i="30"/>
  <c r="N565" i="30" s="1"/>
  <c r="M564" i="30"/>
  <c r="N564" i="30" s="1"/>
  <c r="M563" i="30"/>
  <c r="N563" i="30" s="1"/>
  <c r="M562" i="30"/>
  <c r="N562" i="30" s="1"/>
  <c r="M561" i="30"/>
  <c r="N561" i="30" s="1"/>
  <c r="M560" i="30"/>
  <c r="N560" i="30" s="1"/>
  <c r="M559" i="30"/>
  <c r="N559" i="30" s="1"/>
  <c r="M558" i="30"/>
  <c r="N558" i="30" s="1"/>
  <c r="M557" i="30"/>
  <c r="N557" i="30" s="1"/>
  <c r="M556" i="30"/>
  <c r="N556" i="30" s="1"/>
  <c r="M555" i="30"/>
  <c r="N555" i="30" s="1"/>
  <c r="M554" i="30"/>
  <c r="N554" i="30" s="1"/>
  <c r="M553" i="30"/>
  <c r="N553" i="30" s="1"/>
  <c r="M552" i="30"/>
  <c r="N552" i="30" s="1"/>
  <c r="M551" i="30"/>
  <c r="N551" i="30" s="1"/>
  <c r="M550" i="30"/>
  <c r="N550" i="30" s="1"/>
  <c r="M549" i="30"/>
  <c r="N549" i="30" s="1"/>
  <c r="M548" i="30"/>
  <c r="N548" i="30" s="1"/>
  <c r="M547" i="30"/>
  <c r="N547" i="30" s="1"/>
  <c r="M546" i="30"/>
  <c r="N546" i="30" s="1"/>
  <c r="M545" i="30"/>
  <c r="N545" i="30" s="1"/>
  <c r="M544" i="30"/>
  <c r="N544" i="30" s="1"/>
  <c r="M543" i="30"/>
  <c r="N543" i="30" s="1"/>
  <c r="M542" i="30"/>
  <c r="N542" i="30" s="1"/>
  <c r="M541" i="30"/>
  <c r="N541" i="30" s="1"/>
  <c r="M540" i="30"/>
  <c r="N540" i="30" s="1"/>
  <c r="M539" i="30"/>
  <c r="N539" i="30" s="1"/>
  <c r="M538" i="30"/>
  <c r="N538" i="30" s="1"/>
  <c r="M537" i="30"/>
  <c r="N537" i="30" s="1"/>
  <c r="M536" i="30"/>
  <c r="N536" i="30" s="1"/>
  <c r="M535" i="30"/>
  <c r="N535" i="30" s="1"/>
  <c r="M534" i="30"/>
  <c r="N534" i="30" s="1"/>
  <c r="M533" i="30"/>
  <c r="N533" i="30" s="1"/>
  <c r="M532" i="30"/>
  <c r="N532" i="30" s="1"/>
  <c r="M531" i="30"/>
  <c r="N531" i="30" s="1"/>
  <c r="M530" i="30"/>
  <c r="N530" i="30" s="1"/>
  <c r="M529" i="30"/>
  <c r="N529" i="30" s="1"/>
  <c r="M528" i="30"/>
  <c r="N528" i="30" s="1"/>
  <c r="M527" i="30"/>
  <c r="N527" i="30" s="1"/>
  <c r="M526" i="30"/>
  <c r="N526" i="30" s="1"/>
  <c r="M525" i="30"/>
  <c r="N525" i="30" s="1"/>
  <c r="M524" i="30"/>
  <c r="N524" i="30" s="1"/>
  <c r="M523" i="30"/>
  <c r="N523" i="30" s="1"/>
  <c r="M522" i="30"/>
  <c r="N522" i="30" s="1"/>
  <c r="M521" i="30"/>
  <c r="N521" i="30" s="1"/>
  <c r="M520" i="30"/>
  <c r="N520" i="30" s="1"/>
  <c r="M519" i="30"/>
  <c r="N519" i="30" s="1"/>
  <c r="M518" i="30"/>
  <c r="N518" i="30" s="1"/>
  <c r="M517" i="30"/>
  <c r="N517" i="30" s="1"/>
  <c r="M516" i="30"/>
  <c r="N516" i="30" s="1"/>
  <c r="M515" i="30"/>
  <c r="N515" i="30" s="1"/>
  <c r="M514" i="30"/>
  <c r="N514" i="30" s="1"/>
  <c r="M513" i="30"/>
  <c r="N513" i="30" s="1"/>
  <c r="M512" i="30"/>
  <c r="N512" i="30" s="1"/>
  <c r="M511" i="30"/>
  <c r="N511" i="30" s="1"/>
  <c r="M510" i="30"/>
  <c r="N510" i="30" s="1"/>
  <c r="M509" i="30"/>
  <c r="N509" i="30" s="1"/>
  <c r="M508" i="30"/>
  <c r="N508" i="30" s="1"/>
  <c r="M507" i="30"/>
  <c r="N507" i="30" s="1"/>
  <c r="M506" i="30"/>
  <c r="N506" i="30" s="1"/>
  <c r="M505" i="30"/>
  <c r="N505" i="30" s="1"/>
  <c r="M504" i="30"/>
  <c r="N504" i="30" s="1"/>
  <c r="M503" i="30"/>
  <c r="N503" i="30" s="1"/>
  <c r="M502" i="30"/>
  <c r="N502" i="30" s="1"/>
  <c r="M501" i="30"/>
  <c r="N501" i="30" s="1"/>
  <c r="M500" i="30"/>
  <c r="N500" i="30" s="1"/>
  <c r="M499" i="30"/>
  <c r="N499" i="30" s="1"/>
  <c r="M498" i="30"/>
  <c r="N498" i="30" s="1"/>
  <c r="M497" i="30"/>
  <c r="N497" i="30" s="1"/>
  <c r="M496" i="30"/>
  <c r="N496" i="30" s="1"/>
  <c r="M495" i="30"/>
  <c r="N495" i="30" s="1"/>
  <c r="M494" i="30"/>
  <c r="N494" i="30" s="1"/>
  <c r="M493" i="30"/>
  <c r="N493" i="30" s="1"/>
  <c r="M492" i="30"/>
  <c r="N492" i="30" s="1"/>
  <c r="M491" i="30"/>
  <c r="N491" i="30" s="1"/>
  <c r="M490" i="30"/>
  <c r="N490" i="30" s="1"/>
  <c r="M489" i="30"/>
  <c r="N489" i="30" s="1"/>
  <c r="M488" i="30"/>
  <c r="N488" i="30" s="1"/>
  <c r="M487" i="30"/>
  <c r="N487" i="30" s="1"/>
  <c r="M486" i="30"/>
  <c r="N486" i="30" s="1"/>
  <c r="M485" i="30"/>
  <c r="N485" i="30" s="1"/>
  <c r="M484" i="30"/>
  <c r="N484" i="30" s="1"/>
  <c r="M483" i="30"/>
  <c r="N483" i="30" s="1"/>
  <c r="M482" i="30"/>
  <c r="N482" i="30" s="1"/>
  <c r="M481" i="30"/>
  <c r="N481" i="30" s="1"/>
  <c r="M480" i="30"/>
  <c r="N480" i="30" s="1"/>
  <c r="M479" i="30"/>
  <c r="N479" i="30" s="1"/>
  <c r="M478" i="30"/>
  <c r="N478" i="30" s="1"/>
  <c r="M477" i="30"/>
  <c r="N477" i="30" s="1"/>
  <c r="M476" i="30"/>
  <c r="N476" i="30" s="1"/>
  <c r="M475" i="30"/>
  <c r="N475" i="30" s="1"/>
  <c r="M474" i="30"/>
  <c r="N474" i="30" s="1"/>
  <c r="M473" i="30"/>
  <c r="N473" i="30" s="1"/>
  <c r="M472" i="30"/>
  <c r="N472" i="30" s="1"/>
  <c r="M471" i="30"/>
  <c r="N471" i="30" s="1"/>
  <c r="M470" i="30"/>
  <c r="N470" i="30" s="1"/>
  <c r="M469" i="30"/>
  <c r="N469" i="30" s="1"/>
  <c r="M468" i="30"/>
  <c r="N468" i="30" s="1"/>
  <c r="M467" i="30"/>
  <c r="N467" i="30" s="1"/>
  <c r="M466" i="30"/>
  <c r="N466" i="30" s="1"/>
  <c r="M465" i="30"/>
  <c r="N465" i="30" s="1"/>
  <c r="M464" i="30"/>
  <c r="N464" i="30" s="1"/>
  <c r="M463" i="30"/>
  <c r="N463" i="30" s="1"/>
  <c r="M462" i="30"/>
  <c r="N462" i="30" s="1"/>
  <c r="M461" i="30"/>
  <c r="N461" i="30" s="1"/>
  <c r="M460" i="30"/>
  <c r="N460" i="30" s="1"/>
  <c r="M459" i="30"/>
  <c r="N459" i="30" s="1"/>
  <c r="M458" i="30"/>
  <c r="N458" i="30" s="1"/>
  <c r="M457" i="30"/>
  <c r="N457" i="30" s="1"/>
  <c r="M456" i="30"/>
  <c r="N456" i="30" s="1"/>
  <c r="M455" i="30"/>
  <c r="N455" i="30" s="1"/>
  <c r="M454" i="30"/>
  <c r="N454" i="30" s="1"/>
  <c r="M453" i="30"/>
  <c r="N453" i="30" s="1"/>
  <c r="M452" i="30"/>
  <c r="N452" i="30" s="1"/>
  <c r="M451" i="30"/>
  <c r="N451" i="30" s="1"/>
  <c r="M450" i="30"/>
  <c r="N450" i="30" s="1"/>
  <c r="M449" i="30"/>
  <c r="N449" i="30" s="1"/>
  <c r="M448" i="30"/>
  <c r="N448" i="30" s="1"/>
  <c r="M447" i="30"/>
  <c r="N447" i="30" s="1"/>
  <c r="M446" i="30"/>
  <c r="N446" i="30" s="1"/>
  <c r="M445" i="30"/>
  <c r="N445" i="30" s="1"/>
  <c r="M444" i="30"/>
  <c r="N444" i="30" s="1"/>
  <c r="M443" i="30"/>
  <c r="N443" i="30" s="1"/>
  <c r="M442" i="30"/>
  <c r="N442" i="30" s="1"/>
  <c r="M441" i="30"/>
  <c r="N441" i="30" s="1"/>
  <c r="M440" i="30"/>
  <c r="N440" i="30" s="1"/>
  <c r="M439" i="30"/>
  <c r="N439" i="30" s="1"/>
  <c r="M438" i="30"/>
  <c r="N438" i="30" s="1"/>
  <c r="M437" i="30"/>
  <c r="N437" i="30" s="1"/>
  <c r="M436" i="30"/>
  <c r="N436" i="30" s="1"/>
  <c r="M435" i="30"/>
  <c r="N435" i="30" s="1"/>
  <c r="M434" i="30"/>
  <c r="N434" i="30" s="1"/>
  <c r="M433" i="30"/>
  <c r="N433" i="30" s="1"/>
  <c r="M432" i="30"/>
  <c r="N432" i="30" s="1"/>
  <c r="M431" i="30"/>
  <c r="N431" i="30" s="1"/>
  <c r="M430" i="30"/>
  <c r="N430" i="30" s="1"/>
  <c r="M429" i="30"/>
  <c r="N429" i="30" s="1"/>
  <c r="M428" i="30"/>
  <c r="N428" i="30" s="1"/>
  <c r="M427" i="30"/>
  <c r="N427" i="30" s="1"/>
  <c r="M426" i="30"/>
  <c r="N426" i="30" s="1"/>
  <c r="M425" i="30"/>
  <c r="N425" i="30" s="1"/>
  <c r="M424" i="30"/>
  <c r="N424" i="30" s="1"/>
  <c r="M423" i="30"/>
  <c r="N423" i="30" s="1"/>
  <c r="M422" i="30"/>
  <c r="N422" i="30" s="1"/>
  <c r="M421" i="30"/>
  <c r="N421" i="30" s="1"/>
  <c r="M420" i="30"/>
  <c r="N420" i="30" s="1"/>
  <c r="M419" i="30"/>
  <c r="N419" i="30" s="1"/>
  <c r="M418" i="30"/>
  <c r="N418" i="30" s="1"/>
  <c r="M417" i="30"/>
  <c r="N417" i="30" s="1"/>
  <c r="M416" i="30"/>
  <c r="N416" i="30" s="1"/>
  <c r="M415" i="30"/>
  <c r="N415" i="30" s="1"/>
  <c r="M414" i="30"/>
  <c r="N414" i="30" s="1"/>
  <c r="M413" i="30"/>
  <c r="N413" i="30" s="1"/>
  <c r="M412" i="30"/>
  <c r="N412" i="30" s="1"/>
  <c r="M411" i="30"/>
  <c r="N411" i="30" s="1"/>
  <c r="M410" i="30"/>
  <c r="N410" i="30" s="1"/>
  <c r="M409" i="30"/>
  <c r="N409" i="30" s="1"/>
  <c r="M408" i="30"/>
  <c r="N408" i="30" s="1"/>
  <c r="M407" i="30"/>
  <c r="N407" i="30" s="1"/>
  <c r="M406" i="30"/>
  <c r="N406" i="30" s="1"/>
  <c r="M405" i="30"/>
  <c r="N405" i="30" s="1"/>
  <c r="M404" i="30"/>
  <c r="N404" i="30" s="1"/>
  <c r="M403" i="30"/>
  <c r="N403" i="30" s="1"/>
  <c r="M402" i="30"/>
  <c r="N402" i="30" s="1"/>
  <c r="M401" i="30"/>
  <c r="N401" i="30" s="1"/>
  <c r="M400" i="30"/>
  <c r="N400" i="30" s="1"/>
  <c r="M399" i="30"/>
  <c r="N399" i="30" s="1"/>
  <c r="M398" i="30"/>
  <c r="N398" i="30" s="1"/>
  <c r="M397" i="30"/>
  <c r="N397" i="30" s="1"/>
  <c r="M396" i="30"/>
  <c r="N396" i="30" s="1"/>
  <c r="M395" i="30"/>
  <c r="N395" i="30" s="1"/>
  <c r="M394" i="30"/>
  <c r="N394" i="30" s="1"/>
  <c r="M393" i="30"/>
  <c r="N393" i="30" s="1"/>
  <c r="M392" i="30"/>
  <c r="N392" i="30" s="1"/>
  <c r="M391" i="30"/>
  <c r="N391" i="30" s="1"/>
  <c r="M390" i="30"/>
  <c r="N390" i="30" s="1"/>
  <c r="M389" i="30"/>
  <c r="N389" i="30" s="1"/>
  <c r="M388" i="30"/>
  <c r="N388" i="30" s="1"/>
  <c r="M387" i="30"/>
  <c r="N387" i="30" s="1"/>
  <c r="M386" i="30"/>
  <c r="N386" i="30" s="1"/>
  <c r="M385" i="30"/>
  <c r="N385" i="30" s="1"/>
  <c r="M384" i="30"/>
  <c r="N384" i="30" s="1"/>
  <c r="M383" i="30"/>
  <c r="N383" i="30" s="1"/>
  <c r="M382" i="30"/>
  <c r="N382" i="30" s="1"/>
  <c r="M381" i="30"/>
  <c r="N381" i="30" s="1"/>
  <c r="M380" i="30"/>
  <c r="N380" i="30" s="1"/>
  <c r="M379" i="30"/>
  <c r="N379" i="30" s="1"/>
  <c r="M378" i="30"/>
  <c r="N378" i="30" s="1"/>
  <c r="M377" i="30"/>
  <c r="N377" i="30" s="1"/>
  <c r="M376" i="30"/>
  <c r="N376" i="30" s="1"/>
  <c r="M375" i="30"/>
  <c r="N375" i="30" s="1"/>
  <c r="M374" i="30"/>
  <c r="N374" i="30" s="1"/>
  <c r="M373" i="30"/>
  <c r="N373" i="30" s="1"/>
  <c r="M372" i="30"/>
  <c r="N372" i="30" s="1"/>
  <c r="M371" i="30"/>
  <c r="N371" i="30" s="1"/>
  <c r="M370" i="30"/>
  <c r="N370" i="30" s="1"/>
  <c r="M369" i="30"/>
  <c r="N369" i="30" s="1"/>
  <c r="M368" i="30"/>
  <c r="N368" i="30" s="1"/>
  <c r="M367" i="30"/>
  <c r="N367" i="30" s="1"/>
  <c r="M366" i="30"/>
  <c r="N366" i="30" s="1"/>
  <c r="M365" i="30"/>
  <c r="N365" i="30" s="1"/>
  <c r="M364" i="30"/>
  <c r="N364" i="30" s="1"/>
  <c r="M363" i="30"/>
  <c r="N363" i="30" s="1"/>
  <c r="M362" i="30"/>
  <c r="N362" i="30" s="1"/>
  <c r="M361" i="30"/>
  <c r="N361" i="30" s="1"/>
  <c r="M360" i="30"/>
  <c r="N360" i="30" s="1"/>
  <c r="M359" i="30"/>
  <c r="N359" i="30" s="1"/>
  <c r="M358" i="30"/>
  <c r="N358" i="30" s="1"/>
  <c r="M357" i="30"/>
  <c r="N357" i="30" s="1"/>
  <c r="M356" i="30"/>
  <c r="N356" i="30" s="1"/>
  <c r="M355" i="30"/>
  <c r="N355" i="30" s="1"/>
  <c r="M354" i="30"/>
  <c r="N354" i="30" s="1"/>
  <c r="M353" i="30"/>
  <c r="N353" i="30" s="1"/>
  <c r="M352" i="30"/>
  <c r="N352" i="30" s="1"/>
  <c r="M351" i="30"/>
  <c r="N351" i="30" s="1"/>
  <c r="M350" i="30"/>
  <c r="N350" i="30" s="1"/>
  <c r="M349" i="30"/>
  <c r="N349" i="30" s="1"/>
  <c r="M348" i="30"/>
  <c r="N348" i="30" s="1"/>
  <c r="M347" i="30"/>
  <c r="N347" i="30" s="1"/>
  <c r="M346" i="30"/>
  <c r="N346" i="30" s="1"/>
  <c r="M345" i="30"/>
  <c r="N345" i="30" s="1"/>
  <c r="M344" i="30"/>
  <c r="N344" i="30" s="1"/>
  <c r="M343" i="30"/>
  <c r="N343" i="30" s="1"/>
  <c r="M342" i="30"/>
  <c r="N342" i="30" s="1"/>
  <c r="M341" i="30"/>
  <c r="N341" i="30" s="1"/>
  <c r="M340" i="30"/>
  <c r="N340" i="30" s="1"/>
  <c r="M339" i="30"/>
  <c r="N339" i="30" s="1"/>
  <c r="M338" i="30"/>
  <c r="N338" i="30" s="1"/>
  <c r="M337" i="30"/>
  <c r="N337" i="30" s="1"/>
  <c r="M336" i="30"/>
  <c r="N336" i="30" s="1"/>
  <c r="M335" i="30"/>
  <c r="N335" i="30" s="1"/>
  <c r="M334" i="30"/>
  <c r="N334" i="30" s="1"/>
  <c r="M333" i="30"/>
  <c r="N333" i="30" s="1"/>
  <c r="M332" i="30"/>
  <c r="N332" i="30" s="1"/>
  <c r="M331" i="30"/>
  <c r="N331" i="30" s="1"/>
  <c r="M330" i="30"/>
  <c r="N330" i="30" s="1"/>
  <c r="M329" i="30"/>
  <c r="N329" i="30" s="1"/>
  <c r="M328" i="30"/>
  <c r="N328" i="30" s="1"/>
  <c r="M327" i="30"/>
  <c r="N327" i="30" s="1"/>
  <c r="M326" i="30"/>
  <c r="N326" i="30" s="1"/>
  <c r="M325" i="30"/>
  <c r="N325" i="30" s="1"/>
  <c r="M324" i="30"/>
  <c r="N324" i="30" s="1"/>
  <c r="M323" i="30"/>
  <c r="N323" i="30" s="1"/>
  <c r="M322" i="30"/>
  <c r="N322" i="30" s="1"/>
  <c r="M321" i="30"/>
  <c r="N321" i="30" s="1"/>
  <c r="M320" i="30"/>
  <c r="N320" i="30" s="1"/>
  <c r="M319" i="30"/>
  <c r="N319" i="30" s="1"/>
  <c r="M318" i="30"/>
  <c r="N318" i="30" s="1"/>
  <c r="M317" i="30"/>
  <c r="N317" i="30" s="1"/>
  <c r="M316" i="30"/>
  <c r="N316" i="30" s="1"/>
  <c r="M315" i="30"/>
  <c r="N315" i="30" s="1"/>
  <c r="M314" i="30"/>
  <c r="N314" i="30" s="1"/>
  <c r="M313" i="30"/>
  <c r="N313" i="30" s="1"/>
  <c r="M312" i="30"/>
  <c r="N312" i="30" s="1"/>
  <c r="M311" i="30"/>
  <c r="N311" i="30" s="1"/>
  <c r="M310" i="30"/>
  <c r="N310" i="30" s="1"/>
  <c r="M309" i="30"/>
  <c r="N309" i="30" s="1"/>
  <c r="M308" i="30"/>
  <c r="N308" i="30" s="1"/>
  <c r="M307" i="30"/>
  <c r="N307" i="30" s="1"/>
  <c r="M306" i="30"/>
  <c r="N306" i="30" s="1"/>
  <c r="M305" i="30"/>
  <c r="N305" i="30" s="1"/>
  <c r="M304" i="30"/>
  <c r="N304" i="30" s="1"/>
  <c r="M303" i="30"/>
  <c r="N303" i="30" s="1"/>
  <c r="M302" i="30"/>
  <c r="N302" i="30" s="1"/>
  <c r="M301" i="30"/>
  <c r="N301" i="30" s="1"/>
  <c r="M300" i="30"/>
  <c r="N300" i="30" s="1"/>
  <c r="M299" i="30"/>
  <c r="N299" i="30" s="1"/>
  <c r="M298" i="30"/>
  <c r="N298" i="30" s="1"/>
  <c r="M297" i="30"/>
  <c r="N297" i="30" s="1"/>
  <c r="M296" i="30"/>
  <c r="N296" i="30" s="1"/>
  <c r="M295" i="30"/>
  <c r="N295" i="30" s="1"/>
  <c r="M294" i="30"/>
  <c r="N294" i="30" s="1"/>
  <c r="M293" i="30"/>
  <c r="N293" i="30" s="1"/>
  <c r="M292" i="30"/>
  <c r="N292" i="30" s="1"/>
  <c r="M291" i="30"/>
  <c r="N291" i="30" s="1"/>
  <c r="M290" i="30"/>
  <c r="N290" i="30" s="1"/>
  <c r="M289" i="30"/>
  <c r="N289" i="30" s="1"/>
  <c r="M288" i="30"/>
  <c r="N288" i="30" s="1"/>
  <c r="M287" i="30"/>
  <c r="N287" i="30" s="1"/>
  <c r="M286" i="30"/>
  <c r="N286" i="30" s="1"/>
  <c r="M285" i="30"/>
  <c r="N285" i="30" s="1"/>
  <c r="M284" i="30"/>
  <c r="N284" i="30" s="1"/>
  <c r="M283" i="30"/>
  <c r="N283" i="30" s="1"/>
  <c r="M282" i="30"/>
  <c r="N282" i="30" s="1"/>
  <c r="M281" i="30"/>
  <c r="N281" i="30" s="1"/>
  <c r="M280" i="30"/>
  <c r="N280" i="30" s="1"/>
  <c r="M279" i="30"/>
  <c r="N279" i="30" s="1"/>
  <c r="M278" i="30"/>
  <c r="N278" i="30" s="1"/>
  <c r="M277" i="30"/>
  <c r="N277" i="30" s="1"/>
  <c r="M276" i="30"/>
  <c r="N276" i="30" s="1"/>
  <c r="M275" i="30"/>
  <c r="N275" i="30" s="1"/>
  <c r="M274" i="30"/>
  <c r="N274" i="30" s="1"/>
  <c r="M273" i="30"/>
  <c r="N273" i="30" s="1"/>
  <c r="M272" i="30"/>
  <c r="N272" i="30" s="1"/>
  <c r="M271" i="30"/>
  <c r="N271" i="30" s="1"/>
  <c r="M270" i="30"/>
  <c r="N270" i="30" s="1"/>
  <c r="M269" i="30"/>
  <c r="N269" i="30" s="1"/>
  <c r="M268" i="30"/>
  <c r="N268" i="30" s="1"/>
  <c r="M267" i="30"/>
  <c r="N267" i="30" s="1"/>
  <c r="M266" i="30"/>
  <c r="N266" i="30" s="1"/>
  <c r="M265" i="30"/>
  <c r="N265" i="30" s="1"/>
  <c r="M264" i="30"/>
  <c r="N264" i="30" s="1"/>
  <c r="M263" i="30"/>
  <c r="N263" i="30" s="1"/>
  <c r="M262" i="30"/>
  <c r="N262" i="30" s="1"/>
  <c r="M261" i="30"/>
  <c r="N261" i="30" s="1"/>
  <c r="M260" i="30"/>
  <c r="N260" i="30" s="1"/>
  <c r="M259" i="30"/>
  <c r="N259" i="30" s="1"/>
  <c r="M258" i="30"/>
  <c r="N258" i="30" s="1"/>
  <c r="M257" i="30"/>
  <c r="N257" i="30" s="1"/>
  <c r="M256" i="30"/>
  <c r="N256" i="30" s="1"/>
  <c r="M255" i="30"/>
  <c r="N255" i="30" s="1"/>
  <c r="M254" i="30"/>
  <c r="N254" i="30" s="1"/>
  <c r="M253" i="30"/>
  <c r="N253" i="30" s="1"/>
  <c r="M252" i="30"/>
  <c r="N252" i="30" s="1"/>
  <c r="M251" i="30"/>
  <c r="N251" i="30" s="1"/>
  <c r="M250" i="30"/>
  <c r="N250" i="30" s="1"/>
  <c r="M249" i="30"/>
  <c r="N249" i="30" s="1"/>
  <c r="M248" i="30"/>
  <c r="N248" i="30" s="1"/>
  <c r="M247" i="30"/>
  <c r="N247" i="30" s="1"/>
  <c r="M246" i="30"/>
  <c r="N246" i="30" s="1"/>
  <c r="M245" i="30"/>
  <c r="N245" i="30" s="1"/>
  <c r="M244" i="30"/>
  <c r="N244" i="30" s="1"/>
  <c r="M243" i="30"/>
  <c r="N243" i="30" s="1"/>
  <c r="M242" i="30"/>
  <c r="N242" i="30" s="1"/>
  <c r="M241" i="30"/>
  <c r="N241" i="30" s="1"/>
  <c r="M240" i="30"/>
  <c r="N240" i="30" s="1"/>
  <c r="M239" i="30"/>
  <c r="N239" i="30" s="1"/>
  <c r="M238" i="30"/>
  <c r="N238" i="30" s="1"/>
  <c r="M237" i="30"/>
  <c r="N237" i="30" s="1"/>
  <c r="M236" i="30"/>
  <c r="N236" i="30" s="1"/>
  <c r="M235" i="30"/>
  <c r="N235" i="30" s="1"/>
  <c r="M234" i="30"/>
  <c r="N234" i="30" s="1"/>
  <c r="M233" i="30"/>
  <c r="N233" i="30" s="1"/>
  <c r="M232" i="30"/>
  <c r="N232" i="30" s="1"/>
  <c r="M231" i="30"/>
  <c r="N231" i="30" s="1"/>
  <c r="M230" i="30"/>
  <c r="N230" i="30" s="1"/>
  <c r="M229" i="30"/>
  <c r="N229" i="30" s="1"/>
  <c r="M228" i="30"/>
  <c r="N228" i="30" s="1"/>
  <c r="M227" i="30"/>
  <c r="N227" i="30" s="1"/>
  <c r="M226" i="30"/>
  <c r="N226" i="30" s="1"/>
  <c r="M225" i="30"/>
  <c r="N225" i="30" s="1"/>
  <c r="M224" i="30"/>
  <c r="N224" i="30" s="1"/>
  <c r="M223" i="30"/>
  <c r="N223" i="30" s="1"/>
  <c r="M222" i="30"/>
  <c r="N222" i="30" s="1"/>
  <c r="M221" i="30"/>
  <c r="N221" i="30" s="1"/>
  <c r="M220" i="30"/>
  <c r="N220" i="30" s="1"/>
  <c r="M219" i="30"/>
  <c r="N219" i="30" s="1"/>
  <c r="M218" i="30"/>
  <c r="N218" i="30" s="1"/>
  <c r="M217" i="30"/>
  <c r="N217" i="30" s="1"/>
  <c r="M216" i="30"/>
  <c r="N216" i="30" s="1"/>
  <c r="M215" i="30"/>
  <c r="N215" i="30" s="1"/>
  <c r="M214" i="30"/>
  <c r="N214" i="30" s="1"/>
  <c r="M213" i="30"/>
  <c r="N213" i="30" s="1"/>
  <c r="M212" i="30"/>
  <c r="N212" i="30" s="1"/>
  <c r="M211" i="30"/>
  <c r="N211" i="30" s="1"/>
  <c r="M210" i="30"/>
  <c r="N210" i="30" s="1"/>
  <c r="M209" i="30"/>
  <c r="N209" i="30" s="1"/>
  <c r="M208" i="30"/>
  <c r="N208" i="30" s="1"/>
  <c r="M207" i="30"/>
  <c r="N207" i="30" s="1"/>
  <c r="M206" i="30"/>
  <c r="N206" i="30" s="1"/>
  <c r="M205" i="30"/>
  <c r="N205" i="30" s="1"/>
  <c r="M204" i="30"/>
  <c r="N204" i="30" s="1"/>
  <c r="M203" i="30"/>
  <c r="N203" i="30" s="1"/>
  <c r="M202" i="30"/>
  <c r="N202" i="30" s="1"/>
  <c r="M201" i="30"/>
  <c r="N201" i="30" s="1"/>
  <c r="M200" i="30"/>
  <c r="N200" i="30" s="1"/>
  <c r="M199" i="30"/>
  <c r="N199" i="30" s="1"/>
  <c r="M198" i="30"/>
  <c r="N198" i="30" s="1"/>
  <c r="M197" i="30"/>
  <c r="N197" i="30" s="1"/>
  <c r="M196" i="30"/>
  <c r="N196" i="30" s="1"/>
  <c r="M195" i="30"/>
  <c r="N195" i="30" s="1"/>
  <c r="M194" i="30"/>
  <c r="N194" i="30" s="1"/>
  <c r="M193" i="30"/>
  <c r="N193" i="30" s="1"/>
  <c r="M192" i="30"/>
  <c r="N192" i="30" s="1"/>
  <c r="M191" i="30"/>
  <c r="N191" i="30" s="1"/>
  <c r="M190" i="30"/>
  <c r="N190" i="30" s="1"/>
  <c r="M189" i="30"/>
  <c r="N189" i="30" s="1"/>
  <c r="M188" i="30"/>
  <c r="N188" i="30" s="1"/>
  <c r="M187" i="30"/>
  <c r="N187" i="30" s="1"/>
  <c r="M186" i="30"/>
  <c r="N186" i="30" s="1"/>
  <c r="M185" i="30"/>
  <c r="N185" i="30" s="1"/>
  <c r="M184" i="30"/>
  <c r="N184" i="30" s="1"/>
  <c r="M183" i="30"/>
  <c r="N183" i="30" s="1"/>
  <c r="M182" i="30"/>
  <c r="N182" i="30" s="1"/>
  <c r="M181" i="30"/>
  <c r="N181" i="30" s="1"/>
  <c r="M180" i="30"/>
  <c r="N180" i="30" s="1"/>
  <c r="M179" i="30"/>
  <c r="N179" i="30" s="1"/>
  <c r="M178" i="30"/>
  <c r="N178" i="30" s="1"/>
  <c r="M177" i="30"/>
  <c r="N177" i="30" s="1"/>
  <c r="M176" i="30"/>
  <c r="N176" i="30" s="1"/>
  <c r="M175" i="30"/>
  <c r="N175" i="30" s="1"/>
  <c r="M174" i="30"/>
  <c r="N174" i="30" s="1"/>
  <c r="M173" i="30"/>
  <c r="N173" i="30" s="1"/>
  <c r="M172" i="30"/>
  <c r="N172" i="30" s="1"/>
  <c r="M171" i="30"/>
  <c r="N171" i="30" s="1"/>
  <c r="M170" i="30"/>
  <c r="N170" i="30" s="1"/>
  <c r="M169" i="30"/>
  <c r="N169" i="30" s="1"/>
  <c r="M168" i="30"/>
  <c r="N168" i="30" s="1"/>
  <c r="M167" i="30"/>
  <c r="N167" i="30" s="1"/>
  <c r="M166" i="30"/>
  <c r="N166" i="30" s="1"/>
  <c r="M165" i="30"/>
  <c r="N165" i="30" s="1"/>
  <c r="M164" i="30"/>
  <c r="N164" i="30" s="1"/>
  <c r="M163" i="30"/>
  <c r="N163" i="30" s="1"/>
  <c r="M162" i="30"/>
  <c r="N162" i="30" s="1"/>
  <c r="M161" i="30"/>
  <c r="N161" i="30" s="1"/>
  <c r="M160" i="30"/>
  <c r="N160" i="30" s="1"/>
  <c r="M159" i="30"/>
  <c r="N159" i="30" s="1"/>
  <c r="M158" i="30"/>
  <c r="N158" i="30" s="1"/>
  <c r="M157" i="30"/>
  <c r="N157" i="30" s="1"/>
  <c r="M156" i="30"/>
  <c r="N156" i="30" s="1"/>
  <c r="M155" i="30"/>
  <c r="N155" i="30" s="1"/>
  <c r="M154" i="30"/>
  <c r="N154" i="30" s="1"/>
  <c r="M153" i="30"/>
  <c r="N153" i="30" s="1"/>
  <c r="M152" i="30"/>
  <c r="N152" i="30" s="1"/>
  <c r="M151" i="30"/>
  <c r="N151" i="30" s="1"/>
  <c r="M150" i="30"/>
  <c r="N150" i="30" s="1"/>
  <c r="M149" i="30"/>
  <c r="N149" i="30" s="1"/>
  <c r="M148" i="30"/>
  <c r="N148" i="30" s="1"/>
  <c r="M147" i="30"/>
  <c r="N147" i="30" s="1"/>
  <c r="M146" i="30"/>
  <c r="N146" i="30" s="1"/>
  <c r="M145" i="30"/>
  <c r="N145" i="30" s="1"/>
  <c r="M144" i="30"/>
  <c r="N144" i="30" s="1"/>
  <c r="M143" i="30"/>
  <c r="N143" i="30" s="1"/>
  <c r="M142" i="30"/>
  <c r="N142" i="30" s="1"/>
  <c r="M141" i="30"/>
  <c r="N141" i="30" s="1"/>
  <c r="M140" i="30"/>
  <c r="N140" i="30" s="1"/>
  <c r="M139" i="30"/>
  <c r="N139" i="30" s="1"/>
  <c r="M138" i="30"/>
  <c r="N138" i="30" s="1"/>
  <c r="M137" i="30"/>
  <c r="N137" i="30" s="1"/>
  <c r="M136" i="30"/>
  <c r="N136" i="30" s="1"/>
  <c r="M135" i="30"/>
  <c r="N135" i="30" s="1"/>
  <c r="M134" i="30"/>
  <c r="N134" i="30" s="1"/>
  <c r="M133" i="30"/>
  <c r="N133" i="30" s="1"/>
  <c r="M132" i="30"/>
  <c r="N132" i="30" s="1"/>
  <c r="M131" i="30"/>
  <c r="N131" i="30" s="1"/>
  <c r="M130" i="30"/>
  <c r="N130" i="30" s="1"/>
  <c r="M129" i="30"/>
  <c r="N129" i="30" s="1"/>
  <c r="M128" i="30"/>
  <c r="N128" i="30" s="1"/>
  <c r="M127" i="30"/>
  <c r="N127" i="30" s="1"/>
  <c r="M126" i="30"/>
  <c r="N126" i="30" s="1"/>
  <c r="M125" i="30"/>
  <c r="N125" i="30" s="1"/>
  <c r="M124" i="30"/>
  <c r="N124" i="30" s="1"/>
  <c r="M123" i="30"/>
  <c r="N123" i="30" s="1"/>
  <c r="M122" i="30"/>
  <c r="N122" i="30" s="1"/>
  <c r="M121" i="30"/>
  <c r="N121" i="30" s="1"/>
  <c r="M120" i="30"/>
  <c r="N120" i="30" s="1"/>
  <c r="M119" i="30"/>
  <c r="N119" i="30" s="1"/>
  <c r="M118" i="30"/>
  <c r="N118" i="30" s="1"/>
  <c r="M117" i="30"/>
  <c r="N117" i="30" s="1"/>
  <c r="M116" i="30"/>
  <c r="N116" i="30" s="1"/>
  <c r="M115" i="30"/>
  <c r="N115" i="30" s="1"/>
  <c r="M114" i="30"/>
  <c r="N114" i="30" s="1"/>
  <c r="M113" i="30"/>
  <c r="N113" i="30" s="1"/>
  <c r="M112" i="30"/>
  <c r="N112" i="30" s="1"/>
  <c r="M111" i="30"/>
  <c r="N111" i="30" s="1"/>
  <c r="M110" i="30"/>
  <c r="N110" i="30" s="1"/>
  <c r="M109" i="30"/>
  <c r="N109" i="30" s="1"/>
  <c r="M108" i="30"/>
  <c r="N108" i="30" s="1"/>
  <c r="M107" i="30"/>
  <c r="N107" i="30" s="1"/>
  <c r="M106" i="30"/>
  <c r="N106" i="30" s="1"/>
  <c r="M105" i="30"/>
  <c r="N105" i="30" s="1"/>
  <c r="M104" i="30"/>
  <c r="N104" i="30" s="1"/>
  <c r="M103" i="30"/>
  <c r="N103" i="30" s="1"/>
  <c r="M102" i="30"/>
  <c r="N102" i="30" s="1"/>
  <c r="M101" i="30"/>
  <c r="N101" i="30" s="1"/>
  <c r="M100" i="30"/>
  <c r="N100" i="30" s="1"/>
  <c r="M99" i="30"/>
  <c r="N99" i="30" s="1"/>
  <c r="M98" i="30"/>
  <c r="N98" i="30" s="1"/>
  <c r="M97" i="30"/>
  <c r="N97" i="30" s="1"/>
  <c r="M96" i="30"/>
  <c r="N96" i="30" s="1"/>
  <c r="M95" i="30"/>
  <c r="N95" i="30" s="1"/>
  <c r="M94" i="30"/>
  <c r="N94" i="30" s="1"/>
  <c r="M93" i="30"/>
  <c r="N93" i="30" s="1"/>
  <c r="M92" i="30"/>
  <c r="N92" i="30" s="1"/>
  <c r="M91" i="30"/>
  <c r="N91" i="30" s="1"/>
  <c r="M90" i="30"/>
  <c r="N90" i="30" s="1"/>
  <c r="M89" i="30"/>
  <c r="N89" i="30" s="1"/>
  <c r="M88" i="30"/>
  <c r="N88" i="30" s="1"/>
  <c r="M87" i="30"/>
  <c r="N87" i="30" s="1"/>
  <c r="M86" i="30"/>
  <c r="N86" i="30" s="1"/>
  <c r="M85" i="30"/>
  <c r="N85" i="30" s="1"/>
  <c r="M84" i="30"/>
  <c r="N84" i="30" s="1"/>
  <c r="M83" i="30"/>
  <c r="N83" i="30" s="1"/>
  <c r="M82" i="30"/>
  <c r="N82" i="30" s="1"/>
  <c r="M81" i="30"/>
  <c r="N81" i="30" s="1"/>
  <c r="M80" i="30"/>
  <c r="N80" i="30" s="1"/>
  <c r="M79" i="30"/>
  <c r="N79" i="30" s="1"/>
  <c r="M78" i="30"/>
  <c r="N78" i="30" s="1"/>
  <c r="M77" i="30"/>
  <c r="N77" i="30" s="1"/>
  <c r="M76" i="30"/>
  <c r="N76" i="30" s="1"/>
  <c r="M75" i="30"/>
  <c r="N75" i="30" s="1"/>
  <c r="M74" i="30"/>
  <c r="N74" i="30" s="1"/>
  <c r="M73" i="30"/>
  <c r="N73" i="30" s="1"/>
  <c r="M72" i="30"/>
  <c r="N72" i="30" s="1"/>
  <c r="M71" i="30"/>
  <c r="N71" i="30" s="1"/>
  <c r="M70" i="30"/>
  <c r="N70" i="30" s="1"/>
  <c r="M69" i="30"/>
  <c r="N69" i="30" s="1"/>
  <c r="M68" i="30"/>
  <c r="N68" i="30" s="1"/>
  <c r="M67" i="30"/>
  <c r="N67" i="30" s="1"/>
  <c r="M66" i="30"/>
  <c r="N66" i="30" s="1"/>
  <c r="M65" i="30"/>
  <c r="N65" i="30" s="1"/>
  <c r="M64" i="30"/>
  <c r="N64" i="30" s="1"/>
  <c r="M63" i="30"/>
  <c r="N63" i="30" s="1"/>
  <c r="M62" i="30"/>
  <c r="N62" i="30" s="1"/>
  <c r="M61" i="30"/>
  <c r="N61" i="30" s="1"/>
  <c r="M60" i="30"/>
  <c r="N60" i="30" s="1"/>
  <c r="M59" i="30"/>
  <c r="N59" i="30" s="1"/>
  <c r="M58" i="30"/>
  <c r="N58" i="30" s="1"/>
  <c r="M57" i="30"/>
  <c r="N57" i="30" s="1"/>
  <c r="M56" i="30"/>
  <c r="N56" i="30" s="1"/>
  <c r="M55" i="30"/>
  <c r="N55" i="30" s="1"/>
  <c r="M54" i="30"/>
  <c r="N54" i="30" s="1"/>
  <c r="M53" i="30"/>
  <c r="N53" i="30" s="1"/>
  <c r="M52" i="30"/>
  <c r="N52" i="30" s="1"/>
  <c r="M51" i="30"/>
  <c r="N51" i="30" s="1"/>
  <c r="M50" i="30"/>
  <c r="N50" i="30" s="1"/>
  <c r="M49" i="30"/>
  <c r="N49" i="30" s="1"/>
  <c r="M48" i="30"/>
  <c r="N48" i="30" s="1"/>
  <c r="M47" i="30"/>
  <c r="N47" i="30" s="1"/>
  <c r="M46" i="30"/>
  <c r="N46" i="30" s="1"/>
  <c r="M45" i="30"/>
  <c r="N45" i="30" s="1"/>
  <c r="M44" i="30"/>
  <c r="N44" i="30" s="1"/>
  <c r="M43" i="30"/>
  <c r="N43" i="30" s="1"/>
  <c r="M42" i="30"/>
  <c r="N42" i="30" s="1"/>
  <c r="M41" i="30"/>
  <c r="N41" i="30" s="1"/>
  <c r="M40" i="30"/>
  <c r="N40" i="30" s="1"/>
  <c r="M39" i="30"/>
  <c r="N39" i="30" s="1"/>
  <c r="M38" i="30"/>
  <c r="N38" i="30" s="1"/>
  <c r="M37" i="30"/>
  <c r="N37" i="30" s="1"/>
  <c r="M36" i="30"/>
  <c r="N36" i="30" s="1"/>
  <c r="M35" i="30"/>
  <c r="N35" i="30" s="1"/>
  <c r="M34" i="30"/>
  <c r="N34" i="30" s="1"/>
  <c r="M33" i="30"/>
  <c r="N33" i="30" s="1"/>
  <c r="M32" i="30"/>
  <c r="N32" i="30" s="1"/>
  <c r="M31" i="30"/>
  <c r="N31" i="30" s="1"/>
  <c r="M30" i="30"/>
  <c r="N30" i="30" s="1"/>
  <c r="M29" i="30"/>
  <c r="N29" i="30" s="1"/>
  <c r="M28" i="30"/>
  <c r="N28" i="30" s="1"/>
  <c r="M27" i="30"/>
  <c r="N27" i="30" s="1"/>
  <c r="M26" i="30"/>
  <c r="N26" i="30" s="1"/>
  <c r="M25" i="30"/>
  <c r="N25" i="30" s="1"/>
  <c r="M24" i="30"/>
  <c r="N24" i="30" s="1"/>
  <c r="M23" i="30"/>
  <c r="N23" i="30" s="1"/>
  <c r="M22" i="30"/>
  <c r="N22" i="30" s="1"/>
  <c r="M21" i="30"/>
  <c r="N21" i="30" s="1"/>
  <c r="M20" i="30"/>
  <c r="N20" i="30" s="1"/>
  <c r="M19" i="30"/>
  <c r="N19" i="30" s="1"/>
  <c r="M18" i="30"/>
  <c r="N18" i="30" s="1"/>
  <c r="M17" i="30"/>
  <c r="N17" i="30" s="1"/>
  <c r="M16" i="30"/>
  <c r="N16" i="30" s="1"/>
  <c r="M15" i="30"/>
  <c r="N15" i="30" s="1"/>
  <c r="M14" i="30"/>
  <c r="N14" i="30" s="1"/>
  <c r="M13" i="30"/>
  <c r="N13" i="30" s="1"/>
  <c r="M12" i="30"/>
  <c r="N12" i="30" s="1"/>
  <c r="M11" i="30"/>
  <c r="N11" i="30" s="1"/>
  <c r="M10" i="30"/>
  <c r="N10" i="30" s="1"/>
  <c r="B40" i="30"/>
  <c r="B27" i="30"/>
  <c r="B48" i="29"/>
  <c r="B30" i="30"/>
  <c r="D30" i="30" s="1"/>
  <c r="D24" i="30"/>
  <c r="D23" i="30"/>
  <c r="B18" i="30"/>
  <c r="D18" i="30" s="1"/>
  <c r="D17" i="30"/>
  <c r="D16" i="30"/>
  <c r="D11" i="30"/>
  <c r="D10" i="30"/>
  <c r="G13" i="26"/>
  <c r="M13" i="26" s="1"/>
  <c r="B1451" i="23"/>
  <c r="E1451" i="27" s="1"/>
  <c r="B1450" i="23"/>
  <c r="E1450" i="27" s="1"/>
  <c r="B1449" i="23"/>
  <c r="E1449" i="27" s="1"/>
  <c r="B1448" i="23"/>
  <c r="E1448" i="27" s="1"/>
  <c r="B1447" i="23"/>
  <c r="E1447" i="27" s="1"/>
  <c r="B1446" i="23"/>
  <c r="E1446" i="27" s="1"/>
  <c r="B1445" i="23"/>
  <c r="E1445" i="27" s="1"/>
  <c r="B1444" i="23"/>
  <c r="E1444" i="27" s="1"/>
  <c r="B1443" i="23"/>
  <c r="E1443" i="27" s="1"/>
  <c r="B1442" i="23"/>
  <c r="E1442" i="27" s="1"/>
  <c r="B1441" i="23"/>
  <c r="E1441" i="27" s="1"/>
  <c r="B1440" i="23"/>
  <c r="E1440" i="27" s="1"/>
  <c r="B1439" i="23"/>
  <c r="E1439" i="27" s="1"/>
  <c r="B1438" i="23"/>
  <c r="E1438" i="27" s="1"/>
  <c r="B1437" i="23"/>
  <c r="E1437" i="27" s="1"/>
  <c r="B1436" i="23"/>
  <c r="E1436" i="27" s="1"/>
  <c r="B1435" i="23"/>
  <c r="E1435" i="27" s="1"/>
  <c r="B1434" i="23"/>
  <c r="E1434" i="27" s="1"/>
  <c r="B1433" i="23"/>
  <c r="E1433" i="27" s="1"/>
  <c r="B1432" i="23"/>
  <c r="E1432" i="27" s="1"/>
  <c r="B1431" i="23"/>
  <c r="E1431" i="27" s="1"/>
  <c r="B1430" i="23"/>
  <c r="E1430" i="27" s="1"/>
  <c r="B1429" i="23"/>
  <c r="E1429" i="27" s="1"/>
  <c r="B1428" i="23"/>
  <c r="E1428" i="27" s="1"/>
  <c r="B1427" i="23"/>
  <c r="E1427" i="27" s="1"/>
  <c r="B1426" i="23"/>
  <c r="E1426" i="27" s="1"/>
  <c r="B1425" i="23"/>
  <c r="E1425" i="27" s="1"/>
  <c r="B1424" i="23"/>
  <c r="E1424" i="27" s="1"/>
  <c r="B1423" i="23"/>
  <c r="E1423" i="27" s="1"/>
  <c r="B1422" i="23"/>
  <c r="E1422" i="27" s="1"/>
  <c r="B1421" i="23"/>
  <c r="E1421" i="27" s="1"/>
  <c r="B1420" i="23"/>
  <c r="E1420" i="27" s="1"/>
  <c r="B1419" i="23"/>
  <c r="E1419" i="27" s="1"/>
  <c r="B1418" i="23"/>
  <c r="E1418" i="27" s="1"/>
  <c r="B1417" i="23"/>
  <c r="E1417" i="27" s="1"/>
  <c r="B1416" i="23"/>
  <c r="E1416" i="27" s="1"/>
  <c r="B1415" i="23"/>
  <c r="E1415" i="27" s="1"/>
  <c r="B1414" i="23"/>
  <c r="E1414" i="27" s="1"/>
  <c r="B1413" i="23"/>
  <c r="E1413" i="27" s="1"/>
  <c r="B1412" i="23"/>
  <c r="E1412" i="27" s="1"/>
  <c r="B1411" i="23"/>
  <c r="E1411" i="27" s="1"/>
  <c r="B1410" i="23"/>
  <c r="E1410" i="27" s="1"/>
  <c r="B1409" i="23"/>
  <c r="E1409" i="27" s="1"/>
  <c r="B1408" i="23"/>
  <c r="E1408" i="27" s="1"/>
  <c r="B1407" i="23"/>
  <c r="E1407" i="27" s="1"/>
  <c r="B1406" i="23"/>
  <c r="E1406" i="27" s="1"/>
  <c r="B1405" i="23"/>
  <c r="E1405" i="27" s="1"/>
  <c r="B1404" i="23"/>
  <c r="E1404" i="27" s="1"/>
  <c r="B1403" i="23"/>
  <c r="E1403" i="27" s="1"/>
  <c r="B1402" i="23"/>
  <c r="E1402" i="27" s="1"/>
  <c r="B1401" i="23"/>
  <c r="E1401" i="27" s="1"/>
  <c r="B1400" i="23"/>
  <c r="E1400" i="27" s="1"/>
  <c r="B1399" i="23"/>
  <c r="E1399" i="27" s="1"/>
  <c r="B1398" i="23"/>
  <c r="E1398" i="27" s="1"/>
  <c r="B1397" i="23"/>
  <c r="E1397" i="27" s="1"/>
  <c r="B1396" i="23"/>
  <c r="E1396" i="27" s="1"/>
  <c r="B1395" i="23"/>
  <c r="E1395" i="27" s="1"/>
  <c r="B1394" i="23"/>
  <c r="E1394" i="27" s="1"/>
  <c r="B1393" i="23"/>
  <c r="E1393" i="27" s="1"/>
  <c r="B1392" i="23"/>
  <c r="E1392" i="27" s="1"/>
  <c r="B1391" i="23"/>
  <c r="E1391" i="27" s="1"/>
  <c r="B1390" i="23"/>
  <c r="E1390" i="27" s="1"/>
  <c r="B1389" i="23"/>
  <c r="E1389" i="27" s="1"/>
  <c r="B1388" i="23"/>
  <c r="E1388" i="27" s="1"/>
  <c r="B1387" i="23"/>
  <c r="E1387" i="27" s="1"/>
  <c r="B1386" i="23"/>
  <c r="E1386" i="27" s="1"/>
  <c r="B1385" i="23"/>
  <c r="E1385" i="27" s="1"/>
  <c r="B1384" i="23"/>
  <c r="E1384" i="27" s="1"/>
  <c r="B1383" i="23"/>
  <c r="E1383" i="27" s="1"/>
  <c r="B1382" i="23"/>
  <c r="E1382" i="27" s="1"/>
  <c r="B1381" i="23"/>
  <c r="E1381" i="27" s="1"/>
  <c r="B1380" i="23"/>
  <c r="E1380" i="27" s="1"/>
  <c r="B1379" i="23"/>
  <c r="E1379" i="27" s="1"/>
  <c r="B1378" i="23"/>
  <c r="E1378" i="27" s="1"/>
  <c r="B1377" i="23"/>
  <c r="E1377" i="27" s="1"/>
  <c r="B1376" i="23"/>
  <c r="E1376" i="27" s="1"/>
  <c r="B1375" i="23"/>
  <c r="E1375" i="27" s="1"/>
  <c r="B1374" i="23"/>
  <c r="E1374" i="27" s="1"/>
  <c r="B1373" i="23"/>
  <c r="E1373" i="27" s="1"/>
  <c r="B1372" i="23"/>
  <c r="E1372" i="27" s="1"/>
  <c r="B1371" i="23"/>
  <c r="E1371" i="27" s="1"/>
  <c r="B1370" i="23"/>
  <c r="E1370" i="27" s="1"/>
  <c r="B1369" i="23"/>
  <c r="E1369" i="27" s="1"/>
  <c r="B1368" i="23"/>
  <c r="E1368" i="27" s="1"/>
  <c r="B1367" i="23"/>
  <c r="E1367" i="27" s="1"/>
  <c r="B1366" i="23"/>
  <c r="E1366" i="27" s="1"/>
  <c r="B1365" i="23"/>
  <c r="E1365" i="27" s="1"/>
  <c r="B1364" i="23"/>
  <c r="E1364" i="27" s="1"/>
  <c r="B1363" i="23"/>
  <c r="E1363" i="27" s="1"/>
  <c r="B1362" i="23"/>
  <c r="E1362" i="27" s="1"/>
  <c r="B1361" i="23"/>
  <c r="E1361" i="27" s="1"/>
  <c r="B1360" i="23"/>
  <c r="E1360" i="27" s="1"/>
  <c r="B1359" i="23"/>
  <c r="E1359" i="27" s="1"/>
  <c r="B1358" i="23"/>
  <c r="E1358" i="27" s="1"/>
  <c r="B1357" i="23"/>
  <c r="E1357" i="27" s="1"/>
  <c r="B1356" i="23"/>
  <c r="E1356" i="27" s="1"/>
  <c r="B1355" i="23"/>
  <c r="E1355" i="27" s="1"/>
  <c r="B1354" i="23"/>
  <c r="E1354" i="27" s="1"/>
  <c r="B1353" i="23"/>
  <c r="E1353" i="27" s="1"/>
  <c r="B1352" i="23"/>
  <c r="E1352" i="27" s="1"/>
  <c r="B1351" i="23"/>
  <c r="E1351" i="27" s="1"/>
  <c r="B1350" i="23"/>
  <c r="E1350" i="27" s="1"/>
  <c r="B1349" i="23"/>
  <c r="E1349" i="27" s="1"/>
  <c r="B1348" i="23"/>
  <c r="E1348" i="27" s="1"/>
  <c r="B1347" i="23"/>
  <c r="E1347" i="27" s="1"/>
  <c r="B1346" i="23"/>
  <c r="E1346" i="27" s="1"/>
  <c r="B1345" i="23"/>
  <c r="E1345" i="27" s="1"/>
  <c r="B1344" i="23"/>
  <c r="E1344" i="27" s="1"/>
  <c r="B1343" i="23"/>
  <c r="E1343" i="27" s="1"/>
  <c r="B1342" i="23"/>
  <c r="E1342" i="27" s="1"/>
  <c r="B1341" i="23"/>
  <c r="E1341" i="27" s="1"/>
  <c r="B1340" i="23"/>
  <c r="E1340" i="27" s="1"/>
  <c r="B1339" i="23"/>
  <c r="E1339" i="27" s="1"/>
  <c r="B1338" i="23"/>
  <c r="E1338" i="27" s="1"/>
  <c r="B1337" i="23"/>
  <c r="E1337" i="27" s="1"/>
  <c r="B1336" i="23"/>
  <c r="E1336" i="27" s="1"/>
  <c r="B1335" i="23"/>
  <c r="E1335" i="27" s="1"/>
  <c r="B1334" i="23"/>
  <c r="E1334" i="27" s="1"/>
  <c r="B1333" i="23"/>
  <c r="E1333" i="27" s="1"/>
  <c r="B1332" i="23"/>
  <c r="E1332" i="27" s="1"/>
  <c r="B1331" i="23"/>
  <c r="E1331" i="27" s="1"/>
  <c r="B1330" i="23"/>
  <c r="E1330" i="27" s="1"/>
  <c r="B1329" i="23"/>
  <c r="E1329" i="27" s="1"/>
  <c r="B1328" i="23"/>
  <c r="E1328" i="27" s="1"/>
  <c r="B1327" i="23"/>
  <c r="E1327" i="27" s="1"/>
  <c r="B1326" i="23"/>
  <c r="E1326" i="27" s="1"/>
  <c r="B1325" i="23"/>
  <c r="E1325" i="27" s="1"/>
  <c r="B1324" i="23"/>
  <c r="E1324" i="27" s="1"/>
  <c r="B1323" i="23"/>
  <c r="E1323" i="27" s="1"/>
  <c r="B1322" i="23"/>
  <c r="E1322" i="27" s="1"/>
  <c r="B1321" i="23"/>
  <c r="E1321" i="27" s="1"/>
  <c r="B1320" i="23"/>
  <c r="E1320" i="27" s="1"/>
  <c r="B1319" i="23"/>
  <c r="E1319" i="27" s="1"/>
  <c r="B1318" i="23"/>
  <c r="E1318" i="27" s="1"/>
  <c r="B1317" i="23"/>
  <c r="E1317" i="27" s="1"/>
  <c r="B1316" i="23"/>
  <c r="E1316" i="27" s="1"/>
  <c r="B1315" i="23"/>
  <c r="E1315" i="27" s="1"/>
  <c r="B1314" i="23"/>
  <c r="E1314" i="27" s="1"/>
  <c r="B1313" i="23"/>
  <c r="E1313" i="27" s="1"/>
  <c r="B1312" i="23"/>
  <c r="E1312" i="27" s="1"/>
  <c r="B1311" i="23"/>
  <c r="E1311" i="27" s="1"/>
  <c r="B1310" i="23"/>
  <c r="E1310" i="27" s="1"/>
  <c r="B1309" i="23"/>
  <c r="E1309" i="27" s="1"/>
  <c r="B1308" i="23"/>
  <c r="E1308" i="27" s="1"/>
  <c r="B1307" i="23"/>
  <c r="E1307" i="27" s="1"/>
  <c r="B1306" i="23"/>
  <c r="E1306" i="27" s="1"/>
  <c r="B1305" i="23"/>
  <c r="E1305" i="27" s="1"/>
  <c r="B1304" i="23"/>
  <c r="E1304" i="27" s="1"/>
  <c r="B1303" i="23"/>
  <c r="E1303" i="27" s="1"/>
  <c r="B1302" i="23"/>
  <c r="E1302" i="27" s="1"/>
  <c r="B1301" i="23"/>
  <c r="E1301" i="27" s="1"/>
  <c r="B1300" i="23"/>
  <c r="E1300" i="27" s="1"/>
  <c r="B1299" i="23"/>
  <c r="E1299" i="27" s="1"/>
  <c r="B1298" i="23"/>
  <c r="E1298" i="27" s="1"/>
  <c r="B1297" i="23"/>
  <c r="E1297" i="27" s="1"/>
  <c r="B1296" i="23"/>
  <c r="E1296" i="27" s="1"/>
  <c r="B1295" i="23"/>
  <c r="E1295" i="27" s="1"/>
  <c r="B1294" i="23"/>
  <c r="E1294" i="27" s="1"/>
  <c r="B1293" i="23"/>
  <c r="E1293" i="27" s="1"/>
  <c r="B1292" i="23"/>
  <c r="E1292" i="27" s="1"/>
  <c r="B1291" i="23"/>
  <c r="E1291" i="27" s="1"/>
  <c r="B1290" i="23"/>
  <c r="E1290" i="27" s="1"/>
  <c r="B1289" i="23"/>
  <c r="E1289" i="27" s="1"/>
  <c r="B1288" i="23"/>
  <c r="E1288" i="27" s="1"/>
  <c r="B1287" i="23"/>
  <c r="E1287" i="27" s="1"/>
  <c r="B1286" i="23"/>
  <c r="E1286" i="27" s="1"/>
  <c r="B1285" i="23"/>
  <c r="E1285" i="27" s="1"/>
  <c r="B1284" i="23"/>
  <c r="E1284" i="27" s="1"/>
  <c r="B1283" i="23"/>
  <c r="E1283" i="27" s="1"/>
  <c r="B1282" i="23"/>
  <c r="E1282" i="27" s="1"/>
  <c r="B1281" i="23"/>
  <c r="E1281" i="27" s="1"/>
  <c r="B1280" i="23"/>
  <c r="E1280" i="27" s="1"/>
  <c r="B1279" i="23"/>
  <c r="E1279" i="27" s="1"/>
  <c r="B1278" i="23"/>
  <c r="E1278" i="27" s="1"/>
  <c r="B1277" i="23"/>
  <c r="E1277" i="27" s="1"/>
  <c r="B1276" i="23"/>
  <c r="E1276" i="27" s="1"/>
  <c r="B1275" i="23"/>
  <c r="E1275" i="27" s="1"/>
  <c r="B1274" i="23"/>
  <c r="E1274" i="27" s="1"/>
  <c r="B1273" i="23"/>
  <c r="E1273" i="27" s="1"/>
  <c r="B1272" i="23"/>
  <c r="E1272" i="27" s="1"/>
  <c r="B1271" i="23"/>
  <c r="E1271" i="27" s="1"/>
  <c r="B1270" i="23"/>
  <c r="E1270" i="27" s="1"/>
  <c r="B1269" i="23"/>
  <c r="E1269" i="27" s="1"/>
  <c r="B1268" i="23"/>
  <c r="E1268" i="27" s="1"/>
  <c r="B1267" i="23"/>
  <c r="E1267" i="27" s="1"/>
  <c r="B1266" i="23"/>
  <c r="E1266" i="27" s="1"/>
  <c r="B1265" i="23"/>
  <c r="E1265" i="27" s="1"/>
  <c r="B1264" i="23"/>
  <c r="E1264" i="27" s="1"/>
  <c r="B1263" i="23"/>
  <c r="E1263" i="27" s="1"/>
  <c r="B1262" i="23"/>
  <c r="E1262" i="27" s="1"/>
  <c r="B1261" i="23"/>
  <c r="E1261" i="27" s="1"/>
  <c r="B1260" i="23"/>
  <c r="E1260" i="27" s="1"/>
  <c r="B1259" i="23"/>
  <c r="E1259" i="27" s="1"/>
  <c r="B1258" i="23"/>
  <c r="E1258" i="27" s="1"/>
  <c r="B1257" i="23"/>
  <c r="E1257" i="27" s="1"/>
  <c r="B1256" i="23"/>
  <c r="E1256" i="27" s="1"/>
  <c r="B1255" i="23"/>
  <c r="E1255" i="27" s="1"/>
  <c r="B1254" i="23"/>
  <c r="E1254" i="27" s="1"/>
  <c r="B1253" i="23"/>
  <c r="E1253" i="27" s="1"/>
  <c r="B1252" i="23"/>
  <c r="E1252" i="27" s="1"/>
  <c r="B1251" i="23"/>
  <c r="E1251" i="27" s="1"/>
  <c r="B1250" i="23"/>
  <c r="E1250" i="27" s="1"/>
  <c r="B1249" i="23"/>
  <c r="E1249" i="27" s="1"/>
  <c r="B1248" i="23"/>
  <c r="E1248" i="27" s="1"/>
  <c r="B1247" i="23"/>
  <c r="E1247" i="27" s="1"/>
  <c r="B1246" i="23"/>
  <c r="E1246" i="27" s="1"/>
  <c r="B1245" i="23"/>
  <c r="E1245" i="27" s="1"/>
  <c r="B1244" i="23"/>
  <c r="E1244" i="27" s="1"/>
  <c r="B1243" i="23"/>
  <c r="E1243" i="27" s="1"/>
  <c r="B1242" i="23"/>
  <c r="E1242" i="27" s="1"/>
  <c r="B1241" i="23"/>
  <c r="E1241" i="27" s="1"/>
  <c r="B1240" i="23"/>
  <c r="E1240" i="27" s="1"/>
  <c r="B1239" i="23"/>
  <c r="E1239" i="27" s="1"/>
  <c r="B1238" i="23"/>
  <c r="E1238" i="27" s="1"/>
  <c r="B1237" i="23"/>
  <c r="E1237" i="27" s="1"/>
  <c r="B1236" i="23"/>
  <c r="E1236" i="27" s="1"/>
  <c r="B1235" i="23"/>
  <c r="E1235" i="27" s="1"/>
  <c r="B1234" i="23"/>
  <c r="E1234" i="27" s="1"/>
  <c r="B1233" i="23"/>
  <c r="E1233" i="27" s="1"/>
  <c r="B1232" i="23"/>
  <c r="E1232" i="27" s="1"/>
  <c r="B1231" i="23"/>
  <c r="E1231" i="27" s="1"/>
  <c r="B1230" i="23"/>
  <c r="E1230" i="27" s="1"/>
  <c r="B1229" i="23"/>
  <c r="E1229" i="27" s="1"/>
  <c r="B1228" i="23"/>
  <c r="E1228" i="27" s="1"/>
  <c r="B1227" i="23"/>
  <c r="E1227" i="27" s="1"/>
  <c r="B1226" i="23"/>
  <c r="E1226" i="27" s="1"/>
  <c r="B1225" i="23"/>
  <c r="E1225" i="27" s="1"/>
  <c r="B1224" i="23"/>
  <c r="E1224" i="27" s="1"/>
  <c r="B1223" i="23"/>
  <c r="E1223" i="27" s="1"/>
  <c r="B1222" i="23"/>
  <c r="E1222" i="27" s="1"/>
  <c r="B1221" i="23"/>
  <c r="E1221" i="27" s="1"/>
  <c r="B1220" i="23"/>
  <c r="E1220" i="27" s="1"/>
  <c r="B1219" i="23"/>
  <c r="E1219" i="27" s="1"/>
  <c r="B1218" i="23"/>
  <c r="E1218" i="27" s="1"/>
  <c r="B1217" i="23"/>
  <c r="E1217" i="27" s="1"/>
  <c r="B1216" i="23"/>
  <c r="E1216" i="27" s="1"/>
  <c r="B1215" i="23"/>
  <c r="E1215" i="27" s="1"/>
  <c r="B1214" i="23"/>
  <c r="E1214" i="27" s="1"/>
  <c r="B1213" i="23"/>
  <c r="E1213" i="27" s="1"/>
  <c r="B1212" i="23"/>
  <c r="E1212" i="27" s="1"/>
  <c r="B1211" i="23"/>
  <c r="E1211" i="27" s="1"/>
  <c r="B1210" i="23"/>
  <c r="E1210" i="27" s="1"/>
  <c r="B1209" i="23"/>
  <c r="E1209" i="27" s="1"/>
  <c r="B1208" i="23"/>
  <c r="E1208" i="27" s="1"/>
  <c r="B1207" i="23"/>
  <c r="E1207" i="27" s="1"/>
  <c r="B1206" i="23"/>
  <c r="E1206" i="27" s="1"/>
  <c r="B1205" i="23"/>
  <c r="E1205" i="27" s="1"/>
  <c r="B1204" i="23"/>
  <c r="E1204" i="27" s="1"/>
  <c r="B1203" i="23"/>
  <c r="E1203" i="27" s="1"/>
  <c r="B1202" i="23"/>
  <c r="E1202" i="27" s="1"/>
  <c r="B1201" i="23"/>
  <c r="E1201" i="27" s="1"/>
  <c r="B1200" i="23"/>
  <c r="E1200" i="27" s="1"/>
  <c r="B1199" i="23"/>
  <c r="E1199" i="27" s="1"/>
  <c r="B1198" i="23"/>
  <c r="E1198" i="27" s="1"/>
  <c r="B1197" i="23"/>
  <c r="E1197" i="27" s="1"/>
  <c r="B1196" i="23"/>
  <c r="E1196" i="27" s="1"/>
  <c r="B1195" i="23"/>
  <c r="E1195" i="27" s="1"/>
  <c r="B1194" i="23"/>
  <c r="E1194" i="27" s="1"/>
  <c r="B1193" i="23"/>
  <c r="E1193" i="27" s="1"/>
  <c r="B1192" i="23"/>
  <c r="E1192" i="27" s="1"/>
  <c r="B1191" i="23"/>
  <c r="E1191" i="27" s="1"/>
  <c r="B1190" i="23"/>
  <c r="E1190" i="27" s="1"/>
  <c r="B1189" i="23"/>
  <c r="E1189" i="27" s="1"/>
  <c r="B1188" i="23"/>
  <c r="E1188" i="27" s="1"/>
  <c r="B1187" i="23"/>
  <c r="E1187" i="27" s="1"/>
  <c r="B1186" i="23"/>
  <c r="E1186" i="27" s="1"/>
  <c r="B1185" i="23"/>
  <c r="E1185" i="27" s="1"/>
  <c r="B1184" i="23"/>
  <c r="E1184" i="27" s="1"/>
  <c r="B1183" i="23"/>
  <c r="E1183" i="27" s="1"/>
  <c r="B1182" i="23"/>
  <c r="E1182" i="27" s="1"/>
  <c r="B1181" i="23"/>
  <c r="E1181" i="27" s="1"/>
  <c r="B1180" i="23"/>
  <c r="E1180" i="27" s="1"/>
  <c r="B1179" i="23"/>
  <c r="E1179" i="27" s="1"/>
  <c r="B1178" i="23"/>
  <c r="E1178" i="27" s="1"/>
  <c r="B1177" i="23"/>
  <c r="E1177" i="27" s="1"/>
  <c r="B1176" i="23"/>
  <c r="E1176" i="27" s="1"/>
  <c r="B1175" i="23"/>
  <c r="E1175" i="27" s="1"/>
  <c r="B1174" i="23"/>
  <c r="E1174" i="27" s="1"/>
  <c r="B1173" i="23"/>
  <c r="E1173" i="27" s="1"/>
  <c r="B1172" i="23"/>
  <c r="E1172" i="27" s="1"/>
  <c r="B1171" i="23"/>
  <c r="E1171" i="27" s="1"/>
  <c r="B1170" i="23"/>
  <c r="E1170" i="27" s="1"/>
  <c r="B1169" i="23"/>
  <c r="E1169" i="27" s="1"/>
  <c r="B1168" i="23"/>
  <c r="E1168" i="27" s="1"/>
  <c r="B1167" i="23"/>
  <c r="E1167" i="27" s="1"/>
  <c r="B1166" i="23"/>
  <c r="E1166" i="27" s="1"/>
  <c r="B1165" i="23"/>
  <c r="E1165" i="27" s="1"/>
  <c r="B1164" i="23"/>
  <c r="E1164" i="27" s="1"/>
  <c r="B1163" i="23"/>
  <c r="E1163" i="27" s="1"/>
  <c r="B1162" i="23"/>
  <c r="E1162" i="27" s="1"/>
  <c r="B1161" i="23"/>
  <c r="E1161" i="27" s="1"/>
  <c r="B1160" i="23"/>
  <c r="E1160" i="27" s="1"/>
  <c r="B1159" i="23"/>
  <c r="E1159" i="27" s="1"/>
  <c r="B1158" i="23"/>
  <c r="E1158" i="27" s="1"/>
  <c r="B1157" i="23"/>
  <c r="E1157" i="27" s="1"/>
  <c r="B1156" i="23"/>
  <c r="E1156" i="27" s="1"/>
  <c r="B1155" i="23"/>
  <c r="E1155" i="27" s="1"/>
  <c r="B1154" i="23"/>
  <c r="E1154" i="27" s="1"/>
  <c r="B1153" i="23"/>
  <c r="E1153" i="27" s="1"/>
  <c r="B1152" i="23"/>
  <c r="E1152" i="27" s="1"/>
  <c r="B1151" i="23"/>
  <c r="E1151" i="27" s="1"/>
  <c r="B1150" i="23"/>
  <c r="E1150" i="27" s="1"/>
  <c r="B1149" i="23"/>
  <c r="E1149" i="27" s="1"/>
  <c r="B1148" i="23"/>
  <c r="E1148" i="27" s="1"/>
  <c r="B1147" i="23"/>
  <c r="E1147" i="27" s="1"/>
  <c r="B1146" i="23"/>
  <c r="E1146" i="27" s="1"/>
  <c r="B1145" i="23"/>
  <c r="E1145" i="27" s="1"/>
  <c r="B1144" i="23"/>
  <c r="E1144" i="27" s="1"/>
  <c r="B1143" i="23"/>
  <c r="E1143" i="27" s="1"/>
  <c r="B1142" i="23"/>
  <c r="E1142" i="27" s="1"/>
  <c r="B1141" i="23"/>
  <c r="E1141" i="27" s="1"/>
  <c r="B1140" i="23"/>
  <c r="E1140" i="27" s="1"/>
  <c r="B1139" i="23"/>
  <c r="E1139" i="27" s="1"/>
  <c r="B1138" i="23"/>
  <c r="E1138" i="27" s="1"/>
  <c r="B1137" i="23"/>
  <c r="E1137" i="27" s="1"/>
  <c r="B1136" i="23"/>
  <c r="E1136" i="27" s="1"/>
  <c r="B1135" i="23"/>
  <c r="E1135" i="27" s="1"/>
  <c r="B1134" i="23"/>
  <c r="E1134" i="27" s="1"/>
  <c r="B1133" i="23"/>
  <c r="E1133" i="27" s="1"/>
  <c r="B1132" i="23"/>
  <c r="E1132" i="27" s="1"/>
  <c r="B1131" i="23"/>
  <c r="E1131" i="27" s="1"/>
  <c r="B1130" i="23"/>
  <c r="E1130" i="27" s="1"/>
  <c r="B1129" i="23"/>
  <c r="E1129" i="27" s="1"/>
  <c r="B1128" i="23"/>
  <c r="E1128" i="27" s="1"/>
  <c r="B1127" i="23"/>
  <c r="E1127" i="27" s="1"/>
  <c r="B1126" i="23"/>
  <c r="E1126" i="27" s="1"/>
  <c r="B1125" i="23"/>
  <c r="E1125" i="27" s="1"/>
  <c r="B1124" i="23"/>
  <c r="E1124" i="27" s="1"/>
  <c r="B1123" i="23"/>
  <c r="E1123" i="27" s="1"/>
  <c r="B1122" i="23"/>
  <c r="E1122" i="27" s="1"/>
  <c r="B1121" i="23"/>
  <c r="E1121" i="27" s="1"/>
  <c r="B1120" i="23"/>
  <c r="E1120" i="27" s="1"/>
  <c r="B1119" i="23"/>
  <c r="E1119" i="27" s="1"/>
  <c r="B1118" i="23"/>
  <c r="E1118" i="27" s="1"/>
  <c r="B1117" i="23"/>
  <c r="E1117" i="27" s="1"/>
  <c r="B1116" i="23"/>
  <c r="E1116" i="27" s="1"/>
  <c r="B1115" i="23"/>
  <c r="E1115" i="27" s="1"/>
  <c r="B1114" i="23"/>
  <c r="E1114" i="27" s="1"/>
  <c r="B1113" i="23"/>
  <c r="E1113" i="27" s="1"/>
  <c r="B1112" i="23"/>
  <c r="E1112" i="27" s="1"/>
  <c r="B1111" i="23"/>
  <c r="E1111" i="27" s="1"/>
  <c r="B1110" i="23"/>
  <c r="E1110" i="27" s="1"/>
  <c r="B1109" i="23"/>
  <c r="E1109" i="27" s="1"/>
  <c r="B1108" i="23"/>
  <c r="E1108" i="27" s="1"/>
  <c r="B1107" i="23"/>
  <c r="E1107" i="27" s="1"/>
  <c r="B1106" i="23"/>
  <c r="E1106" i="27" s="1"/>
  <c r="B1105" i="23"/>
  <c r="E1105" i="27" s="1"/>
  <c r="B1104" i="23"/>
  <c r="E1104" i="27" s="1"/>
  <c r="B1103" i="23"/>
  <c r="E1103" i="27" s="1"/>
  <c r="B1102" i="23"/>
  <c r="E1102" i="27" s="1"/>
  <c r="B1101" i="23"/>
  <c r="E1101" i="27" s="1"/>
  <c r="B1100" i="23"/>
  <c r="E1100" i="27" s="1"/>
  <c r="B1099" i="23"/>
  <c r="E1099" i="27" s="1"/>
  <c r="B1098" i="23"/>
  <c r="E1098" i="27" s="1"/>
  <c r="B1097" i="23"/>
  <c r="E1097" i="27" s="1"/>
  <c r="B1096" i="23"/>
  <c r="E1096" i="27" s="1"/>
  <c r="B1095" i="23"/>
  <c r="E1095" i="27" s="1"/>
  <c r="B1094" i="23"/>
  <c r="E1094" i="27" s="1"/>
  <c r="B1093" i="23"/>
  <c r="E1093" i="27" s="1"/>
  <c r="B1092" i="23"/>
  <c r="E1092" i="27" s="1"/>
  <c r="B1091" i="23"/>
  <c r="E1091" i="27" s="1"/>
  <c r="B1090" i="23"/>
  <c r="E1090" i="27" s="1"/>
  <c r="B1089" i="23"/>
  <c r="E1089" i="27" s="1"/>
  <c r="B1088" i="23"/>
  <c r="E1088" i="27" s="1"/>
  <c r="B1087" i="23"/>
  <c r="E1087" i="27" s="1"/>
  <c r="B1086" i="23"/>
  <c r="E1086" i="27" s="1"/>
  <c r="B1085" i="23"/>
  <c r="E1085" i="27" s="1"/>
  <c r="B1084" i="23"/>
  <c r="E1084" i="27" s="1"/>
  <c r="B1083" i="23"/>
  <c r="E1083" i="27" s="1"/>
  <c r="B1082" i="23"/>
  <c r="E1082" i="27" s="1"/>
  <c r="B1081" i="23"/>
  <c r="E1081" i="27" s="1"/>
  <c r="B1080" i="23"/>
  <c r="E1080" i="27" s="1"/>
  <c r="B1079" i="23"/>
  <c r="E1079" i="27" s="1"/>
  <c r="B1078" i="23"/>
  <c r="E1078" i="27" s="1"/>
  <c r="B1077" i="23"/>
  <c r="E1077" i="27" s="1"/>
  <c r="B1076" i="23"/>
  <c r="E1076" i="27" s="1"/>
  <c r="B1075" i="23"/>
  <c r="E1075" i="27" s="1"/>
  <c r="B1074" i="23"/>
  <c r="E1074" i="27" s="1"/>
  <c r="B1073" i="23"/>
  <c r="E1073" i="27" s="1"/>
  <c r="B1072" i="23"/>
  <c r="E1072" i="27" s="1"/>
  <c r="B1071" i="23"/>
  <c r="E1071" i="27" s="1"/>
  <c r="B1070" i="23"/>
  <c r="E1070" i="27" s="1"/>
  <c r="B1069" i="23"/>
  <c r="E1069" i="27" s="1"/>
  <c r="B1068" i="23"/>
  <c r="E1068" i="27" s="1"/>
  <c r="B1067" i="23"/>
  <c r="E1067" i="27" s="1"/>
  <c r="B1066" i="23"/>
  <c r="E1066" i="27" s="1"/>
  <c r="B1065" i="23"/>
  <c r="E1065" i="27" s="1"/>
  <c r="B1064" i="23"/>
  <c r="E1064" i="27" s="1"/>
  <c r="B1063" i="23"/>
  <c r="E1063" i="27" s="1"/>
  <c r="B1062" i="23"/>
  <c r="E1062" i="27" s="1"/>
  <c r="B1061" i="23"/>
  <c r="E1061" i="27" s="1"/>
  <c r="B1060" i="23"/>
  <c r="E1060" i="27" s="1"/>
  <c r="B1059" i="23"/>
  <c r="E1059" i="27" s="1"/>
  <c r="B1058" i="23"/>
  <c r="E1058" i="27" s="1"/>
  <c r="B1057" i="23"/>
  <c r="E1057" i="27" s="1"/>
  <c r="B1056" i="23"/>
  <c r="E1056" i="27" s="1"/>
  <c r="B1055" i="23"/>
  <c r="E1055" i="27" s="1"/>
  <c r="B1054" i="23"/>
  <c r="E1054" i="27" s="1"/>
  <c r="B1053" i="23"/>
  <c r="E1053" i="27" s="1"/>
  <c r="B1052" i="23"/>
  <c r="E1052" i="27" s="1"/>
  <c r="B1051" i="23"/>
  <c r="E1051" i="27" s="1"/>
  <c r="B1050" i="23"/>
  <c r="E1050" i="27" s="1"/>
  <c r="B1049" i="23"/>
  <c r="E1049" i="27" s="1"/>
  <c r="B1048" i="23"/>
  <c r="E1048" i="27" s="1"/>
  <c r="B1047" i="23"/>
  <c r="E1047" i="27" s="1"/>
  <c r="B1046" i="23"/>
  <c r="E1046" i="27" s="1"/>
  <c r="B1045" i="23"/>
  <c r="E1045" i="27" s="1"/>
  <c r="B1044" i="23"/>
  <c r="E1044" i="27" s="1"/>
  <c r="B1043" i="23"/>
  <c r="E1043" i="27" s="1"/>
  <c r="B1042" i="23"/>
  <c r="E1042" i="27" s="1"/>
  <c r="B1041" i="23"/>
  <c r="E1041" i="27" s="1"/>
  <c r="B1040" i="23"/>
  <c r="E1040" i="27" s="1"/>
  <c r="B1039" i="23"/>
  <c r="E1039" i="27" s="1"/>
  <c r="B1038" i="23"/>
  <c r="E1038" i="27" s="1"/>
  <c r="B1037" i="23"/>
  <c r="E1037" i="27" s="1"/>
  <c r="B1036" i="23"/>
  <c r="E1036" i="27" s="1"/>
  <c r="B1035" i="23"/>
  <c r="E1035" i="27" s="1"/>
  <c r="B1034" i="23"/>
  <c r="E1034" i="27" s="1"/>
  <c r="B1033" i="23"/>
  <c r="E1033" i="27" s="1"/>
  <c r="B1032" i="23"/>
  <c r="E1032" i="27" s="1"/>
  <c r="B1031" i="23"/>
  <c r="E1031" i="27" s="1"/>
  <c r="B1030" i="23"/>
  <c r="E1030" i="27" s="1"/>
  <c r="B1029" i="23"/>
  <c r="E1029" i="27" s="1"/>
  <c r="B1028" i="23"/>
  <c r="E1028" i="27" s="1"/>
  <c r="B1027" i="23"/>
  <c r="E1027" i="27" s="1"/>
  <c r="B1026" i="23"/>
  <c r="E1026" i="27" s="1"/>
  <c r="B1025" i="23"/>
  <c r="E1025" i="27" s="1"/>
  <c r="B1024" i="23"/>
  <c r="E1024" i="27" s="1"/>
  <c r="B1023" i="23"/>
  <c r="E1023" i="27" s="1"/>
  <c r="B1022" i="23"/>
  <c r="E1022" i="27" s="1"/>
  <c r="B1021" i="23"/>
  <c r="E1021" i="27" s="1"/>
  <c r="B1020" i="23"/>
  <c r="E1020" i="27" s="1"/>
  <c r="B1019" i="23"/>
  <c r="E1019" i="27" s="1"/>
  <c r="B1018" i="23"/>
  <c r="E1018" i="27" s="1"/>
  <c r="B1017" i="23"/>
  <c r="E1017" i="27" s="1"/>
  <c r="B1016" i="23"/>
  <c r="E1016" i="27" s="1"/>
  <c r="B1015" i="23"/>
  <c r="E1015" i="27" s="1"/>
  <c r="B1014" i="23"/>
  <c r="E1014" i="27" s="1"/>
  <c r="B1013" i="23"/>
  <c r="E1013" i="27" s="1"/>
  <c r="B1012" i="23"/>
  <c r="E1012" i="27" s="1"/>
  <c r="B1011" i="23"/>
  <c r="E1011" i="27" s="1"/>
  <c r="B1010" i="23"/>
  <c r="E1010" i="27" s="1"/>
  <c r="B1009" i="23"/>
  <c r="E1009" i="27" s="1"/>
  <c r="B1008" i="23"/>
  <c r="E1008" i="27" s="1"/>
  <c r="B1007" i="23"/>
  <c r="E1007" i="27" s="1"/>
  <c r="B1006" i="23"/>
  <c r="E1006" i="27" s="1"/>
  <c r="B1005" i="23"/>
  <c r="E1005" i="27" s="1"/>
  <c r="B1004" i="23"/>
  <c r="E1004" i="27" s="1"/>
  <c r="B1003" i="23"/>
  <c r="E1003" i="27" s="1"/>
  <c r="B1002" i="23"/>
  <c r="E1002" i="27" s="1"/>
  <c r="B1001" i="23"/>
  <c r="E1001" i="27" s="1"/>
  <c r="B1000" i="23"/>
  <c r="E1000" i="27" s="1"/>
  <c r="B999" i="23"/>
  <c r="E999" i="27" s="1"/>
  <c r="B998" i="23"/>
  <c r="E998" i="27" s="1"/>
  <c r="B997" i="23"/>
  <c r="E997" i="27" s="1"/>
  <c r="B996" i="23"/>
  <c r="E996" i="27" s="1"/>
  <c r="B995" i="23"/>
  <c r="E995" i="27" s="1"/>
  <c r="B994" i="23"/>
  <c r="E994" i="27" s="1"/>
  <c r="B993" i="23"/>
  <c r="E993" i="27" s="1"/>
  <c r="B992" i="23"/>
  <c r="E992" i="27" s="1"/>
  <c r="B991" i="23"/>
  <c r="E991" i="27" s="1"/>
  <c r="B990" i="23"/>
  <c r="E990" i="27" s="1"/>
  <c r="B989" i="23"/>
  <c r="E989" i="27" s="1"/>
  <c r="B988" i="23"/>
  <c r="E988" i="27" s="1"/>
  <c r="B987" i="23"/>
  <c r="E987" i="27" s="1"/>
  <c r="B986" i="23"/>
  <c r="E986" i="27" s="1"/>
  <c r="B985" i="23"/>
  <c r="E985" i="27" s="1"/>
  <c r="B984" i="23"/>
  <c r="E984" i="27" s="1"/>
  <c r="B983" i="23"/>
  <c r="E983" i="27" s="1"/>
  <c r="B982" i="23"/>
  <c r="E982" i="27" s="1"/>
  <c r="B981" i="23"/>
  <c r="E981" i="27" s="1"/>
  <c r="B980" i="23"/>
  <c r="E980" i="27" s="1"/>
  <c r="B979" i="23"/>
  <c r="E979" i="27" s="1"/>
  <c r="B978" i="23"/>
  <c r="E978" i="27" s="1"/>
  <c r="B977" i="23"/>
  <c r="E977" i="27" s="1"/>
  <c r="B976" i="23"/>
  <c r="E976" i="27" s="1"/>
  <c r="B975" i="23"/>
  <c r="E975" i="27" s="1"/>
  <c r="B974" i="23"/>
  <c r="E974" i="27" s="1"/>
  <c r="B973" i="23"/>
  <c r="E973" i="27" s="1"/>
  <c r="B972" i="23"/>
  <c r="E972" i="27" s="1"/>
  <c r="B971" i="23"/>
  <c r="E971" i="27" s="1"/>
  <c r="B970" i="23"/>
  <c r="E970" i="27" s="1"/>
  <c r="B969" i="23"/>
  <c r="E969" i="27" s="1"/>
  <c r="B968" i="23"/>
  <c r="E968" i="27" s="1"/>
  <c r="B967" i="23"/>
  <c r="E967" i="27" s="1"/>
  <c r="B966" i="23"/>
  <c r="E966" i="27" s="1"/>
  <c r="B965" i="23"/>
  <c r="E965" i="27" s="1"/>
  <c r="B964" i="23"/>
  <c r="E964" i="27" s="1"/>
  <c r="B963" i="23"/>
  <c r="E963" i="27" s="1"/>
  <c r="B962" i="23"/>
  <c r="E962" i="27" s="1"/>
  <c r="B961" i="23"/>
  <c r="E961" i="27" s="1"/>
  <c r="B960" i="23"/>
  <c r="E960" i="27" s="1"/>
  <c r="B959" i="23"/>
  <c r="E959" i="27" s="1"/>
  <c r="B958" i="23"/>
  <c r="E958" i="27" s="1"/>
  <c r="B957" i="23"/>
  <c r="E957" i="27" s="1"/>
  <c r="B956" i="23"/>
  <c r="E956" i="27" s="1"/>
  <c r="B955" i="23"/>
  <c r="E955" i="27" s="1"/>
  <c r="B954" i="23"/>
  <c r="E954" i="27" s="1"/>
  <c r="B953" i="23"/>
  <c r="E953" i="27" s="1"/>
  <c r="B952" i="23"/>
  <c r="E952" i="27" s="1"/>
  <c r="B951" i="23"/>
  <c r="E951" i="27" s="1"/>
  <c r="B950" i="23"/>
  <c r="E950" i="27" s="1"/>
  <c r="B949" i="23"/>
  <c r="E949" i="27" s="1"/>
  <c r="B948" i="23"/>
  <c r="E948" i="27" s="1"/>
  <c r="B947" i="23"/>
  <c r="E947" i="27" s="1"/>
  <c r="B946" i="23"/>
  <c r="E946" i="27" s="1"/>
  <c r="B945" i="23"/>
  <c r="E945" i="27" s="1"/>
  <c r="B944" i="23"/>
  <c r="E944" i="27" s="1"/>
  <c r="B943" i="23"/>
  <c r="E943" i="27" s="1"/>
  <c r="B942" i="23"/>
  <c r="E942" i="27" s="1"/>
  <c r="B941" i="23"/>
  <c r="E941" i="27" s="1"/>
  <c r="B940" i="23"/>
  <c r="E940" i="27" s="1"/>
  <c r="B939" i="23"/>
  <c r="E939" i="27" s="1"/>
  <c r="B938" i="23"/>
  <c r="E938" i="27" s="1"/>
  <c r="B937" i="23"/>
  <c r="E937" i="27" s="1"/>
  <c r="B936" i="23"/>
  <c r="E936" i="27" s="1"/>
  <c r="B935" i="23"/>
  <c r="E935" i="27" s="1"/>
  <c r="B934" i="23"/>
  <c r="E934" i="27" s="1"/>
  <c r="B933" i="23"/>
  <c r="E933" i="27" s="1"/>
  <c r="B932" i="23"/>
  <c r="E932" i="27" s="1"/>
  <c r="B931" i="23"/>
  <c r="E931" i="27" s="1"/>
  <c r="B930" i="23"/>
  <c r="E930" i="27" s="1"/>
  <c r="B929" i="23"/>
  <c r="E929" i="27" s="1"/>
  <c r="B928" i="23"/>
  <c r="E928" i="27" s="1"/>
  <c r="B927" i="23"/>
  <c r="E927" i="27" s="1"/>
  <c r="B926" i="23"/>
  <c r="E926" i="27" s="1"/>
  <c r="B925" i="23"/>
  <c r="E925" i="27" s="1"/>
  <c r="B924" i="23"/>
  <c r="E924" i="27" s="1"/>
  <c r="B923" i="23"/>
  <c r="E923" i="27" s="1"/>
  <c r="B922" i="23"/>
  <c r="E922" i="27" s="1"/>
  <c r="B921" i="23"/>
  <c r="E921" i="27" s="1"/>
  <c r="B920" i="23"/>
  <c r="E920" i="27" s="1"/>
  <c r="B919" i="23"/>
  <c r="E919" i="27" s="1"/>
  <c r="B918" i="23"/>
  <c r="E918" i="27" s="1"/>
  <c r="B917" i="23"/>
  <c r="E917" i="27" s="1"/>
  <c r="B916" i="23"/>
  <c r="E916" i="27" s="1"/>
  <c r="B915" i="23"/>
  <c r="E915" i="27" s="1"/>
  <c r="B914" i="23"/>
  <c r="E914" i="27" s="1"/>
  <c r="B913" i="23"/>
  <c r="E913" i="27" s="1"/>
  <c r="B912" i="23"/>
  <c r="E912" i="27" s="1"/>
  <c r="B911" i="23"/>
  <c r="E911" i="27" s="1"/>
  <c r="B910" i="23"/>
  <c r="E910" i="27" s="1"/>
  <c r="B909" i="23"/>
  <c r="E909" i="27" s="1"/>
  <c r="B908" i="23"/>
  <c r="E908" i="27" s="1"/>
  <c r="B907" i="23"/>
  <c r="E907" i="27" s="1"/>
  <c r="B906" i="23"/>
  <c r="E906" i="27" s="1"/>
  <c r="B905" i="23"/>
  <c r="E905" i="27" s="1"/>
  <c r="B904" i="23"/>
  <c r="E904" i="27" s="1"/>
  <c r="B903" i="23"/>
  <c r="E903" i="27" s="1"/>
  <c r="B902" i="23"/>
  <c r="E902" i="27" s="1"/>
  <c r="B901" i="23"/>
  <c r="E901" i="27" s="1"/>
  <c r="B900" i="23"/>
  <c r="E900" i="27" s="1"/>
  <c r="B899" i="23"/>
  <c r="E899" i="27" s="1"/>
  <c r="B898" i="23"/>
  <c r="E898" i="27" s="1"/>
  <c r="B897" i="23"/>
  <c r="E897" i="27" s="1"/>
  <c r="B896" i="23"/>
  <c r="E896" i="27" s="1"/>
  <c r="B895" i="23"/>
  <c r="E895" i="27" s="1"/>
  <c r="B894" i="23"/>
  <c r="E894" i="27" s="1"/>
  <c r="B893" i="23"/>
  <c r="E893" i="27" s="1"/>
  <c r="B892" i="23"/>
  <c r="E892" i="27" s="1"/>
  <c r="B891" i="23"/>
  <c r="E891" i="27" s="1"/>
  <c r="B890" i="23"/>
  <c r="E890" i="27" s="1"/>
  <c r="B889" i="23"/>
  <c r="E889" i="27" s="1"/>
  <c r="B888" i="23"/>
  <c r="E888" i="27" s="1"/>
  <c r="B887" i="23"/>
  <c r="E887" i="27" s="1"/>
  <c r="B886" i="23"/>
  <c r="E886" i="27" s="1"/>
  <c r="B885" i="23"/>
  <c r="E885" i="27" s="1"/>
  <c r="B884" i="23"/>
  <c r="E884" i="27" s="1"/>
  <c r="B883" i="23"/>
  <c r="E883" i="27" s="1"/>
  <c r="B882" i="23"/>
  <c r="E882" i="27" s="1"/>
  <c r="B881" i="23"/>
  <c r="E881" i="27" s="1"/>
  <c r="B880" i="23"/>
  <c r="E880" i="27" s="1"/>
  <c r="B879" i="23"/>
  <c r="E879" i="27" s="1"/>
  <c r="B878" i="23"/>
  <c r="E878" i="27" s="1"/>
  <c r="B877" i="23"/>
  <c r="E877" i="27" s="1"/>
  <c r="B876" i="23"/>
  <c r="E876" i="27" s="1"/>
  <c r="B875" i="23"/>
  <c r="E875" i="27" s="1"/>
  <c r="B874" i="23"/>
  <c r="E874" i="27" s="1"/>
  <c r="B873" i="23"/>
  <c r="E873" i="27" s="1"/>
  <c r="B872" i="23"/>
  <c r="E872" i="27" s="1"/>
  <c r="B871" i="23"/>
  <c r="E871" i="27" s="1"/>
  <c r="B870" i="23"/>
  <c r="E870" i="27" s="1"/>
  <c r="B869" i="23"/>
  <c r="E869" i="27" s="1"/>
  <c r="B868" i="23"/>
  <c r="E868" i="27" s="1"/>
  <c r="B867" i="23"/>
  <c r="E867" i="27" s="1"/>
  <c r="B866" i="23"/>
  <c r="E866" i="27" s="1"/>
  <c r="B865" i="23"/>
  <c r="E865" i="27" s="1"/>
  <c r="B864" i="23"/>
  <c r="E864" i="27" s="1"/>
  <c r="B863" i="23"/>
  <c r="E863" i="27" s="1"/>
  <c r="B862" i="23"/>
  <c r="E862" i="27" s="1"/>
  <c r="B861" i="23"/>
  <c r="E861" i="27" s="1"/>
  <c r="B860" i="23"/>
  <c r="E860" i="27" s="1"/>
  <c r="B859" i="23"/>
  <c r="E859" i="27" s="1"/>
  <c r="B858" i="23"/>
  <c r="E858" i="27" s="1"/>
  <c r="B857" i="23"/>
  <c r="E857" i="27" s="1"/>
  <c r="B856" i="23"/>
  <c r="E856" i="27" s="1"/>
  <c r="B855" i="23"/>
  <c r="E855" i="27" s="1"/>
  <c r="B854" i="23"/>
  <c r="E854" i="27" s="1"/>
  <c r="B853" i="23"/>
  <c r="E853" i="27" s="1"/>
  <c r="B852" i="23"/>
  <c r="E852" i="27" s="1"/>
  <c r="B851" i="23"/>
  <c r="E851" i="27" s="1"/>
  <c r="B850" i="23"/>
  <c r="E850" i="27" s="1"/>
  <c r="B849" i="23"/>
  <c r="E849" i="27" s="1"/>
  <c r="B848" i="23"/>
  <c r="E848" i="27" s="1"/>
  <c r="B847" i="23"/>
  <c r="E847" i="27" s="1"/>
  <c r="B846" i="23"/>
  <c r="E846" i="27" s="1"/>
  <c r="B845" i="23"/>
  <c r="E845" i="27" s="1"/>
  <c r="B844" i="23"/>
  <c r="E844" i="27" s="1"/>
  <c r="B843" i="23"/>
  <c r="E843" i="27" s="1"/>
  <c r="B842" i="23"/>
  <c r="E842" i="27" s="1"/>
  <c r="B841" i="23"/>
  <c r="E841" i="27" s="1"/>
  <c r="B840" i="23"/>
  <c r="E840" i="27" s="1"/>
  <c r="B839" i="23"/>
  <c r="E839" i="27" s="1"/>
  <c r="B838" i="23"/>
  <c r="E838" i="27" s="1"/>
  <c r="B837" i="23"/>
  <c r="E837" i="27" s="1"/>
  <c r="B836" i="23"/>
  <c r="E836" i="27" s="1"/>
  <c r="B835" i="23"/>
  <c r="E835" i="27" s="1"/>
  <c r="B834" i="23"/>
  <c r="E834" i="27" s="1"/>
  <c r="B833" i="23"/>
  <c r="E833" i="27" s="1"/>
  <c r="B832" i="23"/>
  <c r="E832" i="27" s="1"/>
  <c r="B831" i="23"/>
  <c r="E831" i="27" s="1"/>
  <c r="B830" i="23"/>
  <c r="E830" i="27" s="1"/>
  <c r="B829" i="23"/>
  <c r="E829" i="27" s="1"/>
  <c r="B828" i="23"/>
  <c r="E828" i="27" s="1"/>
  <c r="B827" i="23"/>
  <c r="E827" i="27" s="1"/>
  <c r="B826" i="23"/>
  <c r="E826" i="27" s="1"/>
  <c r="B825" i="23"/>
  <c r="E825" i="27" s="1"/>
  <c r="B824" i="23"/>
  <c r="E824" i="27" s="1"/>
  <c r="B823" i="23"/>
  <c r="E823" i="27" s="1"/>
  <c r="B822" i="23"/>
  <c r="E822" i="27" s="1"/>
  <c r="B821" i="23"/>
  <c r="E821" i="27" s="1"/>
  <c r="B820" i="23"/>
  <c r="E820" i="27" s="1"/>
  <c r="B819" i="23"/>
  <c r="E819" i="27" s="1"/>
  <c r="B818" i="23"/>
  <c r="E818" i="27" s="1"/>
  <c r="B817" i="23"/>
  <c r="E817" i="27" s="1"/>
  <c r="B816" i="23"/>
  <c r="E816" i="27" s="1"/>
  <c r="B815" i="23"/>
  <c r="E815" i="27" s="1"/>
  <c r="B814" i="23"/>
  <c r="E814" i="27" s="1"/>
  <c r="B813" i="23"/>
  <c r="E813" i="27" s="1"/>
  <c r="B812" i="23"/>
  <c r="E812" i="27" s="1"/>
  <c r="B811" i="23"/>
  <c r="E811" i="27" s="1"/>
  <c r="B810" i="23"/>
  <c r="E810" i="27" s="1"/>
  <c r="B809" i="23"/>
  <c r="E809" i="27" s="1"/>
  <c r="B808" i="23"/>
  <c r="E808" i="27" s="1"/>
  <c r="B807" i="23"/>
  <c r="E807" i="27" s="1"/>
  <c r="B806" i="23"/>
  <c r="E806" i="27" s="1"/>
  <c r="B805" i="23"/>
  <c r="E805" i="27" s="1"/>
  <c r="B804" i="23"/>
  <c r="E804" i="27" s="1"/>
  <c r="B803" i="23"/>
  <c r="E803" i="27" s="1"/>
  <c r="B802" i="23"/>
  <c r="E802" i="27" s="1"/>
  <c r="B801" i="23"/>
  <c r="E801" i="27" s="1"/>
  <c r="B800" i="23"/>
  <c r="E800" i="27" s="1"/>
  <c r="B799" i="23"/>
  <c r="E799" i="27" s="1"/>
  <c r="B798" i="23"/>
  <c r="E798" i="27" s="1"/>
  <c r="B797" i="23"/>
  <c r="E797" i="27" s="1"/>
  <c r="B796" i="23"/>
  <c r="E796" i="27" s="1"/>
  <c r="B795" i="23"/>
  <c r="E795" i="27" s="1"/>
  <c r="B794" i="23"/>
  <c r="E794" i="27" s="1"/>
  <c r="B793" i="23"/>
  <c r="E793" i="27" s="1"/>
  <c r="B792" i="23"/>
  <c r="E792" i="27" s="1"/>
  <c r="B791" i="23"/>
  <c r="E791" i="27" s="1"/>
  <c r="B790" i="23"/>
  <c r="E790" i="27" s="1"/>
  <c r="B789" i="23"/>
  <c r="E789" i="27" s="1"/>
  <c r="B788" i="23"/>
  <c r="E788" i="27" s="1"/>
  <c r="B787" i="23"/>
  <c r="E787" i="27" s="1"/>
  <c r="B786" i="23"/>
  <c r="E786" i="27" s="1"/>
  <c r="B785" i="23"/>
  <c r="E785" i="27" s="1"/>
  <c r="B784" i="23"/>
  <c r="E784" i="27" s="1"/>
  <c r="B783" i="23"/>
  <c r="E783" i="27" s="1"/>
  <c r="B782" i="23"/>
  <c r="E782" i="27" s="1"/>
  <c r="B781" i="23"/>
  <c r="E781" i="27" s="1"/>
  <c r="B780" i="23"/>
  <c r="E780" i="27" s="1"/>
  <c r="B779" i="23"/>
  <c r="E779" i="27" s="1"/>
  <c r="B778" i="23"/>
  <c r="E778" i="27" s="1"/>
  <c r="B777" i="23"/>
  <c r="E777" i="27" s="1"/>
  <c r="B776" i="23"/>
  <c r="E776" i="27" s="1"/>
  <c r="B775" i="23"/>
  <c r="E775" i="27" s="1"/>
  <c r="B774" i="23"/>
  <c r="E774" i="27" s="1"/>
  <c r="B773" i="23"/>
  <c r="E773" i="27" s="1"/>
  <c r="B772" i="23"/>
  <c r="E772" i="27" s="1"/>
  <c r="B771" i="23"/>
  <c r="E771" i="27" s="1"/>
  <c r="B770" i="23"/>
  <c r="E770" i="27" s="1"/>
  <c r="B769" i="23"/>
  <c r="E769" i="27" s="1"/>
  <c r="B768" i="23"/>
  <c r="E768" i="27" s="1"/>
  <c r="B767" i="23"/>
  <c r="E767" i="27" s="1"/>
  <c r="B766" i="23"/>
  <c r="E766" i="27" s="1"/>
  <c r="B765" i="23"/>
  <c r="E765" i="27" s="1"/>
  <c r="B764" i="23"/>
  <c r="E764" i="27" s="1"/>
  <c r="B763" i="23"/>
  <c r="E763" i="27" s="1"/>
  <c r="B762" i="23"/>
  <c r="E762" i="27" s="1"/>
  <c r="B761" i="23"/>
  <c r="E761" i="27" s="1"/>
  <c r="B760" i="23"/>
  <c r="E760" i="27" s="1"/>
  <c r="B759" i="23"/>
  <c r="E759" i="27" s="1"/>
  <c r="B758" i="23"/>
  <c r="E758" i="27" s="1"/>
  <c r="B757" i="23"/>
  <c r="E757" i="27" s="1"/>
  <c r="B756" i="23"/>
  <c r="E756" i="27" s="1"/>
  <c r="B755" i="23"/>
  <c r="E755" i="27" s="1"/>
  <c r="B754" i="23"/>
  <c r="E754" i="27" s="1"/>
  <c r="B753" i="23"/>
  <c r="E753" i="27" s="1"/>
  <c r="B752" i="23"/>
  <c r="E752" i="27" s="1"/>
  <c r="B751" i="23"/>
  <c r="E751" i="27" s="1"/>
  <c r="B750" i="23"/>
  <c r="E750" i="27" s="1"/>
  <c r="B749" i="23"/>
  <c r="E749" i="27" s="1"/>
  <c r="B748" i="23"/>
  <c r="E748" i="27" s="1"/>
  <c r="B747" i="23"/>
  <c r="E747" i="27" s="1"/>
  <c r="B746" i="23"/>
  <c r="E746" i="27" s="1"/>
  <c r="B745" i="23"/>
  <c r="E745" i="27" s="1"/>
  <c r="B744" i="23"/>
  <c r="E744" i="27" s="1"/>
  <c r="B743" i="23"/>
  <c r="E743" i="27" s="1"/>
  <c r="B742" i="23"/>
  <c r="E742" i="27" s="1"/>
  <c r="B741" i="23"/>
  <c r="E741" i="27" s="1"/>
  <c r="B740" i="23"/>
  <c r="E740" i="27" s="1"/>
  <c r="B739" i="23"/>
  <c r="E739" i="27" s="1"/>
  <c r="B738" i="23"/>
  <c r="E738" i="27" s="1"/>
  <c r="B737" i="23"/>
  <c r="E737" i="27" s="1"/>
  <c r="B736" i="23"/>
  <c r="E736" i="27" s="1"/>
  <c r="B735" i="23"/>
  <c r="E735" i="27" s="1"/>
  <c r="B734" i="23"/>
  <c r="E734" i="27" s="1"/>
  <c r="B733" i="23"/>
  <c r="E733" i="27" s="1"/>
  <c r="B732" i="23"/>
  <c r="E732" i="27" s="1"/>
  <c r="B731" i="23"/>
  <c r="E731" i="27" s="1"/>
  <c r="B730" i="23"/>
  <c r="E730" i="27" s="1"/>
  <c r="B729" i="23"/>
  <c r="E729" i="27" s="1"/>
  <c r="B728" i="23"/>
  <c r="E728" i="27" s="1"/>
  <c r="B727" i="23"/>
  <c r="E727" i="27" s="1"/>
  <c r="B726" i="23"/>
  <c r="E726" i="27" s="1"/>
  <c r="B725" i="23"/>
  <c r="E725" i="27" s="1"/>
  <c r="B724" i="23"/>
  <c r="E724" i="27" s="1"/>
  <c r="B723" i="23"/>
  <c r="E723" i="27" s="1"/>
  <c r="B722" i="23"/>
  <c r="E722" i="27" s="1"/>
  <c r="B721" i="23"/>
  <c r="E721" i="27" s="1"/>
  <c r="B720" i="23"/>
  <c r="E720" i="27" s="1"/>
  <c r="B719" i="23"/>
  <c r="E719" i="27" s="1"/>
  <c r="B718" i="23"/>
  <c r="E718" i="27" s="1"/>
  <c r="B717" i="23"/>
  <c r="E717" i="27" s="1"/>
  <c r="B716" i="23"/>
  <c r="E716" i="27" s="1"/>
  <c r="B715" i="23"/>
  <c r="E715" i="27" s="1"/>
  <c r="B714" i="23"/>
  <c r="E714" i="27" s="1"/>
  <c r="B713" i="23"/>
  <c r="E713" i="27" s="1"/>
  <c r="B712" i="23"/>
  <c r="E712" i="27" s="1"/>
  <c r="B711" i="23"/>
  <c r="E711" i="27" s="1"/>
  <c r="B710" i="23"/>
  <c r="E710" i="27" s="1"/>
  <c r="B709" i="23"/>
  <c r="E709" i="27" s="1"/>
  <c r="B708" i="23"/>
  <c r="E708" i="27" s="1"/>
  <c r="B707" i="23"/>
  <c r="E707" i="27" s="1"/>
  <c r="B706" i="23"/>
  <c r="E706" i="27" s="1"/>
  <c r="B705" i="23"/>
  <c r="E705" i="27" s="1"/>
  <c r="B704" i="23"/>
  <c r="E704" i="27" s="1"/>
  <c r="B703" i="23"/>
  <c r="E703" i="27" s="1"/>
  <c r="B702" i="23"/>
  <c r="E702" i="27" s="1"/>
  <c r="B701" i="23"/>
  <c r="E701" i="27" s="1"/>
  <c r="B700" i="23"/>
  <c r="E700" i="27" s="1"/>
  <c r="B699" i="23"/>
  <c r="E699" i="27" s="1"/>
  <c r="B698" i="23"/>
  <c r="E698" i="27" s="1"/>
  <c r="B697" i="23"/>
  <c r="E697" i="27" s="1"/>
  <c r="B696" i="23"/>
  <c r="E696" i="27" s="1"/>
  <c r="B695" i="23"/>
  <c r="E695" i="27" s="1"/>
  <c r="B694" i="23"/>
  <c r="E694" i="27" s="1"/>
  <c r="B693" i="23"/>
  <c r="E693" i="27" s="1"/>
  <c r="B692" i="23"/>
  <c r="E692" i="27" s="1"/>
  <c r="B691" i="23"/>
  <c r="E691" i="27" s="1"/>
  <c r="B690" i="23"/>
  <c r="E690" i="27" s="1"/>
  <c r="B689" i="23"/>
  <c r="E689" i="27" s="1"/>
  <c r="B688" i="23"/>
  <c r="E688" i="27" s="1"/>
  <c r="B687" i="23"/>
  <c r="E687" i="27" s="1"/>
  <c r="B686" i="23"/>
  <c r="E686" i="27" s="1"/>
  <c r="B685" i="23"/>
  <c r="E685" i="27" s="1"/>
  <c r="B684" i="23"/>
  <c r="E684" i="27" s="1"/>
  <c r="B683" i="23"/>
  <c r="E683" i="27" s="1"/>
  <c r="B682" i="23"/>
  <c r="E682" i="27" s="1"/>
  <c r="B681" i="23"/>
  <c r="E681" i="27" s="1"/>
  <c r="B680" i="23"/>
  <c r="E680" i="27" s="1"/>
  <c r="B679" i="23"/>
  <c r="E679" i="27" s="1"/>
  <c r="B678" i="23"/>
  <c r="E678" i="27" s="1"/>
  <c r="B677" i="23"/>
  <c r="E677" i="27" s="1"/>
  <c r="B676" i="23"/>
  <c r="E676" i="27" s="1"/>
  <c r="B675" i="23"/>
  <c r="E675" i="27" s="1"/>
  <c r="B674" i="23"/>
  <c r="E674" i="27" s="1"/>
  <c r="B673" i="23"/>
  <c r="E673" i="27" s="1"/>
  <c r="B672" i="23"/>
  <c r="E672" i="27" s="1"/>
  <c r="B671" i="23"/>
  <c r="E671" i="27" s="1"/>
  <c r="B670" i="23"/>
  <c r="E670" i="27" s="1"/>
  <c r="B669" i="23"/>
  <c r="E669" i="27" s="1"/>
  <c r="B668" i="23"/>
  <c r="E668" i="27" s="1"/>
  <c r="B667" i="23"/>
  <c r="E667" i="27" s="1"/>
  <c r="B666" i="23"/>
  <c r="E666" i="27" s="1"/>
  <c r="B665" i="23"/>
  <c r="E665" i="27" s="1"/>
  <c r="B664" i="23"/>
  <c r="E664" i="27" s="1"/>
  <c r="B663" i="23"/>
  <c r="E663" i="27" s="1"/>
  <c r="B662" i="23"/>
  <c r="E662" i="27" s="1"/>
  <c r="B661" i="23"/>
  <c r="E661" i="27" s="1"/>
  <c r="B660" i="23"/>
  <c r="E660" i="27" s="1"/>
  <c r="B659" i="23"/>
  <c r="E659" i="27" s="1"/>
  <c r="B658" i="23"/>
  <c r="E658" i="27" s="1"/>
  <c r="B657" i="23"/>
  <c r="E657" i="27" s="1"/>
  <c r="B656" i="23"/>
  <c r="E656" i="27" s="1"/>
  <c r="B655" i="23"/>
  <c r="E655" i="27" s="1"/>
  <c r="B654" i="23"/>
  <c r="E654" i="27" s="1"/>
  <c r="B653" i="23"/>
  <c r="E653" i="27" s="1"/>
  <c r="B652" i="23"/>
  <c r="E652" i="27" s="1"/>
  <c r="B651" i="23"/>
  <c r="E651" i="27" s="1"/>
  <c r="B650" i="23"/>
  <c r="E650" i="27" s="1"/>
  <c r="B649" i="23"/>
  <c r="E649" i="27" s="1"/>
  <c r="B648" i="23"/>
  <c r="E648" i="27" s="1"/>
  <c r="B647" i="23"/>
  <c r="E647" i="27" s="1"/>
  <c r="B646" i="23"/>
  <c r="E646" i="27" s="1"/>
  <c r="B645" i="23"/>
  <c r="E645" i="27" s="1"/>
  <c r="B644" i="23"/>
  <c r="E644" i="27" s="1"/>
  <c r="B643" i="23"/>
  <c r="E643" i="27" s="1"/>
  <c r="B642" i="23"/>
  <c r="E642" i="27" s="1"/>
  <c r="B641" i="23"/>
  <c r="E641" i="27" s="1"/>
  <c r="B640" i="23"/>
  <c r="E640" i="27" s="1"/>
  <c r="B639" i="23"/>
  <c r="E639" i="27" s="1"/>
  <c r="B638" i="23"/>
  <c r="E638" i="27" s="1"/>
  <c r="B637" i="23"/>
  <c r="E637" i="27" s="1"/>
  <c r="B636" i="23"/>
  <c r="E636" i="27" s="1"/>
  <c r="B635" i="23"/>
  <c r="E635" i="27" s="1"/>
  <c r="B634" i="23"/>
  <c r="E634" i="27" s="1"/>
  <c r="B633" i="23"/>
  <c r="E633" i="27" s="1"/>
  <c r="B632" i="23"/>
  <c r="E632" i="27" s="1"/>
  <c r="B631" i="23"/>
  <c r="E631" i="27" s="1"/>
  <c r="B630" i="23"/>
  <c r="E630" i="27" s="1"/>
  <c r="B629" i="23"/>
  <c r="E629" i="27" s="1"/>
  <c r="B628" i="23"/>
  <c r="E628" i="27" s="1"/>
  <c r="B627" i="23"/>
  <c r="E627" i="27" s="1"/>
  <c r="B626" i="23"/>
  <c r="E626" i="27" s="1"/>
  <c r="B625" i="23"/>
  <c r="E625" i="27" s="1"/>
  <c r="B624" i="23"/>
  <c r="E624" i="27" s="1"/>
  <c r="B623" i="23"/>
  <c r="E623" i="27" s="1"/>
  <c r="B622" i="23"/>
  <c r="E622" i="27" s="1"/>
  <c r="B621" i="23"/>
  <c r="E621" i="27" s="1"/>
  <c r="B620" i="23"/>
  <c r="E620" i="27" s="1"/>
  <c r="B619" i="23"/>
  <c r="E619" i="27" s="1"/>
  <c r="B618" i="23"/>
  <c r="E618" i="27" s="1"/>
  <c r="B617" i="23"/>
  <c r="E617" i="27" s="1"/>
  <c r="B616" i="23"/>
  <c r="E616" i="27" s="1"/>
  <c r="B615" i="23"/>
  <c r="E615" i="27" s="1"/>
  <c r="B614" i="23"/>
  <c r="E614" i="27" s="1"/>
  <c r="B613" i="23"/>
  <c r="E613" i="27" s="1"/>
  <c r="B612" i="23"/>
  <c r="E612" i="27" s="1"/>
  <c r="B611" i="23"/>
  <c r="E611" i="27" s="1"/>
  <c r="B610" i="23"/>
  <c r="E610" i="27" s="1"/>
  <c r="B609" i="23"/>
  <c r="E609" i="27" s="1"/>
  <c r="B608" i="23"/>
  <c r="E608" i="27" s="1"/>
  <c r="B607" i="23"/>
  <c r="E607" i="27" s="1"/>
  <c r="B606" i="23"/>
  <c r="E606" i="27" s="1"/>
  <c r="B605" i="23"/>
  <c r="E605" i="27" s="1"/>
  <c r="B604" i="23"/>
  <c r="E604" i="27" s="1"/>
  <c r="B603" i="23"/>
  <c r="E603" i="27" s="1"/>
  <c r="B602" i="23"/>
  <c r="E602" i="27" s="1"/>
  <c r="B601" i="23"/>
  <c r="E601" i="27" s="1"/>
  <c r="B600" i="23"/>
  <c r="E600" i="27" s="1"/>
  <c r="B599" i="23"/>
  <c r="E599" i="27" s="1"/>
  <c r="B598" i="23"/>
  <c r="E598" i="27" s="1"/>
  <c r="B597" i="23"/>
  <c r="E597" i="27" s="1"/>
  <c r="B596" i="23"/>
  <c r="E596" i="27" s="1"/>
  <c r="B595" i="23"/>
  <c r="E595" i="27" s="1"/>
  <c r="B594" i="23"/>
  <c r="E594" i="27" s="1"/>
  <c r="B593" i="23"/>
  <c r="E593" i="27" s="1"/>
  <c r="B592" i="23"/>
  <c r="E592" i="27" s="1"/>
  <c r="B591" i="23"/>
  <c r="E591" i="27" s="1"/>
  <c r="B590" i="23"/>
  <c r="E590" i="27" s="1"/>
  <c r="B589" i="23"/>
  <c r="E589" i="27" s="1"/>
  <c r="B588" i="23"/>
  <c r="E588" i="27" s="1"/>
  <c r="B587" i="23"/>
  <c r="E587" i="27" s="1"/>
  <c r="B586" i="23"/>
  <c r="E586" i="27" s="1"/>
  <c r="B585" i="23"/>
  <c r="E585" i="27" s="1"/>
  <c r="B584" i="23"/>
  <c r="E584" i="27" s="1"/>
  <c r="B583" i="23"/>
  <c r="E583" i="27" s="1"/>
  <c r="B582" i="23"/>
  <c r="E582" i="27" s="1"/>
  <c r="B581" i="23"/>
  <c r="E581" i="27" s="1"/>
  <c r="B580" i="23"/>
  <c r="E580" i="27" s="1"/>
  <c r="B579" i="23"/>
  <c r="E579" i="27" s="1"/>
  <c r="B578" i="23"/>
  <c r="E578" i="27" s="1"/>
  <c r="B577" i="23"/>
  <c r="E577" i="27" s="1"/>
  <c r="B576" i="23"/>
  <c r="E576" i="27" s="1"/>
  <c r="B575" i="23"/>
  <c r="E575" i="27" s="1"/>
  <c r="B574" i="23"/>
  <c r="E574" i="27" s="1"/>
  <c r="B573" i="23"/>
  <c r="E573" i="27" s="1"/>
  <c r="B572" i="23"/>
  <c r="E572" i="27" s="1"/>
  <c r="B571" i="23"/>
  <c r="E571" i="27" s="1"/>
  <c r="B570" i="23"/>
  <c r="E570" i="27" s="1"/>
  <c r="B569" i="23"/>
  <c r="E569" i="27" s="1"/>
  <c r="B568" i="23"/>
  <c r="E568" i="27" s="1"/>
  <c r="B567" i="23"/>
  <c r="E567" i="27" s="1"/>
  <c r="B566" i="23"/>
  <c r="E566" i="27" s="1"/>
  <c r="B565" i="23"/>
  <c r="E565" i="27" s="1"/>
  <c r="B564" i="23"/>
  <c r="E564" i="27" s="1"/>
  <c r="B563" i="23"/>
  <c r="E563" i="27" s="1"/>
  <c r="B562" i="23"/>
  <c r="E562" i="27" s="1"/>
  <c r="B561" i="23"/>
  <c r="E561" i="27" s="1"/>
  <c r="B560" i="23"/>
  <c r="E560" i="27" s="1"/>
  <c r="B559" i="23"/>
  <c r="E559" i="27" s="1"/>
  <c r="B558" i="23"/>
  <c r="E558" i="27" s="1"/>
  <c r="B557" i="23"/>
  <c r="E557" i="27" s="1"/>
  <c r="B556" i="23"/>
  <c r="E556" i="27" s="1"/>
  <c r="B555" i="23"/>
  <c r="E555" i="27" s="1"/>
  <c r="B554" i="23"/>
  <c r="E554" i="27" s="1"/>
  <c r="B553" i="23"/>
  <c r="E553" i="27" s="1"/>
  <c r="B552" i="23"/>
  <c r="E552" i="27" s="1"/>
  <c r="B551" i="23"/>
  <c r="E551" i="27" s="1"/>
  <c r="B550" i="23"/>
  <c r="E550" i="27" s="1"/>
  <c r="B549" i="23"/>
  <c r="E549" i="27" s="1"/>
  <c r="B548" i="23"/>
  <c r="E548" i="27" s="1"/>
  <c r="B547" i="23"/>
  <c r="E547" i="27" s="1"/>
  <c r="B546" i="23"/>
  <c r="E546" i="27" s="1"/>
  <c r="B545" i="23"/>
  <c r="E545" i="27" s="1"/>
  <c r="B544" i="23"/>
  <c r="E544" i="27" s="1"/>
  <c r="B543" i="23"/>
  <c r="E543" i="27" s="1"/>
  <c r="B542" i="23"/>
  <c r="E542" i="27" s="1"/>
  <c r="B541" i="23"/>
  <c r="E541" i="27" s="1"/>
  <c r="B540" i="23"/>
  <c r="E540" i="27" s="1"/>
  <c r="B539" i="23"/>
  <c r="E539" i="27" s="1"/>
  <c r="B538" i="23"/>
  <c r="E538" i="27" s="1"/>
  <c r="B537" i="23"/>
  <c r="E537" i="27" s="1"/>
  <c r="B536" i="23"/>
  <c r="E536" i="27" s="1"/>
  <c r="B535" i="23"/>
  <c r="E535" i="27" s="1"/>
  <c r="B534" i="23"/>
  <c r="E534" i="27" s="1"/>
  <c r="B533" i="23"/>
  <c r="E533" i="27" s="1"/>
  <c r="B532" i="23"/>
  <c r="E532" i="27" s="1"/>
  <c r="B531" i="23"/>
  <c r="E531" i="27" s="1"/>
  <c r="B530" i="23"/>
  <c r="E530" i="27" s="1"/>
  <c r="B529" i="23"/>
  <c r="E529" i="27" s="1"/>
  <c r="B528" i="23"/>
  <c r="E528" i="27" s="1"/>
  <c r="B527" i="23"/>
  <c r="E527" i="27" s="1"/>
  <c r="B526" i="23"/>
  <c r="E526" i="27" s="1"/>
  <c r="B525" i="23"/>
  <c r="E525" i="27" s="1"/>
  <c r="B524" i="23"/>
  <c r="E524" i="27" s="1"/>
  <c r="B523" i="23"/>
  <c r="E523" i="27" s="1"/>
  <c r="B522" i="23"/>
  <c r="E522" i="27" s="1"/>
  <c r="B521" i="23"/>
  <c r="E521" i="27" s="1"/>
  <c r="B520" i="23"/>
  <c r="E520" i="27" s="1"/>
  <c r="B519" i="23"/>
  <c r="E519" i="27" s="1"/>
  <c r="B518" i="23"/>
  <c r="E518" i="27" s="1"/>
  <c r="B517" i="23"/>
  <c r="E517" i="27" s="1"/>
  <c r="B516" i="23"/>
  <c r="E516" i="27" s="1"/>
  <c r="B515" i="23"/>
  <c r="E515" i="27" s="1"/>
  <c r="B514" i="23"/>
  <c r="E514" i="27" s="1"/>
  <c r="B513" i="23"/>
  <c r="E513" i="27" s="1"/>
  <c r="B512" i="23"/>
  <c r="E512" i="27" s="1"/>
  <c r="B511" i="23"/>
  <c r="E511" i="27" s="1"/>
  <c r="B510" i="23"/>
  <c r="E510" i="27" s="1"/>
  <c r="B509" i="23"/>
  <c r="E509" i="27" s="1"/>
  <c r="B508" i="23"/>
  <c r="E508" i="27" s="1"/>
  <c r="B507" i="23"/>
  <c r="E507" i="27" s="1"/>
  <c r="B506" i="23"/>
  <c r="E506" i="27" s="1"/>
  <c r="B505" i="23"/>
  <c r="E505" i="27" s="1"/>
  <c r="B504" i="23"/>
  <c r="E504" i="27" s="1"/>
  <c r="B503" i="23"/>
  <c r="E503" i="27" s="1"/>
  <c r="B502" i="23"/>
  <c r="E502" i="27" s="1"/>
  <c r="B501" i="23"/>
  <c r="E501" i="27" s="1"/>
  <c r="B500" i="23"/>
  <c r="E500" i="27" s="1"/>
  <c r="B499" i="23"/>
  <c r="E499" i="27" s="1"/>
  <c r="B498" i="23"/>
  <c r="E498" i="27" s="1"/>
  <c r="B497" i="23"/>
  <c r="E497" i="27" s="1"/>
  <c r="B496" i="23"/>
  <c r="E496" i="27" s="1"/>
  <c r="B495" i="23"/>
  <c r="E495" i="27" s="1"/>
  <c r="B494" i="23"/>
  <c r="E494" i="27" s="1"/>
  <c r="B493" i="23"/>
  <c r="E493" i="27" s="1"/>
  <c r="B492" i="23"/>
  <c r="E492" i="27" s="1"/>
  <c r="B491" i="23"/>
  <c r="E491" i="27" s="1"/>
  <c r="B490" i="23"/>
  <c r="E490" i="27" s="1"/>
  <c r="B489" i="23"/>
  <c r="E489" i="27" s="1"/>
  <c r="B488" i="23"/>
  <c r="E488" i="27" s="1"/>
  <c r="B487" i="23"/>
  <c r="E487" i="27" s="1"/>
  <c r="B486" i="23"/>
  <c r="E486" i="27" s="1"/>
  <c r="B485" i="23"/>
  <c r="E485" i="27" s="1"/>
  <c r="B484" i="23"/>
  <c r="E484" i="27" s="1"/>
  <c r="B483" i="23"/>
  <c r="E483" i="27" s="1"/>
  <c r="B482" i="23"/>
  <c r="E482" i="27" s="1"/>
  <c r="B481" i="23"/>
  <c r="E481" i="27" s="1"/>
  <c r="B480" i="23"/>
  <c r="E480" i="27" s="1"/>
  <c r="B479" i="23"/>
  <c r="E479" i="27" s="1"/>
  <c r="B478" i="23"/>
  <c r="E478" i="27" s="1"/>
  <c r="B477" i="23"/>
  <c r="E477" i="27" s="1"/>
  <c r="B476" i="23"/>
  <c r="E476" i="27" s="1"/>
  <c r="B475" i="23"/>
  <c r="E475" i="27" s="1"/>
  <c r="B474" i="23"/>
  <c r="E474" i="27" s="1"/>
  <c r="B473" i="23"/>
  <c r="E473" i="27" s="1"/>
  <c r="B472" i="23"/>
  <c r="E472" i="27" s="1"/>
  <c r="B471" i="23"/>
  <c r="E471" i="27" s="1"/>
  <c r="B470" i="23"/>
  <c r="E470" i="27" s="1"/>
  <c r="B469" i="23"/>
  <c r="E469" i="27" s="1"/>
  <c r="B468" i="23"/>
  <c r="E468" i="27" s="1"/>
  <c r="B467" i="23"/>
  <c r="E467" i="27" s="1"/>
  <c r="B466" i="23"/>
  <c r="E466" i="27" s="1"/>
  <c r="B465" i="23"/>
  <c r="E465" i="27" s="1"/>
  <c r="B464" i="23"/>
  <c r="E464" i="27" s="1"/>
  <c r="B463" i="23"/>
  <c r="E463" i="27" s="1"/>
  <c r="B462" i="23"/>
  <c r="E462" i="27" s="1"/>
  <c r="B461" i="23"/>
  <c r="E461" i="27" s="1"/>
  <c r="B460" i="23"/>
  <c r="E460" i="27" s="1"/>
  <c r="B459" i="23"/>
  <c r="E459" i="27" s="1"/>
  <c r="B458" i="23"/>
  <c r="E458" i="27" s="1"/>
  <c r="B457" i="23"/>
  <c r="E457" i="27" s="1"/>
  <c r="B456" i="23"/>
  <c r="E456" i="27" s="1"/>
  <c r="B455" i="23"/>
  <c r="E455" i="27" s="1"/>
  <c r="B454" i="23"/>
  <c r="E454" i="27" s="1"/>
  <c r="B453" i="23"/>
  <c r="E453" i="27" s="1"/>
  <c r="B452" i="23"/>
  <c r="E452" i="27" s="1"/>
  <c r="B451" i="23"/>
  <c r="E451" i="27" s="1"/>
  <c r="B450" i="23"/>
  <c r="E450" i="27" s="1"/>
  <c r="B449" i="23"/>
  <c r="E449" i="27" s="1"/>
  <c r="B448" i="23"/>
  <c r="E448" i="27" s="1"/>
  <c r="B447" i="23"/>
  <c r="E447" i="27" s="1"/>
  <c r="B446" i="23"/>
  <c r="E446" i="27" s="1"/>
  <c r="B445" i="23"/>
  <c r="E445" i="27" s="1"/>
  <c r="B444" i="23"/>
  <c r="E444" i="27" s="1"/>
  <c r="B443" i="23"/>
  <c r="E443" i="27" s="1"/>
  <c r="B442" i="23"/>
  <c r="E442" i="27" s="1"/>
  <c r="B441" i="23"/>
  <c r="E441" i="27" s="1"/>
  <c r="B440" i="23"/>
  <c r="E440" i="27" s="1"/>
  <c r="B439" i="23"/>
  <c r="E439" i="27" s="1"/>
  <c r="B438" i="23"/>
  <c r="E438" i="27" s="1"/>
  <c r="B437" i="23"/>
  <c r="E437" i="27" s="1"/>
  <c r="B436" i="23"/>
  <c r="E436" i="27" s="1"/>
  <c r="B435" i="23"/>
  <c r="E435" i="27" s="1"/>
  <c r="B434" i="23"/>
  <c r="E434" i="27" s="1"/>
  <c r="B433" i="23"/>
  <c r="E433" i="27" s="1"/>
  <c r="B432" i="23"/>
  <c r="E432" i="27" s="1"/>
  <c r="B431" i="23"/>
  <c r="E431" i="27" s="1"/>
  <c r="B430" i="23"/>
  <c r="E430" i="27" s="1"/>
  <c r="B429" i="23"/>
  <c r="E429" i="27" s="1"/>
  <c r="B428" i="23"/>
  <c r="E428" i="27" s="1"/>
  <c r="B427" i="23"/>
  <c r="E427" i="27" s="1"/>
  <c r="B426" i="23"/>
  <c r="E426" i="27" s="1"/>
  <c r="B425" i="23"/>
  <c r="E425" i="27" s="1"/>
  <c r="B424" i="23"/>
  <c r="E424" i="27" s="1"/>
  <c r="B423" i="23"/>
  <c r="E423" i="27" s="1"/>
  <c r="B422" i="23"/>
  <c r="E422" i="27" s="1"/>
  <c r="B421" i="23"/>
  <c r="E421" i="27" s="1"/>
  <c r="B420" i="23"/>
  <c r="E420" i="27" s="1"/>
  <c r="B419" i="23"/>
  <c r="E419" i="27" s="1"/>
  <c r="B418" i="23"/>
  <c r="E418" i="27" s="1"/>
  <c r="B417" i="23"/>
  <c r="E417" i="27" s="1"/>
  <c r="B416" i="23"/>
  <c r="E416" i="27" s="1"/>
  <c r="B415" i="23"/>
  <c r="E415" i="27" s="1"/>
  <c r="B414" i="23"/>
  <c r="E414" i="27" s="1"/>
  <c r="B413" i="23"/>
  <c r="E413" i="27" s="1"/>
  <c r="B412" i="23"/>
  <c r="E412" i="27" s="1"/>
  <c r="B411" i="23"/>
  <c r="E411" i="27" s="1"/>
  <c r="B410" i="23"/>
  <c r="E410" i="27" s="1"/>
  <c r="B409" i="23"/>
  <c r="E409" i="27" s="1"/>
  <c r="B408" i="23"/>
  <c r="E408" i="27" s="1"/>
  <c r="B407" i="23"/>
  <c r="E407" i="27" s="1"/>
  <c r="B406" i="23"/>
  <c r="E406" i="27" s="1"/>
  <c r="B405" i="23"/>
  <c r="E405" i="27" s="1"/>
  <c r="B404" i="23"/>
  <c r="E404" i="27" s="1"/>
  <c r="B403" i="23"/>
  <c r="E403" i="27" s="1"/>
  <c r="B402" i="23"/>
  <c r="E402" i="27" s="1"/>
  <c r="B401" i="23"/>
  <c r="E401" i="27" s="1"/>
  <c r="B400" i="23"/>
  <c r="E400" i="27" s="1"/>
  <c r="B399" i="23"/>
  <c r="E399" i="27" s="1"/>
  <c r="B398" i="23"/>
  <c r="E398" i="27" s="1"/>
  <c r="B397" i="23"/>
  <c r="E397" i="27" s="1"/>
  <c r="B396" i="23"/>
  <c r="E396" i="27" s="1"/>
  <c r="B395" i="23"/>
  <c r="E395" i="27" s="1"/>
  <c r="B394" i="23"/>
  <c r="E394" i="27" s="1"/>
  <c r="B393" i="23"/>
  <c r="E393" i="27" s="1"/>
  <c r="B392" i="23"/>
  <c r="E392" i="27" s="1"/>
  <c r="B391" i="23"/>
  <c r="E391" i="27" s="1"/>
  <c r="B390" i="23"/>
  <c r="E390" i="27" s="1"/>
  <c r="B389" i="23"/>
  <c r="E389" i="27" s="1"/>
  <c r="B388" i="23"/>
  <c r="E388" i="27" s="1"/>
  <c r="B387" i="23"/>
  <c r="E387" i="27" s="1"/>
  <c r="B386" i="23"/>
  <c r="E386" i="27" s="1"/>
  <c r="B385" i="23"/>
  <c r="E385" i="27" s="1"/>
  <c r="B384" i="23"/>
  <c r="E384" i="27" s="1"/>
  <c r="B383" i="23"/>
  <c r="E383" i="27" s="1"/>
  <c r="B382" i="23"/>
  <c r="E382" i="27" s="1"/>
  <c r="B381" i="23"/>
  <c r="E381" i="27" s="1"/>
  <c r="B380" i="23"/>
  <c r="E380" i="27" s="1"/>
  <c r="B379" i="23"/>
  <c r="E379" i="27" s="1"/>
  <c r="B378" i="23"/>
  <c r="E378" i="27" s="1"/>
  <c r="B377" i="23"/>
  <c r="E377" i="27" s="1"/>
  <c r="B376" i="23"/>
  <c r="E376" i="27" s="1"/>
  <c r="B375" i="23"/>
  <c r="E375" i="27" s="1"/>
  <c r="B374" i="23"/>
  <c r="E374" i="27" s="1"/>
  <c r="B373" i="23"/>
  <c r="E373" i="27" s="1"/>
  <c r="B372" i="23"/>
  <c r="E372" i="27" s="1"/>
  <c r="B371" i="23"/>
  <c r="E371" i="27" s="1"/>
  <c r="B370" i="23"/>
  <c r="E370" i="27" s="1"/>
  <c r="B369" i="23"/>
  <c r="E369" i="27" s="1"/>
  <c r="B368" i="23"/>
  <c r="E368" i="27" s="1"/>
  <c r="B367" i="23"/>
  <c r="E367" i="27" s="1"/>
  <c r="B366" i="23"/>
  <c r="E366" i="27" s="1"/>
  <c r="B365" i="23"/>
  <c r="E365" i="27" s="1"/>
  <c r="B364" i="23"/>
  <c r="E364" i="27" s="1"/>
  <c r="B363" i="23"/>
  <c r="E363" i="27" s="1"/>
  <c r="B362" i="23"/>
  <c r="E362" i="27" s="1"/>
  <c r="B361" i="23"/>
  <c r="E361" i="27" s="1"/>
  <c r="B360" i="23"/>
  <c r="E360" i="27" s="1"/>
  <c r="B359" i="23"/>
  <c r="E359" i="27" s="1"/>
  <c r="B358" i="23"/>
  <c r="E358" i="27" s="1"/>
  <c r="B357" i="23"/>
  <c r="E357" i="27" s="1"/>
  <c r="B356" i="23"/>
  <c r="E356" i="27" s="1"/>
  <c r="B355" i="23"/>
  <c r="E355" i="27" s="1"/>
  <c r="B354" i="23"/>
  <c r="E354" i="27" s="1"/>
  <c r="B353" i="23"/>
  <c r="E353" i="27" s="1"/>
  <c r="B352" i="23"/>
  <c r="E352" i="27" s="1"/>
  <c r="B351" i="23"/>
  <c r="E351" i="27" s="1"/>
  <c r="B350" i="23"/>
  <c r="E350" i="27" s="1"/>
  <c r="B349" i="23"/>
  <c r="E349" i="27" s="1"/>
  <c r="B348" i="23"/>
  <c r="E348" i="27" s="1"/>
  <c r="B347" i="23"/>
  <c r="E347" i="27" s="1"/>
  <c r="B346" i="23"/>
  <c r="E346" i="27" s="1"/>
  <c r="B345" i="23"/>
  <c r="E345" i="27" s="1"/>
  <c r="B344" i="23"/>
  <c r="E344" i="27" s="1"/>
  <c r="B343" i="23"/>
  <c r="E343" i="27" s="1"/>
  <c r="B342" i="23"/>
  <c r="E342" i="27" s="1"/>
  <c r="B341" i="23"/>
  <c r="E341" i="27" s="1"/>
  <c r="B340" i="23"/>
  <c r="E340" i="27" s="1"/>
  <c r="B339" i="23"/>
  <c r="E339" i="27" s="1"/>
  <c r="B338" i="23"/>
  <c r="E338" i="27" s="1"/>
  <c r="B337" i="23"/>
  <c r="E337" i="27" s="1"/>
  <c r="B336" i="23"/>
  <c r="E336" i="27" s="1"/>
  <c r="B335" i="23"/>
  <c r="E335" i="27" s="1"/>
  <c r="B334" i="23"/>
  <c r="E334" i="27" s="1"/>
  <c r="B333" i="23"/>
  <c r="E333" i="27" s="1"/>
  <c r="B332" i="23"/>
  <c r="E332" i="27" s="1"/>
  <c r="B331" i="23"/>
  <c r="E331" i="27" s="1"/>
  <c r="B330" i="23"/>
  <c r="E330" i="27" s="1"/>
  <c r="B329" i="23"/>
  <c r="E329" i="27" s="1"/>
  <c r="B328" i="23"/>
  <c r="E328" i="27" s="1"/>
  <c r="B327" i="23"/>
  <c r="E327" i="27" s="1"/>
  <c r="B326" i="23"/>
  <c r="E326" i="27" s="1"/>
  <c r="B325" i="23"/>
  <c r="E325" i="27" s="1"/>
  <c r="B324" i="23"/>
  <c r="E324" i="27" s="1"/>
  <c r="B323" i="23"/>
  <c r="E323" i="27" s="1"/>
  <c r="B322" i="23"/>
  <c r="E322" i="27" s="1"/>
  <c r="B321" i="23"/>
  <c r="E321" i="27" s="1"/>
  <c r="B320" i="23"/>
  <c r="E320" i="27" s="1"/>
  <c r="B319" i="23"/>
  <c r="E319" i="27" s="1"/>
  <c r="B318" i="23"/>
  <c r="E318" i="27" s="1"/>
  <c r="B317" i="23"/>
  <c r="E317" i="27" s="1"/>
  <c r="B316" i="23"/>
  <c r="E316" i="27" s="1"/>
  <c r="B315" i="23"/>
  <c r="E315" i="27" s="1"/>
  <c r="B314" i="23"/>
  <c r="E314" i="27" s="1"/>
  <c r="B313" i="23"/>
  <c r="E313" i="27" s="1"/>
  <c r="B312" i="23"/>
  <c r="E312" i="27" s="1"/>
  <c r="B311" i="23"/>
  <c r="E311" i="27" s="1"/>
  <c r="B310" i="23"/>
  <c r="E310" i="27" s="1"/>
  <c r="B309" i="23"/>
  <c r="E309" i="27" s="1"/>
  <c r="B308" i="23"/>
  <c r="E308" i="27" s="1"/>
  <c r="B307" i="23"/>
  <c r="E307" i="27" s="1"/>
  <c r="B306" i="23"/>
  <c r="E306" i="27" s="1"/>
  <c r="B305" i="23"/>
  <c r="E305" i="27" s="1"/>
  <c r="B304" i="23"/>
  <c r="E304" i="27" s="1"/>
  <c r="B303" i="23"/>
  <c r="E303" i="27" s="1"/>
  <c r="B302" i="23"/>
  <c r="E302" i="27" s="1"/>
  <c r="B301" i="23"/>
  <c r="E301" i="27" s="1"/>
  <c r="B300" i="23"/>
  <c r="E300" i="27" s="1"/>
  <c r="B299" i="23"/>
  <c r="E299" i="27" s="1"/>
  <c r="B298" i="23"/>
  <c r="E298" i="27" s="1"/>
  <c r="B297" i="23"/>
  <c r="E297" i="27" s="1"/>
  <c r="B296" i="23"/>
  <c r="E296" i="27" s="1"/>
  <c r="B295" i="23"/>
  <c r="E295" i="27" s="1"/>
  <c r="B294" i="23"/>
  <c r="E294" i="27" s="1"/>
  <c r="B293" i="23"/>
  <c r="E293" i="27" s="1"/>
  <c r="B292" i="23"/>
  <c r="E292" i="27" s="1"/>
  <c r="B291" i="23"/>
  <c r="E291" i="27" s="1"/>
  <c r="B290" i="23"/>
  <c r="E290" i="27" s="1"/>
  <c r="B289" i="23"/>
  <c r="E289" i="27" s="1"/>
  <c r="B288" i="23"/>
  <c r="E288" i="27" s="1"/>
  <c r="B287" i="23"/>
  <c r="E287" i="27" s="1"/>
  <c r="B286" i="23"/>
  <c r="E286" i="27" s="1"/>
  <c r="B285" i="23"/>
  <c r="E285" i="27" s="1"/>
  <c r="B284" i="23"/>
  <c r="E284" i="27" s="1"/>
  <c r="B283" i="23"/>
  <c r="E283" i="27" s="1"/>
  <c r="B282" i="23"/>
  <c r="E282" i="27" s="1"/>
  <c r="B281" i="23"/>
  <c r="E281" i="27" s="1"/>
  <c r="B280" i="23"/>
  <c r="E280" i="27" s="1"/>
  <c r="B279" i="23"/>
  <c r="E279" i="27" s="1"/>
  <c r="B278" i="23"/>
  <c r="E278" i="27" s="1"/>
  <c r="B277" i="23"/>
  <c r="E277" i="27" s="1"/>
  <c r="B276" i="23"/>
  <c r="E276" i="27" s="1"/>
  <c r="B275" i="23"/>
  <c r="E275" i="27" s="1"/>
  <c r="B274" i="23"/>
  <c r="E274" i="27" s="1"/>
  <c r="B273" i="23"/>
  <c r="E273" i="27" s="1"/>
  <c r="B272" i="23"/>
  <c r="E272" i="27" s="1"/>
  <c r="B271" i="23"/>
  <c r="E271" i="27" s="1"/>
  <c r="B270" i="23"/>
  <c r="E270" i="27" s="1"/>
  <c r="B269" i="23"/>
  <c r="E269" i="27" s="1"/>
  <c r="B268" i="23"/>
  <c r="E268" i="27" s="1"/>
  <c r="B267" i="23"/>
  <c r="E267" i="27" s="1"/>
  <c r="B266" i="23"/>
  <c r="E266" i="27" s="1"/>
  <c r="B265" i="23"/>
  <c r="E265" i="27" s="1"/>
  <c r="B264" i="23"/>
  <c r="E264" i="27" s="1"/>
  <c r="B263" i="23"/>
  <c r="E263" i="27" s="1"/>
  <c r="B262" i="23"/>
  <c r="E262" i="27" s="1"/>
  <c r="B261" i="23"/>
  <c r="E261" i="27" s="1"/>
  <c r="B260" i="23"/>
  <c r="E260" i="27" s="1"/>
  <c r="B259" i="23"/>
  <c r="E259" i="27" s="1"/>
  <c r="B258" i="23"/>
  <c r="E258" i="27" s="1"/>
  <c r="B257" i="23"/>
  <c r="E257" i="27" s="1"/>
  <c r="B256" i="23"/>
  <c r="E256" i="27" s="1"/>
  <c r="B255" i="23"/>
  <c r="E255" i="27" s="1"/>
  <c r="B254" i="23"/>
  <c r="E254" i="27" s="1"/>
  <c r="B253" i="23"/>
  <c r="E253" i="27" s="1"/>
  <c r="B252" i="23"/>
  <c r="E252" i="27" s="1"/>
  <c r="B251" i="23"/>
  <c r="E251" i="27" s="1"/>
  <c r="B250" i="23"/>
  <c r="E250" i="27" s="1"/>
  <c r="B249" i="23"/>
  <c r="E249" i="27" s="1"/>
  <c r="B248" i="23"/>
  <c r="E248" i="27" s="1"/>
  <c r="B247" i="23"/>
  <c r="E247" i="27" s="1"/>
  <c r="B246" i="23"/>
  <c r="E246" i="27" s="1"/>
  <c r="B245" i="23"/>
  <c r="E245" i="27" s="1"/>
  <c r="B244" i="23"/>
  <c r="E244" i="27" s="1"/>
  <c r="B243" i="23"/>
  <c r="E243" i="27" s="1"/>
  <c r="B242" i="23"/>
  <c r="E242" i="27" s="1"/>
  <c r="B241" i="23"/>
  <c r="E241" i="27" s="1"/>
  <c r="B240" i="23"/>
  <c r="E240" i="27" s="1"/>
  <c r="B239" i="23"/>
  <c r="E239" i="27" s="1"/>
  <c r="B238" i="23"/>
  <c r="E238" i="27" s="1"/>
  <c r="B237" i="23"/>
  <c r="E237" i="27" s="1"/>
  <c r="B236" i="23"/>
  <c r="E236" i="27" s="1"/>
  <c r="B235" i="23"/>
  <c r="E235" i="27" s="1"/>
  <c r="B234" i="23"/>
  <c r="E234" i="27" s="1"/>
  <c r="B233" i="23"/>
  <c r="E233" i="27" s="1"/>
  <c r="B232" i="23"/>
  <c r="E232" i="27" s="1"/>
  <c r="B231" i="23"/>
  <c r="E231" i="27" s="1"/>
  <c r="B230" i="23"/>
  <c r="E230" i="27" s="1"/>
  <c r="B229" i="23"/>
  <c r="E229" i="27" s="1"/>
  <c r="B228" i="23"/>
  <c r="E228" i="27" s="1"/>
  <c r="B227" i="23"/>
  <c r="E227" i="27" s="1"/>
  <c r="B226" i="23"/>
  <c r="E226" i="27" s="1"/>
  <c r="B225" i="23"/>
  <c r="E225" i="27" s="1"/>
  <c r="B224" i="23"/>
  <c r="E224" i="27" s="1"/>
  <c r="B223" i="23"/>
  <c r="E223" i="27" s="1"/>
  <c r="B222" i="23"/>
  <c r="E222" i="27" s="1"/>
  <c r="B221" i="23"/>
  <c r="E221" i="27" s="1"/>
  <c r="B220" i="23"/>
  <c r="E220" i="27" s="1"/>
  <c r="B219" i="23"/>
  <c r="E219" i="27" s="1"/>
  <c r="B218" i="23"/>
  <c r="E218" i="27" s="1"/>
  <c r="B217" i="23"/>
  <c r="E217" i="27" s="1"/>
  <c r="B216" i="23"/>
  <c r="E216" i="27" s="1"/>
  <c r="B215" i="23"/>
  <c r="E215" i="27" s="1"/>
  <c r="B214" i="23"/>
  <c r="E214" i="27" s="1"/>
  <c r="B213" i="23"/>
  <c r="E213" i="27" s="1"/>
  <c r="B212" i="23"/>
  <c r="E212" i="27" s="1"/>
  <c r="B211" i="23"/>
  <c r="E211" i="27" s="1"/>
  <c r="B210" i="23"/>
  <c r="E210" i="27" s="1"/>
  <c r="B209" i="23"/>
  <c r="E209" i="27" s="1"/>
  <c r="B208" i="23"/>
  <c r="E208" i="27" s="1"/>
  <c r="B207" i="23"/>
  <c r="E207" i="27" s="1"/>
  <c r="B206" i="23"/>
  <c r="E206" i="27" s="1"/>
  <c r="B205" i="23"/>
  <c r="E205" i="27" s="1"/>
  <c r="B204" i="23"/>
  <c r="E204" i="27" s="1"/>
  <c r="B203" i="23"/>
  <c r="E203" i="27" s="1"/>
  <c r="B202" i="23"/>
  <c r="E202" i="27" s="1"/>
  <c r="B201" i="23"/>
  <c r="E201" i="27" s="1"/>
  <c r="B200" i="23"/>
  <c r="E200" i="27" s="1"/>
  <c r="B199" i="23"/>
  <c r="E199" i="27" s="1"/>
  <c r="B198" i="23"/>
  <c r="E198" i="27" s="1"/>
  <c r="B197" i="23"/>
  <c r="E197" i="27" s="1"/>
  <c r="B196" i="23"/>
  <c r="E196" i="27" s="1"/>
  <c r="B195" i="23"/>
  <c r="E195" i="27" s="1"/>
  <c r="B194" i="23"/>
  <c r="E194" i="27" s="1"/>
  <c r="B193" i="23"/>
  <c r="E193" i="27" s="1"/>
  <c r="B192" i="23"/>
  <c r="E192" i="27" s="1"/>
  <c r="B191" i="23"/>
  <c r="E191" i="27" s="1"/>
  <c r="B190" i="23"/>
  <c r="E190" i="27" s="1"/>
  <c r="B189" i="23"/>
  <c r="E189" i="27" s="1"/>
  <c r="B188" i="23"/>
  <c r="E188" i="27" s="1"/>
  <c r="B187" i="23"/>
  <c r="E187" i="27" s="1"/>
  <c r="B186" i="23"/>
  <c r="E186" i="27" s="1"/>
  <c r="B185" i="23"/>
  <c r="E185" i="27" s="1"/>
  <c r="B184" i="23"/>
  <c r="E184" i="27" s="1"/>
  <c r="B183" i="23"/>
  <c r="E183" i="27" s="1"/>
  <c r="B182" i="23"/>
  <c r="E182" i="27" s="1"/>
  <c r="B181" i="23"/>
  <c r="E181" i="27" s="1"/>
  <c r="B180" i="23"/>
  <c r="E180" i="27" s="1"/>
  <c r="B179" i="23"/>
  <c r="E179" i="27" s="1"/>
  <c r="B178" i="23"/>
  <c r="E178" i="27" s="1"/>
  <c r="B177" i="23"/>
  <c r="E177" i="27" s="1"/>
  <c r="B176" i="23"/>
  <c r="E176" i="27" s="1"/>
  <c r="B175" i="23"/>
  <c r="E175" i="27" s="1"/>
  <c r="B174" i="23"/>
  <c r="E174" i="27" s="1"/>
  <c r="B173" i="23"/>
  <c r="E173" i="27" s="1"/>
  <c r="B172" i="23"/>
  <c r="E172" i="27" s="1"/>
  <c r="B171" i="23"/>
  <c r="E171" i="27" s="1"/>
  <c r="B170" i="23"/>
  <c r="E170" i="27" s="1"/>
  <c r="B169" i="23"/>
  <c r="E169" i="27" s="1"/>
  <c r="B168" i="23"/>
  <c r="E168" i="27" s="1"/>
  <c r="B167" i="23"/>
  <c r="E167" i="27" s="1"/>
  <c r="B166" i="23"/>
  <c r="E166" i="27" s="1"/>
  <c r="B165" i="23"/>
  <c r="E165" i="27" s="1"/>
  <c r="B164" i="23"/>
  <c r="E164" i="27" s="1"/>
  <c r="B163" i="23"/>
  <c r="E163" i="27" s="1"/>
  <c r="B162" i="23"/>
  <c r="E162" i="27" s="1"/>
  <c r="B161" i="23"/>
  <c r="E161" i="27" s="1"/>
  <c r="B160" i="23"/>
  <c r="E160" i="27" s="1"/>
  <c r="B159" i="23"/>
  <c r="E159" i="27" s="1"/>
  <c r="B158" i="23"/>
  <c r="E158" i="27" s="1"/>
  <c r="B157" i="23"/>
  <c r="E157" i="27" s="1"/>
  <c r="B156" i="23"/>
  <c r="E156" i="27" s="1"/>
  <c r="B155" i="23"/>
  <c r="E155" i="27" s="1"/>
  <c r="B154" i="23"/>
  <c r="E154" i="27" s="1"/>
  <c r="B153" i="23"/>
  <c r="E153" i="27" s="1"/>
  <c r="B152" i="23"/>
  <c r="E152" i="27" s="1"/>
  <c r="B151" i="23"/>
  <c r="E151" i="27" s="1"/>
  <c r="B150" i="23"/>
  <c r="E150" i="27" s="1"/>
  <c r="B149" i="23"/>
  <c r="E149" i="27" s="1"/>
  <c r="B148" i="23"/>
  <c r="E148" i="27" s="1"/>
  <c r="B147" i="23"/>
  <c r="E147" i="27" s="1"/>
  <c r="B146" i="23"/>
  <c r="E146" i="27" s="1"/>
  <c r="B145" i="23"/>
  <c r="E145" i="27" s="1"/>
  <c r="B144" i="23"/>
  <c r="E144" i="27" s="1"/>
  <c r="B143" i="23"/>
  <c r="E143" i="27" s="1"/>
  <c r="B142" i="23"/>
  <c r="E142" i="27" s="1"/>
  <c r="B141" i="23"/>
  <c r="E141" i="27" s="1"/>
  <c r="B140" i="23"/>
  <c r="E140" i="27" s="1"/>
  <c r="B139" i="23"/>
  <c r="E139" i="27" s="1"/>
  <c r="B138" i="23"/>
  <c r="E138" i="27" s="1"/>
  <c r="B137" i="23"/>
  <c r="E137" i="27" s="1"/>
  <c r="B136" i="23"/>
  <c r="E136" i="27" s="1"/>
  <c r="B135" i="23"/>
  <c r="E135" i="27" s="1"/>
  <c r="B134" i="23"/>
  <c r="E134" i="27" s="1"/>
  <c r="B133" i="23"/>
  <c r="E133" i="27" s="1"/>
  <c r="B132" i="23"/>
  <c r="E132" i="27" s="1"/>
  <c r="B131" i="23"/>
  <c r="E131" i="27" s="1"/>
  <c r="B130" i="23"/>
  <c r="E130" i="27" s="1"/>
  <c r="B129" i="23"/>
  <c r="E129" i="27" s="1"/>
  <c r="B128" i="23"/>
  <c r="E128" i="27" s="1"/>
  <c r="B127" i="23"/>
  <c r="E127" i="27" s="1"/>
  <c r="B126" i="23"/>
  <c r="E126" i="27" s="1"/>
  <c r="B125" i="23"/>
  <c r="E125" i="27" s="1"/>
  <c r="B124" i="23"/>
  <c r="E124" i="27" s="1"/>
  <c r="B123" i="23"/>
  <c r="E123" i="27" s="1"/>
  <c r="B122" i="23"/>
  <c r="E122" i="27" s="1"/>
  <c r="B121" i="23"/>
  <c r="E121" i="27" s="1"/>
  <c r="B120" i="23"/>
  <c r="E120" i="27" s="1"/>
  <c r="B119" i="23"/>
  <c r="E119" i="27" s="1"/>
  <c r="B118" i="23"/>
  <c r="E118" i="27" s="1"/>
  <c r="B117" i="23"/>
  <c r="E117" i="27" s="1"/>
  <c r="B116" i="23"/>
  <c r="E116" i="27" s="1"/>
  <c r="B115" i="23"/>
  <c r="E115" i="27" s="1"/>
  <c r="B114" i="23"/>
  <c r="E114" i="27" s="1"/>
  <c r="B113" i="23"/>
  <c r="E113" i="27" s="1"/>
  <c r="B112" i="23"/>
  <c r="E112" i="27" s="1"/>
  <c r="B111" i="23"/>
  <c r="E111" i="27" s="1"/>
  <c r="B110" i="23"/>
  <c r="E110" i="27" s="1"/>
  <c r="B109" i="23"/>
  <c r="E109" i="27" s="1"/>
  <c r="B108" i="23"/>
  <c r="E108" i="27" s="1"/>
  <c r="B107" i="23"/>
  <c r="E107" i="27" s="1"/>
  <c r="B106" i="23"/>
  <c r="E106" i="27" s="1"/>
  <c r="B105" i="23"/>
  <c r="E105" i="27" s="1"/>
  <c r="B104" i="23"/>
  <c r="E104" i="27" s="1"/>
  <c r="B103" i="23"/>
  <c r="E103" i="27" s="1"/>
  <c r="B102" i="23"/>
  <c r="E102" i="27" s="1"/>
  <c r="B101" i="23"/>
  <c r="E101" i="27" s="1"/>
  <c r="B100" i="23"/>
  <c r="E100" i="27" s="1"/>
  <c r="B99" i="23"/>
  <c r="E99" i="27" s="1"/>
  <c r="B98" i="23"/>
  <c r="E98" i="27" s="1"/>
  <c r="B97" i="23"/>
  <c r="E97" i="27" s="1"/>
  <c r="B96" i="23"/>
  <c r="E96" i="27" s="1"/>
  <c r="B95" i="23"/>
  <c r="E95" i="27" s="1"/>
  <c r="B94" i="23"/>
  <c r="E94" i="27" s="1"/>
  <c r="B93" i="23"/>
  <c r="E93" i="27" s="1"/>
  <c r="B92" i="23"/>
  <c r="E92" i="27" s="1"/>
  <c r="B91" i="23"/>
  <c r="E91" i="27" s="1"/>
  <c r="B90" i="23"/>
  <c r="E90" i="27" s="1"/>
  <c r="B89" i="23"/>
  <c r="E89" i="27" s="1"/>
  <c r="B88" i="23"/>
  <c r="E88" i="27" s="1"/>
  <c r="B87" i="23"/>
  <c r="E87" i="27" s="1"/>
  <c r="B86" i="23"/>
  <c r="E86" i="27" s="1"/>
  <c r="B85" i="23"/>
  <c r="E85" i="27" s="1"/>
  <c r="B84" i="23"/>
  <c r="E84" i="27" s="1"/>
  <c r="B83" i="23"/>
  <c r="E83" i="27" s="1"/>
  <c r="B82" i="23"/>
  <c r="E82" i="27" s="1"/>
  <c r="B81" i="23"/>
  <c r="E81" i="27" s="1"/>
  <c r="B80" i="23"/>
  <c r="E80" i="27" s="1"/>
  <c r="B79" i="23"/>
  <c r="E79" i="27" s="1"/>
  <c r="B78" i="23"/>
  <c r="E78" i="27" s="1"/>
  <c r="B77" i="23"/>
  <c r="E77" i="27" s="1"/>
  <c r="B76" i="23"/>
  <c r="E76" i="27" s="1"/>
  <c r="B75" i="23"/>
  <c r="E75" i="27" s="1"/>
  <c r="B74" i="23"/>
  <c r="E74" i="27" s="1"/>
  <c r="B73" i="23"/>
  <c r="E73" i="27" s="1"/>
  <c r="B72" i="23"/>
  <c r="E72" i="27" s="1"/>
  <c r="B71" i="23"/>
  <c r="E71" i="27" s="1"/>
  <c r="B70" i="23"/>
  <c r="E70" i="27" s="1"/>
  <c r="B69" i="23"/>
  <c r="E69" i="27" s="1"/>
  <c r="B68" i="23"/>
  <c r="E68" i="27" s="1"/>
  <c r="B67" i="23"/>
  <c r="E67" i="27" s="1"/>
  <c r="B66" i="23"/>
  <c r="E66" i="27" s="1"/>
  <c r="B65" i="23"/>
  <c r="E65" i="27" s="1"/>
  <c r="B64" i="23"/>
  <c r="E64" i="27" s="1"/>
  <c r="B63" i="23"/>
  <c r="E63" i="27" s="1"/>
  <c r="B62" i="23"/>
  <c r="E62" i="27" s="1"/>
  <c r="B61" i="23"/>
  <c r="E61" i="27" s="1"/>
  <c r="B60" i="23"/>
  <c r="E60" i="27" s="1"/>
  <c r="B59" i="23"/>
  <c r="E59" i="27" s="1"/>
  <c r="B58" i="23"/>
  <c r="E58" i="27" s="1"/>
  <c r="B57" i="23"/>
  <c r="E57" i="27" s="1"/>
  <c r="B56" i="23"/>
  <c r="E56" i="27" s="1"/>
  <c r="B55" i="23"/>
  <c r="E55" i="27" s="1"/>
  <c r="B54" i="23"/>
  <c r="E54" i="27" s="1"/>
  <c r="B53" i="23"/>
  <c r="E53" i="27" s="1"/>
  <c r="B52" i="23"/>
  <c r="E52" i="27" s="1"/>
  <c r="B51" i="23"/>
  <c r="E51" i="27" s="1"/>
  <c r="B50" i="23"/>
  <c r="E50" i="27" s="1"/>
  <c r="B49" i="23"/>
  <c r="E49" i="27" s="1"/>
  <c r="B48" i="23"/>
  <c r="E48" i="27" s="1"/>
  <c r="B47" i="23"/>
  <c r="E47" i="27" s="1"/>
  <c r="B46" i="23"/>
  <c r="E46" i="27" s="1"/>
  <c r="B45" i="23"/>
  <c r="E45" i="27" s="1"/>
  <c r="B44" i="23"/>
  <c r="E44" i="27" s="1"/>
  <c r="B43" i="23"/>
  <c r="E43" i="27" s="1"/>
  <c r="B42" i="23"/>
  <c r="E42" i="27" s="1"/>
  <c r="B41" i="23"/>
  <c r="E41" i="27" s="1"/>
  <c r="B40" i="23"/>
  <c r="E40" i="27" s="1"/>
  <c r="B39" i="23"/>
  <c r="E39" i="27" s="1"/>
  <c r="B38" i="23"/>
  <c r="E38" i="27" s="1"/>
  <c r="B37" i="23"/>
  <c r="E37" i="27" s="1"/>
  <c r="B36" i="23"/>
  <c r="E36" i="27" s="1"/>
  <c r="B35" i="23"/>
  <c r="E35" i="27" s="1"/>
  <c r="B34" i="23"/>
  <c r="E34" i="27" s="1"/>
  <c r="B33" i="23"/>
  <c r="E33" i="27" s="1"/>
  <c r="B32" i="23"/>
  <c r="E32" i="27" s="1"/>
  <c r="B31" i="23"/>
  <c r="E31" i="27" s="1"/>
  <c r="B30" i="23"/>
  <c r="E30" i="27" s="1"/>
  <c r="B29" i="23"/>
  <c r="E29" i="27" s="1"/>
  <c r="B28" i="23"/>
  <c r="E28" i="27" s="1"/>
  <c r="B27" i="23"/>
  <c r="E27" i="27" s="1"/>
  <c r="B26" i="23"/>
  <c r="E26" i="27" s="1"/>
  <c r="B25" i="23"/>
  <c r="E25" i="27" s="1"/>
  <c r="B24" i="23"/>
  <c r="E24" i="27" s="1"/>
  <c r="B23" i="23"/>
  <c r="E23" i="27" s="1"/>
  <c r="B22" i="23"/>
  <c r="E22" i="27" s="1"/>
  <c r="B21" i="23"/>
  <c r="E21" i="27" s="1"/>
  <c r="B20" i="23"/>
  <c r="E20" i="27" s="1"/>
  <c r="B19" i="23"/>
  <c r="E19" i="27" s="1"/>
  <c r="B18" i="23"/>
  <c r="E18" i="27" s="1"/>
  <c r="B17" i="23"/>
  <c r="E17" i="27" s="1"/>
  <c r="B16" i="23"/>
  <c r="E16" i="27" s="1"/>
  <c r="B15" i="23"/>
  <c r="E15" i="27" s="1"/>
  <c r="B14" i="23"/>
  <c r="E14" i="27" s="1"/>
  <c r="B13" i="23"/>
  <c r="E13" i="27" s="1"/>
  <c r="B12" i="23"/>
  <c r="E12" i="27" s="1"/>
  <c r="F1451" i="27"/>
  <c r="F1450" i="27"/>
  <c r="F1449" i="27"/>
  <c r="F1448" i="27"/>
  <c r="F1447" i="27"/>
  <c r="F1446" i="27"/>
  <c r="F1445" i="27"/>
  <c r="F1444" i="27"/>
  <c r="F1443" i="27"/>
  <c r="F1442" i="27"/>
  <c r="F1441" i="27"/>
  <c r="F1440" i="27"/>
  <c r="F1439" i="27"/>
  <c r="F1438" i="27"/>
  <c r="F1437" i="27"/>
  <c r="F1436" i="27"/>
  <c r="F1435" i="27"/>
  <c r="F1434" i="27"/>
  <c r="F1433" i="27"/>
  <c r="F1432" i="27"/>
  <c r="F1431" i="27"/>
  <c r="F1430" i="27"/>
  <c r="F1429" i="27"/>
  <c r="F1428" i="27"/>
  <c r="F1427" i="27"/>
  <c r="F1426" i="27"/>
  <c r="F1425" i="27"/>
  <c r="F1424" i="27"/>
  <c r="F1423" i="27"/>
  <c r="F1422" i="27"/>
  <c r="F1421" i="27"/>
  <c r="F1420" i="27"/>
  <c r="F1419" i="27"/>
  <c r="F1418" i="27"/>
  <c r="F1417" i="27"/>
  <c r="F1416" i="27"/>
  <c r="F1415" i="27"/>
  <c r="F1414" i="27"/>
  <c r="F1413" i="27"/>
  <c r="F1412" i="27"/>
  <c r="F1411" i="27"/>
  <c r="F1410" i="27"/>
  <c r="D1410" i="27" s="1"/>
  <c r="F1409" i="27"/>
  <c r="F1408" i="27"/>
  <c r="F1407" i="27"/>
  <c r="F1406" i="27"/>
  <c r="F1405" i="27"/>
  <c r="D1405" i="27" s="1"/>
  <c r="F1404" i="27"/>
  <c r="F1403" i="27"/>
  <c r="F1402" i="27"/>
  <c r="F1401" i="27"/>
  <c r="F1400" i="27"/>
  <c r="F1399" i="27"/>
  <c r="D1399" i="27" s="1"/>
  <c r="F1398" i="27"/>
  <c r="D1398" i="27" s="1"/>
  <c r="F1397" i="27"/>
  <c r="D1397" i="27" s="1"/>
  <c r="F1396" i="27"/>
  <c r="F1395" i="27"/>
  <c r="F1394" i="27"/>
  <c r="F1393" i="27"/>
  <c r="D1393" i="27" s="1"/>
  <c r="F1392" i="27"/>
  <c r="D1392" i="27" s="1"/>
  <c r="F1391" i="27"/>
  <c r="D1391" i="27" s="1"/>
  <c r="F1390" i="27"/>
  <c r="D1390" i="27" s="1"/>
  <c r="F1389" i="27"/>
  <c r="D1389" i="27" s="1"/>
  <c r="F1388" i="27"/>
  <c r="D1388" i="27" s="1"/>
  <c r="F1387" i="27"/>
  <c r="D1387" i="27" s="1"/>
  <c r="F1386" i="27"/>
  <c r="D1386" i="27" s="1"/>
  <c r="F1385" i="27"/>
  <c r="F1384" i="27"/>
  <c r="D1384" i="27" s="1"/>
  <c r="F1383" i="27"/>
  <c r="D1383" i="27" s="1"/>
  <c r="F1382" i="27"/>
  <c r="D1382" i="27" s="1"/>
  <c r="F1381" i="27"/>
  <c r="F1380" i="27"/>
  <c r="F1379" i="27"/>
  <c r="D1379" i="27" s="1"/>
  <c r="F1378" i="27"/>
  <c r="D1378" i="27" s="1"/>
  <c r="F1377" i="27"/>
  <c r="D1377" i="27" s="1"/>
  <c r="F1376" i="27"/>
  <c r="D1376" i="27" s="1"/>
  <c r="F1375" i="27"/>
  <c r="D1375" i="27" s="1"/>
  <c r="F1374" i="27"/>
  <c r="D1374" i="27" s="1"/>
  <c r="F1373" i="27"/>
  <c r="D1373" i="27" s="1"/>
  <c r="F1372" i="27"/>
  <c r="D1372" i="27" s="1"/>
  <c r="F1371" i="27"/>
  <c r="D1371" i="27" s="1"/>
  <c r="F1370" i="27"/>
  <c r="D1370" i="27" s="1"/>
  <c r="F1369" i="27"/>
  <c r="D1369" i="27" s="1"/>
  <c r="F1368" i="27"/>
  <c r="D1368" i="27" s="1"/>
  <c r="F1367" i="27"/>
  <c r="D1367" i="27" s="1"/>
  <c r="F1366" i="27"/>
  <c r="D1366" i="27" s="1"/>
  <c r="F1365" i="27"/>
  <c r="D1365" i="27" s="1"/>
  <c r="F1364" i="27"/>
  <c r="D1364" i="27" s="1"/>
  <c r="F1363" i="27"/>
  <c r="D1363" i="27" s="1"/>
  <c r="F1362" i="27"/>
  <c r="D1362" i="27" s="1"/>
  <c r="F1361" i="27"/>
  <c r="D1361" i="27" s="1"/>
  <c r="F1360" i="27"/>
  <c r="D1360" i="27" s="1"/>
  <c r="F1359" i="27"/>
  <c r="D1359" i="27" s="1"/>
  <c r="F1358" i="27"/>
  <c r="D1358" i="27" s="1"/>
  <c r="F1357" i="27"/>
  <c r="D1357" i="27" s="1"/>
  <c r="F1356" i="27"/>
  <c r="D1356" i="27" s="1"/>
  <c r="F1355" i="27"/>
  <c r="D1355" i="27" s="1"/>
  <c r="F1354" i="27"/>
  <c r="D1354" i="27" s="1"/>
  <c r="F1353" i="27"/>
  <c r="D1353" i="27" s="1"/>
  <c r="F1352" i="27"/>
  <c r="D1352" i="27" s="1"/>
  <c r="F1351" i="27"/>
  <c r="D1351" i="27" s="1"/>
  <c r="F1350" i="27"/>
  <c r="D1350" i="27" s="1"/>
  <c r="F1349" i="27"/>
  <c r="D1349" i="27" s="1"/>
  <c r="F1348" i="27"/>
  <c r="D1348" i="27" s="1"/>
  <c r="F1347" i="27"/>
  <c r="D1347" i="27" s="1"/>
  <c r="F1346" i="27"/>
  <c r="D1346" i="27" s="1"/>
  <c r="F1345" i="27"/>
  <c r="D1345" i="27" s="1"/>
  <c r="F1344" i="27"/>
  <c r="D1344" i="27" s="1"/>
  <c r="F1343" i="27"/>
  <c r="D1343" i="27" s="1"/>
  <c r="F1342" i="27"/>
  <c r="D1342" i="27" s="1"/>
  <c r="F1341" i="27"/>
  <c r="D1341" i="27" s="1"/>
  <c r="F1340" i="27"/>
  <c r="D1340" i="27" s="1"/>
  <c r="F1339" i="27"/>
  <c r="D1339" i="27" s="1"/>
  <c r="F1338" i="27"/>
  <c r="D1338" i="27" s="1"/>
  <c r="F1337" i="27"/>
  <c r="D1337" i="27" s="1"/>
  <c r="F1336" i="27"/>
  <c r="D1336" i="27" s="1"/>
  <c r="F1335" i="27"/>
  <c r="D1335" i="27" s="1"/>
  <c r="F1334" i="27"/>
  <c r="D1334" i="27" s="1"/>
  <c r="F1333" i="27"/>
  <c r="D1333" i="27" s="1"/>
  <c r="F1332" i="27"/>
  <c r="D1332" i="27" s="1"/>
  <c r="F1331" i="27"/>
  <c r="D1331" i="27" s="1"/>
  <c r="F1330" i="27"/>
  <c r="D1330" i="27" s="1"/>
  <c r="F1329" i="27"/>
  <c r="D1329" i="27" s="1"/>
  <c r="F1328" i="27"/>
  <c r="D1328" i="27" s="1"/>
  <c r="F1327" i="27"/>
  <c r="D1327" i="27" s="1"/>
  <c r="F1326" i="27"/>
  <c r="D1326" i="27" s="1"/>
  <c r="F1325" i="27"/>
  <c r="D1325" i="27" s="1"/>
  <c r="F1324" i="27"/>
  <c r="D1324" i="27" s="1"/>
  <c r="F1323" i="27"/>
  <c r="D1323" i="27" s="1"/>
  <c r="F1322" i="27"/>
  <c r="D1322" i="27" s="1"/>
  <c r="F1321" i="27"/>
  <c r="D1321" i="27" s="1"/>
  <c r="F1320" i="27"/>
  <c r="D1320" i="27" s="1"/>
  <c r="F1319" i="27"/>
  <c r="D1319" i="27" s="1"/>
  <c r="F1318" i="27"/>
  <c r="D1318" i="27" s="1"/>
  <c r="F1317" i="27"/>
  <c r="D1317" i="27" s="1"/>
  <c r="F1316" i="27"/>
  <c r="D1316" i="27" s="1"/>
  <c r="F1315" i="27"/>
  <c r="D1315" i="27" s="1"/>
  <c r="F1314" i="27"/>
  <c r="D1314" i="27" s="1"/>
  <c r="F1313" i="27"/>
  <c r="D1313" i="27" s="1"/>
  <c r="F1312" i="27"/>
  <c r="D1312" i="27" s="1"/>
  <c r="F1311" i="27"/>
  <c r="D1311" i="27" s="1"/>
  <c r="F1310" i="27"/>
  <c r="D1310" i="27" s="1"/>
  <c r="F1309" i="27"/>
  <c r="D1309" i="27" s="1"/>
  <c r="F1308" i="27"/>
  <c r="D1308" i="27" s="1"/>
  <c r="F1307" i="27"/>
  <c r="D1307" i="27" s="1"/>
  <c r="F1306" i="27"/>
  <c r="D1306" i="27" s="1"/>
  <c r="F1305" i="27"/>
  <c r="D1305" i="27" s="1"/>
  <c r="F1304" i="27"/>
  <c r="D1304" i="27" s="1"/>
  <c r="F1303" i="27"/>
  <c r="D1303" i="27" s="1"/>
  <c r="F1302" i="27"/>
  <c r="D1302" i="27" s="1"/>
  <c r="F1301" i="27"/>
  <c r="D1301" i="27" s="1"/>
  <c r="F1300" i="27"/>
  <c r="D1300" i="27" s="1"/>
  <c r="F1299" i="27"/>
  <c r="D1299" i="27" s="1"/>
  <c r="F1298" i="27"/>
  <c r="D1298" i="27" s="1"/>
  <c r="F1297" i="27"/>
  <c r="D1297" i="27" s="1"/>
  <c r="F1296" i="27"/>
  <c r="D1296" i="27" s="1"/>
  <c r="F1295" i="27"/>
  <c r="D1295" i="27" s="1"/>
  <c r="F1294" i="27"/>
  <c r="D1294" i="27" s="1"/>
  <c r="F1293" i="27"/>
  <c r="D1293" i="27" s="1"/>
  <c r="F1292" i="27"/>
  <c r="D1292" i="27" s="1"/>
  <c r="F1291" i="27"/>
  <c r="D1291" i="27" s="1"/>
  <c r="F1290" i="27"/>
  <c r="D1290" i="27" s="1"/>
  <c r="F1289" i="27"/>
  <c r="D1289" i="27" s="1"/>
  <c r="F1288" i="27"/>
  <c r="D1288" i="27" s="1"/>
  <c r="F1287" i="27"/>
  <c r="D1287" i="27" s="1"/>
  <c r="F1286" i="27"/>
  <c r="D1286" i="27" s="1"/>
  <c r="F1285" i="27"/>
  <c r="D1285" i="27" s="1"/>
  <c r="F1284" i="27"/>
  <c r="D1284" i="27" s="1"/>
  <c r="F1283" i="27"/>
  <c r="D1283" i="27" s="1"/>
  <c r="F1282" i="27"/>
  <c r="F1281" i="27"/>
  <c r="F1280" i="27"/>
  <c r="D1280" i="27" s="1"/>
  <c r="F1279" i="27"/>
  <c r="D1279" i="27" s="1"/>
  <c r="F1278" i="27"/>
  <c r="D1278" i="27" s="1"/>
  <c r="F1277" i="27"/>
  <c r="D1277" i="27" s="1"/>
  <c r="F1276" i="27"/>
  <c r="D1276" i="27" s="1"/>
  <c r="F1275" i="27"/>
  <c r="D1275" i="27" s="1"/>
  <c r="F1274" i="27"/>
  <c r="D1274" i="27" s="1"/>
  <c r="F1273" i="27"/>
  <c r="D1273" i="27" s="1"/>
  <c r="F1272" i="27"/>
  <c r="D1272" i="27" s="1"/>
  <c r="F1271" i="27"/>
  <c r="D1271" i="27" s="1"/>
  <c r="F1270" i="27"/>
  <c r="D1270" i="27" s="1"/>
  <c r="F1269" i="27"/>
  <c r="D1269" i="27" s="1"/>
  <c r="F1268" i="27"/>
  <c r="D1268" i="27" s="1"/>
  <c r="F1267" i="27"/>
  <c r="D1267" i="27" s="1"/>
  <c r="F1266" i="27"/>
  <c r="D1266" i="27" s="1"/>
  <c r="F1265" i="27"/>
  <c r="D1265" i="27" s="1"/>
  <c r="F1264" i="27"/>
  <c r="D1264" i="27" s="1"/>
  <c r="F1263" i="27"/>
  <c r="D1263" i="27" s="1"/>
  <c r="F1262" i="27"/>
  <c r="D1262" i="27" s="1"/>
  <c r="F1261" i="27"/>
  <c r="D1261" i="27" s="1"/>
  <c r="F1260" i="27"/>
  <c r="D1260" i="27" s="1"/>
  <c r="F1259" i="27"/>
  <c r="D1259" i="27" s="1"/>
  <c r="F1258" i="27"/>
  <c r="D1258" i="27" s="1"/>
  <c r="F1257" i="27"/>
  <c r="D1257" i="27" s="1"/>
  <c r="F1256" i="27"/>
  <c r="D1256" i="27" s="1"/>
  <c r="F1255" i="27"/>
  <c r="D1255" i="27" s="1"/>
  <c r="F1254" i="27"/>
  <c r="D1254" i="27" s="1"/>
  <c r="F1253" i="27"/>
  <c r="D1253" i="27" s="1"/>
  <c r="F1252" i="27"/>
  <c r="D1252" i="27" s="1"/>
  <c r="F1251" i="27"/>
  <c r="D1251" i="27" s="1"/>
  <c r="F1250" i="27"/>
  <c r="D1250" i="27" s="1"/>
  <c r="F1249" i="27"/>
  <c r="D1249" i="27" s="1"/>
  <c r="F1248" i="27"/>
  <c r="D1248" i="27" s="1"/>
  <c r="F1247" i="27"/>
  <c r="D1247" i="27" s="1"/>
  <c r="F1246" i="27"/>
  <c r="D1246" i="27" s="1"/>
  <c r="F1245" i="27"/>
  <c r="D1245" i="27" s="1"/>
  <c r="F1244" i="27"/>
  <c r="D1244" i="27" s="1"/>
  <c r="F1243" i="27"/>
  <c r="D1243" i="27" s="1"/>
  <c r="F1242" i="27"/>
  <c r="D1242" i="27" s="1"/>
  <c r="F1241" i="27"/>
  <c r="D1241" i="27" s="1"/>
  <c r="F1240" i="27"/>
  <c r="D1240" i="27" s="1"/>
  <c r="F1239" i="27"/>
  <c r="D1239" i="27" s="1"/>
  <c r="F1238" i="27"/>
  <c r="D1238" i="27" s="1"/>
  <c r="F1237" i="27"/>
  <c r="D1237" i="27" s="1"/>
  <c r="F1236" i="27"/>
  <c r="D1236" i="27" s="1"/>
  <c r="F1235" i="27"/>
  <c r="D1235" i="27" s="1"/>
  <c r="F1234" i="27"/>
  <c r="D1234" i="27" s="1"/>
  <c r="F1233" i="27"/>
  <c r="D1233" i="27" s="1"/>
  <c r="F1232" i="27"/>
  <c r="D1232" i="27" s="1"/>
  <c r="F1231" i="27"/>
  <c r="D1231" i="27" s="1"/>
  <c r="F1230" i="27"/>
  <c r="D1230" i="27" s="1"/>
  <c r="F1229" i="27"/>
  <c r="D1229" i="27" s="1"/>
  <c r="F1228" i="27"/>
  <c r="D1228" i="27" s="1"/>
  <c r="F1227" i="27"/>
  <c r="D1227" i="27" s="1"/>
  <c r="F1226" i="27"/>
  <c r="D1226" i="27" s="1"/>
  <c r="F1225" i="27"/>
  <c r="D1225" i="27" s="1"/>
  <c r="F1224" i="27"/>
  <c r="D1224" i="27" s="1"/>
  <c r="F1223" i="27"/>
  <c r="D1223" i="27" s="1"/>
  <c r="F1222" i="27"/>
  <c r="D1222" i="27" s="1"/>
  <c r="F1221" i="27"/>
  <c r="D1221" i="27" s="1"/>
  <c r="F1220" i="27"/>
  <c r="D1220" i="27" s="1"/>
  <c r="F1219" i="27"/>
  <c r="D1219" i="27" s="1"/>
  <c r="F1218" i="27"/>
  <c r="D1218" i="27" s="1"/>
  <c r="F1217" i="27"/>
  <c r="D1217" i="27" s="1"/>
  <c r="F1216" i="27"/>
  <c r="D1216" i="27" s="1"/>
  <c r="F1215" i="27"/>
  <c r="D1215" i="27" s="1"/>
  <c r="F1214" i="27"/>
  <c r="D1214" i="27" s="1"/>
  <c r="F1213" i="27"/>
  <c r="D1213" i="27" s="1"/>
  <c r="F1212" i="27"/>
  <c r="D1212" i="27" s="1"/>
  <c r="F1211" i="27"/>
  <c r="D1211" i="27" s="1"/>
  <c r="F1210" i="27"/>
  <c r="D1210" i="27" s="1"/>
  <c r="F1209" i="27"/>
  <c r="D1209" i="27" s="1"/>
  <c r="F1208" i="27"/>
  <c r="D1208" i="27" s="1"/>
  <c r="F1207" i="27"/>
  <c r="D1207" i="27" s="1"/>
  <c r="F1206" i="27"/>
  <c r="D1206" i="27" s="1"/>
  <c r="F1205" i="27"/>
  <c r="D1205" i="27" s="1"/>
  <c r="F1204" i="27"/>
  <c r="D1204" i="27" s="1"/>
  <c r="F1203" i="27"/>
  <c r="D1203" i="27" s="1"/>
  <c r="F1202" i="27"/>
  <c r="D1202" i="27" s="1"/>
  <c r="F1201" i="27"/>
  <c r="D1201" i="27" s="1"/>
  <c r="F1200" i="27"/>
  <c r="D1200" i="27" s="1"/>
  <c r="F1199" i="27"/>
  <c r="D1199" i="27" s="1"/>
  <c r="F1198" i="27"/>
  <c r="D1198" i="27" s="1"/>
  <c r="F1197" i="27"/>
  <c r="D1197" i="27" s="1"/>
  <c r="F1196" i="27"/>
  <c r="D1196" i="27" s="1"/>
  <c r="F1195" i="27"/>
  <c r="D1195" i="27" s="1"/>
  <c r="F1194" i="27"/>
  <c r="D1194" i="27" s="1"/>
  <c r="F1193" i="27"/>
  <c r="D1193" i="27" s="1"/>
  <c r="F1192" i="27"/>
  <c r="D1192" i="27" s="1"/>
  <c r="F1191" i="27"/>
  <c r="D1191" i="27" s="1"/>
  <c r="F1190" i="27"/>
  <c r="D1190" i="27" s="1"/>
  <c r="F1189" i="27"/>
  <c r="D1189" i="27" s="1"/>
  <c r="F1188" i="27"/>
  <c r="D1188" i="27" s="1"/>
  <c r="F1187" i="27"/>
  <c r="D1187" i="27" s="1"/>
  <c r="F1186" i="27"/>
  <c r="D1186" i="27" s="1"/>
  <c r="F1185" i="27"/>
  <c r="D1185" i="27" s="1"/>
  <c r="F1184" i="27"/>
  <c r="D1184" i="27" s="1"/>
  <c r="F1183" i="27"/>
  <c r="D1183" i="27" s="1"/>
  <c r="F1182" i="27"/>
  <c r="D1182" i="27" s="1"/>
  <c r="F1181" i="27"/>
  <c r="D1181" i="27" s="1"/>
  <c r="F1180" i="27"/>
  <c r="D1180" i="27" s="1"/>
  <c r="F1179" i="27"/>
  <c r="D1179" i="27" s="1"/>
  <c r="F1178" i="27"/>
  <c r="D1178" i="27" s="1"/>
  <c r="F1177" i="27"/>
  <c r="D1177" i="27" s="1"/>
  <c r="F1176" i="27"/>
  <c r="D1176" i="27" s="1"/>
  <c r="F1175" i="27"/>
  <c r="D1175" i="27" s="1"/>
  <c r="F1174" i="27"/>
  <c r="D1174" i="27" s="1"/>
  <c r="F1173" i="27"/>
  <c r="F1172" i="27"/>
  <c r="F1171" i="27"/>
  <c r="F1170" i="27"/>
  <c r="D1170" i="27" s="1"/>
  <c r="F1169" i="27"/>
  <c r="D1169" i="27" s="1"/>
  <c r="F1168" i="27"/>
  <c r="D1168" i="27" s="1"/>
  <c r="F1167" i="27"/>
  <c r="D1167" i="27" s="1"/>
  <c r="F1166" i="27"/>
  <c r="D1166" i="27" s="1"/>
  <c r="F1165" i="27"/>
  <c r="D1165" i="27" s="1"/>
  <c r="F1164" i="27"/>
  <c r="D1164" i="27" s="1"/>
  <c r="F1163" i="27"/>
  <c r="D1163" i="27" s="1"/>
  <c r="F1162" i="27"/>
  <c r="D1162" i="27" s="1"/>
  <c r="F1161" i="27"/>
  <c r="D1161" i="27" s="1"/>
  <c r="F1160" i="27"/>
  <c r="D1160" i="27" s="1"/>
  <c r="F1159" i="27"/>
  <c r="D1159" i="27" s="1"/>
  <c r="F1158" i="27"/>
  <c r="D1158" i="27" s="1"/>
  <c r="F1157" i="27"/>
  <c r="D1157" i="27" s="1"/>
  <c r="F1156" i="27"/>
  <c r="D1156" i="27" s="1"/>
  <c r="F1155" i="27"/>
  <c r="D1155" i="27" s="1"/>
  <c r="F1154" i="27"/>
  <c r="D1154" i="27" s="1"/>
  <c r="F1153" i="27"/>
  <c r="D1153" i="27" s="1"/>
  <c r="F1152" i="27"/>
  <c r="D1152" i="27" s="1"/>
  <c r="F1151" i="27"/>
  <c r="D1151" i="27" s="1"/>
  <c r="F1150" i="27"/>
  <c r="D1150" i="27" s="1"/>
  <c r="F1149" i="27"/>
  <c r="D1149" i="27" s="1"/>
  <c r="F1148" i="27"/>
  <c r="D1148" i="27" s="1"/>
  <c r="F1147" i="27"/>
  <c r="D1147" i="27" s="1"/>
  <c r="F1146" i="27"/>
  <c r="D1146" i="27" s="1"/>
  <c r="F1145" i="27"/>
  <c r="D1145" i="27" s="1"/>
  <c r="F1144" i="27"/>
  <c r="D1144" i="27" s="1"/>
  <c r="F1143" i="27"/>
  <c r="D1143" i="27" s="1"/>
  <c r="F1142" i="27"/>
  <c r="D1142" i="27" s="1"/>
  <c r="F1141" i="27"/>
  <c r="D1141" i="27" s="1"/>
  <c r="F1140" i="27"/>
  <c r="D1140" i="27" s="1"/>
  <c r="F1139" i="27"/>
  <c r="D1139" i="27" s="1"/>
  <c r="F1138" i="27"/>
  <c r="D1138" i="27" s="1"/>
  <c r="F1137" i="27"/>
  <c r="D1137" i="27" s="1"/>
  <c r="F1136" i="27"/>
  <c r="D1136" i="27" s="1"/>
  <c r="F1135" i="27"/>
  <c r="D1135" i="27" s="1"/>
  <c r="F1134" i="27"/>
  <c r="D1134" i="27" s="1"/>
  <c r="F1133" i="27"/>
  <c r="D1133" i="27" s="1"/>
  <c r="F1132" i="27"/>
  <c r="D1132" i="27" s="1"/>
  <c r="F1131" i="27"/>
  <c r="D1131" i="27" s="1"/>
  <c r="F1130" i="27"/>
  <c r="D1130" i="27" s="1"/>
  <c r="F1129" i="27"/>
  <c r="D1129" i="27" s="1"/>
  <c r="F1128" i="27"/>
  <c r="D1128" i="27" s="1"/>
  <c r="F1127" i="27"/>
  <c r="D1127" i="27" s="1"/>
  <c r="F1126" i="27"/>
  <c r="D1126" i="27" s="1"/>
  <c r="F1125" i="27"/>
  <c r="D1125" i="27" s="1"/>
  <c r="F1124" i="27"/>
  <c r="D1124" i="27" s="1"/>
  <c r="F1123" i="27"/>
  <c r="D1123" i="27" s="1"/>
  <c r="F1122" i="27"/>
  <c r="D1122" i="27" s="1"/>
  <c r="F1121" i="27"/>
  <c r="D1121" i="27" s="1"/>
  <c r="F1120" i="27"/>
  <c r="D1120" i="27" s="1"/>
  <c r="F1119" i="27"/>
  <c r="D1119" i="27" s="1"/>
  <c r="F1118" i="27"/>
  <c r="D1118" i="27" s="1"/>
  <c r="F1117" i="27"/>
  <c r="D1117" i="27" s="1"/>
  <c r="F1116" i="27"/>
  <c r="D1116" i="27" s="1"/>
  <c r="F1115" i="27"/>
  <c r="D1115" i="27" s="1"/>
  <c r="F1114" i="27"/>
  <c r="D1114" i="27" s="1"/>
  <c r="F1113" i="27"/>
  <c r="D1113" i="27" s="1"/>
  <c r="F1112" i="27"/>
  <c r="D1112" i="27" s="1"/>
  <c r="F1111" i="27"/>
  <c r="D1111" i="27" s="1"/>
  <c r="F1110" i="27"/>
  <c r="D1110" i="27" s="1"/>
  <c r="F1109" i="27"/>
  <c r="D1109" i="27" s="1"/>
  <c r="F1108" i="27"/>
  <c r="D1108" i="27" s="1"/>
  <c r="F1107" i="27"/>
  <c r="D1107" i="27" s="1"/>
  <c r="F1106" i="27"/>
  <c r="D1106" i="27" s="1"/>
  <c r="F1105" i="27"/>
  <c r="D1105" i="27" s="1"/>
  <c r="F1104" i="27"/>
  <c r="D1104" i="27" s="1"/>
  <c r="F1103" i="27"/>
  <c r="D1103" i="27" s="1"/>
  <c r="F1102" i="27"/>
  <c r="D1102" i="27" s="1"/>
  <c r="F1101" i="27"/>
  <c r="D1101" i="27" s="1"/>
  <c r="F1100" i="27"/>
  <c r="D1100" i="27" s="1"/>
  <c r="F1099" i="27"/>
  <c r="D1099" i="27" s="1"/>
  <c r="F1098" i="27"/>
  <c r="D1098" i="27" s="1"/>
  <c r="F1097" i="27"/>
  <c r="D1097" i="27" s="1"/>
  <c r="F1096" i="27"/>
  <c r="D1096" i="27" s="1"/>
  <c r="F1095" i="27"/>
  <c r="D1095" i="27" s="1"/>
  <c r="F1094" i="27"/>
  <c r="D1094" i="27" s="1"/>
  <c r="F1093" i="27"/>
  <c r="D1093" i="27" s="1"/>
  <c r="F1092" i="27"/>
  <c r="D1092" i="27" s="1"/>
  <c r="F1091" i="27"/>
  <c r="D1091" i="27" s="1"/>
  <c r="F1090" i="27"/>
  <c r="D1090" i="27" s="1"/>
  <c r="F1089" i="27"/>
  <c r="D1089" i="27" s="1"/>
  <c r="F1088" i="27"/>
  <c r="D1088" i="27" s="1"/>
  <c r="F1087" i="27"/>
  <c r="D1087" i="27" s="1"/>
  <c r="F1086" i="27"/>
  <c r="D1086" i="27" s="1"/>
  <c r="F1085" i="27"/>
  <c r="D1085" i="27" s="1"/>
  <c r="F1084" i="27"/>
  <c r="D1084" i="27" s="1"/>
  <c r="F1083" i="27"/>
  <c r="D1083" i="27" s="1"/>
  <c r="F1082" i="27"/>
  <c r="D1082" i="27" s="1"/>
  <c r="F1081" i="27"/>
  <c r="D1081" i="27" s="1"/>
  <c r="F1080" i="27"/>
  <c r="D1080" i="27" s="1"/>
  <c r="F1079" i="27"/>
  <c r="D1079" i="27" s="1"/>
  <c r="F1078" i="27"/>
  <c r="D1078" i="27" s="1"/>
  <c r="F1077" i="27"/>
  <c r="D1077" i="27" s="1"/>
  <c r="F1076" i="27"/>
  <c r="D1076" i="27" s="1"/>
  <c r="F1075" i="27"/>
  <c r="D1075" i="27" s="1"/>
  <c r="F1074" i="27"/>
  <c r="D1074" i="27" s="1"/>
  <c r="F1073" i="27"/>
  <c r="D1073" i="27" s="1"/>
  <c r="F1072" i="27"/>
  <c r="D1072" i="27" s="1"/>
  <c r="F1071" i="27"/>
  <c r="D1071" i="27" s="1"/>
  <c r="F1070" i="27"/>
  <c r="D1070" i="27" s="1"/>
  <c r="F1069" i="27"/>
  <c r="D1069" i="27" s="1"/>
  <c r="F1068" i="27"/>
  <c r="D1068" i="27" s="1"/>
  <c r="F1067" i="27"/>
  <c r="D1067" i="27" s="1"/>
  <c r="F1066" i="27"/>
  <c r="D1066" i="27" s="1"/>
  <c r="F1065" i="27"/>
  <c r="D1065" i="27" s="1"/>
  <c r="F1064" i="27"/>
  <c r="D1064" i="27" s="1"/>
  <c r="F1063" i="27"/>
  <c r="D1063" i="27" s="1"/>
  <c r="F1062" i="27"/>
  <c r="D1062" i="27" s="1"/>
  <c r="F1061" i="27"/>
  <c r="D1061" i="27" s="1"/>
  <c r="F1060" i="27"/>
  <c r="D1060" i="27" s="1"/>
  <c r="F1059" i="27"/>
  <c r="D1059" i="27" s="1"/>
  <c r="F1058" i="27"/>
  <c r="D1058" i="27" s="1"/>
  <c r="F1057" i="27"/>
  <c r="D1057" i="27" s="1"/>
  <c r="F1056" i="27"/>
  <c r="D1056" i="27" s="1"/>
  <c r="F1055" i="27"/>
  <c r="D1055" i="27" s="1"/>
  <c r="F1054" i="27"/>
  <c r="D1054" i="27" s="1"/>
  <c r="F1053" i="27"/>
  <c r="D1053" i="27" s="1"/>
  <c r="F1052" i="27"/>
  <c r="D1052" i="27" s="1"/>
  <c r="F1051" i="27"/>
  <c r="D1051" i="27" s="1"/>
  <c r="F1050" i="27"/>
  <c r="D1050" i="27" s="1"/>
  <c r="F1049" i="27"/>
  <c r="D1049" i="27" s="1"/>
  <c r="F1048" i="27"/>
  <c r="D1048" i="27" s="1"/>
  <c r="F1047" i="27"/>
  <c r="D1047" i="27" s="1"/>
  <c r="F1046" i="27"/>
  <c r="D1046" i="27" s="1"/>
  <c r="F1045" i="27"/>
  <c r="D1045" i="27" s="1"/>
  <c r="F1044" i="27"/>
  <c r="D1044" i="27" s="1"/>
  <c r="F1043" i="27"/>
  <c r="D1043" i="27" s="1"/>
  <c r="F1042" i="27"/>
  <c r="D1042" i="27" s="1"/>
  <c r="F1041" i="27"/>
  <c r="D1041" i="27" s="1"/>
  <c r="F1040" i="27"/>
  <c r="D1040" i="27" s="1"/>
  <c r="F1039" i="27"/>
  <c r="D1039" i="27" s="1"/>
  <c r="F1038" i="27"/>
  <c r="D1038" i="27" s="1"/>
  <c r="F1037" i="27"/>
  <c r="D1037" i="27" s="1"/>
  <c r="F1036" i="27"/>
  <c r="D1036" i="27" s="1"/>
  <c r="F1035" i="27"/>
  <c r="D1035" i="27" s="1"/>
  <c r="F1034" i="27"/>
  <c r="D1034" i="27" s="1"/>
  <c r="F1033" i="27"/>
  <c r="D1033" i="27" s="1"/>
  <c r="F1032" i="27"/>
  <c r="D1032" i="27" s="1"/>
  <c r="F1031" i="27"/>
  <c r="D1031" i="27" s="1"/>
  <c r="F1030" i="27"/>
  <c r="D1030" i="27" s="1"/>
  <c r="F1029" i="27"/>
  <c r="D1029" i="27" s="1"/>
  <c r="F1028" i="27"/>
  <c r="D1028" i="27" s="1"/>
  <c r="F1027" i="27"/>
  <c r="D1027" i="27" s="1"/>
  <c r="F1026" i="27"/>
  <c r="D1026" i="27" s="1"/>
  <c r="F1025" i="27"/>
  <c r="D1025" i="27" s="1"/>
  <c r="F1024" i="27"/>
  <c r="D1024" i="27" s="1"/>
  <c r="F1023" i="27"/>
  <c r="D1023" i="27" s="1"/>
  <c r="F1022" i="27"/>
  <c r="D1022" i="27" s="1"/>
  <c r="F1021" i="27"/>
  <c r="D1021" i="27" s="1"/>
  <c r="F1020" i="27"/>
  <c r="D1020" i="27" s="1"/>
  <c r="F1019" i="27"/>
  <c r="D1019" i="27" s="1"/>
  <c r="F1018" i="27"/>
  <c r="D1018" i="27" s="1"/>
  <c r="F1017" i="27"/>
  <c r="D1017" i="27" s="1"/>
  <c r="F1016" i="27"/>
  <c r="D1016" i="27" s="1"/>
  <c r="F1015" i="27"/>
  <c r="D1015" i="27" s="1"/>
  <c r="F1014" i="27"/>
  <c r="D1014" i="27" s="1"/>
  <c r="F1013" i="27"/>
  <c r="D1013" i="27" s="1"/>
  <c r="F1012" i="27"/>
  <c r="D1012" i="27" s="1"/>
  <c r="F1011" i="27"/>
  <c r="D1011" i="27" s="1"/>
  <c r="F1010" i="27"/>
  <c r="D1010" i="27" s="1"/>
  <c r="F1009" i="27"/>
  <c r="D1009" i="27" s="1"/>
  <c r="F1008" i="27"/>
  <c r="D1008" i="27" s="1"/>
  <c r="F1007" i="27"/>
  <c r="D1007" i="27" s="1"/>
  <c r="F1006" i="27"/>
  <c r="D1006" i="27" s="1"/>
  <c r="F1005" i="27"/>
  <c r="D1005" i="27" s="1"/>
  <c r="F1004" i="27"/>
  <c r="D1004" i="27" s="1"/>
  <c r="F1003" i="27"/>
  <c r="D1003" i="27" s="1"/>
  <c r="F1002" i="27"/>
  <c r="D1002" i="27" s="1"/>
  <c r="F1001" i="27"/>
  <c r="D1001" i="27" s="1"/>
  <c r="F1000" i="27"/>
  <c r="D1000" i="27" s="1"/>
  <c r="F999" i="27"/>
  <c r="D999" i="27" s="1"/>
  <c r="F998" i="27"/>
  <c r="D998" i="27" s="1"/>
  <c r="F997" i="27"/>
  <c r="D997" i="27" s="1"/>
  <c r="F996" i="27"/>
  <c r="D996" i="27" s="1"/>
  <c r="F995" i="27"/>
  <c r="D995" i="27" s="1"/>
  <c r="F994" i="27"/>
  <c r="D994" i="27" s="1"/>
  <c r="F993" i="27"/>
  <c r="D993" i="27" s="1"/>
  <c r="F992" i="27"/>
  <c r="D992" i="27" s="1"/>
  <c r="F991" i="27"/>
  <c r="D991" i="27" s="1"/>
  <c r="F990" i="27"/>
  <c r="D990" i="27" s="1"/>
  <c r="F989" i="27"/>
  <c r="D989" i="27" s="1"/>
  <c r="F988" i="27"/>
  <c r="D988" i="27" s="1"/>
  <c r="F987" i="27"/>
  <c r="D987" i="27" s="1"/>
  <c r="F986" i="27"/>
  <c r="D986" i="27" s="1"/>
  <c r="F985" i="27"/>
  <c r="D985" i="27" s="1"/>
  <c r="F984" i="27"/>
  <c r="D984" i="27" s="1"/>
  <c r="F983" i="27"/>
  <c r="D983" i="27" s="1"/>
  <c r="F982" i="27"/>
  <c r="D982" i="27" s="1"/>
  <c r="F981" i="27"/>
  <c r="D981" i="27" s="1"/>
  <c r="F980" i="27"/>
  <c r="D980" i="27" s="1"/>
  <c r="F979" i="27"/>
  <c r="D979" i="27" s="1"/>
  <c r="F978" i="27"/>
  <c r="D978" i="27" s="1"/>
  <c r="F977" i="27"/>
  <c r="D977" i="27" s="1"/>
  <c r="F976" i="27"/>
  <c r="D976" i="27" s="1"/>
  <c r="F975" i="27"/>
  <c r="D975" i="27" s="1"/>
  <c r="F974" i="27"/>
  <c r="D974" i="27" s="1"/>
  <c r="F973" i="27"/>
  <c r="D973" i="27" s="1"/>
  <c r="F972" i="27"/>
  <c r="D972" i="27" s="1"/>
  <c r="F971" i="27"/>
  <c r="D971" i="27" s="1"/>
  <c r="F970" i="27"/>
  <c r="D970" i="27" s="1"/>
  <c r="F969" i="27"/>
  <c r="D969" i="27" s="1"/>
  <c r="F968" i="27"/>
  <c r="D968" i="27" s="1"/>
  <c r="F967" i="27"/>
  <c r="D967" i="27" s="1"/>
  <c r="F966" i="27"/>
  <c r="D966" i="27" s="1"/>
  <c r="F965" i="27"/>
  <c r="D965" i="27" s="1"/>
  <c r="F964" i="27"/>
  <c r="D964" i="27" s="1"/>
  <c r="F963" i="27"/>
  <c r="D963" i="27" s="1"/>
  <c r="F962" i="27"/>
  <c r="D962" i="27" s="1"/>
  <c r="F961" i="27"/>
  <c r="D961" i="27" s="1"/>
  <c r="F960" i="27"/>
  <c r="D960" i="27" s="1"/>
  <c r="F959" i="27"/>
  <c r="D959" i="27" s="1"/>
  <c r="F958" i="27"/>
  <c r="D958" i="27" s="1"/>
  <c r="F957" i="27"/>
  <c r="D957" i="27" s="1"/>
  <c r="F956" i="27"/>
  <c r="D956" i="27" s="1"/>
  <c r="F955" i="27"/>
  <c r="D955" i="27" s="1"/>
  <c r="F954" i="27"/>
  <c r="D954" i="27" s="1"/>
  <c r="F953" i="27"/>
  <c r="D953" i="27" s="1"/>
  <c r="F952" i="27"/>
  <c r="D952" i="27" s="1"/>
  <c r="F951" i="27"/>
  <c r="D951" i="27" s="1"/>
  <c r="F950" i="27"/>
  <c r="D950" i="27" s="1"/>
  <c r="F949" i="27"/>
  <c r="D949" i="27" s="1"/>
  <c r="F948" i="27"/>
  <c r="D948" i="27" s="1"/>
  <c r="F947" i="27"/>
  <c r="D947" i="27" s="1"/>
  <c r="F946" i="27"/>
  <c r="D946" i="27" s="1"/>
  <c r="F945" i="27"/>
  <c r="D945" i="27" s="1"/>
  <c r="F944" i="27"/>
  <c r="D944" i="27" s="1"/>
  <c r="F943" i="27"/>
  <c r="D943" i="27" s="1"/>
  <c r="F942" i="27"/>
  <c r="D942" i="27" s="1"/>
  <c r="F941" i="27"/>
  <c r="D941" i="27" s="1"/>
  <c r="F940" i="27"/>
  <c r="D940" i="27" s="1"/>
  <c r="F939" i="27"/>
  <c r="D939" i="27" s="1"/>
  <c r="F938" i="27"/>
  <c r="D938" i="27" s="1"/>
  <c r="F937" i="27"/>
  <c r="D937" i="27" s="1"/>
  <c r="F936" i="27"/>
  <c r="D936" i="27" s="1"/>
  <c r="F935" i="27"/>
  <c r="D935" i="27" s="1"/>
  <c r="F934" i="27"/>
  <c r="D934" i="27" s="1"/>
  <c r="F933" i="27"/>
  <c r="D933" i="27" s="1"/>
  <c r="F932" i="27"/>
  <c r="D932" i="27" s="1"/>
  <c r="F931" i="27"/>
  <c r="D931" i="27" s="1"/>
  <c r="F930" i="27"/>
  <c r="D930" i="27" s="1"/>
  <c r="F929" i="27"/>
  <c r="D929" i="27" s="1"/>
  <c r="F928" i="27"/>
  <c r="D928" i="27" s="1"/>
  <c r="F927" i="27"/>
  <c r="D927" i="27" s="1"/>
  <c r="F926" i="27"/>
  <c r="D926" i="27" s="1"/>
  <c r="F925" i="27"/>
  <c r="D925" i="27" s="1"/>
  <c r="F924" i="27"/>
  <c r="D924" i="27" s="1"/>
  <c r="F923" i="27"/>
  <c r="D923" i="27" s="1"/>
  <c r="F922" i="27"/>
  <c r="D922" i="27" s="1"/>
  <c r="F921" i="27"/>
  <c r="D921" i="27" s="1"/>
  <c r="F920" i="27"/>
  <c r="F919" i="27"/>
  <c r="D919" i="27" s="1"/>
  <c r="F918" i="27"/>
  <c r="D918" i="27" s="1"/>
  <c r="F917" i="27"/>
  <c r="D917" i="27" s="1"/>
  <c r="F916" i="27"/>
  <c r="D916" i="27" s="1"/>
  <c r="F915" i="27"/>
  <c r="D915" i="27" s="1"/>
  <c r="F914" i="27"/>
  <c r="D914" i="27" s="1"/>
  <c r="F913" i="27"/>
  <c r="D913" i="27" s="1"/>
  <c r="F912" i="27"/>
  <c r="D912" i="27" s="1"/>
  <c r="F911" i="27"/>
  <c r="D911" i="27" s="1"/>
  <c r="F910" i="27"/>
  <c r="D910" i="27" s="1"/>
  <c r="F909" i="27"/>
  <c r="D909" i="27" s="1"/>
  <c r="F908" i="27"/>
  <c r="D908" i="27" s="1"/>
  <c r="F907" i="27"/>
  <c r="D907" i="27" s="1"/>
  <c r="F906" i="27"/>
  <c r="D906" i="27" s="1"/>
  <c r="F905" i="27"/>
  <c r="D905" i="27" s="1"/>
  <c r="F904" i="27"/>
  <c r="D904" i="27" s="1"/>
  <c r="F903" i="27"/>
  <c r="D903" i="27" s="1"/>
  <c r="F902" i="27"/>
  <c r="D902" i="27" s="1"/>
  <c r="F901" i="27"/>
  <c r="D901" i="27" s="1"/>
  <c r="F900" i="27"/>
  <c r="D900" i="27" s="1"/>
  <c r="F899" i="27"/>
  <c r="D899" i="27" s="1"/>
  <c r="F898" i="27"/>
  <c r="D898" i="27" s="1"/>
  <c r="F897" i="27"/>
  <c r="D897" i="27" s="1"/>
  <c r="F896" i="27"/>
  <c r="D896" i="27" s="1"/>
  <c r="F895" i="27"/>
  <c r="D895" i="27" s="1"/>
  <c r="F894" i="27"/>
  <c r="D894" i="27" s="1"/>
  <c r="F893" i="27"/>
  <c r="D893" i="27" s="1"/>
  <c r="F892" i="27"/>
  <c r="D892" i="27" s="1"/>
  <c r="F891" i="27"/>
  <c r="D891" i="27" s="1"/>
  <c r="F890" i="27"/>
  <c r="D890" i="27" s="1"/>
  <c r="F889" i="27"/>
  <c r="D889" i="27" s="1"/>
  <c r="F888" i="27"/>
  <c r="D888" i="27" s="1"/>
  <c r="F887" i="27"/>
  <c r="D887" i="27" s="1"/>
  <c r="F886" i="27"/>
  <c r="D886" i="27" s="1"/>
  <c r="F885" i="27"/>
  <c r="D885" i="27" s="1"/>
  <c r="F884" i="27"/>
  <c r="D884" i="27" s="1"/>
  <c r="F883" i="27"/>
  <c r="D883" i="27" s="1"/>
  <c r="F882" i="27"/>
  <c r="D882" i="27" s="1"/>
  <c r="F881" i="27"/>
  <c r="D881" i="27" s="1"/>
  <c r="F880" i="27"/>
  <c r="D880" i="27" s="1"/>
  <c r="F879" i="27"/>
  <c r="D879" i="27" s="1"/>
  <c r="F878" i="27"/>
  <c r="D878" i="27" s="1"/>
  <c r="F877" i="27"/>
  <c r="D877" i="27" s="1"/>
  <c r="F876" i="27"/>
  <c r="D876" i="27" s="1"/>
  <c r="F875" i="27"/>
  <c r="D875" i="27" s="1"/>
  <c r="F874" i="27"/>
  <c r="D874" i="27" s="1"/>
  <c r="F873" i="27"/>
  <c r="D873" i="27" s="1"/>
  <c r="F872" i="27"/>
  <c r="D872" i="27" s="1"/>
  <c r="F871" i="27"/>
  <c r="D871" i="27" s="1"/>
  <c r="F870" i="27"/>
  <c r="D870" i="27" s="1"/>
  <c r="F869" i="27"/>
  <c r="D869" i="27" s="1"/>
  <c r="F868" i="27"/>
  <c r="D868" i="27" s="1"/>
  <c r="F867" i="27"/>
  <c r="D867" i="27" s="1"/>
  <c r="F866" i="27"/>
  <c r="D866" i="27" s="1"/>
  <c r="F865" i="27"/>
  <c r="D865" i="27" s="1"/>
  <c r="F864" i="27"/>
  <c r="D864" i="27" s="1"/>
  <c r="F863" i="27"/>
  <c r="D863" i="27" s="1"/>
  <c r="F862" i="27"/>
  <c r="D862" i="27" s="1"/>
  <c r="F861" i="27"/>
  <c r="D861" i="27" s="1"/>
  <c r="F860" i="27"/>
  <c r="D860" i="27" s="1"/>
  <c r="F859" i="27"/>
  <c r="D859" i="27" s="1"/>
  <c r="F858" i="27"/>
  <c r="D858" i="27" s="1"/>
  <c r="F857" i="27"/>
  <c r="D857" i="27" s="1"/>
  <c r="F856" i="27"/>
  <c r="D856" i="27" s="1"/>
  <c r="F855" i="27"/>
  <c r="D855" i="27" s="1"/>
  <c r="F854" i="27"/>
  <c r="D854" i="27" s="1"/>
  <c r="F853" i="27"/>
  <c r="D853" i="27" s="1"/>
  <c r="F852" i="27"/>
  <c r="D852" i="27" s="1"/>
  <c r="F851" i="27"/>
  <c r="D851" i="27" s="1"/>
  <c r="F850" i="27"/>
  <c r="D850" i="27" s="1"/>
  <c r="F849" i="27"/>
  <c r="D849" i="27" s="1"/>
  <c r="F848" i="27"/>
  <c r="D848" i="27" s="1"/>
  <c r="F847" i="27"/>
  <c r="D847" i="27" s="1"/>
  <c r="F846" i="27"/>
  <c r="D846" i="27" s="1"/>
  <c r="F845" i="27"/>
  <c r="D845" i="27" s="1"/>
  <c r="F844" i="27"/>
  <c r="D844" i="27" s="1"/>
  <c r="F843" i="27"/>
  <c r="D843" i="27" s="1"/>
  <c r="F842" i="27"/>
  <c r="D842" i="27" s="1"/>
  <c r="F841" i="27"/>
  <c r="D841" i="27" s="1"/>
  <c r="F840" i="27"/>
  <c r="D840" i="27" s="1"/>
  <c r="F839" i="27"/>
  <c r="D839" i="27" s="1"/>
  <c r="F838" i="27"/>
  <c r="D838" i="27" s="1"/>
  <c r="F837" i="27"/>
  <c r="D837" i="27" s="1"/>
  <c r="F836" i="27"/>
  <c r="D836" i="27" s="1"/>
  <c r="F835" i="27"/>
  <c r="D835" i="27" s="1"/>
  <c r="F834" i="27"/>
  <c r="D834" i="27" s="1"/>
  <c r="F833" i="27"/>
  <c r="D833" i="27" s="1"/>
  <c r="F832" i="27"/>
  <c r="D832" i="27" s="1"/>
  <c r="F831" i="27"/>
  <c r="D831" i="27" s="1"/>
  <c r="F830" i="27"/>
  <c r="D830" i="27" s="1"/>
  <c r="F829" i="27"/>
  <c r="D829" i="27" s="1"/>
  <c r="F828" i="27"/>
  <c r="D828" i="27" s="1"/>
  <c r="F827" i="27"/>
  <c r="D827" i="27" s="1"/>
  <c r="F826" i="27"/>
  <c r="D826" i="27" s="1"/>
  <c r="F825" i="27"/>
  <c r="D825" i="27" s="1"/>
  <c r="F824" i="27"/>
  <c r="D824" i="27" s="1"/>
  <c r="F823" i="27"/>
  <c r="D823" i="27" s="1"/>
  <c r="F822" i="27"/>
  <c r="D822" i="27" s="1"/>
  <c r="F821" i="27"/>
  <c r="D821" i="27" s="1"/>
  <c r="F820" i="27"/>
  <c r="D820" i="27" s="1"/>
  <c r="F819" i="27"/>
  <c r="D819" i="27" s="1"/>
  <c r="F818" i="27"/>
  <c r="D818" i="27" s="1"/>
  <c r="F817" i="27"/>
  <c r="D817" i="27" s="1"/>
  <c r="F816" i="27"/>
  <c r="D816" i="27" s="1"/>
  <c r="F815" i="27"/>
  <c r="D815" i="27" s="1"/>
  <c r="F814" i="27"/>
  <c r="D814" i="27" s="1"/>
  <c r="F813" i="27"/>
  <c r="D813" i="27" s="1"/>
  <c r="F812" i="27"/>
  <c r="D812" i="27" s="1"/>
  <c r="F811" i="27"/>
  <c r="D811" i="27" s="1"/>
  <c r="F810" i="27"/>
  <c r="D810" i="27" s="1"/>
  <c r="F809" i="27"/>
  <c r="D809" i="27" s="1"/>
  <c r="F808" i="27"/>
  <c r="D808" i="27" s="1"/>
  <c r="F807" i="27"/>
  <c r="D807" i="27" s="1"/>
  <c r="F806" i="27"/>
  <c r="D806" i="27" s="1"/>
  <c r="F805" i="27"/>
  <c r="D805" i="27" s="1"/>
  <c r="F804" i="27"/>
  <c r="D804" i="27" s="1"/>
  <c r="F803" i="27"/>
  <c r="D803" i="27" s="1"/>
  <c r="F802" i="27"/>
  <c r="D802" i="27" s="1"/>
  <c r="F801" i="27"/>
  <c r="D801" i="27" s="1"/>
  <c r="F800" i="27"/>
  <c r="D800" i="27" s="1"/>
  <c r="F799" i="27"/>
  <c r="D799" i="27" s="1"/>
  <c r="F798" i="27"/>
  <c r="D798" i="27" s="1"/>
  <c r="F797" i="27"/>
  <c r="D797" i="27" s="1"/>
  <c r="F796" i="27"/>
  <c r="D796" i="27" s="1"/>
  <c r="F795" i="27"/>
  <c r="D795" i="27" s="1"/>
  <c r="F794" i="27"/>
  <c r="D794" i="27" s="1"/>
  <c r="F793" i="27"/>
  <c r="D793" i="27" s="1"/>
  <c r="F792" i="27"/>
  <c r="D792" i="27" s="1"/>
  <c r="F791" i="27"/>
  <c r="D791" i="27" s="1"/>
  <c r="F790" i="27"/>
  <c r="D790" i="27" s="1"/>
  <c r="F789" i="27"/>
  <c r="D789" i="27" s="1"/>
  <c r="F788" i="27"/>
  <c r="D788" i="27" s="1"/>
  <c r="F787" i="27"/>
  <c r="D787" i="27" s="1"/>
  <c r="F786" i="27"/>
  <c r="D786" i="27" s="1"/>
  <c r="F785" i="27"/>
  <c r="F784" i="27"/>
  <c r="F783" i="27"/>
  <c r="F782" i="27"/>
  <c r="D782" i="27" s="1"/>
  <c r="F781" i="27"/>
  <c r="D781" i="27" s="1"/>
  <c r="F780" i="27"/>
  <c r="D780" i="27" s="1"/>
  <c r="F779" i="27"/>
  <c r="D779" i="27" s="1"/>
  <c r="F778" i="27"/>
  <c r="D778" i="27" s="1"/>
  <c r="F777" i="27"/>
  <c r="D777" i="27" s="1"/>
  <c r="F776" i="27"/>
  <c r="D776" i="27" s="1"/>
  <c r="F775" i="27"/>
  <c r="D775" i="27" s="1"/>
  <c r="F774" i="27"/>
  <c r="D774" i="27" s="1"/>
  <c r="F773" i="27"/>
  <c r="D773" i="27" s="1"/>
  <c r="F772" i="27"/>
  <c r="D772" i="27" s="1"/>
  <c r="F771" i="27"/>
  <c r="D771" i="27" s="1"/>
  <c r="F770" i="27"/>
  <c r="D770" i="27" s="1"/>
  <c r="F769" i="27"/>
  <c r="D769" i="27" s="1"/>
  <c r="F768" i="27"/>
  <c r="D768" i="27" s="1"/>
  <c r="F767" i="27"/>
  <c r="D767" i="27" s="1"/>
  <c r="F766" i="27"/>
  <c r="D766" i="27" s="1"/>
  <c r="F765" i="27"/>
  <c r="D765" i="27" s="1"/>
  <c r="F764" i="27"/>
  <c r="D764" i="27" s="1"/>
  <c r="F763" i="27"/>
  <c r="D763" i="27" s="1"/>
  <c r="F762" i="27"/>
  <c r="D762" i="27" s="1"/>
  <c r="F761" i="27"/>
  <c r="D761" i="27" s="1"/>
  <c r="F760" i="27"/>
  <c r="D760" i="27" s="1"/>
  <c r="F759" i="27"/>
  <c r="D759" i="27" s="1"/>
  <c r="F758" i="27"/>
  <c r="D758" i="27" s="1"/>
  <c r="F757" i="27"/>
  <c r="D757" i="27" s="1"/>
  <c r="F756" i="27"/>
  <c r="D756" i="27" s="1"/>
  <c r="F755" i="27"/>
  <c r="D755" i="27" s="1"/>
  <c r="F754" i="27"/>
  <c r="D754" i="27" s="1"/>
  <c r="F753" i="27"/>
  <c r="D753" i="27" s="1"/>
  <c r="F752" i="27"/>
  <c r="D752" i="27" s="1"/>
  <c r="F751" i="27"/>
  <c r="D751" i="27" s="1"/>
  <c r="F750" i="27"/>
  <c r="D750" i="27" s="1"/>
  <c r="F749" i="27"/>
  <c r="D749" i="27" s="1"/>
  <c r="F748" i="27"/>
  <c r="D748" i="27" s="1"/>
  <c r="F747" i="27"/>
  <c r="D747" i="27" s="1"/>
  <c r="F746" i="27"/>
  <c r="D746" i="27" s="1"/>
  <c r="F745" i="27"/>
  <c r="D745" i="27" s="1"/>
  <c r="F744" i="27"/>
  <c r="D744" i="27" s="1"/>
  <c r="F743" i="27"/>
  <c r="D743" i="27" s="1"/>
  <c r="F742" i="27"/>
  <c r="D742" i="27" s="1"/>
  <c r="F741" i="27"/>
  <c r="D741" i="27" s="1"/>
  <c r="F740" i="27"/>
  <c r="D740" i="27" s="1"/>
  <c r="F739" i="27"/>
  <c r="D739" i="27" s="1"/>
  <c r="F738" i="27"/>
  <c r="D738" i="27" s="1"/>
  <c r="F737" i="27"/>
  <c r="D737" i="27" s="1"/>
  <c r="F736" i="27"/>
  <c r="D736" i="27" s="1"/>
  <c r="F735" i="27"/>
  <c r="D735" i="27" s="1"/>
  <c r="F734" i="27"/>
  <c r="D734" i="27" s="1"/>
  <c r="F733" i="27"/>
  <c r="D733" i="27" s="1"/>
  <c r="F732" i="27"/>
  <c r="D732" i="27" s="1"/>
  <c r="F731" i="27"/>
  <c r="D731" i="27" s="1"/>
  <c r="F730" i="27"/>
  <c r="D730" i="27" s="1"/>
  <c r="F729" i="27"/>
  <c r="D729" i="27" s="1"/>
  <c r="F728" i="27"/>
  <c r="D728" i="27" s="1"/>
  <c r="F727" i="27"/>
  <c r="D727" i="27" s="1"/>
  <c r="F726" i="27"/>
  <c r="D726" i="27" s="1"/>
  <c r="F725" i="27"/>
  <c r="D725" i="27" s="1"/>
  <c r="F724" i="27"/>
  <c r="D724" i="27" s="1"/>
  <c r="F723" i="27"/>
  <c r="D723" i="27" s="1"/>
  <c r="F722" i="27"/>
  <c r="D722" i="27" s="1"/>
  <c r="F721" i="27"/>
  <c r="D721" i="27" s="1"/>
  <c r="F720" i="27"/>
  <c r="D720" i="27" s="1"/>
  <c r="F719" i="27"/>
  <c r="D719" i="27" s="1"/>
  <c r="F718" i="27"/>
  <c r="D718" i="27" s="1"/>
  <c r="F717" i="27"/>
  <c r="D717" i="27" s="1"/>
  <c r="F716" i="27"/>
  <c r="D716" i="27" s="1"/>
  <c r="F715" i="27"/>
  <c r="D715" i="27" s="1"/>
  <c r="F714" i="27"/>
  <c r="D714" i="27" s="1"/>
  <c r="F713" i="27"/>
  <c r="D713" i="27" s="1"/>
  <c r="F712" i="27"/>
  <c r="D712" i="27" s="1"/>
  <c r="F711" i="27"/>
  <c r="D711" i="27" s="1"/>
  <c r="F710" i="27"/>
  <c r="D710" i="27" s="1"/>
  <c r="F709" i="27"/>
  <c r="D709" i="27" s="1"/>
  <c r="F708" i="27"/>
  <c r="D708" i="27" s="1"/>
  <c r="F707" i="27"/>
  <c r="D707" i="27" s="1"/>
  <c r="F706" i="27"/>
  <c r="D706" i="27" s="1"/>
  <c r="F705" i="27"/>
  <c r="D705" i="27" s="1"/>
  <c r="F704" i="27"/>
  <c r="D704" i="27" s="1"/>
  <c r="F703" i="27"/>
  <c r="D703" i="27" s="1"/>
  <c r="F702" i="27"/>
  <c r="D702" i="27" s="1"/>
  <c r="F701" i="27"/>
  <c r="D701" i="27" s="1"/>
  <c r="F700" i="27"/>
  <c r="D700" i="27" s="1"/>
  <c r="F699" i="27"/>
  <c r="D699" i="27" s="1"/>
  <c r="F698" i="27"/>
  <c r="D698" i="27" s="1"/>
  <c r="F697" i="27"/>
  <c r="D697" i="27" s="1"/>
  <c r="F696" i="27"/>
  <c r="D696" i="27" s="1"/>
  <c r="F695" i="27"/>
  <c r="D695" i="27" s="1"/>
  <c r="F694" i="27"/>
  <c r="D694" i="27" s="1"/>
  <c r="F693" i="27"/>
  <c r="F692" i="27"/>
  <c r="D692" i="27" s="1"/>
  <c r="F691" i="27"/>
  <c r="D691" i="27" s="1"/>
  <c r="F690" i="27"/>
  <c r="D690" i="27" s="1"/>
  <c r="F689" i="27"/>
  <c r="D689" i="27" s="1"/>
  <c r="F688" i="27"/>
  <c r="D688" i="27" s="1"/>
  <c r="F687" i="27"/>
  <c r="D687" i="27" s="1"/>
  <c r="F686" i="27"/>
  <c r="D686" i="27" s="1"/>
  <c r="F685" i="27"/>
  <c r="D685" i="27" s="1"/>
  <c r="F684" i="27"/>
  <c r="D684" i="27" s="1"/>
  <c r="F683" i="27"/>
  <c r="D683" i="27" s="1"/>
  <c r="F682" i="27"/>
  <c r="D682" i="27" s="1"/>
  <c r="F681" i="27"/>
  <c r="D681" i="27" s="1"/>
  <c r="F680" i="27"/>
  <c r="D680" i="27" s="1"/>
  <c r="F679" i="27"/>
  <c r="D679" i="27" s="1"/>
  <c r="F678" i="27"/>
  <c r="D678" i="27" s="1"/>
  <c r="F677" i="27"/>
  <c r="D677" i="27" s="1"/>
  <c r="F676" i="27"/>
  <c r="D676" i="27" s="1"/>
  <c r="F675" i="27"/>
  <c r="D675" i="27" s="1"/>
  <c r="F674" i="27"/>
  <c r="D674" i="27" s="1"/>
  <c r="F673" i="27"/>
  <c r="F672" i="27"/>
  <c r="D672" i="27" s="1"/>
  <c r="F671" i="27"/>
  <c r="D671" i="27" s="1"/>
  <c r="F670" i="27"/>
  <c r="D670" i="27" s="1"/>
  <c r="F669" i="27"/>
  <c r="D669" i="27" s="1"/>
  <c r="F668" i="27"/>
  <c r="D668" i="27" s="1"/>
  <c r="F667" i="27"/>
  <c r="D667" i="27" s="1"/>
  <c r="F666" i="27"/>
  <c r="D666" i="27" s="1"/>
  <c r="F665" i="27"/>
  <c r="D665" i="27" s="1"/>
  <c r="F664" i="27"/>
  <c r="D664" i="27" s="1"/>
  <c r="F663" i="27"/>
  <c r="D663" i="27" s="1"/>
  <c r="F662" i="27"/>
  <c r="D662" i="27" s="1"/>
  <c r="F661" i="27"/>
  <c r="D661" i="27" s="1"/>
  <c r="F660" i="27"/>
  <c r="D660" i="27" s="1"/>
  <c r="F659" i="27"/>
  <c r="D659" i="27" s="1"/>
  <c r="F658" i="27"/>
  <c r="D658" i="27" s="1"/>
  <c r="F657" i="27"/>
  <c r="D657" i="27" s="1"/>
  <c r="F656" i="27"/>
  <c r="D656" i="27" s="1"/>
  <c r="F655" i="27"/>
  <c r="D655" i="27" s="1"/>
  <c r="F654" i="27"/>
  <c r="D654" i="27" s="1"/>
  <c r="F653" i="27"/>
  <c r="D653" i="27" s="1"/>
  <c r="F652" i="27"/>
  <c r="D652" i="27" s="1"/>
  <c r="F651" i="27"/>
  <c r="D651" i="27" s="1"/>
  <c r="F650" i="27"/>
  <c r="D650" i="27" s="1"/>
  <c r="F649" i="27"/>
  <c r="D649" i="27" s="1"/>
  <c r="F648" i="27"/>
  <c r="D648" i="27" s="1"/>
  <c r="F647" i="27"/>
  <c r="D647" i="27" s="1"/>
  <c r="F646" i="27"/>
  <c r="D646" i="27" s="1"/>
  <c r="F645" i="27"/>
  <c r="D645" i="27" s="1"/>
  <c r="F644" i="27"/>
  <c r="D644" i="27" s="1"/>
  <c r="F643" i="27"/>
  <c r="D643" i="27" s="1"/>
  <c r="F642" i="27"/>
  <c r="D642" i="27" s="1"/>
  <c r="F641" i="27"/>
  <c r="D641" i="27" s="1"/>
  <c r="F640" i="27"/>
  <c r="D640" i="27" s="1"/>
  <c r="F639" i="27"/>
  <c r="D639" i="27" s="1"/>
  <c r="F638" i="27"/>
  <c r="D638" i="27" s="1"/>
  <c r="F637" i="27"/>
  <c r="D637" i="27" s="1"/>
  <c r="F636" i="27"/>
  <c r="D636" i="27" s="1"/>
  <c r="F635" i="27"/>
  <c r="D635" i="27" s="1"/>
  <c r="F634" i="27"/>
  <c r="D634" i="27" s="1"/>
  <c r="F633" i="27"/>
  <c r="D633" i="27" s="1"/>
  <c r="F632" i="27"/>
  <c r="D632" i="27" s="1"/>
  <c r="F631" i="27"/>
  <c r="D631" i="27" s="1"/>
  <c r="F630" i="27"/>
  <c r="D630" i="27" s="1"/>
  <c r="F629" i="27"/>
  <c r="D629" i="27" s="1"/>
  <c r="F628" i="27"/>
  <c r="D628" i="27" s="1"/>
  <c r="F627" i="27"/>
  <c r="D627" i="27" s="1"/>
  <c r="F626" i="27"/>
  <c r="D626" i="27" s="1"/>
  <c r="F625" i="27"/>
  <c r="D625" i="27" s="1"/>
  <c r="F624" i="27"/>
  <c r="D624" i="27" s="1"/>
  <c r="F623" i="27"/>
  <c r="D623" i="27" s="1"/>
  <c r="F622" i="27"/>
  <c r="D622" i="27" s="1"/>
  <c r="F621" i="27"/>
  <c r="D621" i="27" s="1"/>
  <c r="F620" i="27"/>
  <c r="D620" i="27" s="1"/>
  <c r="F619" i="27"/>
  <c r="D619" i="27" s="1"/>
  <c r="F618" i="27"/>
  <c r="D618" i="27" s="1"/>
  <c r="F617" i="27"/>
  <c r="D617" i="27" s="1"/>
  <c r="F616" i="27"/>
  <c r="D616" i="27" s="1"/>
  <c r="F615" i="27"/>
  <c r="D615" i="27" s="1"/>
  <c r="F614" i="27"/>
  <c r="D614" i="27" s="1"/>
  <c r="F613" i="27"/>
  <c r="F612" i="27"/>
  <c r="F611" i="27"/>
  <c r="D611" i="27" s="1"/>
  <c r="F610" i="27"/>
  <c r="D610" i="27" s="1"/>
  <c r="F609" i="27"/>
  <c r="D609" i="27" s="1"/>
  <c r="F608" i="27"/>
  <c r="D608" i="27" s="1"/>
  <c r="F607" i="27"/>
  <c r="D607" i="27" s="1"/>
  <c r="F606" i="27"/>
  <c r="D606" i="27" s="1"/>
  <c r="F605" i="27"/>
  <c r="D605" i="27" s="1"/>
  <c r="F604" i="27"/>
  <c r="D604" i="27" s="1"/>
  <c r="F603" i="27"/>
  <c r="D603" i="27" s="1"/>
  <c r="F602" i="27"/>
  <c r="D602" i="27" s="1"/>
  <c r="F601" i="27"/>
  <c r="D601" i="27" s="1"/>
  <c r="F600" i="27"/>
  <c r="D600" i="27" s="1"/>
  <c r="F599" i="27"/>
  <c r="D599" i="27" s="1"/>
  <c r="F598" i="27"/>
  <c r="D598" i="27" s="1"/>
  <c r="F597" i="27"/>
  <c r="D597" i="27" s="1"/>
  <c r="F596" i="27"/>
  <c r="D596" i="27" s="1"/>
  <c r="F595" i="27"/>
  <c r="D595" i="27" s="1"/>
  <c r="F594" i="27"/>
  <c r="D594" i="27" s="1"/>
  <c r="F593" i="27"/>
  <c r="D593" i="27" s="1"/>
  <c r="F592" i="27"/>
  <c r="D592" i="27" s="1"/>
  <c r="F591" i="27"/>
  <c r="D591" i="27" s="1"/>
  <c r="F590" i="27"/>
  <c r="D590" i="27" s="1"/>
  <c r="F589" i="27"/>
  <c r="D589" i="27" s="1"/>
  <c r="F588" i="27"/>
  <c r="D588" i="27" s="1"/>
  <c r="F587" i="27"/>
  <c r="D587" i="27" s="1"/>
  <c r="F586" i="27"/>
  <c r="D586" i="27" s="1"/>
  <c r="F585" i="27"/>
  <c r="D585" i="27" s="1"/>
  <c r="F584" i="27"/>
  <c r="D584" i="27" s="1"/>
  <c r="F583" i="27"/>
  <c r="D583" i="27" s="1"/>
  <c r="F582" i="27"/>
  <c r="D582" i="27" s="1"/>
  <c r="F581" i="27"/>
  <c r="D581" i="27" s="1"/>
  <c r="F580" i="27"/>
  <c r="D580" i="27" s="1"/>
  <c r="F579" i="27"/>
  <c r="D579" i="27" s="1"/>
  <c r="F578" i="27"/>
  <c r="D578" i="27" s="1"/>
  <c r="F577" i="27"/>
  <c r="D577" i="27" s="1"/>
  <c r="F576" i="27"/>
  <c r="D576" i="27" s="1"/>
  <c r="F575" i="27"/>
  <c r="D575" i="27" s="1"/>
  <c r="F574" i="27"/>
  <c r="D574" i="27" s="1"/>
  <c r="F573" i="27"/>
  <c r="D573" i="27" s="1"/>
  <c r="F572" i="27"/>
  <c r="D572" i="27" s="1"/>
  <c r="F571" i="27"/>
  <c r="D571" i="27" s="1"/>
  <c r="F570" i="27"/>
  <c r="D570" i="27" s="1"/>
  <c r="F569" i="27"/>
  <c r="D569" i="27" s="1"/>
  <c r="F568" i="27"/>
  <c r="D568" i="27" s="1"/>
  <c r="F567" i="27"/>
  <c r="D567" i="27" s="1"/>
  <c r="F566" i="27"/>
  <c r="D566" i="27" s="1"/>
  <c r="F565" i="27"/>
  <c r="D565" i="27" s="1"/>
  <c r="F564" i="27"/>
  <c r="D564" i="27" s="1"/>
  <c r="F563" i="27"/>
  <c r="D563" i="27" s="1"/>
  <c r="F562" i="27"/>
  <c r="D562" i="27" s="1"/>
  <c r="F561" i="27"/>
  <c r="D561" i="27" s="1"/>
  <c r="F560" i="27"/>
  <c r="D560" i="27" s="1"/>
  <c r="F559" i="27"/>
  <c r="D559" i="27" s="1"/>
  <c r="F558" i="27"/>
  <c r="D558" i="27" s="1"/>
  <c r="F557" i="27"/>
  <c r="D557" i="27" s="1"/>
  <c r="F556" i="27"/>
  <c r="D556" i="27" s="1"/>
  <c r="F555" i="27"/>
  <c r="D555" i="27" s="1"/>
  <c r="F554" i="27"/>
  <c r="D554" i="27" s="1"/>
  <c r="F553" i="27"/>
  <c r="D553" i="27" s="1"/>
  <c r="F552" i="27"/>
  <c r="D552" i="27" s="1"/>
  <c r="F551" i="27"/>
  <c r="D551" i="27" s="1"/>
  <c r="F550" i="27"/>
  <c r="D550" i="27" s="1"/>
  <c r="F549" i="27"/>
  <c r="D549" i="27" s="1"/>
  <c r="F548" i="27"/>
  <c r="D548" i="27" s="1"/>
  <c r="F547" i="27"/>
  <c r="D547" i="27" s="1"/>
  <c r="F546" i="27"/>
  <c r="D546" i="27" s="1"/>
  <c r="F545" i="27"/>
  <c r="D545" i="27" s="1"/>
  <c r="F544" i="27"/>
  <c r="D544" i="27" s="1"/>
  <c r="F543" i="27"/>
  <c r="D543" i="27" s="1"/>
  <c r="F542" i="27"/>
  <c r="D542" i="27" s="1"/>
  <c r="F541" i="27"/>
  <c r="D541" i="27" s="1"/>
  <c r="F540" i="27"/>
  <c r="D540" i="27" s="1"/>
  <c r="F539" i="27"/>
  <c r="D539" i="27" s="1"/>
  <c r="F538" i="27"/>
  <c r="D538" i="27" s="1"/>
  <c r="F537" i="27"/>
  <c r="D537" i="27" s="1"/>
  <c r="F536" i="27"/>
  <c r="D536" i="27" s="1"/>
  <c r="F535" i="27"/>
  <c r="D535" i="27" s="1"/>
  <c r="F534" i="27"/>
  <c r="D534" i="27" s="1"/>
  <c r="F533" i="27"/>
  <c r="D533" i="27" s="1"/>
  <c r="F532" i="27"/>
  <c r="D532" i="27" s="1"/>
  <c r="F531" i="27"/>
  <c r="D531" i="27" s="1"/>
  <c r="F530" i="27"/>
  <c r="D530" i="27" s="1"/>
  <c r="F529" i="27"/>
  <c r="D529" i="27" s="1"/>
  <c r="F528" i="27"/>
  <c r="D528" i="27" s="1"/>
  <c r="F527" i="27"/>
  <c r="D527" i="27" s="1"/>
  <c r="F526" i="27"/>
  <c r="D526" i="27" s="1"/>
  <c r="F525" i="27"/>
  <c r="D525" i="27" s="1"/>
  <c r="F524" i="27"/>
  <c r="D524" i="27" s="1"/>
  <c r="F523" i="27"/>
  <c r="D523" i="27" s="1"/>
  <c r="F522" i="27"/>
  <c r="D522" i="27" s="1"/>
  <c r="F521" i="27"/>
  <c r="D521" i="27" s="1"/>
  <c r="F520" i="27"/>
  <c r="D520" i="27" s="1"/>
  <c r="F519" i="27"/>
  <c r="D519" i="27" s="1"/>
  <c r="F518" i="27"/>
  <c r="D518" i="27" s="1"/>
  <c r="F517" i="27"/>
  <c r="D517" i="27" s="1"/>
  <c r="F516" i="27"/>
  <c r="D516" i="27" s="1"/>
  <c r="F515" i="27"/>
  <c r="D515" i="27" s="1"/>
  <c r="F514" i="27"/>
  <c r="D514" i="27" s="1"/>
  <c r="F513" i="27"/>
  <c r="D513" i="27" s="1"/>
  <c r="F512" i="27"/>
  <c r="D512" i="27" s="1"/>
  <c r="F511" i="27"/>
  <c r="D511" i="27" s="1"/>
  <c r="F510" i="27"/>
  <c r="D510" i="27" s="1"/>
  <c r="F509" i="27"/>
  <c r="D509" i="27" s="1"/>
  <c r="F508" i="27"/>
  <c r="D508" i="27" s="1"/>
  <c r="F507" i="27"/>
  <c r="D507" i="27" s="1"/>
  <c r="F506" i="27"/>
  <c r="D506" i="27" s="1"/>
  <c r="F505" i="27"/>
  <c r="D505" i="27" s="1"/>
  <c r="F504" i="27"/>
  <c r="D504" i="27" s="1"/>
  <c r="F503" i="27"/>
  <c r="D503" i="27" s="1"/>
  <c r="F502" i="27"/>
  <c r="D502" i="27" s="1"/>
  <c r="F501" i="27"/>
  <c r="D501" i="27" s="1"/>
  <c r="F500" i="27"/>
  <c r="D500" i="27" s="1"/>
  <c r="F499" i="27"/>
  <c r="D499" i="27" s="1"/>
  <c r="F498" i="27"/>
  <c r="D498" i="27" s="1"/>
  <c r="F497" i="27"/>
  <c r="D497" i="27" s="1"/>
  <c r="F496" i="27"/>
  <c r="D496" i="27" s="1"/>
  <c r="F495" i="27"/>
  <c r="D495" i="27" s="1"/>
  <c r="F494" i="27"/>
  <c r="D494" i="27" s="1"/>
  <c r="F493" i="27"/>
  <c r="D493" i="27" s="1"/>
  <c r="F492" i="27"/>
  <c r="D492" i="27" s="1"/>
  <c r="F491" i="27"/>
  <c r="D491" i="27" s="1"/>
  <c r="F490" i="27"/>
  <c r="D490" i="27" s="1"/>
  <c r="F489" i="27"/>
  <c r="D489" i="27" s="1"/>
  <c r="F488" i="27"/>
  <c r="D488" i="27" s="1"/>
  <c r="F487" i="27"/>
  <c r="D487" i="27" s="1"/>
  <c r="F486" i="27"/>
  <c r="D486" i="27" s="1"/>
  <c r="F485" i="27"/>
  <c r="D485" i="27" s="1"/>
  <c r="F484" i="27"/>
  <c r="D484" i="27" s="1"/>
  <c r="F483" i="27"/>
  <c r="D483" i="27" s="1"/>
  <c r="F482" i="27"/>
  <c r="D482" i="27" s="1"/>
  <c r="F481" i="27"/>
  <c r="D481" i="27" s="1"/>
  <c r="F480" i="27"/>
  <c r="D480" i="27" s="1"/>
  <c r="F479" i="27"/>
  <c r="D479" i="27" s="1"/>
  <c r="F478" i="27"/>
  <c r="D478" i="27" s="1"/>
  <c r="F477" i="27"/>
  <c r="D477" i="27" s="1"/>
  <c r="F476" i="27"/>
  <c r="D476" i="27" s="1"/>
  <c r="F475" i="27"/>
  <c r="D475" i="27" s="1"/>
  <c r="F474" i="27"/>
  <c r="F473" i="27"/>
  <c r="D473" i="27" s="1"/>
  <c r="F472" i="27"/>
  <c r="D472" i="27" s="1"/>
  <c r="F471" i="27"/>
  <c r="D471" i="27" s="1"/>
  <c r="F470" i="27"/>
  <c r="D470" i="27" s="1"/>
  <c r="F469" i="27"/>
  <c r="D469" i="27" s="1"/>
  <c r="F468" i="27"/>
  <c r="D468" i="27" s="1"/>
  <c r="F467" i="27"/>
  <c r="D467" i="27" s="1"/>
  <c r="F466" i="27"/>
  <c r="D466" i="27" s="1"/>
  <c r="F465" i="27"/>
  <c r="D465" i="27" s="1"/>
  <c r="F464" i="27"/>
  <c r="D464" i="27" s="1"/>
  <c r="F463" i="27"/>
  <c r="D463" i="27" s="1"/>
  <c r="F462" i="27"/>
  <c r="D462" i="27" s="1"/>
  <c r="F461" i="27"/>
  <c r="D461" i="27" s="1"/>
  <c r="F460" i="27"/>
  <c r="D460" i="27" s="1"/>
  <c r="F459" i="27"/>
  <c r="D459" i="27" s="1"/>
  <c r="F458" i="27"/>
  <c r="D458" i="27" s="1"/>
  <c r="F457" i="27"/>
  <c r="D457" i="27" s="1"/>
  <c r="F456" i="27"/>
  <c r="D456" i="27" s="1"/>
  <c r="F455" i="27"/>
  <c r="D455" i="27" s="1"/>
  <c r="F454" i="27"/>
  <c r="D454" i="27" s="1"/>
  <c r="F453" i="27"/>
  <c r="D453" i="27" s="1"/>
  <c r="F452" i="27"/>
  <c r="D452" i="27" s="1"/>
  <c r="F451" i="27"/>
  <c r="D451" i="27" s="1"/>
  <c r="F450" i="27"/>
  <c r="D450" i="27" s="1"/>
  <c r="F449" i="27"/>
  <c r="D449" i="27" s="1"/>
  <c r="F448" i="27"/>
  <c r="D448" i="27" s="1"/>
  <c r="F447" i="27"/>
  <c r="D447" i="27" s="1"/>
  <c r="F446" i="27"/>
  <c r="D446" i="27" s="1"/>
  <c r="F445" i="27"/>
  <c r="D445" i="27" s="1"/>
  <c r="F444" i="27"/>
  <c r="D444" i="27" s="1"/>
  <c r="F443" i="27"/>
  <c r="D443" i="27" s="1"/>
  <c r="F442" i="27"/>
  <c r="D442" i="27" s="1"/>
  <c r="F441" i="27"/>
  <c r="D441" i="27" s="1"/>
  <c r="F440" i="27"/>
  <c r="D440" i="27" s="1"/>
  <c r="F439" i="27"/>
  <c r="D439" i="27" s="1"/>
  <c r="F438" i="27"/>
  <c r="D438" i="27" s="1"/>
  <c r="F437" i="27"/>
  <c r="D437" i="27" s="1"/>
  <c r="F436" i="27"/>
  <c r="D436" i="27" s="1"/>
  <c r="F435" i="27"/>
  <c r="D435" i="27" s="1"/>
  <c r="F434" i="27"/>
  <c r="D434" i="27" s="1"/>
  <c r="F433" i="27"/>
  <c r="D433" i="27" s="1"/>
  <c r="F432" i="27"/>
  <c r="D432" i="27" s="1"/>
  <c r="F431" i="27"/>
  <c r="D431" i="27" s="1"/>
  <c r="F430" i="27"/>
  <c r="D430" i="27" s="1"/>
  <c r="F429" i="27"/>
  <c r="D429" i="27" s="1"/>
  <c r="F428" i="27"/>
  <c r="D428" i="27" s="1"/>
  <c r="F427" i="27"/>
  <c r="D427" i="27" s="1"/>
  <c r="F426" i="27"/>
  <c r="D426" i="27" s="1"/>
  <c r="F425" i="27"/>
  <c r="D425" i="27" s="1"/>
  <c r="F424" i="27"/>
  <c r="D424" i="27" s="1"/>
  <c r="F423" i="27"/>
  <c r="D423" i="27" s="1"/>
  <c r="F422" i="27"/>
  <c r="D422" i="27" s="1"/>
  <c r="F421" i="27"/>
  <c r="D421" i="27" s="1"/>
  <c r="F420" i="27"/>
  <c r="D420" i="27" s="1"/>
  <c r="F419" i="27"/>
  <c r="D419" i="27" s="1"/>
  <c r="F418" i="27"/>
  <c r="D418" i="27" s="1"/>
  <c r="F417" i="27"/>
  <c r="D417" i="27" s="1"/>
  <c r="F416" i="27"/>
  <c r="D416" i="27" s="1"/>
  <c r="F415" i="27"/>
  <c r="D415" i="27" s="1"/>
  <c r="F414" i="27"/>
  <c r="D414" i="27" s="1"/>
  <c r="F413" i="27"/>
  <c r="D413" i="27" s="1"/>
  <c r="F412" i="27"/>
  <c r="D412" i="27" s="1"/>
  <c r="F411" i="27"/>
  <c r="D411" i="27" s="1"/>
  <c r="F410" i="27"/>
  <c r="D410" i="27" s="1"/>
  <c r="F409" i="27"/>
  <c r="D409" i="27" s="1"/>
  <c r="F408" i="27"/>
  <c r="D408" i="27" s="1"/>
  <c r="F407" i="27"/>
  <c r="D407" i="27" s="1"/>
  <c r="F406" i="27"/>
  <c r="D406" i="27" s="1"/>
  <c r="F405" i="27"/>
  <c r="D405" i="27" s="1"/>
  <c r="F404" i="27"/>
  <c r="D404" i="27" s="1"/>
  <c r="F403" i="27"/>
  <c r="D403" i="27" s="1"/>
  <c r="F402" i="27"/>
  <c r="D402" i="27" s="1"/>
  <c r="F401" i="27"/>
  <c r="D401" i="27" s="1"/>
  <c r="F400" i="27"/>
  <c r="D400" i="27" s="1"/>
  <c r="F399" i="27"/>
  <c r="D399" i="27" s="1"/>
  <c r="F398" i="27"/>
  <c r="D398" i="27" s="1"/>
  <c r="F397" i="27"/>
  <c r="D397" i="27" s="1"/>
  <c r="F396" i="27"/>
  <c r="F395" i="27"/>
  <c r="D395" i="27" s="1"/>
  <c r="F394" i="27"/>
  <c r="D394" i="27" s="1"/>
  <c r="F393" i="27"/>
  <c r="D393" i="27" s="1"/>
  <c r="F392" i="27"/>
  <c r="D392" i="27" s="1"/>
  <c r="F391" i="27"/>
  <c r="D391" i="27" s="1"/>
  <c r="F390" i="27"/>
  <c r="D390" i="27" s="1"/>
  <c r="F389" i="27"/>
  <c r="D389" i="27" s="1"/>
  <c r="F388" i="27"/>
  <c r="D388" i="27" s="1"/>
  <c r="F387" i="27"/>
  <c r="D387" i="27" s="1"/>
  <c r="F386" i="27"/>
  <c r="D386" i="27" s="1"/>
  <c r="F385" i="27"/>
  <c r="D385" i="27" s="1"/>
  <c r="F384" i="27"/>
  <c r="D384" i="27" s="1"/>
  <c r="F383" i="27"/>
  <c r="D383" i="27" s="1"/>
  <c r="F382" i="27"/>
  <c r="D382" i="27" s="1"/>
  <c r="F381" i="27"/>
  <c r="D381" i="27" s="1"/>
  <c r="F380" i="27"/>
  <c r="D380" i="27" s="1"/>
  <c r="F379" i="27"/>
  <c r="D379" i="27" s="1"/>
  <c r="F378" i="27"/>
  <c r="D378" i="27" s="1"/>
  <c r="F377" i="27"/>
  <c r="D377" i="27" s="1"/>
  <c r="F376" i="27"/>
  <c r="D376" i="27" s="1"/>
  <c r="F375" i="27"/>
  <c r="D375" i="27" s="1"/>
  <c r="F374" i="27"/>
  <c r="D374" i="27" s="1"/>
  <c r="F373" i="27"/>
  <c r="D373" i="27" s="1"/>
  <c r="F372" i="27"/>
  <c r="D372" i="27" s="1"/>
  <c r="F371" i="27"/>
  <c r="D371" i="27" s="1"/>
  <c r="F370" i="27"/>
  <c r="D370" i="27" s="1"/>
  <c r="F369" i="27"/>
  <c r="D369" i="27" s="1"/>
  <c r="F368" i="27"/>
  <c r="D368" i="27" s="1"/>
  <c r="F367" i="27"/>
  <c r="D367" i="27" s="1"/>
  <c r="F366" i="27"/>
  <c r="D366" i="27" s="1"/>
  <c r="F365" i="27"/>
  <c r="D365" i="27" s="1"/>
  <c r="F364" i="27"/>
  <c r="D364" i="27" s="1"/>
  <c r="F363" i="27"/>
  <c r="D363" i="27" s="1"/>
  <c r="F362" i="27"/>
  <c r="D362" i="27" s="1"/>
  <c r="F361" i="27"/>
  <c r="D361" i="27" s="1"/>
  <c r="F360" i="27"/>
  <c r="D360" i="27" s="1"/>
  <c r="F359" i="27"/>
  <c r="D359" i="27" s="1"/>
  <c r="F358" i="27"/>
  <c r="D358" i="27" s="1"/>
  <c r="F357" i="27"/>
  <c r="D357" i="27" s="1"/>
  <c r="F356" i="27"/>
  <c r="D356" i="27" s="1"/>
  <c r="F355" i="27"/>
  <c r="D355" i="27" s="1"/>
  <c r="F354" i="27"/>
  <c r="D354" i="27" s="1"/>
  <c r="F353" i="27"/>
  <c r="D353" i="27" s="1"/>
  <c r="F352" i="27"/>
  <c r="D352" i="27" s="1"/>
  <c r="F351" i="27"/>
  <c r="D351" i="27" s="1"/>
  <c r="F350" i="27"/>
  <c r="D350" i="27" s="1"/>
  <c r="F349" i="27"/>
  <c r="D349" i="27" s="1"/>
  <c r="F348" i="27"/>
  <c r="D348" i="27" s="1"/>
  <c r="F347" i="27"/>
  <c r="D347" i="27" s="1"/>
  <c r="F346" i="27"/>
  <c r="D346" i="27" s="1"/>
  <c r="F345" i="27"/>
  <c r="D345" i="27" s="1"/>
  <c r="F344" i="27"/>
  <c r="D344" i="27" s="1"/>
  <c r="F343" i="27"/>
  <c r="D343" i="27" s="1"/>
  <c r="F342" i="27"/>
  <c r="D342" i="27" s="1"/>
  <c r="F341" i="27"/>
  <c r="D341" i="27" s="1"/>
  <c r="F340" i="27"/>
  <c r="D340" i="27" s="1"/>
  <c r="F339" i="27"/>
  <c r="D339" i="27" s="1"/>
  <c r="F338" i="27"/>
  <c r="D338" i="27" s="1"/>
  <c r="F337" i="27"/>
  <c r="D337" i="27" s="1"/>
  <c r="F336" i="27"/>
  <c r="D336" i="27" s="1"/>
  <c r="F335" i="27"/>
  <c r="D335" i="27" s="1"/>
  <c r="F334" i="27"/>
  <c r="D334" i="27" s="1"/>
  <c r="F333" i="27"/>
  <c r="D333" i="27" s="1"/>
  <c r="F332" i="27"/>
  <c r="D332" i="27" s="1"/>
  <c r="F331" i="27"/>
  <c r="D331" i="27" s="1"/>
  <c r="F330" i="27"/>
  <c r="D330" i="27" s="1"/>
  <c r="F329" i="27"/>
  <c r="D329" i="27" s="1"/>
  <c r="F328" i="27"/>
  <c r="D328" i="27" s="1"/>
  <c r="F327" i="27"/>
  <c r="D327" i="27" s="1"/>
  <c r="F326" i="27"/>
  <c r="D326" i="27" s="1"/>
  <c r="F325" i="27"/>
  <c r="D325" i="27" s="1"/>
  <c r="F324" i="27"/>
  <c r="D324" i="27" s="1"/>
  <c r="F323" i="27"/>
  <c r="D323" i="27" s="1"/>
  <c r="F322" i="27"/>
  <c r="D322" i="27" s="1"/>
  <c r="F321" i="27"/>
  <c r="D321" i="27" s="1"/>
  <c r="F320" i="27"/>
  <c r="D320" i="27" s="1"/>
  <c r="F319" i="27"/>
  <c r="D319" i="27" s="1"/>
  <c r="F318" i="27"/>
  <c r="D318" i="27" s="1"/>
  <c r="F317" i="27"/>
  <c r="D317" i="27" s="1"/>
  <c r="F316" i="27"/>
  <c r="D316" i="27" s="1"/>
  <c r="F315" i="27"/>
  <c r="D315" i="27" s="1"/>
  <c r="F314" i="27"/>
  <c r="D314" i="27" s="1"/>
  <c r="F313" i="27"/>
  <c r="D313" i="27" s="1"/>
  <c r="F312" i="27"/>
  <c r="D312" i="27" s="1"/>
  <c r="F311" i="27"/>
  <c r="D311" i="27" s="1"/>
  <c r="F310" i="27"/>
  <c r="D310" i="27" s="1"/>
  <c r="F309" i="27"/>
  <c r="D309" i="27" s="1"/>
  <c r="F308" i="27"/>
  <c r="D308" i="27" s="1"/>
  <c r="F307" i="27"/>
  <c r="F306" i="27"/>
  <c r="D306" i="27" s="1"/>
  <c r="F305" i="27"/>
  <c r="D305" i="27" s="1"/>
  <c r="F304" i="27"/>
  <c r="D304" i="27" s="1"/>
  <c r="F303" i="27"/>
  <c r="D303" i="27" s="1"/>
  <c r="F302" i="27"/>
  <c r="D302" i="27" s="1"/>
  <c r="F301" i="27"/>
  <c r="D301" i="27" s="1"/>
  <c r="F300" i="27"/>
  <c r="D300" i="27" s="1"/>
  <c r="F299" i="27"/>
  <c r="D299" i="27" s="1"/>
  <c r="F298" i="27"/>
  <c r="D298" i="27" s="1"/>
  <c r="F297" i="27"/>
  <c r="D297" i="27" s="1"/>
  <c r="F296" i="27"/>
  <c r="D296" i="27" s="1"/>
  <c r="F295" i="27"/>
  <c r="D295" i="27" s="1"/>
  <c r="F294" i="27"/>
  <c r="D294" i="27" s="1"/>
  <c r="F293" i="27"/>
  <c r="D293" i="27" s="1"/>
  <c r="F292" i="27"/>
  <c r="D292" i="27" s="1"/>
  <c r="F291" i="27"/>
  <c r="D291" i="27" s="1"/>
  <c r="F290" i="27"/>
  <c r="D290" i="27" s="1"/>
  <c r="F289" i="27"/>
  <c r="D289" i="27" s="1"/>
  <c r="F288" i="27"/>
  <c r="D288" i="27" s="1"/>
  <c r="F287" i="27"/>
  <c r="D287" i="27" s="1"/>
  <c r="F286" i="27"/>
  <c r="D286" i="27" s="1"/>
  <c r="F285" i="27"/>
  <c r="D285" i="27" s="1"/>
  <c r="F284" i="27"/>
  <c r="D284" i="27" s="1"/>
  <c r="F283" i="27"/>
  <c r="D283" i="27" s="1"/>
  <c r="F282" i="27"/>
  <c r="D282" i="27" s="1"/>
  <c r="F281" i="27"/>
  <c r="D281" i="27" s="1"/>
  <c r="F280" i="27"/>
  <c r="D280" i="27" s="1"/>
  <c r="F279" i="27"/>
  <c r="D279" i="27" s="1"/>
  <c r="F278" i="27"/>
  <c r="D278" i="27" s="1"/>
  <c r="F277" i="27"/>
  <c r="D277" i="27" s="1"/>
  <c r="F276" i="27"/>
  <c r="D276" i="27" s="1"/>
  <c r="F275" i="27"/>
  <c r="D275" i="27" s="1"/>
  <c r="F274" i="27"/>
  <c r="D274" i="27" s="1"/>
  <c r="F273" i="27"/>
  <c r="F272" i="27"/>
  <c r="D272" i="27" s="1"/>
  <c r="F271" i="27"/>
  <c r="D271" i="27" s="1"/>
  <c r="F270" i="27"/>
  <c r="D270" i="27" s="1"/>
  <c r="F269" i="27"/>
  <c r="D269" i="27" s="1"/>
  <c r="F268" i="27"/>
  <c r="D268" i="27" s="1"/>
  <c r="F267" i="27"/>
  <c r="D267" i="27" s="1"/>
  <c r="F266" i="27"/>
  <c r="D266" i="27" s="1"/>
  <c r="F265" i="27"/>
  <c r="D265" i="27" s="1"/>
  <c r="F264" i="27"/>
  <c r="D264" i="27" s="1"/>
  <c r="F263" i="27"/>
  <c r="D263" i="27" s="1"/>
  <c r="F262" i="27"/>
  <c r="D262" i="27" s="1"/>
  <c r="F261" i="27"/>
  <c r="D261" i="27" s="1"/>
  <c r="F260" i="27"/>
  <c r="D260" i="27" s="1"/>
  <c r="F259" i="27"/>
  <c r="D259" i="27" s="1"/>
  <c r="F258" i="27"/>
  <c r="D258" i="27" s="1"/>
  <c r="F257" i="27"/>
  <c r="D257" i="27" s="1"/>
  <c r="F256" i="27"/>
  <c r="D256" i="27" s="1"/>
  <c r="F255" i="27"/>
  <c r="D255" i="27" s="1"/>
  <c r="F254" i="27"/>
  <c r="D254" i="27" s="1"/>
  <c r="F253" i="27"/>
  <c r="D253" i="27" s="1"/>
  <c r="F252" i="27"/>
  <c r="D252" i="27" s="1"/>
  <c r="F251" i="27"/>
  <c r="D251" i="27" s="1"/>
  <c r="F250" i="27"/>
  <c r="D250" i="27" s="1"/>
  <c r="F249" i="27"/>
  <c r="D249" i="27" s="1"/>
  <c r="F248" i="27"/>
  <c r="D248" i="27" s="1"/>
  <c r="F247" i="27"/>
  <c r="D247" i="27" s="1"/>
  <c r="F246" i="27"/>
  <c r="D246" i="27" s="1"/>
  <c r="F245" i="27"/>
  <c r="D245" i="27" s="1"/>
  <c r="F244" i="27"/>
  <c r="D244" i="27" s="1"/>
  <c r="F243" i="27"/>
  <c r="D243" i="27" s="1"/>
  <c r="F242" i="27"/>
  <c r="D242" i="27" s="1"/>
  <c r="F241" i="27"/>
  <c r="D241" i="27" s="1"/>
  <c r="F240" i="27"/>
  <c r="D240" i="27" s="1"/>
  <c r="F239" i="27"/>
  <c r="D239" i="27" s="1"/>
  <c r="F238" i="27"/>
  <c r="D238" i="27" s="1"/>
  <c r="F237" i="27"/>
  <c r="D237" i="27" s="1"/>
  <c r="F236" i="27"/>
  <c r="D236" i="27" s="1"/>
  <c r="F235" i="27"/>
  <c r="D235" i="27" s="1"/>
  <c r="F234" i="27"/>
  <c r="D234" i="27" s="1"/>
  <c r="F233" i="27"/>
  <c r="D233" i="27" s="1"/>
  <c r="F232" i="27"/>
  <c r="D232" i="27" s="1"/>
  <c r="F231" i="27"/>
  <c r="D231" i="27" s="1"/>
  <c r="F230" i="27"/>
  <c r="D230" i="27" s="1"/>
  <c r="F229" i="27"/>
  <c r="D229" i="27" s="1"/>
  <c r="F228" i="27"/>
  <c r="D228" i="27" s="1"/>
  <c r="F227" i="27"/>
  <c r="D227" i="27" s="1"/>
  <c r="F226" i="27"/>
  <c r="D226" i="27" s="1"/>
  <c r="F225" i="27"/>
  <c r="D225" i="27" s="1"/>
  <c r="F224" i="27"/>
  <c r="D224" i="27" s="1"/>
  <c r="F223" i="27"/>
  <c r="D223" i="27" s="1"/>
  <c r="F222" i="27"/>
  <c r="D222" i="27" s="1"/>
  <c r="F221" i="27"/>
  <c r="D221" i="27" s="1"/>
  <c r="F220" i="27"/>
  <c r="D220" i="27" s="1"/>
  <c r="F219" i="27"/>
  <c r="D219" i="27" s="1"/>
  <c r="F218" i="27"/>
  <c r="D218" i="27" s="1"/>
  <c r="F217" i="27"/>
  <c r="D217" i="27" s="1"/>
  <c r="F216" i="27"/>
  <c r="D216" i="27" s="1"/>
  <c r="F215" i="27"/>
  <c r="D215" i="27" s="1"/>
  <c r="F214" i="27"/>
  <c r="D214" i="27" s="1"/>
  <c r="F213" i="27"/>
  <c r="D213" i="27" s="1"/>
  <c r="F212" i="27"/>
  <c r="D212" i="27" s="1"/>
  <c r="F211" i="27"/>
  <c r="D211" i="27" s="1"/>
  <c r="F210" i="27"/>
  <c r="D210" i="27" s="1"/>
  <c r="F209" i="27"/>
  <c r="D209" i="27" s="1"/>
  <c r="F208" i="27"/>
  <c r="D208" i="27" s="1"/>
  <c r="F207" i="27"/>
  <c r="D207" i="27" s="1"/>
  <c r="F206" i="27"/>
  <c r="D206" i="27" s="1"/>
  <c r="F205" i="27"/>
  <c r="D205" i="27" s="1"/>
  <c r="F204" i="27"/>
  <c r="D204" i="27" s="1"/>
  <c r="F203" i="27"/>
  <c r="D203" i="27" s="1"/>
  <c r="F202" i="27"/>
  <c r="D202" i="27" s="1"/>
  <c r="F201" i="27"/>
  <c r="D201" i="27" s="1"/>
  <c r="F200" i="27"/>
  <c r="D200" i="27" s="1"/>
  <c r="F199" i="27"/>
  <c r="D199" i="27" s="1"/>
  <c r="F198" i="27"/>
  <c r="D198" i="27" s="1"/>
  <c r="F197" i="27"/>
  <c r="D197" i="27" s="1"/>
  <c r="F196" i="27"/>
  <c r="D196" i="27" s="1"/>
  <c r="F195" i="27"/>
  <c r="D195" i="27" s="1"/>
  <c r="F194" i="27"/>
  <c r="D194" i="27" s="1"/>
  <c r="F193" i="27"/>
  <c r="D193" i="27" s="1"/>
  <c r="F192" i="27"/>
  <c r="D192" i="27" s="1"/>
  <c r="F191" i="27"/>
  <c r="D191" i="27" s="1"/>
  <c r="F190" i="27"/>
  <c r="D190" i="27" s="1"/>
  <c r="F189" i="27"/>
  <c r="D189" i="27" s="1"/>
  <c r="F188" i="27"/>
  <c r="D188" i="27" s="1"/>
  <c r="F187" i="27"/>
  <c r="D187" i="27" s="1"/>
  <c r="F186" i="27"/>
  <c r="D186" i="27" s="1"/>
  <c r="F185" i="27"/>
  <c r="D185" i="27" s="1"/>
  <c r="F184" i="27"/>
  <c r="D184" i="27" s="1"/>
  <c r="F183" i="27"/>
  <c r="D183" i="27" s="1"/>
  <c r="F182" i="27"/>
  <c r="D182" i="27" s="1"/>
  <c r="F181" i="27"/>
  <c r="D181" i="27" s="1"/>
  <c r="F180" i="27"/>
  <c r="D180" i="27" s="1"/>
  <c r="F179" i="27"/>
  <c r="D179" i="27" s="1"/>
  <c r="F178" i="27"/>
  <c r="D178" i="27" s="1"/>
  <c r="F177" i="27"/>
  <c r="D177" i="27" s="1"/>
  <c r="F176" i="27"/>
  <c r="D176" i="27" s="1"/>
  <c r="F175" i="27"/>
  <c r="D175" i="27" s="1"/>
  <c r="F174" i="27"/>
  <c r="D174" i="27" s="1"/>
  <c r="F173" i="27"/>
  <c r="D173" i="27" s="1"/>
  <c r="F172" i="27"/>
  <c r="D172" i="27" s="1"/>
  <c r="F171" i="27"/>
  <c r="D171" i="27" s="1"/>
  <c r="F170" i="27"/>
  <c r="D170" i="27" s="1"/>
  <c r="F169" i="27"/>
  <c r="D169" i="27" s="1"/>
  <c r="F168" i="27"/>
  <c r="D168" i="27" s="1"/>
  <c r="F167" i="27"/>
  <c r="D167" i="27" s="1"/>
  <c r="F166" i="27"/>
  <c r="D166" i="27" s="1"/>
  <c r="F165" i="27"/>
  <c r="D165" i="27" s="1"/>
  <c r="F164" i="27"/>
  <c r="D164" i="27" s="1"/>
  <c r="F163" i="27"/>
  <c r="D163" i="27" s="1"/>
  <c r="F162" i="27"/>
  <c r="D162" i="27" s="1"/>
  <c r="F161" i="27"/>
  <c r="D161" i="27" s="1"/>
  <c r="F160" i="27"/>
  <c r="D160" i="27" s="1"/>
  <c r="F159" i="27"/>
  <c r="D159" i="27" s="1"/>
  <c r="F158" i="27"/>
  <c r="D158" i="27" s="1"/>
  <c r="F157" i="27"/>
  <c r="D157" i="27" s="1"/>
  <c r="F156" i="27"/>
  <c r="D156" i="27" s="1"/>
  <c r="F155" i="27"/>
  <c r="D155" i="27" s="1"/>
  <c r="F154" i="27"/>
  <c r="D154" i="27" s="1"/>
  <c r="F153" i="27"/>
  <c r="D153" i="27" s="1"/>
  <c r="F152" i="27"/>
  <c r="D152" i="27" s="1"/>
  <c r="F151" i="27"/>
  <c r="D151" i="27" s="1"/>
  <c r="F150" i="27"/>
  <c r="D150" i="27" s="1"/>
  <c r="F149" i="27"/>
  <c r="D149" i="27" s="1"/>
  <c r="F148" i="27"/>
  <c r="D148" i="27" s="1"/>
  <c r="F147" i="27"/>
  <c r="D147" i="27" s="1"/>
  <c r="F146" i="27"/>
  <c r="D146" i="27" s="1"/>
  <c r="F145" i="27"/>
  <c r="D145" i="27" s="1"/>
  <c r="F144" i="27"/>
  <c r="D144" i="27" s="1"/>
  <c r="F143" i="27"/>
  <c r="D143" i="27" s="1"/>
  <c r="F142" i="27"/>
  <c r="D142" i="27" s="1"/>
  <c r="F141" i="27"/>
  <c r="F140" i="27"/>
  <c r="F139" i="27"/>
  <c r="F138" i="27"/>
  <c r="D138" i="27" s="1"/>
  <c r="F137" i="27"/>
  <c r="D137" i="27" s="1"/>
  <c r="F136" i="27"/>
  <c r="D136" i="27" s="1"/>
  <c r="F135" i="27"/>
  <c r="D135" i="27" s="1"/>
  <c r="F134" i="27"/>
  <c r="D134" i="27" s="1"/>
  <c r="F133" i="27"/>
  <c r="D133" i="27" s="1"/>
  <c r="F132" i="27"/>
  <c r="D132" i="27" s="1"/>
  <c r="F131" i="27"/>
  <c r="D131" i="27" s="1"/>
  <c r="F130" i="27"/>
  <c r="D130" i="27" s="1"/>
  <c r="F129" i="27"/>
  <c r="D129" i="27" s="1"/>
  <c r="F128" i="27"/>
  <c r="D128" i="27" s="1"/>
  <c r="F127" i="27"/>
  <c r="D127" i="27" s="1"/>
  <c r="F126" i="27"/>
  <c r="D126" i="27" s="1"/>
  <c r="F125" i="27"/>
  <c r="D125" i="27" s="1"/>
  <c r="F124" i="27"/>
  <c r="D124" i="27" s="1"/>
  <c r="F123" i="27"/>
  <c r="D123" i="27" s="1"/>
  <c r="F122" i="27"/>
  <c r="D122" i="27" s="1"/>
  <c r="F121" i="27"/>
  <c r="D121" i="27" s="1"/>
  <c r="F120" i="27"/>
  <c r="D120" i="27" s="1"/>
  <c r="F119" i="27"/>
  <c r="D119" i="27" s="1"/>
  <c r="F118" i="27"/>
  <c r="D118" i="27" s="1"/>
  <c r="F117" i="27"/>
  <c r="D117" i="27" s="1"/>
  <c r="F116" i="27"/>
  <c r="D116" i="27" s="1"/>
  <c r="F115" i="27"/>
  <c r="D115" i="27" s="1"/>
  <c r="F114" i="27"/>
  <c r="D114" i="27" s="1"/>
  <c r="F113" i="27"/>
  <c r="D113" i="27" s="1"/>
  <c r="F112" i="27"/>
  <c r="D112" i="27" s="1"/>
  <c r="F111" i="27"/>
  <c r="D111" i="27" s="1"/>
  <c r="F110" i="27"/>
  <c r="D110" i="27" s="1"/>
  <c r="F109" i="27"/>
  <c r="D109" i="27" s="1"/>
  <c r="F108" i="27"/>
  <c r="D108" i="27" s="1"/>
  <c r="F107" i="27"/>
  <c r="D107" i="27" s="1"/>
  <c r="F106" i="27"/>
  <c r="D106" i="27" s="1"/>
  <c r="F105" i="27"/>
  <c r="D105" i="27" s="1"/>
  <c r="F104" i="27"/>
  <c r="D104" i="27" s="1"/>
  <c r="F103" i="27"/>
  <c r="D103" i="27" s="1"/>
  <c r="F102" i="27"/>
  <c r="D102" i="27" s="1"/>
  <c r="F101" i="27"/>
  <c r="D101" i="27" s="1"/>
  <c r="F100" i="27"/>
  <c r="D100" i="27" s="1"/>
  <c r="F99" i="27"/>
  <c r="D99" i="27" s="1"/>
  <c r="F98" i="27"/>
  <c r="D98" i="27" s="1"/>
  <c r="F97" i="27"/>
  <c r="D97" i="27" s="1"/>
  <c r="F96" i="27"/>
  <c r="D96" i="27" s="1"/>
  <c r="F95" i="27"/>
  <c r="D95" i="27" s="1"/>
  <c r="F94" i="27"/>
  <c r="D94" i="27" s="1"/>
  <c r="F93" i="27"/>
  <c r="D93" i="27" s="1"/>
  <c r="F92" i="27"/>
  <c r="D92" i="27" s="1"/>
  <c r="F91" i="27"/>
  <c r="D91" i="27" s="1"/>
  <c r="F90" i="27"/>
  <c r="D90" i="27" s="1"/>
  <c r="F89" i="27"/>
  <c r="D89" i="27" s="1"/>
  <c r="F88" i="27"/>
  <c r="D88" i="27" s="1"/>
  <c r="F87" i="27"/>
  <c r="D87" i="27" s="1"/>
  <c r="F86" i="27"/>
  <c r="D86" i="27" s="1"/>
  <c r="F85" i="27"/>
  <c r="D85" i="27" s="1"/>
  <c r="F84" i="27"/>
  <c r="D84" i="27" s="1"/>
  <c r="F83" i="27"/>
  <c r="D83" i="27" s="1"/>
  <c r="F82" i="27"/>
  <c r="D82" i="27" s="1"/>
  <c r="F81" i="27"/>
  <c r="D81" i="27" s="1"/>
  <c r="F80" i="27"/>
  <c r="D80" i="27" s="1"/>
  <c r="F79" i="27"/>
  <c r="D79" i="27" s="1"/>
  <c r="F78" i="27"/>
  <c r="D78" i="27" s="1"/>
  <c r="F77" i="27"/>
  <c r="D77" i="27" s="1"/>
  <c r="F76" i="27"/>
  <c r="D76" i="27" s="1"/>
  <c r="F75" i="27"/>
  <c r="D75" i="27" s="1"/>
  <c r="F74" i="27"/>
  <c r="D74" i="27" s="1"/>
  <c r="F73" i="27"/>
  <c r="D73" i="27" s="1"/>
  <c r="F72" i="27"/>
  <c r="D72" i="27" s="1"/>
  <c r="F71" i="27"/>
  <c r="D71" i="27" s="1"/>
  <c r="F70" i="27"/>
  <c r="D70" i="27" s="1"/>
  <c r="F69" i="27"/>
  <c r="D69" i="27" s="1"/>
  <c r="F68" i="27"/>
  <c r="D68" i="27" s="1"/>
  <c r="F67" i="27"/>
  <c r="D67" i="27" s="1"/>
  <c r="F66" i="27"/>
  <c r="D66" i="27" s="1"/>
  <c r="F65" i="27"/>
  <c r="D65" i="27" s="1"/>
  <c r="F64" i="27"/>
  <c r="D64" i="27" s="1"/>
  <c r="F63" i="27"/>
  <c r="D63" i="27" s="1"/>
  <c r="F62" i="27"/>
  <c r="D62" i="27" s="1"/>
  <c r="F61" i="27"/>
  <c r="D61" i="27" s="1"/>
  <c r="F60" i="27"/>
  <c r="D60" i="27" s="1"/>
  <c r="F59" i="27"/>
  <c r="D59" i="27" s="1"/>
  <c r="F58" i="27"/>
  <c r="D58" i="27" s="1"/>
  <c r="F57" i="27"/>
  <c r="D57" i="27" s="1"/>
  <c r="F56" i="27"/>
  <c r="D56" i="27" s="1"/>
  <c r="F55" i="27"/>
  <c r="D55" i="27" s="1"/>
  <c r="F54" i="27"/>
  <c r="D54" i="27" s="1"/>
  <c r="F53" i="27"/>
  <c r="D53" i="27" s="1"/>
  <c r="F52" i="27"/>
  <c r="D52" i="27" s="1"/>
  <c r="F51" i="27"/>
  <c r="D51" i="27" s="1"/>
  <c r="F50" i="27"/>
  <c r="D50" i="27" s="1"/>
  <c r="F49" i="27"/>
  <c r="D49" i="27" s="1"/>
  <c r="F48" i="27"/>
  <c r="D48" i="27" s="1"/>
  <c r="F47" i="27"/>
  <c r="D47" i="27" s="1"/>
  <c r="F46" i="27"/>
  <c r="D46" i="27" s="1"/>
  <c r="F45" i="27"/>
  <c r="D45" i="27" s="1"/>
  <c r="F44" i="27"/>
  <c r="D44" i="27" s="1"/>
  <c r="F43" i="27"/>
  <c r="D43" i="27" s="1"/>
  <c r="F42" i="27"/>
  <c r="D42" i="27" s="1"/>
  <c r="F41" i="27"/>
  <c r="D41" i="27" s="1"/>
  <c r="F40" i="27"/>
  <c r="D40" i="27" s="1"/>
  <c r="F39" i="27"/>
  <c r="D39" i="27" s="1"/>
  <c r="F38" i="27"/>
  <c r="D38" i="27" s="1"/>
  <c r="F37" i="27"/>
  <c r="D37" i="27" s="1"/>
  <c r="F36" i="27"/>
  <c r="D36" i="27" s="1"/>
  <c r="F35" i="27"/>
  <c r="D35" i="27" s="1"/>
  <c r="F34" i="27"/>
  <c r="D34" i="27" s="1"/>
  <c r="F33" i="27"/>
  <c r="D33" i="27" s="1"/>
  <c r="F32" i="27"/>
  <c r="D32" i="27" s="1"/>
  <c r="F31" i="27"/>
  <c r="D31" i="27" s="1"/>
  <c r="F30" i="27"/>
  <c r="D30" i="27" s="1"/>
  <c r="F29" i="27"/>
  <c r="D29" i="27" s="1"/>
  <c r="F28" i="27"/>
  <c r="D28" i="27" s="1"/>
  <c r="F27" i="27"/>
  <c r="D27" i="27" s="1"/>
  <c r="F26" i="27"/>
  <c r="D26" i="27" s="1"/>
  <c r="F25" i="27"/>
  <c r="D25" i="27" s="1"/>
  <c r="F24" i="27"/>
  <c r="D24" i="27" s="1"/>
  <c r="F23" i="27"/>
  <c r="D23" i="27" s="1"/>
  <c r="F22" i="27"/>
  <c r="D22" i="27" s="1"/>
  <c r="F21" i="27"/>
  <c r="D21" i="27" s="1"/>
  <c r="F20" i="27"/>
  <c r="D20" i="27" s="1"/>
  <c r="F19" i="27"/>
  <c r="D19" i="27" s="1"/>
  <c r="F18" i="27"/>
  <c r="D18" i="27" s="1"/>
  <c r="F17" i="27"/>
  <c r="D17" i="27" s="1"/>
  <c r="F16" i="27"/>
  <c r="D16" i="27" s="1"/>
  <c r="F15" i="27"/>
  <c r="D15" i="27" s="1"/>
  <c r="F14" i="27"/>
  <c r="D14" i="27" s="1"/>
  <c r="F13" i="27"/>
  <c r="D13" i="27" s="1"/>
  <c r="F12" i="27"/>
  <c r="D12" i="27" s="1"/>
  <c r="K13" i="26"/>
  <c r="P45" i="26"/>
  <c r="G45" i="26"/>
  <c r="M45" i="26" s="1"/>
  <c r="P44" i="26"/>
  <c r="G44" i="26"/>
  <c r="M44" i="26" s="1"/>
  <c r="Y44" i="26" s="1"/>
  <c r="P43" i="26"/>
  <c r="G43" i="26"/>
  <c r="M43" i="26" s="1"/>
  <c r="P42" i="26"/>
  <c r="G42" i="26"/>
  <c r="M42" i="26" s="1"/>
  <c r="Y42" i="26" s="1"/>
  <c r="P41" i="26"/>
  <c r="G41" i="26"/>
  <c r="M41" i="26" s="1"/>
  <c r="P40" i="26"/>
  <c r="G40" i="26"/>
  <c r="M40" i="26" s="1"/>
  <c r="Y40" i="26" s="1"/>
  <c r="P39" i="26"/>
  <c r="G39" i="26"/>
  <c r="M39" i="26" s="1"/>
  <c r="P38" i="26"/>
  <c r="G38" i="26"/>
  <c r="M38" i="26" s="1"/>
  <c r="Y38" i="26" s="1"/>
  <c r="P37" i="26"/>
  <c r="G37" i="26"/>
  <c r="M37" i="26" s="1"/>
  <c r="P36" i="26"/>
  <c r="G36" i="26"/>
  <c r="M36" i="26" s="1"/>
  <c r="Y36" i="26" s="1"/>
  <c r="P35" i="26"/>
  <c r="G35" i="26"/>
  <c r="M35" i="26" s="1"/>
  <c r="P34" i="26"/>
  <c r="G34" i="26"/>
  <c r="M34" i="26" s="1"/>
  <c r="Y34" i="26" s="1"/>
  <c r="P33" i="26"/>
  <c r="G33" i="26"/>
  <c r="M33" i="26" s="1"/>
  <c r="P32" i="26"/>
  <c r="G32" i="26"/>
  <c r="M32" i="26" s="1"/>
  <c r="Y32" i="26" s="1"/>
  <c r="P31" i="26"/>
  <c r="G31" i="26"/>
  <c r="M31" i="26" s="1"/>
  <c r="P30" i="26"/>
  <c r="G30" i="26"/>
  <c r="M30" i="26" s="1"/>
  <c r="P29" i="26"/>
  <c r="G29" i="26"/>
  <c r="M29" i="26" s="1"/>
  <c r="P28" i="26"/>
  <c r="G28" i="26"/>
  <c r="M28" i="26" s="1"/>
  <c r="P27" i="26"/>
  <c r="G27" i="26"/>
  <c r="M27" i="26" s="1"/>
  <c r="P26" i="26"/>
  <c r="G26" i="26"/>
  <c r="M26" i="26" s="1"/>
  <c r="P25" i="26"/>
  <c r="G25" i="26"/>
  <c r="M25" i="26" s="1"/>
  <c r="P24" i="26"/>
  <c r="G24" i="26"/>
  <c r="M24" i="26" s="1"/>
  <c r="P23" i="26"/>
  <c r="G23" i="26"/>
  <c r="M23" i="26" s="1"/>
  <c r="P22" i="26"/>
  <c r="G22" i="26"/>
  <c r="M22" i="26" s="1"/>
  <c r="P21" i="26"/>
  <c r="G21" i="26"/>
  <c r="M21" i="26" s="1"/>
  <c r="P20" i="26"/>
  <c r="G20" i="26"/>
  <c r="M20" i="26" s="1"/>
  <c r="P19" i="26"/>
  <c r="G19" i="26"/>
  <c r="M19" i="26" s="1"/>
  <c r="P18" i="26"/>
  <c r="G18" i="26"/>
  <c r="M18" i="26" s="1"/>
  <c r="P17" i="26"/>
  <c r="G17" i="26"/>
  <c r="M17" i="26" s="1"/>
  <c r="P16" i="26"/>
  <c r="G16" i="26"/>
  <c r="M16" i="26" s="1"/>
  <c r="K16" i="26"/>
  <c r="P15" i="26"/>
  <c r="G15" i="26"/>
  <c r="M15" i="26" s="1"/>
  <c r="K15" i="26"/>
  <c r="P14" i="26"/>
  <c r="G14" i="26"/>
  <c r="M14" i="26" s="1"/>
  <c r="K14" i="26"/>
  <c r="P13" i="26"/>
  <c r="L13" i="26"/>
  <c r="L14" i="26"/>
  <c r="L15" i="26"/>
  <c r="L16" i="26"/>
  <c r="L17" i="26"/>
  <c r="L18" i="26"/>
  <c r="L19" i="26"/>
  <c r="L20" i="26"/>
  <c r="L21" i="26"/>
  <c r="L22" i="26"/>
  <c r="L23" i="26"/>
  <c r="L24" i="26"/>
  <c r="L25" i="26"/>
  <c r="L26" i="26"/>
  <c r="L27" i="26"/>
  <c r="L28" i="26"/>
  <c r="L29" i="26"/>
  <c r="L30" i="26"/>
  <c r="L31" i="26"/>
  <c r="E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E63" i="22"/>
  <c r="E62" i="22"/>
  <c r="E61" i="22"/>
  <c r="E60" i="22"/>
  <c r="E59" i="22"/>
  <c r="E58" i="22"/>
  <c r="E57" i="22"/>
  <c r="E56" i="22"/>
  <c r="E55" i="22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A1" i="18"/>
  <c r="A1" i="9" s="1"/>
  <c r="A3" i="9"/>
  <c r="A3" i="10"/>
  <c r="A3" i="11"/>
  <c r="A3" i="12"/>
  <c r="A3" i="13"/>
  <c r="A3" i="14"/>
  <c r="A3" i="15"/>
  <c r="A3" i="16"/>
  <c r="I10" i="9"/>
  <c r="H10" i="9"/>
  <c r="G10" i="9"/>
  <c r="F10" i="9"/>
  <c r="E10" i="9"/>
  <c r="D10" i="9"/>
  <c r="C10" i="9"/>
  <c r="B10" i="9"/>
  <c r="A10" i="9"/>
  <c r="I10" i="10"/>
  <c r="H10" i="10"/>
  <c r="G10" i="10"/>
  <c r="F10" i="10"/>
  <c r="E10" i="10"/>
  <c r="D10" i="10"/>
  <c r="C10" i="10"/>
  <c r="B10" i="10"/>
  <c r="A10" i="10"/>
  <c r="I10" i="11"/>
  <c r="H10" i="11"/>
  <c r="G10" i="11"/>
  <c r="F10" i="11"/>
  <c r="E10" i="11"/>
  <c r="D10" i="11"/>
  <c r="C10" i="11"/>
  <c r="B10" i="11"/>
  <c r="A10" i="11"/>
  <c r="I10" i="12"/>
  <c r="H10" i="12"/>
  <c r="G10" i="12"/>
  <c r="F10" i="12"/>
  <c r="E10" i="12"/>
  <c r="D10" i="12"/>
  <c r="C10" i="12"/>
  <c r="B10" i="12"/>
  <c r="A10" i="12"/>
  <c r="I10" i="13"/>
  <c r="H10" i="13"/>
  <c r="G10" i="13"/>
  <c r="F10" i="13"/>
  <c r="E10" i="13"/>
  <c r="D10" i="13"/>
  <c r="C10" i="13"/>
  <c r="B10" i="13"/>
  <c r="A10" i="13"/>
  <c r="I10" i="14"/>
  <c r="H10" i="14"/>
  <c r="G10" i="14"/>
  <c r="F10" i="14"/>
  <c r="E10" i="14"/>
  <c r="D10" i="14"/>
  <c r="C10" i="14"/>
  <c r="B10" i="14"/>
  <c r="A10" i="14"/>
  <c r="I10" i="15"/>
  <c r="H10" i="15"/>
  <c r="G10" i="15"/>
  <c r="F10" i="15"/>
  <c r="E10" i="15"/>
  <c r="D10" i="15"/>
  <c r="C10" i="15"/>
  <c r="B10" i="15"/>
  <c r="A10" i="15"/>
  <c r="I10" i="16"/>
  <c r="H10" i="16"/>
  <c r="G10" i="16"/>
  <c r="F10" i="16"/>
  <c r="E10" i="16"/>
  <c r="D10" i="16"/>
  <c r="C10" i="16"/>
  <c r="B10" i="16"/>
  <c r="A10" i="16"/>
  <c r="A3" i="17"/>
  <c r="I10" i="17"/>
  <c r="H10" i="17"/>
  <c r="G10" i="17"/>
  <c r="F10" i="17"/>
  <c r="E10" i="17"/>
  <c r="D10" i="17"/>
  <c r="C10" i="17"/>
  <c r="B10" i="17"/>
  <c r="A10" i="17"/>
  <c r="D1381" i="27" l="1"/>
  <c r="D1380" i="27"/>
  <c r="O1378" i="30" s="1"/>
  <c r="P1378" i="30" s="1"/>
  <c r="D613" i="27"/>
  <c r="O611" i="30" s="1"/>
  <c r="P611" i="30" s="1"/>
  <c r="D693" i="27"/>
  <c r="D785" i="27"/>
  <c r="D474" i="27"/>
  <c r="D673" i="27"/>
  <c r="O671" i="30" s="1"/>
  <c r="P671" i="30" s="1"/>
  <c r="D920" i="27"/>
  <c r="O918" i="30" s="1"/>
  <c r="P918" i="30" s="1"/>
  <c r="D612" i="27"/>
  <c r="O610" i="30" s="1"/>
  <c r="P610" i="30" s="1"/>
  <c r="D307" i="27"/>
  <c r="O305" i="30" s="1"/>
  <c r="P305" i="30" s="1"/>
  <c r="X42" i="26"/>
  <c r="Z42" i="26" s="1"/>
  <c r="AA42" i="26" s="1"/>
  <c r="X38" i="26"/>
  <c r="Z38" i="26" s="1"/>
  <c r="AA38" i="26" s="1"/>
  <c r="X34" i="26"/>
  <c r="Z34" i="26" s="1"/>
  <c r="AA34" i="26" s="1"/>
  <c r="D396" i="27"/>
  <c r="O394" i="30" s="1"/>
  <c r="P394" i="30" s="1"/>
  <c r="D1385" i="27"/>
  <c r="O1383" i="30" s="1"/>
  <c r="P1383" i="30" s="1"/>
  <c r="X25" i="26"/>
  <c r="X17" i="26"/>
  <c r="X31" i="26"/>
  <c r="X27" i="26"/>
  <c r="X23" i="26"/>
  <c r="X19" i="26"/>
  <c r="X29" i="26"/>
  <c r="X21" i="26"/>
  <c r="X20" i="26"/>
  <c r="X32" i="26"/>
  <c r="Z32" i="26" s="1"/>
  <c r="AA32" i="26" s="1"/>
  <c r="X44" i="26"/>
  <c r="Z44" i="26" s="1"/>
  <c r="AA44" i="26" s="1"/>
  <c r="X40" i="26"/>
  <c r="Z40" i="26" s="1"/>
  <c r="AA40" i="26" s="1"/>
  <c r="X36" i="26"/>
  <c r="Z36" i="26" s="1"/>
  <c r="AA36" i="26" s="1"/>
  <c r="X18" i="26"/>
  <c r="O11" i="30"/>
  <c r="P11" i="30" s="1"/>
  <c r="O13" i="30"/>
  <c r="P13" i="30" s="1"/>
  <c r="O15" i="30"/>
  <c r="P15" i="30" s="1"/>
  <c r="O17" i="30"/>
  <c r="P17" i="30" s="1"/>
  <c r="O19" i="30"/>
  <c r="P19" i="30" s="1"/>
  <c r="O21" i="30"/>
  <c r="P21" i="30" s="1"/>
  <c r="O23" i="30"/>
  <c r="P23" i="30" s="1"/>
  <c r="O25" i="30"/>
  <c r="P25" i="30" s="1"/>
  <c r="O27" i="30"/>
  <c r="P27" i="30" s="1"/>
  <c r="O29" i="30"/>
  <c r="P29" i="30" s="1"/>
  <c r="O31" i="30"/>
  <c r="P31" i="30" s="1"/>
  <c r="O33" i="30"/>
  <c r="P33" i="30" s="1"/>
  <c r="O35" i="30"/>
  <c r="P35" i="30" s="1"/>
  <c r="O37" i="30"/>
  <c r="P37" i="30" s="1"/>
  <c r="O39" i="30"/>
  <c r="P39" i="30" s="1"/>
  <c r="O41" i="30"/>
  <c r="P41" i="30" s="1"/>
  <c r="O43" i="30"/>
  <c r="P43" i="30" s="1"/>
  <c r="O45" i="30"/>
  <c r="P45" i="30" s="1"/>
  <c r="O47" i="30"/>
  <c r="P47" i="30" s="1"/>
  <c r="O49" i="30"/>
  <c r="P49" i="30" s="1"/>
  <c r="O51" i="30"/>
  <c r="P51" i="30" s="1"/>
  <c r="O53" i="30"/>
  <c r="P53" i="30" s="1"/>
  <c r="O55" i="30"/>
  <c r="P55" i="30" s="1"/>
  <c r="O57" i="30"/>
  <c r="P57" i="30" s="1"/>
  <c r="O59" i="30"/>
  <c r="P59" i="30" s="1"/>
  <c r="O61" i="30"/>
  <c r="P61" i="30" s="1"/>
  <c r="O63" i="30"/>
  <c r="P63" i="30" s="1"/>
  <c r="O65" i="30"/>
  <c r="P65" i="30" s="1"/>
  <c r="O67" i="30"/>
  <c r="P67" i="30" s="1"/>
  <c r="O69" i="30"/>
  <c r="P69" i="30" s="1"/>
  <c r="O71" i="30"/>
  <c r="P71" i="30" s="1"/>
  <c r="O73" i="30"/>
  <c r="P73" i="30" s="1"/>
  <c r="O75" i="30"/>
  <c r="P75" i="30" s="1"/>
  <c r="O77" i="30"/>
  <c r="P77" i="30" s="1"/>
  <c r="O79" i="30"/>
  <c r="P79" i="30" s="1"/>
  <c r="O81" i="30"/>
  <c r="P81" i="30" s="1"/>
  <c r="O83" i="30"/>
  <c r="P83" i="30" s="1"/>
  <c r="O85" i="30"/>
  <c r="P85" i="30" s="1"/>
  <c r="O87" i="30"/>
  <c r="P87" i="30" s="1"/>
  <c r="O89" i="30"/>
  <c r="P89" i="30" s="1"/>
  <c r="O91" i="30"/>
  <c r="P91" i="30" s="1"/>
  <c r="O93" i="30"/>
  <c r="P93" i="30" s="1"/>
  <c r="O95" i="30"/>
  <c r="P95" i="30" s="1"/>
  <c r="O97" i="30"/>
  <c r="P97" i="30" s="1"/>
  <c r="O99" i="30"/>
  <c r="P99" i="30" s="1"/>
  <c r="O101" i="30"/>
  <c r="P101" i="30" s="1"/>
  <c r="O103" i="30"/>
  <c r="P103" i="30" s="1"/>
  <c r="O105" i="30"/>
  <c r="P105" i="30" s="1"/>
  <c r="O107" i="30"/>
  <c r="P107" i="30" s="1"/>
  <c r="O109" i="30"/>
  <c r="P109" i="30" s="1"/>
  <c r="O111" i="30"/>
  <c r="P111" i="30" s="1"/>
  <c r="O113" i="30"/>
  <c r="P113" i="30" s="1"/>
  <c r="O115" i="30"/>
  <c r="P115" i="30" s="1"/>
  <c r="O117" i="30"/>
  <c r="P117" i="30" s="1"/>
  <c r="O119" i="30"/>
  <c r="P119" i="30" s="1"/>
  <c r="O121" i="30"/>
  <c r="P121" i="30" s="1"/>
  <c r="O123" i="30"/>
  <c r="P123" i="30" s="1"/>
  <c r="O125" i="30"/>
  <c r="P125" i="30" s="1"/>
  <c r="O127" i="30"/>
  <c r="P127" i="30" s="1"/>
  <c r="O129" i="30"/>
  <c r="P129" i="30" s="1"/>
  <c r="O131" i="30"/>
  <c r="P131" i="30" s="1"/>
  <c r="O133" i="30"/>
  <c r="P133" i="30" s="1"/>
  <c r="O135" i="30"/>
  <c r="P135" i="30" s="1"/>
  <c r="O141" i="30"/>
  <c r="P141" i="30" s="1"/>
  <c r="O143" i="30"/>
  <c r="P143" i="30" s="1"/>
  <c r="O145" i="30"/>
  <c r="P145" i="30" s="1"/>
  <c r="O147" i="30"/>
  <c r="P147" i="30" s="1"/>
  <c r="O149" i="30"/>
  <c r="P149" i="30" s="1"/>
  <c r="O151" i="30"/>
  <c r="P151" i="30" s="1"/>
  <c r="O153" i="30"/>
  <c r="P153" i="30" s="1"/>
  <c r="O155" i="30"/>
  <c r="P155" i="30" s="1"/>
  <c r="O157" i="30"/>
  <c r="P157" i="30" s="1"/>
  <c r="O159" i="30"/>
  <c r="P159" i="30" s="1"/>
  <c r="O161" i="30"/>
  <c r="P161" i="30" s="1"/>
  <c r="O163" i="30"/>
  <c r="P163" i="30" s="1"/>
  <c r="O165" i="30"/>
  <c r="P165" i="30" s="1"/>
  <c r="O167" i="30"/>
  <c r="P167" i="30" s="1"/>
  <c r="O169" i="30"/>
  <c r="P169" i="30" s="1"/>
  <c r="O171" i="30"/>
  <c r="P171" i="30" s="1"/>
  <c r="O173" i="30"/>
  <c r="P173" i="30" s="1"/>
  <c r="O175" i="30"/>
  <c r="P175" i="30" s="1"/>
  <c r="O177" i="30"/>
  <c r="P177" i="30" s="1"/>
  <c r="O179" i="30"/>
  <c r="P179" i="30" s="1"/>
  <c r="O181" i="30"/>
  <c r="P181" i="30" s="1"/>
  <c r="O183" i="30"/>
  <c r="P183" i="30" s="1"/>
  <c r="O185" i="30"/>
  <c r="P185" i="30" s="1"/>
  <c r="O187" i="30"/>
  <c r="P187" i="30" s="1"/>
  <c r="O189" i="30"/>
  <c r="P189" i="30" s="1"/>
  <c r="O191" i="30"/>
  <c r="P191" i="30" s="1"/>
  <c r="O193" i="30"/>
  <c r="P193" i="30" s="1"/>
  <c r="O195" i="30"/>
  <c r="P195" i="30" s="1"/>
  <c r="O197" i="30"/>
  <c r="P197" i="30" s="1"/>
  <c r="O199" i="30"/>
  <c r="P199" i="30" s="1"/>
  <c r="O201" i="30"/>
  <c r="P201" i="30" s="1"/>
  <c r="O203" i="30"/>
  <c r="P203" i="30" s="1"/>
  <c r="O205" i="30"/>
  <c r="P205" i="30" s="1"/>
  <c r="O207" i="30"/>
  <c r="P207" i="30" s="1"/>
  <c r="O209" i="30"/>
  <c r="P209" i="30" s="1"/>
  <c r="O211" i="30"/>
  <c r="P211" i="30" s="1"/>
  <c r="O213" i="30"/>
  <c r="P213" i="30" s="1"/>
  <c r="O215" i="30"/>
  <c r="P215" i="30" s="1"/>
  <c r="O217" i="30"/>
  <c r="P217" i="30" s="1"/>
  <c r="O219" i="30"/>
  <c r="P219" i="30" s="1"/>
  <c r="O221" i="30"/>
  <c r="P221" i="30" s="1"/>
  <c r="O223" i="30"/>
  <c r="P223" i="30" s="1"/>
  <c r="O225" i="30"/>
  <c r="P225" i="30" s="1"/>
  <c r="O227" i="30"/>
  <c r="P227" i="30" s="1"/>
  <c r="O229" i="30"/>
  <c r="P229" i="30" s="1"/>
  <c r="O231" i="30"/>
  <c r="P231" i="30" s="1"/>
  <c r="O233" i="30"/>
  <c r="P233" i="30" s="1"/>
  <c r="O235" i="30"/>
  <c r="P235" i="30" s="1"/>
  <c r="O237" i="30"/>
  <c r="P237" i="30" s="1"/>
  <c r="O239" i="30"/>
  <c r="P239" i="30" s="1"/>
  <c r="O241" i="30"/>
  <c r="P241" i="30" s="1"/>
  <c r="O243" i="30"/>
  <c r="P243" i="30" s="1"/>
  <c r="O245" i="30"/>
  <c r="P245" i="30" s="1"/>
  <c r="O247" i="30"/>
  <c r="P247" i="30" s="1"/>
  <c r="O249" i="30"/>
  <c r="P249" i="30" s="1"/>
  <c r="O251" i="30"/>
  <c r="P251" i="30" s="1"/>
  <c r="O253" i="30"/>
  <c r="P253" i="30" s="1"/>
  <c r="O255" i="30"/>
  <c r="P255" i="30" s="1"/>
  <c r="O257" i="30"/>
  <c r="P257" i="30" s="1"/>
  <c r="O259" i="30"/>
  <c r="P259" i="30" s="1"/>
  <c r="O261" i="30"/>
  <c r="P261" i="30" s="1"/>
  <c r="O263" i="30"/>
  <c r="P263" i="30" s="1"/>
  <c r="O265" i="30"/>
  <c r="P265" i="30" s="1"/>
  <c r="O267" i="30"/>
  <c r="P267" i="30" s="1"/>
  <c r="O269" i="30"/>
  <c r="P269" i="30" s="1"/>
  <c r="O273" i="30"/>
  <c r="P273" i="30" s="1"/>
  <c r="O275" i="30"/>
  <c r="P275" i="30" s="1"/>
  <c r="O277" i="30"/>
  <c r="P277" i="30" s="1"/>
  <c r="O279" i="30"/>
  <c r="P279" i="30" s="1"/>
  <c r="O281" i="30"/>
  <c r="P281" i="30" s="1"/>
  <c r="O283" i="30"/>
  <c r="P283" i="30" s="1"/>
  <c r="O285" i="30"/>
  <c r="P285" i="30" s="1"/>
  <c r="O287" i="30"/>
  <c r="P287" i="30" s="1"/>
  <c r="O289" i="30"/>
  <c r="P289" i="30" s="1"/>
  <c r="O291" i="30"/>
  <c r="P291" i="30" s="1"/>
  <c r="O293" i="30"/>
  <c r="P293" i="30" s="1"/>
  <c r="O295" i="30"/>
  <c r="P295" i="30" s="1"/>
  <c r="O297" i="30"/>
  <c r="P297" i="30" s="1"/>
  <c r="O299" i="30"/>
  <c r="P299" i="30" s="1"/>
  <c r="O301" i="30"/>
  <c r="P301" i="30" s="1"/>
  <c r="O303" i="30"/>
  <c r="P303" i="30" s="1"/>
  <c r="O307" i="30"/>
  <c r="P307" i="30" s="1"/>
  <c r="O309" i="30"/>
  <c r="P309" i="30" s="1"/>
  <c r="O311" i="30"/>
  <c r="P311" i="30" s="1"/>
  <c r="O313" i="30"/>
  <c r="P313" i="30" s="1"/>
  <c r="O315" i="30"/>
  <c r="P315" i="30" s="1"/>
  <c r="O317" i="30"/>
  <c r="P317" i="30" s="1"/>
  <c r="O319" i="30"/>
  <c r="P319" i="30" s="1"/>
  <c r="O321" i="30"/>
  <c r="P321" i="30" s="1"/>
  <c r="O323" i="30"/>
  <c r="P323" i="30" s="1"/>
  <c r="O325" i="30"/>
  <c r="P325" i="30" s="1"/>
  <c r="O327" i="30"/>
  <c r="P327" i="30" s="1"/>
  <c r="O329" i="30"/>
  <c r="P329" i="30" s="1"/>
  <c r="O331" i="30"/>
  <c r="P331" i="30" s="1"/>
  <c r="O333" i="30"/>
  <c r="P333" i="30" s="1"/>
  <c r="O335" i="30"/>
  <c r="P335" i="30" s="1"/>
  <c r="O337" i="30"/>
  <c r="P337" i="30" s="1"/>
  <c r="O339" i="30"/>
  <c r="P339" i="30" s="1"/>
  <c r="O341" i="30"/>
  <c r="P341" i="30" s="1"/>
  <c r="O343" i="30"/>
  <c r="P343" i="30" s="1"/>
  <c r="O345" i="30"/>
  <c r="P345" i="30" s="1"/>
  <c r="O347" i="30"/>
  <c r="P347" i="30" s="1"/>
  <c r="O349" i="30"/>
  <c r="P349" i="30" s="1"/>
  <c r="O351" i="30"/>
  <c r="P351" i="30" s="1"/>
  <c r="O353" i="30"/>
  <c r="P353" i="30" s="1"/>
  <c r="O355" i="30"/>
  <c r="P355" i="30" s="1"/>
  <c r="O357" i="30"/>
  <c r="P357" i="30" s="1"/>
  <c r="O359" i="30"/>
  <c r="P359" i="30" s="1"/>
  <c r="O361" i="30"/>
  <c r="P361" i="30" s="1"/>
  <c r="O363" i="30"/>
  <c r="P363" i="30" s="1"/>
  <c r="O365" i="30"/>
  <c r="P365" i="30" s="1"/>
  <c r="O367" i="30"/>
  <c r="P367" i="30" s="1"/>
  <c r="O369" i="30"/>
  <c r="P369" i="30" s="1"/>
  <c r="O371" i="30"/>
  <c r="P371" i="30" s="1"/>
  <c r="O373" i="30"/>
  <c r="P373" i="30" s="1"/>
  <c r="O375" i="30"/>
  <c r="P375" i="30" s="1"/>
  <c r="O377" i="30"/>
  <c r="P377" i="30" s="1"/>
  <c r="O379" i="30"/>
  <c r="P379" i="30" s="1"/>
  <c r="O381" i="30"/>
  <c r="P381" i="30" s="1"/>
  <c r="O383" i="30"/>
  <c r="P383" i="30" s="1"/>
  <c r="O385" i="30"/>
  <c r="P385" i="30" s="1"/>
  <c r="O387" i="30"/>
  <c r="P387" i="30" s="1"/>
  <c r="O389" i="30"/>
  <c r="P389" i="30" s="1"/>
  <c r="O391" i="30"/>
  <c r="P391" i="30" s="1"/>
  <c r="O393" i="30"/>
  <c r="P393" i="30" s="1"/>
  <c r="O395" i="30"/>
  <c r="P395" i="30" s="1"/>
  <c r="O397" i="30"/>
  <c r="P397" i="30" s="1"/>
  <c r="O399" i="30"/>
  <c r="P399" i="30" s="1"/>
  <c r="O401" i="30"/>
  <c r="P401" i="30" s="1"/>
  <c r="O403" i="30"/>
  <c r="P403" i="30" s="1"/>
  <c r="O405" i="30"/>
  <c r="P405" i="30" s="1"/>
  <c r="O407" i="30"/>
  <c r="P407" i="30" s="1"/>
  <c r="O409" i="30"/>
  <c r="P409" i="30" s="1"/>
  <c r="O411" i="30"/>
  <c r="P411" i="30" s="1"/>
  <c r="O413" i="30"/>
  <c r="P413" i="30" s="1"/>
  <c r="O415" i="30"/>
  <c r="P415" i="30" s="1"/>
  <c r="O417" i="30"/>
  <c r="P417" i="30" s="1"/>
  <c r="O419" i="30"/>
  <c r="P419" i="30" s="1"/>
  <c r="O421" i="30"/>
  <c r="P421" i="30" s="1"/>
  <c r="O423" i="30"/>
  <c r="P423" i="30" s="1"/>
  <c r="O425" i="30"/>
  <c r="P425" i="30" s="1"/>
  <c r="O12" i="30"/>
  <c r="P12" i="30" s="1"/>
  <c r="O14" i="30"/>
  <c r="P14" i="30" s="1"/>
  <c r="O16" i="30"/>
  <c r="P16" i="30" s="1"/>
  <c r="O18" i="30"/>
  <c r="P18" i="30" s="1"/>
  <c r="O20" i="30"/>
  <c r="P20" i="30" s="1"/>
  <c r="O22" i="30"/>
  <c r="P22" i="30" s="1"/>
  <c r="O24" i="30"/>
  <c r="P24" i="30" s="1"/>
  <c r="O26" i="30"/>
  <c r="P26" i="30" s="1"/>
  <c r="O28" i="30"/>
  <c r="P28" i="30" s="1"/>
  <c r="O30" i="30"/>
  <c r="P30" i="30" s="1"/>
  <c r="O32" i="30"/>
  <c r="P32" i="30" s="1"/>
  <c r="O34" i="30"/>
  <c r="P34" i="30" s="1"/>
  <c r="O36" i="30"/>
  <c r="P36" i="30" s="1"/>
  <c r="O38" i="30"/>
  <c r="P38" i="30" s="1"/>
  <c r="O40" i="30"/>
  <c r="P40" i="30" s="1"/>
  <c r="O42" i="30"/>
  <c r="P42" i="30" s="1"/>
  <c r="O44" i="30"/>
  <c r="P44" i="30" s="1"/>
  <c r="O46" i="30"/>
  <c r="P46" i="30" s="1"/>
  <c r="O48" i="30"/>
  <c r="P48" i="30" s="1"/>
  <c r="O50" i="30"/>
  <c r="P50" i="30" s="1"/>
  <c r="O52" i="30"/>
  <c r="P52" i="30" s="1"/>
  <c r="O54" i="30"/>
  <c r="P54" i="30" s="1"/>
  <c r="O56" i="30"/>
  <c r="P56" i="30" s="1"/>
  <c r="O58" i="30"/>
  <c r="P58" i="30" s="1"/>
  <c r="O60" i="30"/>
  <c r="P60" i="30" s="1"/>
  <c r="O62" i="30"/>
  <c r="P62" i="30" s="1"/>
  <c r="O64" i="30"/>
  <c r="P64" i="30" s="1"/>
  <c r="O66" i="30"/>
  <c r="P66" i="30" s="1"/>
  <c r="O68" i="30"/>
  <c r="P68" i="30" s="1"/>
  <c r="O70" i="30"/>
  <c r="P70" i="30" s="1"/>
  <c r="O72" i="30"/>
  <c r="P72" i="30" s="1"/>
  <c r="O74" i="30"/>
  <c r="P74" i="30" s="1"/>
  <c r="O76" i="30"/>
  <c r="P76" i="30" s="1"/>
  <c r="O78" i="30"/>
  <c r="P78" i="30" s="1"/>
  <c r="O80" i="30"/>
  <c r="P80" i="30" s="1"/>
  <c r="O82" i="30"/>
  <c r="P82" i="30" s="1"/>
  <c r="O84" i="30"/>
  <c r="P84" i="30" s="1"/>
  <c r="O86" i="30"/>
  <c r="P86" i="30" s="1"/>
  <c r="O88" i="30"/>
  <c r="P88" i="30" s="1"/>
  <c r="O90" i="30"/>
  <c r="P90" i="30" s="1"/>
  <c r="O92" i="30"/>
  <c r="P92" i="30" s="1"/>
  <c r="O94" i="30"/>
  <c r="P94" i="30" s="1"/>
  <c r="O96" i="30"/>
  <c r="P96" i="30" s="1"/>
  <c r="O98" i="30"/>
  <c r="P98" i="30" s="1"/>
  <c r="O100" i="30"/>
  <c r="P100" i="30" s="1"/>
  <c r="O102" i="30"/>
  <c r="P102" i="30" s="1"/>
  <c r="O104" i="30"/>
  <c r="P104" i="30" s="1"/>
  <c r="O106" i="30"/>
  <c r="P106" i="30" s="1"/>
  <c r="O108" i="30"/>
  <c r="P108" i="30" s="1"/>
  <c r="O110" i="30"/>
  <c r="P110" i="30" s="1"/>
  <c r="O112" i="30"/>
  <c r="P112" i="30" s="1"/>
  <c r="O114" i="30"/>
  <c r="P114" i="30" s="1"/>
  <c r="O116" i="30"/>
  <c r="P116" i="30" s="1"/>
  <c r="O118" i="30"/>
  <c r="P118" i="30" s="1"/>
  <c r="O120" i="30"/>
  <c r="P120" i="30" s="1"/>
  <c r="O122" i="30"/>
  <c r="P122" i="30" s="1"/>
  <c r="O124" i="30"/>
  <c r="P124" i="30" s="1"/>
  <c r="O126" i="30"/>
  <c r="P126" i="30" s="1"/>
  <c r="O128" i="30"/>
  <c r="P128" i="30" s="1"/>
  <c r="O130" i="30"/>
  <c r="P130" i="30" s="1"/>
  <c r="O132" i="30"/>
  <c r="P132" i="30" s="1"/>
  <c r="O134" i="30"/>
  <c r="P134" i="30" s="1"/>
  <c r="O136" i="30"/>
  <c r="P136" i="30" s="1"/>
  <c r="O140" i="30"/>
  <c r="P140" i="30" s="1"/>
  <c r="O142" i="30"/>
  <c r="P142" i="30" s="1"/>
  <c r="O144" i="30"/>
  <c r="P144" i="30" s="1"/>
  <c r="O146" i="30"/>
  <c r="P146" i="30" s="1"/>
  <c r="O148" i="30"/>
  <c r="P148" i="30" s="1"/>
  <c r="O150" i="30"/>
  <c r="P150" i="30" s="1"/>
  <c r="O152" i="30"/>
  <c r="P152" i="30" s="1"/>
  <c r="O154" i="30"/>
  <c r="P154" i="30" s="1"/>
  <c r="O156" i="30"/>
  <c r="P156" i="30" s="1"/>
  <c r="O158" i="30"/>
  <c r="P158" i="30" s="1"/>
  <c r="O160" i="30"/>
  <c r="P160" i="30" s="1"/>
  <c r="O162" i="30"/>
  <c r="P162" i="30" s="1"/>
  <c r="O164" i="30"/>
  <c r="P164" i="30" s="1"/>
  <c r="O166" i="30"/>
  <c r="P166" i="30" s="1"/>
  <c r="O168" i="30"/>
  <c r="P168" i="30" s="1"/>
  <c r="O170" i="30"/>
  <c r="P170" i="30" s="1"/>
  <c r="O172" i="30"/>
  <c r="P172" i="30" s="1"/>
  <c r="O174" i="30"/>
  <c r="P174" i="30" s="1"/>
  <c r="O176" i="30"/>
  <c r="P176" i="30" s="1"/>
  <c r="O178" i="30"/>
  <c r="P178" i="30" s="1"/>
  <c r="O180" i="30"/>
  <c r="P180" i="30" s="1"/>
  <c r="O182" i="30"/>
  <c r="P182" i="30" s="1"/>
  <c r="O184" i="30"/>
  <c r="P184" i="30" s="1"/>
  <c r="O186" i="30"/>
  <c r="P186" i="30" s="1"/>
  <c r="O188" i="30"/>
  <c r="P188" i="30" s="1"/>
  <c r="O190" i="30"/>
  <c r="P190" i="30" s="1"/>
  <c r="O192" i="30"/>
  <c r="P192" i="30" s="1"/>
  <c r="O194" i="30"/>
  <c r="P194" i="30" s="1"/>
  <c r="O196" i="30"/>
  <c r="P196" i="30" s="1"/>
  <c r="O198" i="30"/>
  <c r="P198" i="30" s="1"/>
  <c r="O200" i="30"/>
  <c r="P200" i="30" s="1"/>
  <c r="O202" i="30"/>
  <c r="P202" i="30" s="1"/>
  <c r="O204" i="30"/>
  <c r="P204" i="30" s="1"/>
  <c r="O206" i="30"/>
  <c r="P206" i="30" s="1"/>
  <c r="O208" i="30"/>
  <c r="P208" i="30" s="1"/>
  <c r="O210" i="30"/>
  <c r="P210" i="30" s="1"/>
  <c r="O212" i="30"/>
  <c r="P212" i="30" s="1"/>
  <c r="O214" i="30"/>
  <c r="P214" i="30" s="1"/>
  <c r="O216" i="30"/>
  <c r="P216" i="30" s="1"/>
  <c r="O218" i="30"/>
  <c r="P218" i="30" s="1"/>
  <c r="O220" i="30"/>
  <c r="P220" i="30" s="1"/>
  <c r="O222" i="30"/>
  <c r="P222" i="30" s="1"/>
  <c r="O224" i="30"/>
  <c r="P224" i="30" s="1"/>
  <c r="O226" i="30"/>
  <c r="P226" i="30" s="1"/>
  <c r="O228" i="30"/>
  <c r="P228" i="30" s="1"/>
  <c r="O230" i="30"/>
  <c r="P230" i="30" s="1"/>
  <c r="O232" i="30"/>
  <c r="P232" i="30" s="1"/>
  <c r="O234" i="30"/>
  <c r="P234" i="30" s="1"/>
  <c r="O236" i="30"/>
  <c r="P236" i="30" s="1"/>
  <c r="O238" i="30"/>
  <c r="P238" i="30" s="1"/>
  <c r="O240" i="30"/>
  <c r="P240" i="30" s="1"/>
  <c r="O242" i="30"/>
  <c r="P242" i="30" s="1"/>
  <c r="O244" i="30"/>
  <c r="P244" i="30" s="1"/>
  <c r="O246" i="30"/>
  <c r="P246" i="30" s="1"/>
  <c r="O248" i="30"/>
  <c r="P248" i="30" s="1"/>
  <c r="O250" i="30"/>
  <c r="P250" i="30" s="1"/>
  <c r="O252" i="30"/>
  <c r="P252" i="30" s="1"/>
  <c r="O254" i="30"/>
  <c r="P254" i="30" s="1"/>
  <c r="O256" i="30"/>
  <c r="P256" i="30" s="1"/>
  <c r="O258" i="30"/>
  <c r="P258" i="30" s="1"/>
  <c r="O260" i="30"/>
  <c r="P260" i="30" s="1"/>
  <c r="O262" i="30"/>
  <c r="P262" i="30" s="1"/>
  <c r="O264" i="30"/>
  <c r="P264" i="30" s="1"/>
  <c r="O266" i="30"/>
  <c r="P266" i="30" s="1"/>
  <c r="O268" i="30"/>
  <c r="P268" i="30" s="1"/>
  <c r="O270" i="30"/>
  <c r="P270" i="30" s="1"/>
  <c r="O272" i="30"/>
  <c r="P272" i="30" s="1"/>
  <c r="O274" i="30"/>
  <c r="P274" i="30" s="1"/>
  <c r="O276" i="30"/>
  <c r="P276" i="30" s="1"/>
  <c r="O278" i="30"/>
  <c r="P278" i="30" s="1"/>
  <c r="O280" i="30"/>
  <c r="P280" i="30" s="1"/>
  <c r="O282" i="30"/>
  <c r="P282" i="30" s="1"/>
  <c r="O284" i="30"/>
  <c r="P284" i="30" s="1"/>
  <c r="O286" i="30"/>
  <c r="P286" i="30" s="1"/>
  <c r="O288" i="30"/>
  <c r="P288" i="30" s="1"/>
  <c r="O290" i="30"/>
  <c r="P290" i="30" s="1"/>
  <c r="O292" i="30"/>
  <c r="P292" i="30" s="1"/>
  <c r="O294" i="30"/>
  <c r="P294" i="30" s="1"/>
  <c r="O296" i="30"/>
  <c r="P296" i="30" s="1"/>
  <c r="O298" i="30"/>
  <c r="P298" i="30" s="1"/>
  <c r="O300" i="30"/>
  <c r="P300" i="30" s="1"/>
  <c r="O302" i="30"/>
  <c r="P302" i="30" s="1"/>
  <c r="O304" i="30"/>
  <c r="P304" i="30" s="1"/>
  <c r="O306" i="30"/>
  <c r="P306" i="30" s="1"/>
  <c r="O308" i="30"/>
  <c r="P308" i="30" s="1"/>
  <c r="O310" i="30"/>
  <c r="P310" i="30" s="1"/>
  <c r="O312" i="30"/>
  <c r="P312" i="30" s="1"/>
  <c r="O314" i="30"/>
  <c r="P314" i="30" s="1"/>
  <c r="O316" i="30"/>
  <c r="P316" i="30" s="1"/>
  <c r="O318" i="30"/>
  <c r="P318" i="30" s="1"/>
  <c r="O320" i="30"/>
  <c r="P320" i="30" s="1"/>
  <c r="O322" i="30"/>
  <c r="P322" i="30" s="1"/>
  <c r="O324" i="30"/>
  <c r="P324" i="30" s="1"/>
  <c r="O326" i="30"/>
  <c r="P326" i="30" s="1"/>
  <c r="O328" i="30"/>
  <c r="P328" i="30" s="1"/>
  <c r="O330" i="30"/>
  <c r="P330" i="30" s="1"/>
  <c r="O332" i="30"/>
  <c r="P332" i="30" s="1"/>
  <c r="O334" i="30"/>
  <c r="P334" i="30" s="1"/>
  <c r="O336" i="30"/>
  <c r="P336" i="30" s="1"/>
  <c r="O338" i="30"/>
  <c r="P338" i="30" s="1"/>
  <c r="O340" i="30"/>
  <c r="P340" i="30" s="1"/>
  <c r="O342" i="30"/>
  <c r="P342" i="30" s="1"/>
  <c r="O344" i="30"/>
  <c r="P344" i="30" s="1"/>
  <c r="O346" i="30"/>
  <c r="P346" i="30" s="1"/>
  <c r="O348" i="30"/>
  <c r="P348" i="30" s="1"/>
  <c r="O350" i="30"/>
  <c r="P350" i="30" s="1"/>
  <c r="O352" i="30"/>
  <c r="P352" i="30" s="1"/>
  <c r="O354" i="30"/>
  <c r="P354" i="30" s="1"/>
  <c r="O356" i="30"/>
  <c r="P356" i="30" s="1"/>
  <c r="O358" i="30"/>
  <c r="P358" i="30" s="1"/>
  <c r="O360" i="30"/>
  <c r="P360" i="30" s="1"/>
  <c r="O362" i="30"/>
  <c r="P362" i="30" s="1"/>
  <c r="O364" i="30"/>
  <c r="P364" i="30" s="1"/>
  <c r="O366" i="30"/>
  <c r="P366" i="30" s="1"/>
  <c r="O368" i="30"/>
  <c r="P368" i="30" s="1"/>
  <c r="O370" i="30"/>
  <c r="P370" i="30" s="1"/>
  <c r="O372" i="30"/>
  <c r="P372" i="30" s="1"/>
  <c r="O374" i="30"/>
  <c r="P374" i="30" s="1"/>
  <c r="O376" i="30"/>
  <c r="P376" i="30" s="1"/>
  <c r="O378" i="30"/>
  <c r="P378" i="30" s="1"/>
  <c r="O380" i="30"/>
  <c r="P380" i="30" s="1"/>
  <c r="O382" i="30"/>
  <c r="P382" i="30" s="1"/>
  <c r="O384" i="30"/>
  <c r="P384" i="30" s="1"/>
  <c r="O386" i="30"/>
  <c r="P386" i="30" s="1"/>
  <c r="O388" i="30"/>
  <c r="P388" i="30" s="1"/>
  <c r="O390" i="30"/>
  <c r="P390" i="30" s="1"/>
  <c r="O392" i="30"/>
  <c r="P392" i="30" s="1"/>
  <c r="O396" i="30"/>
  <c r="P396" i="30" s="1"/>
  <c r="O398" i="30"/>
  <c r="P398" i="30" s="1"/>
  <c r="O400" i="30"/>
  <c r="P400" i="30" s="1"/>
  <c r="O402" i="30"/>
  <c r="P402" i="30" s="1"/>
  <c r="O404" i="30"/>
  <c r="P404" i="30" s="1"/>
  <c r="O406" i="30"/>
  <c r="P406" i="30" s="1"/>
  <c r="O408" i="30"/>
  <c r="P408" i="30" s="1"/>
  <c r="O410" i="30"/>
  <c r="P410" i="30" s="1"/>
  <c r="O412" i="30"/>
  <c r="P412" i="30" s="1"/>
  <c r="O414" i="30"/>
  <c r="P414" i="30" s="1"/>
  <c r="O416" i="30"/>
  <c r="P416" i="30" s="1"/>
  <c r="O418" i="30"/>
  <c r="P418" i="30" s="1"/>
  <c r="O420" i="30"/>
  <c r="P420" i="30" s="1"/>
  <c r="O422" i="30"/>
  <c r="P422" i="30" s="1"/>
  <c r="O424" i="30"/>
  <c r="P424" i="30" s="1"/>
  <c r="O426" i="30"/>
  <c r="P426" i="30" s="1"/>
  <c r="O427" i="30"/>
  <c r="P427" i="30" s="1"/>
  <c r="O429" i="30"/>
  <c r="P429" i="30" s="1"/>
  <c r="O431" i="30"/>
  <c r="P431" i="30" s="1"/>
  <c r="O433" i="30"/>
  <c r="P433" i="30" s="1"/>
  <c r="O435" i="30"/>
  <c r="P435" i="30" s="1"/>
  <c r="O437" i="30"/>
  <c r="P437" i="30" s="1"/>
  <c r="O439" i="30"/>
  <c r="P439" i="30" s="1"/>
  <c r="O441" i="30"/>
  <c r="P441" i="30" s="1"/>
  <c r="O443" i="30"/>
  <c r="P443" i="30" s="1"/>
  <c r="O445" i="30"/>
  <c r="P445" i="30" s="1"/>
  <c r="O447" i="30"/>
  <c r="P447" i="30" s="1"/>
  <c r="O449" i="30"/>
  <c r="P449" i="30" s="1"/>
  <c r="O451" i="30"/>
  <c r="P451" i="30" s="1"/>
  <c r="O453" i="30"/>
  <c r="P453" i="30" s="1"/>
  <c r="O455" i="30"/>
  <c r="P455" i="30" s="1"/>
  <c r="O457" i="30"/>
  <c r="P457" i="30" s="1"/>
  <c r="O459" i="30"/>
  <c r="P459" i="30" s="1"/>
  <c r="O461" i="30"/>
  <c r="P461" i="30" s="1"/>
  <c r="O463" i="30"/>
  <c r="P463" i="30" s="1"/>
  <c r="O465" i="30"/>
  <c r="P465" i="30" s="1"/>
  <c r="O467" i="30"/>
  <c r="P467" i="30" s="1"/>
  <c r="O469" i="30"/>
  <c r="P469" i="30" s="1"/>
  <c r="O471" i="30"/>
  <c r="P471" i="30" s="1"/>
  <c r="O473" i="30"/>
  <c r="P473" i="30" s="1"/>
  <c r="O475" i="30"/>
  <c r="P475" i="30" s="1"/>
  <c r="O477" i="30"/>
  <c r="P477" i="30" s="1"/>
  <c r="O479" i="30"/>
  <c r="P479" i="30" s="1"/>
  <c r="O481" i="30"/>
  <c r="P481" i="30" s="1"/>
  <c r="O483" i="30"/>
  <c r="P483" i="30" s="1"/>
  <c r="O485" i="30"/>
  <c r="P485" i="30" s="1"/>
  <c r="O487" i="30"/>
  <c r="P487" i="30" s="1"/>
  <c r="O489" i="30"/>
  <c r="P489" i="30" s="1"/>
  <c r="O491" i="30"/>
  <c r="P491" i="30" s="1"/>
  <c r="O493" i="30"/>
  <c r="P493" i="30" s="1"/>
  <c r="O495" i="30"/>
  <c r="P495" i="30" s="1"/>
  <c r="O497" i="30"/>
  <c r="P497" i="30" s="1"/>
  <c r="O499" i="30"/>
  <c r="P499" i="30" s="1"/>
  <c r="O501" i="30"/>
  <c r="P501" i="30" s="1"/>
  <c r="O503" i="30"/>
  <c r="P503" i="30" s="1"/>
  <c r="O505" i="30"/>
  <c r="P505" i="30" s="1"/>
  <c r="O507" i="30"/>
  <c r="P507" i="30" s="1"/>
  <c r="O509" i="30"/>
  <c r="P509" i="30" s="1"/>
  <c r="O511" i="30"/>
  <c r="P511" i="30" s="1"/>
  <c r="O513" i="30"/>
  <c r="P513" i="30" s="1"/>
  <c r="O515" i="30"/>
  <c r="P515" i="30" s="1"/>
  <c r="O517" i="30"/>
  <c r="P517" i="30" s="1"/>
  <c r="O519" i="30"/>
  <c r="P519" i="30" s="1"/>
  <c r="O521" i="30"/>
  <c r="P521" i="30" s="1"/>
  <c r="O523" i="30"/>
  <c r="P523" i="30" s="1"/>
  <c r="O525" i="30"/>
  <c r="P525" i="30" s="1"/>
  <c r="O527" i="30"/>
  <c r="P527" i="30" s="1"/>
  <c r="O529" i="30"/>
  <c r="P529" i="30" s="1"/>
  <c r="O531" i="30"/>
  <c r="P531" i="30" s="1"/>
  <c r="O533" i="30"/>
  <c r="P533" i="30" s="1"/>
  <c r="O535" i="30"/>
  <c r="P535" i="30" s="1"/>
  <c r="O537" i="30"/>
  <c r="P537" i="30" s="1"/>
  <c r="O539" i="30"/>
  <c r="P539" i="30" s="1"/>
  <c r="O541" i="30"/>
  <c r="P541" i="30" s="1"/>
  <c r="O543" i="30"/>
  <c r="P543" i="30" s="1"/>
  <c r="O545" i="30"/>
  <c r="P545" i="30" s="1"/>
  <c r="O547" i="30"/>
  <c r="P547" i="30" s="1"/>
  <c r="O549" i="30"/>
  <c r="P549" i="30" s="1"/>
  <c r="O551" i="30"/>
  <c r="P551" i="30" s="1"/>
  <c r="O553" i="30"/>
  <c r="P553" i="30" s="1"/>
  <c r="O555" i="30"/>
  <c r="P555" i="30" s="1"/>
  <c r="O557" i="30"/>
  <c r="P557" i="30" s="1"/>
  <c r="O559" i="30"/>
  <c r="P559" i="30" s="1"/>
  <c r="O561" i="30"/>
  <c r="P561" i="30" s="1"/>
  <c r="O563" i="30"/>
  <c r="P563" i="30" s="1"/>
  <c r="O565" i="30"/>
  <c r="P565" i="30" s="1"/>
  <c r="O567" i="30"/>
  <c r="P567" i="30" s="1"/>
  <c r="O569" i="30"/>
  <c r="P569" i="30" s="1"/>
  <c r="O571" i="30"/>
  <c r="P571" i="30" s="1"/>
  <c r="O573" i="30"/>
  <c r="P573" i="30" s="1"/>
  <c r="O575" i="30"/>
  <c r="P575" i="30" s="1"/>
  <c r="O577" i="30"/>
  <c r="P577" i="30" s="1"/>
  <c r="O579" i="30"/>
  <c r="P579" i="30" s="1"/>
  <c r="O581" i="30"/>
  <c r="P581" i="30" s="1"/>
  <c r="O583" i="30"/>
  <c r="P583" i="30" s="1"/>
  <c r="O585" i="30"/>
  <c r="P585" i="30" s="1"/>
  <c r="O587" i="30"/>
  <c r="P587" i="30" s="1"/>
  <c r="O589" i="30"/>
  <c r="P589" i="30" s="1"/>
  <c r="O591" i="30"/>
  <c r="P591" i="30" s="1"/>
  <c r="O593" i="30"/>
  <c r="P593" i="30" s="1"/>
  <c r="O595" i="30"/>
  <c r="P595" i="30" s="1"/>
  <c r="O597" i="30"/>
  <c r="P597" i="30" s="1"/>
  <c r="O599" i="30"/>
  <c r="P599" i="30" s="1"/>
  <c r="O601" i="30"/>
  <c r="P601" i="30" s="1"/>
  <c r="O603" i="30"/>
  <c r="P603" i="30" s="1"/>
  <c r="O605" i="30"/>
  <c r="P605" i="30" s="1"/>
  <c r="O607" i="30"/>
  <c r="P607" i="30" s="1"/>
  <c r="O609" i="30"/>
  <c r="P609" i="30" s="1"/>
  <c r="O613" i="30"/>
  <c r="P613" i="30" s="1"/>
  <c r="O615" i="30"/>
  <c r="P615" i="30" s="1"/>
  <c r="O617" i="30"/>
  <c r="P617" i="30" s="1"/>
  <c r="O619" i="30"/>
  <c r="P619" i="30" s="1"/>
  <c r="O621" i="30"/>
  <c r="P621" i="30" s="1"/>
  <c r="O623" i="30"/>
  <c r="P623" i="30" s="1"/>
  <c r="O625" i="30"/>
  <c r="P625" i="30" s="1"/>
  <c r="O627" i="30"/>
  <c r="P627" i="30" s="1"/>
  <c r="O629" i="30"/>
  <c r="P629" i="30" s="1"/>
  <c r="O631" i="30"/>
  <c r="P631" i="30" s="1"/>
  <c r="O633" i="30"/>
  <c r="P633" i="30" s="1"/>
  <c r="O635" i="30"/>
  <c r="P635" i="30" s="1"/>
  <c r="O637" i="30"/>
  <c r="P637" i="30" s="1"/>
  <c r="O639" i="30"/>
  <c r="P639" i="30" s="1"/>
  <c r="O641" i="30"/>
  <c r="P641" i="30" s="1"/>
  <c r="O643" i="30"/>
  <c r="P643" i="30" s="1"/>
  <c r="O645" i="30"/>
  <c r="P645" i="30" s="1"/>
  <c r="O647" i="30"/>
  <c r="P647" i="30" s="1"/>
  <c r="O649" i="30"/>
  <c r="P649" i="30" s="1"/>
  <c r="O651" i="30"/>
  <c r="P651" i="30" s="1"/>
  <c r="O653" i="30"/>
  <c r="P653" i="30" s="1"/>
  <c r="O655" i="30"/>
  <c r="P655" i="30" s="1"/>
  <c r="O657" i="30"/>
  <c r="P657" i="30" s="1"/>
  <c r="O659" i="30"/>
  <c r="P659" i="30" s="1"/>
  <c r="O661" i="30"/>
  <c r="P661" i="30" s="1"/>
  <c r="O663" i="30"/>
  <c r="P663" i="30" s="1"/>
  <c r="O665" i="30"/>
  <c r="P665" i="30" s="1"/>
  <c r="O667" i="30"/>
  <c r="P667" i="30" s="1"/>
  <c r="O669" i="30"/>
  <c r="P669" i="30" s="1"/>
  <c r="O673" i="30"/>
  <c r="P673" i="30" s="1"/>
  <c r="O675" i="30"/>
  <c r="P675" i="30" s="1"/>
  <c r="O677" i="30"/>
  <c r="P677" i="30" s="1"/>
  <c r="O679" i="30"/>
  <c r="P679" i="30" s="1"/>
  <c r="O681" i="30"/>
  <c r="P681" i="30" s="1"/>
  <c r="O683" i="30"/>
  <c r="P683" i="30" s="1"/>
  <c r="O685" i="30"/>
  <c r="P685" i="30" s="1"/>
  <c r="O687" i="30"/>
  <c r="P687" i="30" s="1"/>
  <c r="O689" i="30"/>
  <c r="P689" i="30" s="1"/>
  <c r="O691" i="30"/>
  <c r="P691" i="30" s="1"/>
  <c r="O693" i="30"/>
  <c r="P693" i="30" s="1"/>
  <c r="O695" i="30"/>
  <c r="P695" i="30" s="1"/>
  <c r="O697" i="30"/>
  <c r="P697" i="30" s="1"/>
  <c r="O699" i="30"/>
  <c r="P699" i="30" s="1"/>
  <c r="O701" i="30"/>
  <c r="P701" i="30" s="1"/>
  <c r="O703" i="30"/>
  <c r="P703" i="30" s="1"/>
  <c r="O705" i="30"/>
  <c r="P705" i="30" s="1"/>
  <c r="O707" i="30"/>
  <c r="P707" i="30" s="1"/>
  <c r="O709" i="30"/>
  <c r="P709" i="30" s="1"/>
  <c r="O711" i="30"/>
  <c r="P711" i="30" s="1"/>
  <c r="O713" i="30"/>
  <c r="P713" i="30" s="1"/>
  <c r="O715" i="30"/>
  <c r="P715" i="30" s="1"/>
  <c r="O717" i="30"/>
  <c r="P717" i="30" s="1"/>
  <c r="O719" i="30"/>
  <c r="P719" i="30" s="1"/>
  <c r="O721" i="30"/>
  <c r="P721" i="30" s="1"/>
  <c r="O723" i="30"/>
  <c r="P723" i="30" s="1"/>
  <c r="O725" i="30"/>
  <c r="P725" i="30" s="1"/>
  <c r="O727" i="30"/>
  <c r="P727" i="30" s="1"/>
  <c r="O729" i="30"/>
  <c r="P729" i="30" s="1"/>
  <c r="O731" i="30"/>
  <c r="P731" i="30" s="1"/>
  <c r="O733" i="30"/>
  <c r="P733" i="30" s="1"/>
  <c r="O735" i="30"/>
  <c r="P735" i="30" s="1"/>
  <c r="O737" i="30"/>
  <c r="P737" i="30" s="1"/>
  <c r="O739" i="30"/>
  <c r="P739" i="30" s="1"/>
  <c r="O741" i="30"/>
  <c r="P741" i="30" s="1"/>
  <c r="O743" i="30"/>
  <c r="P743" i="30" s="1"/>
  <c r="O745" i="30"/>
  <c r="P745" i="30" s="1"/>
  <c r="O747" i="30"/>
  <c r="P747" i="30" s="1"/>
  <c r="O749" i="30"/>
  <c r="P749" i="30" s="1"/>
  <c r="O751" i="30"/>
  <c r="P751" i="30" s="1"/>
  <c r="O753" i="30"/>
  <c r="P753" i="30" s="1"/>
  <c r="O755" i="30"/>
  <c r="P755" i="30" s="1"/>
  <c r="O757" i="30"/>
  <c r="P757" i="30" s="1"/>
  <c r="O759" i="30"/>
  <c r="P759" i="30" s="1"/>
  <c r="O761" i="30"/>
  <c r="P761" i="30" s="1"/>
  <c r="O763" i="30"/>
  <c r="P763" i="30" s="1"/>
  <c r="O765" i="30"/>
  <c r="P765" i="30" s="1"/>
  <c r="O767" i="30"/>
  <c r="P767" i="30" s="1"/>
  <c r="O769" i="30"/>
  <c r="P769" i="30" s="1"/>
  <c r="O771" i="30"/>
  <c r="P771" i="30" s="1"/>
  <c r="O773" i="30"/>
  <c r="P773" i="30" s="1"/>
  <c r="O775" i="30"/>
  <c r="P775" i="30" s="1"/>
  <c r="O777" i="30"/>
  <c r="P777" i="30" s="1"/>
  <c r="O779" i="30"/>
  <c r="P779" i="30" s="1"/>
  <c r="O783" i="30"/>
  <c r="P783" i="30" s="1"/>
  <c r="O785" i="30"/>
  <c r="P785" i="30" s="1"/>
  <c r="O787" i="30"/>
  <c r="P787" i="30" s="1"/>
  <c r="O789" i="30"/>
  <c r="P789" i="30" s="1"/>
  <c r="O791" i="30"/>
  <c r="P791" i="30" s="1"/>
  <c r="O793" i="30"/>
  <c r="P793" i="30" s="1"/>
  <c r="O795" i="30"/>
  <c r="P795" i="30" s="1"/>
  <c r="O797" i="30"/>
  <c r="P797" i="30" s="1"/>
  <c r="O799" i="30"/>
  <c r="P799" i="30" s="1"/>
  <c r="O801" i="30"/>
  <c r="P801" i="30" s="1"/>
  <c r="O803" i="30"/>
  <c r="P803" i="30" s="1"/>
  <c r="O805" i="30"/>
  <c r="P805" i="30" s="1"/>
  <c r="O807" i="30"/>
  <c r="P807" i="30" s="1"/>
  <c r="O809" i="30"/>
  <c r="P809" i="30" s="1"/>
  <c r="O811" i="30"/>
  <c r="P811" i="30" s="1"/>
  <c r="O813" i="30"/>
  <c r="P813" i="30" s="1"/>
  <c r="O815" i="30"/>
  <c r="P815" i="30" s="1"/>
  <c r="O817" i="30"/>
  <c r="P817" i="30" s="1"/>
  <c r="O819" i="30"/>
  <c r="P819" i="30" s="1"/>
  <c r="O821" i="30"/>
  <c r="P821" i="30" s="1"/>
  <c r="O823" i="30"/>
  <c r="P823" i="30" s="1"/>
  <c r="O825" i="30"/>
  <c r="P825" i="30" s="1"/>
  <c r="O827" i="30"/>
  <c r="P827" i="30" s="1"/>
  <c r="O829" i="30"/>
  <c r="P829" i="30" s="1"/>
  <c r="O831" i="30"/>
  <c r="P831" i="30" s="1"/>
  <c r="O833" i="30"/>
  <c r="P833" i="30" s="1"/>
  <c r="O835" i="30"/>
  <c r="P835" i="30" s="1"/>
  <c r="O837" i="30"/>
  <c r="P837" i="30" s="1"/>
  <c r="O839" i="30"/>
  <c r="P839" i="30" s="1"/>
  <c r="O841" i="30"/>
  <c r="P841" i="30" s="1"/>
  <c r="O843" i="30"/>
  <c r="P843" i="30" s="1"/>
  <c r="O845" i="30"/>
  <c r="P845" i="30" s="1"/>
  <c r="O847" i="30"/>
  <c r="P847" i="30" s="1"/>
  <c r="O849" i="30"/>
  <c r="P849" i="30" s="1"/>
  <c r="O851" i="30"/>
  <c r="P851" i="30" s="1"/>
  <c r="O853" i="30"/>
  <c r="P853" i="30" s="1"/>
  <c r="O855" i="30"/>
  <c r="P855" i="30" s="1"/>
  <c r="O857" i="30"/>
  <c r="P857" i="30" s="1"/>
  <c r="O859" i="30"/>
  <c r="P859" i="30" s="1"/>
  <c r="O861" i="30"/>
  <c r="P861" i="30" s="1"/>
  <c r="O863" i="30"/>
  <c r="P863" i="30" s="1"/>
  <c r="O865" i="30"/>
  <c r="P865" i="30" s="1"/>
  <c r="O867" i="30"/>
  <c r="P867" i="30" s="1"/>
  <c r="O869" i="30"/>
  <c r="P869" i="30" s="1"/>
  <c r="O871" i="30"/>
  <c r="P871" i="30" s="1"/>
  <c r="O873" i="30"/>
  <c r="P873" i="30" s="1"/>
  <c r="O875" i="30"/>
  <c r="P875" i="30" s="1"/>
  <c r="O877" i="30"/>
  <c r="P877" i="30" s="1"/>
  <c r="O879" i="30"/>
  <c r="P879" i="30" s="1"/>
  <c r="O881" i="30"/>
  <c r="P881" i="30" s="1"/>
  <c r="O883" i="30"/>
  <c r="P883" i="30" s="1"/>
  <c r="O885" i="30"/>
  <c r="P885" i="30" s="1"/>
  <c r="O887" i="30"/>
  <c r="P887" i="30" s="1"/>
  <c r="O889" i="30"/>
  <c r="P889" i="30" s="1"/>
  <c r="O891" i="30"/>
  <c r="P891" i="30" s="1"/>
  <c r="O893" i="30"/>
  <c r="P893" i="30" s="1"/>
  <c r="O895" i="30"/>
  <c r="P895" i="30" s="1"/>
  <c r="O897" i="30"/>
  <c r="P897" i="30" s="1"/>
  <c r="O899" i="30"/>
  <c r="P899" i="30" s="1"/>
  <c r="O901" i="30"/>
  <c r="P901" i="30" s="1"/>
  <c r="O903" i="30"/>
  <c r="P903" i="30" s="1"/>
  <c r="O905" i="30"/>
  <c r="P905" i="30" s="1"/>
  <c r="O907" i="30"/>
  <c r="P907" i="30" s="1"/>
  <c r="O909" i="30"/>
  <c r="P909" i="30" s="1"/>
  <c r="O911" i="30"/>
  <c r="P911" i="30" s="1"/>
  <c r="O913" i="30"/>
  <c r="P913" i="30" s="1"/>
  <c r="O915" i="30"/>
  <c r="P915" i="30" s="1"/>
  <c r="O917" i="30"/>
  <c r="P917" i="30" s="1"/>
  <c r="O919" i="30"/>
  <c r="P919" i="30" s="1"/>
  <c r="O921" i="30"/>
  <c r="P921" i="30" s="1"/>
  <c r="O923" i="30"/>
  <c r="P923" i="30" s="1"/>
  <c r="O925" i="30"/>
  <c r="P925" i="30" s="1"/>
  <c r="O927" i="30"/>
  <c r="P927" i="30" s="1"/>
  <c r="O929" i="30"/>
  <c r="P929" i="30" s="1"/>
  <c r="O931" i="30"/>
  <c r="P931" i="30" s="1"/>
  <c r="O933" i="30"/>
  <c r="P933" i="30" s="1"/>
  <c r="O935" i="30"/>
  <c r="P935" i="30" s="1"/>
  <c r="O937" i="30"/>
  <c r="P937" i="30" s="1"/>
  <c r="O428" i="30"/>
  <c r="P428" i="30" s="1"/>
  <c r="O430" i="30"/>
  <c r="P430" i="30" s="1"/>
  <c r="O432" i="30"/>
  <c r="P432" i="30" s="1"/>
  <c r="O434" i="30"/>
  <c r="P434" i="30" s="1"/>
  <c r="O436" i="30"/>
  <c r="P436" i="30" s="1"/>
  <c r="O438" i="30"/>
  <c r="P438" i="30" s="1"/>
  <c r="O440" i="30"/>
  <c r="P440" i="30" s="1"/>
  <c r="O442" i="30"/>
  <c r="P442" i="30" s="1"/>
  <c r="O444" i="30"/>
  <c r="P444" i="30" s="1"/>
  <c r="O446" i="30"/>
  <c r="P446" i="30" s="1"/>
  <c r="O448" i="30"/>
  <c r="P448" i="30" s="1"/>
  <c r="O450" i="30"/>
  <c r="P450" i="30" s="1"/>
  <c r="O452" i="30"/>
  <c r="P452" i="30" s="1"/>
  <c r="O454" i="30"/>
  <c r="P454" i="30" s="1"/>
  <c r="O456" i="30"/>
  <c r="P456" i="30" s="1"/>
  <c r="O458" i="30"/>
  <c r="P458" i="30" s="1"/>
  <c r="O460" i="30"/>
  <c r="P460" i="30" s="1"/>
  <c r="O462" i="30"/>
  <c r="P462" i="30" s="1"/>
  <c r="O464" i="30"/>
  <c r="P464" i="30" s="1"/>
  <c r="O466" i="30"/>
  <c r="P466" i="30" s="1"/>
  <c r="O468" i="30"/>
  <c r="P468" i="30" s="1"/>
  <c r="O470" i="30"/>
  <c r="P470" i="30" s="1"/>
  <c r="O472" i="30"/>
  <c r="P472" i="30" s="1"/>
  <c r="O474" i="30"/>
  <c r="P474" i="30" s="1"/>
  <c r="O476" i="30"/>
  <c r="P476" i="30" s="1"/>
  <c r="O478" i="30"/>
  <c r="P478" i="30" s="1"/>
  <c r="O480" i="30"/>
  <c r="P480" i="30" s="1"/>
  <c r="O482" i="30"/>
  <c r="P482" i="30" s="1"/>
  <c r="O484" i="30"/>
  <c r="P484" i="30" s="1"/>
  <c r="O486" i="30"/>
  <c r="P486" i="30" s="1"/>
  <c r="O488" i="30"/>
  <c r="P488" i="30" s="1"/>
  <c r="O490" i="30"/>
  <c r="P490" i="30" s="1"/>
  <c r="O492" i="30"/>
  <c r="P492" i="30" s="1"/>
  <c r="O494" i="30"/>
  <c r="P494" i="30" s="1"/>
  <c r="O496" i="30"/>
  <c r="P496" i="30" s="1"/>
  <c r="O498" i="30"/>
  <c r="P498" i="30" s="1"/>
  <c r="O500" i="30"/>
  <c r="P500" i="30" s="1"/>
  <c r="O502" i="30"/>
  <c r="P502" i="30" s="1"/>
  <c r="O504" i="30"/>
  <c r="P504" i="30" s="1"/>
  <c r="O506" i="30"/>
  <c r="P506" i="30" s="1"/>
  <c r="O508" i="30"/>
  <c r="P508" i="30" s="1"/>
  <c r="O510" i="30"/>
  <c r="P510" i="30" s="1"/>
  <c r="O512" i="30"/>
  <c r="P512" i="30" s="1"/>
  <c r="O514" i="30"/>
  <c r="P514" i="30" s="1"/>
  <c r="O516" i="30"/>
  <c r="P516" i="30" s="1"/>
  <c r="O518" i="30"/>
  <c r="P518" i="30" s="1"/>
  <c r="O520" i="30"/>
  <c r="P520" i="30" s="1"/>
  <c r="O522" i="30"/>
  <c r="P522" i="30" s="1"/>
  <c r="O524" i="30"/>
  <c r="P524" i="30" s="1"/>
  <c r="O526" i="30"/>
  <c r="P526" i="30" s="1"/>
  <c r="O528" i="30"/>
  <c r="P528" i="30" s="1"/>
  <c r="O530" i="30"/>
  <c r="P530" i="30" s="1"/>
  <c r="O532" i="30"/>
  <c r="P532" i="30" s="1"/>
  <c r="O534" i="30"/>
  <c r="P534" i="30" s="1"/>
  <c r="O536" i="30"/>
  <c r="P536" i="30" s="1"/>
  <c r="O538" i="30"/>
  <c r="P538" i="30" s="1"/>
  <c r="O540" i="30"/>
  <c r="P540" i="30" s="1"/>
  <c r="O542" i="30"/>
  <c r="P542" i="30" s="1"/>
  <c r="O544" i="30"/>
  <c r="P544" i="30" s="1"/>
  <c r="O546" i="30"/>
  <c r="P546" i="30" s="1"/>
  <c r="O548" i="30"/>
  <c r="P548" i="30" s="1"/>
  <c r="O550" i="30"/>
  <c r="P550" i="30" s="1"/>
  <c r="O552" i="30"/>
  <c r="P552" i="30" s="1"/>
  <c r="O554" i="30"/>
  <c r="P554" i="30" s="1"/>
  <c r="O556" i="30"/>
  <c r="P556" i="30" s="1"/>
  <c r="O558" i="30"/>
  <c r="P558" i="30" s="1"/>
  <c r="O560" i="30"/>
  <c r="P560" i="30" s="1"/>
  <c r="O562" i="30"/>
  <c r="P562" i="30" s="1"/>
  <c r="O564" i="30"/>
  <c r="P564" i="30" s="1"/>
  <c r="O566" i="30"/>
  <c r="P566" i="30" s="1"/>
  <c r="O568" i="30"/>
  <c r="P568" i="30" s="1"/>
  <c r="O570" i="30"/>
  <c r="P570" i="30" s="1"/>
  <c r="O572" i="30"/>
  <c r="P572" i="30" s="1"/>
  <c r="O574" i="30"/>
  <c r="P574" i="30" s="1"/>
  <c r="O576" i="30"/>
  <c r="P576" i="30" s="1"/>
  <c r="O578" i="30"/>
  <c r="P578" i="30" s="1"/>
  <c r="O580" i="30"/>
  <c r="P580" i="30" s="1"/>
  <c r="O582" i="30"/>
  <c r="P582" i="30" s="1"/>
  <c r="O584" i="30"/>
  <c r="P584" i="30" s="1"/>
  <c r="O586" i="30"/>
  <c r="P586" i="30" s="1"/>
  <c r="O588" i="30"/>
  <c r="P588" i="30" s="1"/>
  <c r="O590" i="30"/>
  <c r="P590" i="30" s="1"/>
  <c r="O592" i="30"/>
  <c r="P592" i="30" s="1"/>
  <c r="O594" i="30"/>
  <c r="P594" i="30" s="1"/>
  <c r="O596" i="30"/>
  <c r="P596" i="30" s="1"/>
  <c r="O598" i="30"/>
  <c r="P598" i="30" s="1"/>
  <c r="O600" i="30"/>
  <c r="P600" i="30" s="1"/>
  <c r="O602" i="30"/>
  <c r="P602" i="30" s="1"/>
  <c r="O604" i="30"/>
  <c r="P604" i="30" s="1"/>
  <c r="O606" i="30"/>
  <c r="P606" i="30" s="1"/>
  <c r="O608" i="30"/>
  <c r="P608" i="30" s="1"/>
  <c r="O612" i="30"/>
  <c r="P612" i="30" s="1"/>
  <c r="O614" i="30"/>
  <c r="P614" i="30" s="1"/>
  <c r="O616" i="30"/>
  <c r="P616" i="30" s="1"/>
  <c r="O618" i="30"/>
  <c r="P618" i="30" s="1"/>
  <c r="O620" i="30"/>
  <c r="P620" i="30" s="1"/>
  <c r="O622" i="30"/>
  <c r="P622" i="30" s="1"/>
  <c r="O624" i="30"/>
  <c r="P624" i="30" s="1"/>
  <c r="O626" i="30"/>
  <c r="P626" i="30" s="1"/>
  <c r="O628" i="30"/>
  <c r="P628" i="30" s="1"/>
  <c r="O630" i="30"/>
  <c r="P630" i="30" s="1"/>
  <c r="O632" i="30"/>
  <c r="P632" i="30" s="1"/>
  <c r="O634" i="30"/>
  <c r="P634" i="30" s="1"/>
  <c r="O636" i="30"/>
  <c r="P636" i="30" s="1"/>
  <c r="O638" i="30"/>
  <c r="P638" i="30" s="1"/>
  <c r="O640" i="30"/>
  <c r="P640" i="30" s="1"/>
  <c r="O642" i="30"/>
  <c r="P642" i="30" s="1"/>
  <c r="O644" i="30"/>
  <c r="P644" i="30" s="1"/>
  <c r="O646" i="30"/>
  <c r="P646" i="30" s="1"/>
  <c r="O648" i="30"/>
  <c r="P648" i="30" s="1"/>
  <c r="O650" i="30"/>
  <c r="P650" i="30" s="1"/>
  <c r="O652" i="30"/>
  <c r="P652" i="30" s="1"/>
  <c r="O654" i="30"/>
  <c r="P654" i="30" s="1"/>
  <c r="O656" i="30"/>
  <c r="P656" i="30" s="1"/>
  <c r="O658" i="30"/>
  <c r="P658" i="30" s="1"/>
  <c r="O660" i="30"/>
  <c r="P660" i="30" s="1"/>
  <c r="O662" i="30"/>
  <c r="P662" i="30" s="1"/>
  <c r="O664" i="30"/>
  <c r="P664" i="30" s="1"/>
  <c r="O666" i="30"/>
  <c r="P666" i="30" s="1"/>
  <c r="O668" i="30"/>
  <c r="P668" i="30" s="1"/>
  <c r="O670" i="30"/>
  <c r="P670" i="30" s="1"/>
  <c r="O672" i="30"/>
  <c r="P672" i="30" s="1"/>
  <c r="O674" i="30"/>
  <c r="P674" i="30" s="1"/>
  <c r="O676" i="30"/>
  <c r="P676" i="30" s="1"/>
  <c r="O678" i="30"/>
  <c r="P678" i="30" s="1"/>
  <c r="O680" i="30"/>
  <c r="P680" i="30" s="1"/>
  <c r="O682" i="30"/>
  <c r="P682" i="30" s="1"/>
  <c r="O684" i="30"/>
  <c r="P684" i="30" s="1"/>
  <c r="O686" i="30"/>
  <c r="P686" i="30" s="1"/>
  <c r="O688" i="30"/>
  <c r="P688" i="30" s="1"/>
  <c r="O690" i="30"/>
  <c r="P690" i="30" s="1"/>
  <c r="O692" i="30"/>
  <c r="P692" i="30" s="1"/>
  <c r="O694" i="30"/>
  <c r="P694" i="30" s="1"/>
  <c r="O696" i="30"/>
  <c r="P696" i="30" s="1"/>
  <c r="O698" i="30"/>
  <c r="P698" i="30" s="1"/>
  <c r="O700" i="30"/>
  <c r="P700" i="30" s="1"/>
  <c r="O702" i="30"/>
  <c r="P702" i="30" s="1"/>
  <c r="O704" i="30"/>
  <c r="P704" i="30" s="1"/>
  <c r="O706" i="30"/>
  <c r="P706" i="30" s="1"/>
  <c r="O708" i="30"/>
  <c r="P708" i="30" s="1"/>
  <c r="O710" i="30"/>
  <c r="P710" i="30" s="1"/>
  <c r="O712" i="30"/>
  <c r="P712" i="30" s="1"/>
  <c r="O714" i="30"/>
  <c r="P714" i="30" s="1"/>
  <c r="O716" i="30"/>
  <c r="P716" i="30" s="1"/>
  <c r="O718" i="30"/>
  <c r="P718" i="30" s="1"/>
  <c r="O720" i="30"/>
  <c r="P720" i="30" s="1"/>
  <c r="O722" i="30"/>
  <c r="P722" i="30" s="1"/>
  <c r="O724" i="30"/>
  <c r="P724" i="30" s="1"/>
  <c r="O726" i="30"/>
  <c r="P726" i="30" s="1"/>
  <c r="O728" i="30"/>
  <c r="P728" i="30" s="1"/>
  <c r="O730" i="30"/>
  <c r="P730" i="30" s="1"/>
  <c r="O732" i="30"/>
  <c r="P732" i="30" s="1"/>
  <c r="O734" i="30"/>
  <c r="P734" i="30" s="1"/>
  <c r="O736" i="30"/>
  <c r="P736" i="30" s="1"/>
  <c r="O738" i="30"/>
  <c r="P738" i="30" s="1"/>
  <c r="O740" i="30"/>
  <c r="P740" i="30" s="1"/>
  <c r="O742" i="30"/>
  <c r="P742" i="30" s="1"/>
  <c r="O744" i="30"/>
  <c r="P744" i="30" s="1"/>
  <c r="O746" i="30"/>
  <c r="P746" i="30" s="1"/>
  <c r="O748" i="30"/>
  <c r="P748" i="30" s="1"/>
  <c r="O750" i="30"/>
  <c r="P750" i="30" s="1"/>
  <c r="O752" i="30"/>
  <c r="P752" i="30" s="1"/>
  <c r="O754" i="30"/>
  <c r="P754" i="30" s="1"/>
  <c r="O756" i="30"/>
  <c r="P756" i="30" s="1"/>
  <c r="O758" i="30"/>
  <c r="P758" i="30" s="1"/>
  <c r="O760" i="30"/>
  <c r="P760" i="30" s="1"/>
  <c r="O762" i="30"/>
  <c r="P762" i="30" s="1"/>
  <c r="O764" i="30"/>
  <c r="P764" i="30" s="1"/>
  <c r="O766" i="30"/>
  <c r="P766" i="30" s="1"/>
  <c r="O768" i="30"/>
  <c r="P768" i="30" s="1"/>
  <c r="O770" i="30"/>
  <c r="P770" i="30" s="1"/>
  <c r="O772" i="30"/>
  <c r="P772" i="30" s="1"/>
  <c r="O774" i="30"/>
  <c r="P774" i="30" s="1"/>
  <c r="O776" i="30"/>
  <c r="P776" i="30" s="1"/>
  <c r="O778" i="30"/>
  <c r="P778" i="30" s="1"/>
  <c r="O780" i="30"/>
  <c r="P780" i="30" s="1"/>
  <c r="O784" i="30"/>
  <c r="P784" i="30" s="1"/>
  <c r="O786" i="30"/>
  <c r="P786" i="30" s="1"/>
  <c r="O788" i="30"/>
  <c r="P788" i="30" s="1"/>
  <c r="O790" i="30"/>
  <c r="P790" i="30" s="1"/>
  <c r="O792" i="30"/>
  <c r="P792" i="30" s="1"/>
  <c r="O794" i="30"/>
  <c r="P794" i="30" s="1"/>
  <c r="O796" i="30"/>
  <c r="P796" i="30" s="1"/>
  <c r="O798" i="30"/>
  <c r="P798" i="30" s="1"/>
  <c r="O800" i="30"/>
  <c r="P800" i="30" s="1"/>
  <c r="O802" i="30"/>
  <c r="P802" i="30" s="1"/>
  <c r="O804" i="30"/>
  <c r="P804" i="30" s="1"/>
  <c r="O806" i="30"/>
  <c r="P806" i="30" s="1"/>
  <c r="O808" i="30"/>
  <c r="P808" i="30" s="1"/>
  <c r="O810" i="30"/>
  <c r="P810" i="30" s="1"/>
  <c r="O812" i="30"/>
  <c r="P812" i="30" s="1"/>
  <c r="O814" i="30"/>
  <c r="P814" i="30" s="1"/>
  <c r="O816" i="30"/>
  <c r="P816" i="30" s="1"/>
  <c r="O818" i="30"/>
  <c r="P818" i="30" s="1"/>
  <c r="O820" i="30"/>
  <c r="P820" i="30" s="1"/>
  <c r="O822" i="30"/>
  <c r="P822" i="30" s="1"/>
  <c r="O824" i="30"/>
  <c r="P824" i="30" s="1"/>
  <c r="O826" i="30"/>
  <c r="P826" i="30" s="1"/>
  <c r="O828" i="30"/>
  <c r="P828" i="30" s="1"/>
  <c r="O830" i="30"/>
  <c r="P830" i="30" s="1"/>
  <c r="O832" i="30"/>
  <c r="P832" i="30" s="1"/>
  <c r="O834" i="30"/>
  <c r="P834" i="30" s="1"/>
  <c r="O836" i="30"/>
  <c r="P836" i="30" s="1"/>
  <c r="O838" i="30"/>
  <c r="P838" i="30" s="1"/>
  <c r="O840" i="30"/>
  <c r="P840" i="30" s="1"/>
  <c r="O842" i="30"/>
  <c r="P842" i="30" s="1"/>
  <c r="O844" i="30"/>
  <c r="P844" i="30" s="1"/>
  <c r="O846" i="30"/>
  <c r="P846" i="30" s="1"/>
  <c r="O848" i="30"/>
  <c r="P848" i="30" s="1"/>
  <c r="O850" i="30"/>
  <c r="P850" i="30" s="1"/>
  <c r="O852" i="30"/>
  <c r="P852" i="30" s="1"/>
  <c r="O854" i="30"/>
  <c r="P854" i="30" s="1"/>
  <c r="O856" i="30"/>
  <c r="P856" i="30" s="1"/>
  <c r="O858" i="30"/>
  <c r="P858" i="30" s="1"/>
  <c r="O860" i="30"/>
  <c r="P860" i="30" s="1"/>
  <c r="O862" i="30"/>
  <c r="P862" i="30" s="1"/>
  <c r="O864" i="30"/>
  <c r="P864" i="30" s="1"/>
  <c r="O866" i="30"/>
  <c r="P866" i="30" s="1"/>
  <c r="O868" i="30"/>
  <c r="P868" i="30" s="1"/>
  <c r="O870" i="30"/>
  <c r="P870" i="30" s="1"/>
  <c r="O872" i="30"/>
  <c r="P872" i="30" s="1"/>
  <c r="O874" i="30"/>
  <c r="P874" i="30" s="1"/>
  <c r="O876" i="30"/>
  <c r="P876" i="30" s="1"/>
  <c r="O878" i="30"/>
  <c r="P878" i="30" s="1"/>
  <c r="O880" i="30"/>
  <c r="P880" i="30" s="1"/>
  <c r="O882" i="30"/>
  <c r="P882" i="30" s="1"/>
  <c r="O884" i="30"/>
  <c r="P884" i="30" s="1"/>
  <c r="O886" i="30"/>
  <c r="P886" i="30" s="1"/>
  <c r="O888" i="30"/>
  <c r="P888" i="30" s="1"/>
  <c r="O890" i="30"/>
  <c r="P890" i="30" s="1"/>
  <c r="O892" i="30"/>
  <c r="P892" i="30" s="1"/>
  <c r="O894" i="30"/>
  <c r="P894" i="30" s="1"/>
  <c r="O896" i="30"/>
  <c r="P896" i="30" s="1"/>
  <c r="O898" i="30"/>
  <c r="P898" i="30" s="1"/>
  <c r="O900" i="30"/>
  <c r="P900" i="30" s="1"/>
  <c r="O902" i="30"/>
  <c r="P902" i="30" s="1"/>
  <c r="O904" i="30"/>
  <c r="P904" i="30" s="1"/>
  <c r="O906" i="30"/>
  <c r="P906" i="30" s="1"/>
  <c r="O908" i="30"/>
  <c r="P908" i="30" s="1"/>
  <c r="O910" i="30"/>
  <c r="P910" i="30" s="1"/>
  <c r="O912" i="30"/>
  <c r="P912" i="30" s="1"/>
  <c r="O914" i="30"/>
  <c r="P914" i="30" s="1"/>
  <c r="O916" i="30"/>
  <c r="P916" i="30" s="1"/>
  <c r="O920" i="30"/>
  <c r="P920" i="30" s="1"/>
  <c r="O922" i="30"/>
  <c r="P922" i="30" s="1"/>
  <c r="O924" i="30"/>
  <c r="P924" i="30" s="1"/>
  <c r="O926" i="30"/>
  <c r="P926" i="30" s="1"/>
  <c r="O928" i="30"/>
  <c r="P928" i="30" s="1"/>
  <c r="O930" i="30"/>
  <c r="P930" i="30" s="1"/>
  <c r="O932" i="30"/>
  <c r="P932" i="30" s="1"/>
  <c r="O934" i="30"/>
  <c r="P934" i="30" s="1"/>
  <c r="O936" i="30"/>
  <c r="P936" i="30" s="1"/>
  <c r="O938" i="30"/>
  <c r="P938" i="30" s="1"/>
  <c r="O939" i="30"/>
  <c r="P939" i="30" s="1"/>
  <c r="O941" i="30"/>
  <c r="P941" i="30" s="1"/>
  <c r="O943" i="30"/>
  <c r="P943" i="30" s="1"/>
  <c r="O945" i="30"/>
  <c r="P945" i="30" s="1"/>
  <c r="O947" i="30"/>
  <c r="P947" i="30" s="1"/>
  <c r="O949" i="30"/>
  <c r="P949" i="30" s="1"/>
  <c r="O951" i="30"/>
  <c r="P951" i="30" s="1"/>
  <c r="O953" i="30"/>
  <c r="P953" i="30" s="1"/>
  <c r="O955" i="30"/>
  <c r="P955" i="30" s="1"/>
  <c r="O957" i="30"/>
  <c r="P957" i="30" s="1"/>
  <c r="O959" i="30"/>
  <c r="P959" i="30" s="1"/>
  <c r="O961" i="30"/>
  <c r="P961" i="30" s="1"/>
  <c r="O963" i="30"/>
  <c r="P963" i="30" s="1"/>
  <c r="O965" i="30"/>
  <c r="P965" i="30" s="1"/>
  <c r="O967" i="30"/>
  <c r="P967" i="30" s="1"/>
  <c r="O969" i="30"/>
  <c r="P969" i="30" s="1"/>
  <c r="O971" i="30"/>
  <c r="P971" i="30" s="1"/>
  <c r="O973" i="30"/>
  <c r="P973" i="30" s="1"/>
  <c r="O975" i="30"/>
  <c r="P975" i="30" s="1"/>
  <c r="O977" i="30"/>
  <c r="P977" i="30" s="1"/>
  <c r="O979" i="30"/>
  <c r="P979" i="30" s="1"/>
  <c r="O981" i="30"/>
  <c r="P981" i="30" s="1"/>
  <c r="O983" i="30"/>
  <c r="P983" i="30" s="1"/>
  <c r="O985" i="30"/>
  <c r="P985" i="30" s="1"/>
  <c r="O987" i="30"/>
  <c r="P987" i="30" s="1"/>
  <c r="O989" i="30"/>
  <c r="P989" i="30" s="1"/>
  <c r="O991" i="30"/>
  <c r="P991" i="30" s="1"/>
  <c r="O993" i="30"/>
  <c r="P993" i="30" s="1"/>
  <c r="O995" i="30"/>
  <c r="P995" i="30" s="1"/>
  <c r="O997" i="30"/>
  <c r="P997" i="30" s="1"/>
  <c r="O999" i="30"/>
  <c r="P999" i="30" s="1"/>
  <c r="O1001" i="30"/>
  <c r="P1001" i="30" s="1"/>
  <c r="O1003" i="30"/>
  <c r="P1003" i="30" s="1"/>
  <c r="O1005" i="30"/>
  <c r="P1005" i="30" s="1"/>
  <c r="O1007" i="30"/>
  <c r="P1007" i="30" s="1"/>
  <c r="O1009" i="30"/>
  <c r="P1009" i="30" s="1"/>
  <c r="O1011" i="30"/>
  <c r="P1011" i="30" s="1"/>
  <c r="O1013" i="30"/>
  <c r="P1013" i="30" s="1"/>
  <c r="O1015" i="30"/>
  <c r="P1015" i="30" s="1"/>
  <c r="O1017" i="30"/>
  <c r="P1017" i="30" s="1"/>
  <c r="O1019" i="30"/>
  <c r="P1019" i="30" s="1"/>
  <c r="O1021" i="30"/>
  <c r="P1021" i="30" s="1"/>
  <c r="O1023" i="30"/>
  <c r="P1023" i="30" s="1"/>
  <c r="O1025" i="30"/>
  <c r="P1025" i="30" s="1"/>
  <c r="O1027" i="30"/>
  <c r="P1027" i="30" s="1"/>
  <c r="O1029" i="30"/>
  <c r="P1029" i="30" s="1"/>
  <c r="O1031" i="30"/>
  <c r="P1031" i="30" s="1"/>
  <c r="O1033" i="30"/>
  <c r="P1033" i="30" s="1"/>
  <c r="O1035" i="30"/>
  <c r="P1035" i="30" s="1"/>
  <c r="O1037" i="30"/>
  <c r="P1037" i="30" s="1"/>
  <c r="O1039" i="30"/>
  <c r="P1039" i="30" s="1"/>
  <c r="O1041" i="30"/>
  <c r="P1041" i="30" s="1"/>
  <c r="O1043" i="30"/>
  <c r="P1043" i="30" s="1"/>
  <c r="O1045" i="30"/>
  <c r="P1045" i="30" s="1"/>
  <c r="O1047" i="30"/>
  <c r="P1047" i="30" s="1"/>
  <c r="O1049" i="30"/>
  <c r="P1049" i="30" s="1"/>
  <c r="O1051" i="30"/>
  <c r="P1051" i="30" s="1"/>
  <c r="O1053" i="30"/>
  <c r="P1053" i="30" s="1"/>
  <c r="O1055" i="30"/>
  <c r="P1055" i="30" s="1"/>
  <c r="O1057" i="30"/>
  <c r="P1057" i="30" s="1"/>
  <c r="O1059" i="30"/>
  <c r="P1059" i="30" s="1"/>
  <c r="O1061" i="30"/>
  <c r="P1061" i="30" s="1"/>
  <c r="O1063" i="30"/>
  <c r="P1063" i="30" s="1"/>
  <c r="O1065" i="30"/>
  <c r="P1065" i="30" s="1"/>
  <c r="O1067" i="30"/>
  <c r="P1067" i="30" s="1"/>
  <c r="O1069" i="30"/>
  <c r="P1069" i="30" s="1"/>
  <c r="O1071" i="30"/>
  <c r="P1071" i="30" s="1"/>
  <c r="O1073" i="30"/>
  <c r="P1073" i="30" s="1"/>
  <c r="O1075" i="30"/>
  <c r="P1075" i="30" s="1"/>
  <c r="O1077" i="30"/>
  <c r="P1077" i="30" s="1"/>
  <c r="O1079" i="30"/>
  <c r="P1079" i="30" s="1"/>
  <c r="O1081" i="30"/>
  <c r="P1081" i="30" s="1"/>
  <c r="O1083" i="30"/>
  <c r="P1083" i="30" s="1"/>
  <c r="O1085" i="30"/>
  <c r="P1085" i="30" s="1"/>
  <c r="O1087" i="30"/>
  <c r="P1087" i="30" s="1"/>
  <c r="O1089" i="30"/>
  <c r="P1089" i="30" s="1"/>
  <c r="O1091" i="30"/>
  <c r="P1091" i="30" s="1"/>
  <c r="O1093" i="30"/>
  <c r="P1093" i="30" s="1"/>
  <c r="O1095" i="30"/>
  <c r="P1095" i="30" s="1"/>
  <c r="O1097" i="30"/>
  <c r="P1097" i="30" s="1"/>
  <c r="O1099" i="30"/>
  <c r="P1099" i="30" s="1"/>
  <c r="O1101" i="30"/>
  <c r="P1101" i="30" s="1"/>
  <c r="O1103" i="30"/>
  <c r="P1103" i="30" s="1"/>
  <c r="O1105" i="30"/>
  <c r="P1105" i="30" s="1"/>
  <c r="O1107" i="30"/>
  <c r="P1107" i="30" s="1"/>
  <c r="O1109" i="30"/>
  <c r="P1109" i="30" s="1"/>
  <c r="O1111" i="30"/>
  <c r="P1111" i="30" s="1"/>
  <c r="O1113" i="30"/>
  <c r="P1113" i="30" s="1"/>
  <c r="O1115" i="30"/>
  <c r="P1115" i="30" s="1"/>
  <c r="O1117" i="30"/>
  <c r="P1117" i="30" s="1"/>
  <c r="O1119" i="30"/>
  <c r="P1119" i="30" s="1"/>
  <c r="O1121" i="30"/>
  <c r="P1121" i="30" s="1"/>
  <c r="O1123" i="30"/>
  <c r="P1123" i="30" s="1"/>
  <c r="O1125" i="30"/>
  <c r="P1125" i="30" s="1"/>
  <c r="O1127" i="30"/>
  <c r="P1127" i="30" s="1"/>
  <c r="O1129" i="30"/>
  <c r="P1129" i="30" s="1"/>
  <c r="O1131" i="30"/>
  <c r="P1131" i="30" s="1"/>
  <c r="O1133" i="30"/>
  <c r="P1133" i="30" s="1"/>
  <c r="O1135" i="30"/>
  <c r="P1135" i="30" s="1"/>
  <c r="O1137" i="30"/>
  <c r="P1137" i="30" s="1"/>
  <c r="O1139" i="30"/>
  <c r="P1139" i="30" s="1"/>
  <c r="O1141" i="30"/>
  <c r="P1141" i="30" s="1"/>
  <c r="O1143" i="30"/>
  <c r="P1143" i="30" s="1"/>
  <c r="O1145" i="30"/>
  <c r="P1145" i="30" s="1"/>
  <c r="O1147" i="30"/>
  <c r="P1147" i="30" s="1"/>
  <c r="O1149" i="30"/>
  <c r="P1149" i="30" s="1"/>
  <c r="O1151" i="30"/>
  <c r="P1151" i="30" s="1"/>
  <c r="O1153" i="30"/>
  <c r="P1153" i="30" s="1"/>
  <c r="O1155" i="30"/>
  <c r="P1155" i="30" s="1"/>
  <c r="O1157" i="30"/>
  <c r="P1157" i="30" s="1"/>
  <c r="O1159" i="30"/>
  <c r="P1159" i="30" s="1"/>
  <c r="O1161" i="30"/>
  <c r="P1161" i="30" s="1"/>
  <c r="O1163" i="30"/>
  <c r="P1163" i="30" s="1"/>
  <c r="O1165" i="30"/>
  <c r="P1165" i="30" s="1"/>
  <c r="O1167" i="30"/>
  <c r="P1167" i="30" s="1"/>
  <c r="O1173" i="30"/>
  <c r="P1173" i="30" s="1"/>
  <c r="O1175" i="30"/>
  <c r="P1175" i="30" s="1"/>
  <c r="O1177" i="30"/>
  <c r="P1177" i="30" s="1"/>
  <c r="O1179" i="30"/>
  <c r="P1179" i="30" s="1"/>
  <c r="O1181" i="30"/>
  <c r="P1181" i="30" s="1"/>
  <c r="O1183" i="30"/>
  <c r="P1183" i="30" s="1"/>
  <c r="O1185" i="30"/>
  <c r="P1185" i="30" s="1"/>
  <c r="O1187" i="30"/>
  <c r="P1187" i="30" s="1"/>
  <c r="O1189" i="30"/>
  <c r="P1189" i="30" s="1"/>
  <c r="O1191" i="30"/>
  <c r="P1191" i="30" s="1"/>
  <c r="O1193" i="30"/>
  <c r="P1193" i="30" s="1"/>
  <c r="O1195" i="30"/>
  <c r="P1195" i="30" s="1"/>
  <c r="O1197" i="30"/>
  <c r="P1197" i="30" s="1"/>
  <c r="O1199" i="30"/>
  <c r="P1199" i="30" s="1"/>
  <c r="O1201" i="30"/>
  <c r="P1201" i="30" s="1"/>
  <c r="O1203" i="30"/>
  <c r="P1203" i="30" s="1"/>
  <c r="O1205" i="30"/>
  <c r="P1205" i="30" s="1"/>
  <c r="O1207" i="30"/>
  <c r="P1207" i="30" s="1"/>
  <c r="O1209" i="30"/>
  <c r="P1209" i="30" s="1"/>
  <c r="O1211" i="30"/>
  <c r="P1211" i="30" s="1"/>
  <c r="O1213" i="30"/>
  <c r="P1213" i="30" s="1"/>
  <c r="O1215" i="30"/>
  <c r="P1215" i="30" s="1"/>
  <c r="O1217" i="30"/>
  <c r="P1217" i="30" s="1"/>
  <c r="O1219" i="30"/>
  <c r="P1219" i="30" s="1"/>
  <c r="O1221" i="30"/>
  <c r="P1221" i="30" s="1"/>
  <c r="O1223" i="30"/>
  <c r="P1223" i="30" s="1"/>
  <c r="O1225" i="30"/>
  <c r="P1225" i="30" s="1"/>
  <c r="O1227" i="30"/>
  <c r="P1227" i="30" s="1"/>
  <c r="O1229" i="30"/>
  <c r="P1229" i="30" s="1"/>
  <c r="O1231" i="30"/>
  <c r="P1231" i="30" s="1"/>
  <c r="O1233" i="30"/>
  <c r="P1233" i="30" s="1"/>
  <c r="O1235" i="30"/>
  <c r="P1235" i="30" s="1"/>
  <c r="O1237" i="30"/>
  <c r="P1237" i="30" s="1"/>
  <c r="O1239" i="30"/>
  <c r="P1239" i="30" s="1"/>
  <c r="O1241" i="30"/>
  <c r="P1241" i="30" s="1"/>
  <c r="O1243" i="30"/>
  <c r="P1243" i="30" s="1"/>
  <c r="O1245" i="30"/>
  <c r="P1245" i="30" s="1"/>
  <c r="O1247" i="30"/>
  <c r="P1247" i="30" s="1"/>
  <c r="O1249" i="30"/>
  <c r="P1249" i="30" s="1"/>
  <c r="O1251" i="30"/>
  <c r="P1251" i="30" s="1"/>
  <c r="O1253" i="30"/>
  <c r="P1253" i="30" s="1"/>
  <c r="O1255" i="30"/>
  <c r="P1255" i="30" s="1"/>
  <c r="O1257" i="30"/>
  <c r="P1257" i="30" s="1"/>
  <c r="O1259" i="30"/>
  <c r="P1259" i="30" s="1"/>
  <c r="O1261" i="30"/>
  <c r="P1261" i="30" s="1"/>
  <c r="O1263" i="30"/>
  <c r="P1263" i="30" s="1"/>
  <c r="O1265" i="30"/>
  <c r="P1265" i="30" s="1"/>
  <c r="O1267" i="30"/>
  <c r="P1267" i="30" s="1"/>
  <c r="O1269" i="30"/>
  <c r="P1269" i="30" s="1"/>
  <c r="O1271" i="30"/>
  <c r="P1271" i="30" s="1"/>
  <c r="O1273" i="30"/>
  <c r="P1273" i="30" s="1"/>
  <c r="O1275" i="30"/>
  <c r="P1275" i="30" s="1"/>
  <c r="O1277" i="30"/>
  <c r="P1277" i="30" s="1"/>
  <c r="O1281" i="30"/>
  <c r="P1281" i="30" s="1"/>
  <c r="O1283" i="30"/>
  <c r="P1283" i="30" s="1"/>
  <c r="O1285" i="30"/>
  <c r="P1285" i="30" s="1"/>
  <c r="O1287" i="30"/>
  <c r="P1287" i="30" s="1"/>
  <c r="O1289" i="30"/>
  <c r="P1289" i="30" s="1"/>
  <c r="O1291" i="30"/>
  <c r="P1291" i="30" s="1"/>
  <c r="O1293" i="30"/>
  <c r="P1293" i="30" s="1"/>
  <c r="O1295" i="30"/>
  <c r="P1295" i="30" s="1"/>
  <c r="O1297" i="30"/>
  <c r="P1297" i="30" s="1"/>
  <c r="O1299" i="30"/>
  <c r="P1299" i="30" s="1"/>
  <c r="O1301" i="30"/>
  <c r="P1301" i="30" s="1"/>
  <c r="O1303" i="30"/>
  <c r="P1303" i="30" s="1"/>
  <c r="O1305" i="30"/>
  <c r="P1305" i="30" s="1"/>
  <c r="O1307" i="30"/>
  <c r="P1307" i="30" s="1"/>
  <c r="O1309" i="30"/>
  <c r="P1309" i="30" s="1"/>
  <c r="O1311" i="30"/>
  <c r="P1311" i="30" s="1"/>
  <c r="O1313" i="30"/>
  <c r="P1313" i="30" s="1"/>
  <c r="O1315" i="30"/>
  <c r="P1315" i="30" s="1"/>
  <c r="O1317" i="30"/>
  <c r="P1317" i="30" s="1"/>
  <c r="O1319" i="30"/>
  <c r="P1319" i="30" s="1"/>
  <c r="O1321" i="30"/>
  <c r="P1321" i="30" s="1"/>
  <c r="O1323" i="30"/>
  <c r="P1323" i="30" s="1"/>
  <c r="O1325" i="30"/>
  <c r="P1325" i="30" s="1"/>
  <c r="O1327" i="30"/>
  <c r="P1327" i="30" s="1"/>
  <c r="O1329" i="30"/>
  <c r="P1329" i="30" s="1"/>
  <c r="O1331" i="30"/>
  <c r="P1331" i="30" s="1"/>
  <c r="O1333" i="30"/>
  <c r="P1333" i="30" s="1"/>
  <c r="O1335" i="30"/>
  <c r="P1335" i="30" s="1"/>
  <c r="O1337" i="30"/>
  <c r="P1337" i="30" s="1"/>
  <c r="O1339" i="30"/>
  <c r="P1339" i="30" s="1"/>
  <c r="O1341" i="30"/>
  <c r="P1341" i="30" s="1"/>
  <c r="O1343" i="30"/>
  <c r="P1343" i="30" s="1"/>
  <c r="O1345" i="30"/>
  <c r="P1345" i="30" s="1"/>
  <c r="O1347" i="30"/>
  <c r="P1347" i="30" s="1"/>
  <c r="O1349" i="30"/>
  <c r="P1349" i="30" s="1"/>
  <c r="O1351" i="30"/>
  <c r="P1351" i="30" s="1"/>
  <c r="O1353" i="30"/>
  <c r="P1353" i="30" s="1"/>
  <c r="O1355" i="30"/>
  <c r="P1355" i="30" s="1"/>
  <c r="O1357" i="30"/>
  <c r="P1357" i="30" s="1"/>
  <c r="O1359" i="30"/>
  <c r="P1359" i="30" s="1"/>
  <c r="O1361" i="30"/>
  <c r="P1361" i="30" s="1"/>
  <c r="O1363" i="30"/>
  <c r="P1363" i="30" s="1"/>
  <c r="O1365" i="30"/>
  <c r="P1365" i="30" s="1"/>
  <c r="O1367" i="30"/>
  <c r="P1367" i="30" s="1"/>
  <c r="O1369" i="30"/>
  <c r="P1369" i="30" s="1"/>
  <c r="O1371" i="30"/>
  <c r="P1371" i="30" s="1"/>
  <c r="O1373" i="30"/>
  <c r="P1373" i="30" s="1"/>
  <c r="O1375" i="30"/>
  <c r="P1375" i="30" s="1"/>
  <c r="O1377" i="30"/>
  <c r="P1377" i="30" s="1"/>
  <c r="O1379" i="30"/>
  <c r="P1379" i="30" s="1"/>
  <c r="O1381" i="30"/>
  <c r="P1381" i="30" s="1"/>
  <c r="O1385" i="30"/>
  <c r="P1385" i="30" s="1"/>
  <c r="O1387" i="30"/>
  <c r="P1387" i="30" s="1"/>
  <c r="O1389" i="30"/>
  <c r="P1389" i="30" s="1"/>
  <c r="O1391" i="30"/>
  <c r="P1391" i="30" s="1"/>
  <c r="O1395" i="30"/>
  <c r="P1395" i="30" s="1"/>
  <c r="O1397" i="30"/>
  <c r="P1397" i="30" s="1"/>
  <c r="O1403" i="30"/>
  <c r="P1403" i="30" s="1"/>
  <c r="O940" i="30"/>
  <c r="P940" i="30" s="1"/>
  <c r="O942" i="30"/>
  <c r="P942" i="30" s="1"/>
  <c r="O944" i="30"/>
  <c r="P944" i="30" s="1"/>
  <c r="O946" i="30"/>
  <c r="P946" i="30" s="1"/>
  <c r="O948" i="30"/>
  <c r="P948" i="30" s="1"/>
  <c r="O950" i="30"/>
  <c r="P950" i="30" s="1"/>
  <c r="O952" i="30"/>
  <c r="P952" i="30" s="1"/>
  <c r="O954" i="30"/>
  <c r="P954" i="30" s="1"/>
  <c r="O956" i="30"/>
  <c r="P956" i="30" s="1"/>
  <c r="O958" i="30"/>
  <c r="P958" i="30" s="1"/>
  <c r="O960" i="30"/>
  <c r="P960" i="30" s="1"/>
  <c r="O962" i="30"/>
  <c r="P962" i="30" s="1"/>
  <c r="O964" i="30"/>
  <c r="P964" i="30" s="1"/>
  <c r="O966" i="30"/>
  <c r="P966" i="30" s="1"/>
  <c r="O968" i="30"/>
  <c r="P968" i="30" s="1"/>
  <c r="O970" i="30"/>
  <c r="P970" i="30" s="1"/>
  <c r="O972" i="30"/>
  <c r="P972" i="30" s="1"/>
  <c r="O974" i="30"/>
  <c r="P974" i="30" s="1"/>
  <c r="O976" i="30"/>
  <c r="P976" i="30" s="1"/>
  <c r="O978" i="30"/>
  <c r="P978" i="30" s="1"/>
  <c r="O980" i="30"/>
  <c r="P980" i="30" s="1"/>
  <c r="O982" i="30"/>
  <c r="P982" i="30" s="1"/>
  <c r="O984" i="30"/>
  <c r="P984" i="30" s="1"/>
  <c r="O986" i="30"/>
  <c r="P986" i="30" s="1"/>
  <c r="O988" i="30"/>
  <c r="P988" i="30" s="1"/>
  <c r="O990" i="30"/>
  <c r="P990" i="30" s="1"/>
  <c r="O992" i="30"/>
  <c r="P992" i="30" s="1"/>
  <c r="O994" i="30"/>
  <c r="P994" i="30" s="1"/>
  <c r="O996" i="30"/>
  <c r="P996" i="30" s="1"/>
  <c r="O998" i="30"/>
  <c r="P998" i="30" s="1"/>
  <c r="O1000" i="30"/>
  <c r="P1000" i="30" s="1"/>
  <c r="O1002" i="30"/>
  <c r="P1002" i="30" s="1"/>
  <c r="O1004" i="30"/>
  <c r="P1004" i="30" s="1"/>
  <c r="O1006" i="30"/>
  <c r="P1006" i="30" s="1"/>
  <c r="O1008" i="30"/>
  <c r="P1008" i="30" s="1"/>
  <c r="O1010" i="30"/>
  <c r="P1010" i="30" s="1"/>
  <c r="O1012" i="30"/>
  <c r="P1012" i="30" s="1"/>
  <c r="O1014" i="30"/>
  <c r="P1014" i="30" s="1"/>
  <c r="O1016" i="30"/>
  <c r="P1016" i="30" s="1"/>
  <c r="O1018" i="30"/>
  <c r="P1018" i="30" s="1"/>
  <c r="O1020" i="30"/>
  <c r="P1020" i="30" s="1"/>
  <c r="O1022" i="30"/>
  <c r="P1022" i="30" s="1"/>
  <c r="O1024" i="30"/>
  <c r="P1024" i="30" s="1"/>
  <c r="O1026" i="30"/>
  <c r="P1026" i="30" s="1"/>
  <c r="O1028" i="30"/>
  <c r="P1028" i="30" s="1"/>
  <c r="O1030" i="30"/>
  <c r="P1030" i="30" s="1"/>
  <c r="O1032" i="30"/>
  <c r="P1032" i="30" s="1"/>
  <c r="O1034" i="30"/>
  <c r="P1034" i="30" s="1"/>
  <c r="O1036" i="30"/>
  <c r="P1036" i="30" s="1"/>
  <c r="O1038" i="30"/>
  <c r="P1038" i="30" s="1"/>
  <c r="O1040" i="30"/>
  <c r="P1040" i="30" s="1"/>
  <c r="O1042" i="30"/>
  <c r="P1042" i="30" s="1"/>
  <c r="O1044" i="30"/>
  <c r="P1044" i="30" s="1"/>
  <c r="O1046" i="30"/>
  <c r="P1046" i="30" s="1"/>
  <c r="O1048" i="30"/>
  <c r="P1048" i="30" s="1"/>
  <c r="O1050" i="30"/>
  <c r="P1050" i="30" s="1"/>
  <c r="O1052" i="30"/>
  <c r="P1052" i="30" s="1"/>
  <c r="O1054" i="30"/>
  <c r="P1054" i="30" s="1"/>
  <c r="O1056" i="30"/>
  <c r="P1056" i="30" s="1"/>
  <c r="O1058" i="30"/>
  <c r="P1058" i="30" s="1"/>
  <c r="O1060" i="30"/>
  <c r="P1060" i="30" s="1"/>
  <c r="O1062" i="30"/>
  <c r="P1062" i="30" s="1"/>
  <c r="O1064" i="30"/>
  <c r="P1064" i="30" s="1"/>
  <c r="O1066" i="30"/>
  <c r="P1066" i="30" s="1"/>
  <c r="O1068" i="30"/>
  <c r="P1068" i="30" s="1"/>
  <c r="O1070" i="30"/>
  <c r="P1070" i="30" s="1"/>
  <c r="O1072" i="30"/>
  <c r="P1072" i="30" s="1"/>
  <c r="O1074" i="30"/>
  <c r="P1074" i="30" s="1"/>
  <c r="O1076" i="30"/>
  <c r="P1076" i="30" s="1"/>
  <c r="O1078" i="30"/>
  <c r="P1078" i="30" s="1"/>
  <c r="O1080" i="30"/>
  <c r="P1080" i="30" s="1"/>
  <c r="O1082" i="30"/>
  <c r="P1082" i="30" s="1"/>
  <c r="O1084" i="30"/>
  <c r="P1084" i="30" s="1"/>
  <c r="O1086" i="30"/>
  <c r="P1086" i="30" s="1"/>
  <c r="O1088" i="30"/>
  <c r="P1088" i="30" s="1"/>
  <c r="O1090" i="30"/>
  <c r="P1090" i="30" s="1"/>
  <c r="O1092" i="30"/>
  <c r="P1092" i="30" s="1"/>
  <c r="O1094" i="30"/>
  <c r="P1094" i="30" s="1"/>
  <c r="O1096" i="30"/>
  <c r="P1096" i="30" s="1"/>
  <c r="O1098" i="30"/>
  <c r="P1098" i="30" s="1"/>
  <c r="O1100" i="30"/>
  <c r="P1100" i="30" s="1"/>
  <c r="O1102" i="30"/>
  <c r="P1102" i="30" s="1"/>
  <c r="O1104" i="30"/>
  <c r="P1104" i="30" s="1"/>
  <c r="O1106" i="30"/>
  <c r="P1106" i="30" s="1"/>
  <c r="O1108" i="30"/>
  <c r="P1108" i="30" s="1"/>
  <c r="O1110" i="30"/>
  <c r="P1110" i="30" s="1"/>
  <c r="O1112" i="30"/>
  <c r="P1112" i="30" s="1"/>
  <c r="O1114" i="30"/>
  <c r="P1114" i="30" s="1"/>
  <c r="O1116" i="30"/>
  <c r="P1116" i="30" s="1"/>
  <c r="O1118" i="30"/>
  <c r="P1118" i="30" s="1"/>
  <c r="O1120" i="30"/>
  <c r="P1120" i="30" s="1"/>
  <c r="O1122" i="30"/>
  <c r="P1122" i="30" s="1"/>
  <c r="O1124" i="30"/>
  <c r="P1124" i="30" s="1"/>
  <c r="O1126" i="30"/>
  <c r="P1126" i="30" s="1"/>
  <c r="O1128" i="30"/>
  <c r="P1128" i="30" s="1"/>
  <c r="O1130" i="30"/>
  <c r="P1130" i="30" s="1"/>
  <c r="O1132" i="30"/>
  <c r="P1132" i="30" s="1"/>
  <c r="O1134" i="30"/>
  <c r="P1134" i="30" s="1"/>
  <c r="O1136" i="30"/>
  <c r="P1136" i="30" s="1"/>
  <c r="O1138" i="30"/>
  <c r="P1138" i="30" s="1"/>
  <c r="O1140" i="30"/>
  <c r="P1140" i="30" s="1"/>
  <c r="O1142" i="30"/>
  <c r="P1142" i="30" s="1"/>
  <c r="O1144" i="30"/>
  <c r="P1144" i="30" s="1"/>
  <c r="O1146" i="30"/>
  <c r="P1146" i="30" s="1"/>
  <c r="O1148" i="30"/>
  <c r="P1148" i="30" s="1"/>
  <c r="O1150" i="30"/>
  <c r="P1150" i="30" s="1"/>
  <c r="O1152" i="30"/>
  <c r="P1152" i="30" s="1"/>
  <c r="O1154" i="30"/>
  <c r="P1154" i="30" s="1"/>
  <c r="O1156" i="30"/>
  <c r="P1156" i="30" s="1"/>
  <c r="O1158" i="30"/>
  <c r="P1158" i="30" s="1"/>
  <c r="O1160" i="30"/>
  <c r="P1160" i="30" s="1"/>
  <c r="O1162" i="30"/>
  <c r="P1162" i="30" s="1"/>
  <c r="O1164" i="30"/>
  <c r="P1164" i="30" s="1"/>
  <c r="O1166" i="30"/>
  <c r="P1166" i="30" s="1"/>
  <c r="O1168" i="30"/>
  <c r="P1168" i="30" s="1"/>
  <c r="O1172" i="30"/>
  <c r="P1172" i="30" s="1"/>
  <c r="O1174" i="30"/>
  <c r="P1174" i="30" s="1"/>
  <c r="O1176" i="30"/>
  <c r="P1176" i="30" s="1"/>
  <c r="O1178" i="30"/>
  <c r="P1178" i="30" s="1"/>
  <c r="O1180" i="30"/>
  <c r="P1180" i="30" s="1"/>
  <c r="O1182" i="30"/>
  <c r="P1182" i="30" s="1"/>
  <c r="O1184" i="30"/>
  <c r="P1184" i="30" s="1"/>
  <c r="O1186" i="30"/>
  <c r="P1186" i="30" s="1"/>
  <c r="O1188" i="30"/>
  <c r="P1188" i="30" s="1"/>
  <c r="O1190" i="30"/>
  <c r="P1190" i="30" s="1"/>
  <c r="O1192" i="30"/>
  <c r="P1192" i="30" s="1"/>
  <c r="O1194" i="30"/>
  <c r="P1194" i="30" s="1"/>
  <c r="O1196" i="30"/>
  <c r="P1196" i="30" s="1"/>
  <c r="O1198" i="30"/>
  <c r="P1198" i="30" s="1"/>
  <c r="O1200" i="30"/>
  <c r="P1200" i="30" s="1"/>
  <c r="O1202" i="30"/>
  <c r="P1202" i="30" s="1"/>
  <c r="O1204" i="30"/>
  <c r="P1204" i="30" s="1"/>
  <c r="O1206" i="30"/>
  <c r="P1206" i="30" s="1"/>
  <c r="O1208" i="30"/>
  <c r="P1208" i="30" s="1"/>
  <c r="O1210" i="30"/>
  <c r="P1210" i="30" s="1"/>
  <c r="O1212" i="30"/>
  <c r="P1212" i="30" s="1"/>
  <c r="O1214" i="30"/>
  <c r="P1214" i="30" s="1"/>
  <c r="O1216" i="30"/>
  <c r="P1216" i="30" s="1"/>
  <c r="O1218" i="30"/>
  <c r="P1218" i="30" s="1"/>
  <c r="O1220" i="30"/>
  <c r="P1220" i="30" s="1"/>
  <c r="O1222" i="30"/>
  <c r="P1222" i="30" s="1"/>
  <c r="O1224" i="30"/>
  <c r="P1224" i="30" s="1"/>
  <c r="O1226" i="30"/>
  <c r="P1226" i="30" s="1"/>
  <c r="O1228" i="30"/>
  <c r="P1228" i="30" s="1"/>
  <c r="O1230" i="30"/>
  <c r="P1230" i="30" s="1"/>
  <c r="O1232" i="30"/>
  <c r="P1232" i="30" s="1"/>
  <c r="O1234" i="30"/>
  <c r="P1234" i="30" s="1"/>
  <c r="O1236" i="30"/>
  <c r="P1236" i="30" s="1"/>
  <c r="O1238" i="30"/>
  <c r="P1238" i="30" s="1"/>
  <c r="O1240" i="30"/>
  <c r="P1240" i="30" s="1"/>
  <c r="O1242" i="30"/>
  <c r="P1242" i="30" s="1"/>
  <c r="O1244" i="30"/>
  <c r="P1244" i="30" s="1"/>
  <c r="O1246" i="30"/>
  <c r="P1246" i="30" s="1"/>
  <c r="O1248" i="30"/>
  <c r="P1248" i="30" s="1"/>
  <c r="O1250" i="30"/>
  <c r="P1250" i="30" s="1"/>
  <c r="O1252" i="30"/>
  <c r="P1252" i="30" s="1"/>
  <c r="O1254" i="30"/>
  <c r="P1254" i="30" s="1"/>
  <c r="O1256" i="30"/>
  <c r="P1256" i="30" s="1"/>
  <c r="O1258" i="30"/>
  <c r="P1258" i="30" s="1"/>
  <c r="O1260" i="30"/>
  <c r="P1260" i="30" s="1"/>
  <c r="O1262" i="30"/>
  <c r="P1262" i="30" s="1"/>
  <c r="O1264" i="30"/>
  <c r="P1264" i="30" s="1"/>
  <c r="O1266" i="30"/>
  <c r="P1266" i="30" s="1"/>
  <c r="O1268" i="30"/>
  <c r="P1268" i="30" s="1"/>
  <c r="O1270" i="30"/>
  <c r="P1270" i="30" s="1"/>
  <c r="O1272" i="30"/>
  <c r="P1272" i="30" s="1"/>
  <c r="O1274" i="30"/>
  <c r="P1274" i="30" s="1"/>
  <c r="O1276" i="30"/>
  <c r="P1276" i="30" s="1"/>
  <c r="O1278" i="30"/>
  <c r="P1278" i="30" s="1"/>
  <c r="O1282" i="30"/>
  <c r="P1282" i="30" s="1"/>
  <c r="O1284" i="30"/>
  <c r="P1284" i="30" s="1"/>
  <c r="O1286" i="30"/>
  <c r="P1286" i="30" s="1"/>
  <c r="O1288" i="30"/>
  <c r="P1288" i="30" s="1"/>
  <c r="O1290" i="30"/>
  <c r="P1290" i="30" s="1"/>
  <c r="O1292" i="30"/>
  <c r="P1292" i="30" s="1"/>
  <c r="O1294" i="30"/>
  <c r="P1294" i="30" s="1"/>
  <c r="O1296" i="30"/>
  <c r="P1296" i="30" s="1"/>
  <c r="O1298" i="30"/>
  <c r="P1298" i="30" s="1"/>
  <c r="O1300" i="30"/>
  <c r="P1300" i="30" s="1"/>
  <c r="O1302" i="30"/>
  <c r="P1302" i="30" s="1"/>
  <c r="O1304" i="30"/>
  <c r="P1304" i="30" s="1"/>
  <c r="O1306" i="30"/>
  <c r="P1306" i="30" s="1"/>
  <c r="O1308" i="30"/>
  <c r="P1308" i="30" s="1"/>
  <c r="O1310" i="30"/>
  <c r="P1310" i="30" s="1"/>
  <c r="O1312" i="30"/>
  <c r="P1312" i="30" s="1"/>
  <c r="O1314" i="30"/>
  <c r="P1314" i="30" s="1"/>
  <c r="O1316" i="30"/>
  <c r="P1316" i="30" s="1"/>
  <c r="O1318" i="30"/>
  <c r="P1318" i="30" s="1"/>
  <c r="O1320" i="30"/>
  <c r="P1320" i="30" s="1"/>
  <c r="O1322" i="30"/>
  <c r="P1322" i="30" s="1"/>
  <c r="O1324" i="30"/>
  <c r="P1324" i="30" s="1"/>
  <c r="O1326" i="30"/>
  <c r="P1326" i="30" s="1"/>
  <c r="O1328" i="30"/>
  <c r="P1328" i="30" s="1"/>
  <c r="O1330" i="30"/>
  <c r="P1330" i="30" s="1"/>
  <c r="O1332" i="30"/>
  <c r="P1332" i="30" s="1"/>
  <c r="O1334" i="30"/>
  <c r="P1334" i="30" s="1"/>
  <c r="O1336" i="30"/>
  <c r="P1336" i="30" s="1"/>
  <c r="O1338" i="30"/>
  <c r="P1338" i="30" s="1"/>
  <c r="O1340" i="30"/>
  <c r="P1340" i="30" s="1"/>
  <c r="O1342" i="30"/>
  <c r="P1342" i="30" s="1"/>
  <c r="O1344" i="30"/>
  <c r="P1344" i="30" s="1"/>
  <c r="O1346" i="30"/>
  <c r="P1346" i="30" s="1"/>
  <c r="O1348" i="30"/>
  <c r="P1348" i="30" s="1"/>
  <c r="O1350" i="30"/>
  <c r="P1350" i="30" s="1"/>
  <c r="O1352" i="30"/>
  <c r="P1352" i="30" s="1"/>
  <c r="O1354" i="30"/>
  <c r="P1354" i="30" s="1"/>
  <c r="O1356" i="30"/>
  <c r="P1356" i="30" s="1"/>
  <c r="O1358" i="30"/>
  <c r="P1358" i="30" s="1"/>
  <c r="O1360" i="30"/>
  <c r="P1360" i="30" s="1"/>
  <c r="O1362" i="30"/>
  <c r="P1362" i="30" s="1"/>
  <c r="O1364" i="30"/>
  <c r="P1364" i="30" s="1"/>
  <c r="O1366" i="30"/>
  <c r="P1366" i="30" s="1"/>
  <c r="O1368" i="30"/>
  <c r="P1368" i="30" s="1"/>
  <c r="O1370" i="30"/>
  <c r="P1370" i="30" s="1"/>
  <c r="O1372" i="30"/>
  <c r="P1372" i="30" s="1"/>
  <c r="O1374" i="30"/>
  <c r="P1374" i="30" s="1"/>
  <c r="O1376" i="30"/>
  <c r="P1376" i="30" s="1"/>
  <c r="O1380" i="30"/>
  <c r="P1380" i="30" s="1"/>
  <c r="O1382" i="30"/>
  <c r="P1382" i="30" s="1"/>
  <c r="O1384" i="30"/>
  <c r="P1384" i="30" s="1"/>
  <c r="O1386" i="30"/>
  <c r="P1386" i="30" s="1"/>
  <c r="O1388" i="30"/>
  <c r="P1388" i="30" s="1"/>
  <c r="O1390" i="30"/>
  <c r="P1390" i="30" s="1"/>
  <c r="O1396" i="30"/>
  <c r="P1396" i="30" s="1"/>
  <c r="O1408" i="30"/>
  <c r="P1408" i="30" s="1"/>
  <c r="N1451" i="30"/>
  <c r="O10" i="30"/>
  <c r="P10" i="30" s="1"/>
  <c r="B19" i="30"/>
  <c r="B20" i="30" s="1"/>
  <c r="B21" i="30" s="1"/>
  <c r="B29" i="30" s="1"/>
  <c r="D29" i="30" s="1"/>
  <c r="X16" i="26"/>
  <c r="Q13" i="26"/>
  <c r="R13" i="26" s="1"/>
  <c r="S13" i="26" s="1"/>
  <c r="W13" i="26" s="1"/>
  <c r="N13" i="26"/>
  <c r="D1442" i="27"/>
  <c r="O1440" i="30" s="1"/>
  <c r="P1440" i="30" s="1"/>
  <c r="D1444" i="27"/>
  <c r="O1442" i="30" s="1"/>
  <c r="P1442" i="30" s="1"/>
  <c r="D1446" i="27"/>
  <c r="O1444" i="30" s="1"/>
  <c r="P1444" i="30" s="1"/>
  <c r="D1448" i="27"/>
  <c r="O1446" i="30" s="1"/>
  <c r="P1446" i="30" s="1"/>
  <c r="D1450" i="27"/>
  <c r="O1448" i="30" s="1"/>
  <c r="P1448" i="30" s="1"/>
  <c r="D1443" i="27"/>
  <c r="O1441" i="30" s="1"/>
  <c r="P1441" i="30" s="1"/>
  <c r="D1445" i="27"/>
  <c r="O1443" i="30" s="1"/>
  <c r="P1443" i="30" s="1"/>
  <c r="D1447" i="27"/>
  <c r="O1445" i="30" s="1"/>
  <c r="P1445" i="30" s="1"/>
  <c r="D1449" i="27"/>
  <c r="O1447" i="30" s="1"/>
  <c r="P1447" i="30" s="1"/>
  <c r="D1451" i="27"/>
  <c r="O1449" i="30" s="1"/>
  <c r="P1449" i="30" s="1"/>
  <c r="D1400" i="27"/>
  <c r="O1398" i="30" s="1"/>
  <c r="P1398" i="30" s="1"/>
  <c r="D1409" i="27"/>
  <c r="O1407" i="30" s="1"/>
  <c r="P1407" i="30" s="1"/>
  <c r="N20" i="26"/>
  <c r="Y20" i="26"/>
  <c r="Y15" i="26"/>
  <c r="Q15" i="26"/>
  <c r="R15" i="26" s="1"/>
  <c r="S15" i="26" s="1"/>
  <c r="W15" i="26" s="1"/>
  <c r="N15" i="26"/>
  <c r="X30" i="26"/>
  <c r="X28" i="26"/>
  <c r="X26" i="26"/>
  <c r="X24" i="26"/>
  <c r="X22" i="26"/>
  <c r="X15" i="26"/>
  <c r="Y13" i="26"/>
  <c r="D1172" i="27"/>
  <c r="O1170" i="30" s="1"/>
  <c r="P1170" i="30" s="1"/>
  <c r="D273" i="27"/>
  <c r="O271" i="30" s="1"/>
  <c r="P271" i="30" s="1"/>
  <c r="D1173" i="27"/>
  <c r="O1171" i="30" s="1"/>
  <c r="P1171" i="30" s="1"/>
  <c r="D140" i="27"/>
  <c r="O138" i="30" s="1"/>
  <c r="P138" i="30" s="1"/>
  <c r="D783" i="27"/>
  <c r="O781" i="30" s="1"/>
  <c r="P781" i="30" s="1"/>
  <c r="D1401" i="27"/>
  <c r="O1399" i="30" s="1"/>
  <c r="P1399" i="30" s="1"/>
  <c r="D1396" i="27"/>
  <c r="O1394" i="30" s="1"/>
  <c r="P1394" i="30" s="1"/>
  <c r="D1412" i="27"/>
  <c r="O1410" i="30" s="1"/>
  <c r="P1410" i="30" s="1"/>
  <c r="D1414" i="27"/>
  <c r="O1412" i="30" s="1"/>
  <c r="P1412" i="30" s="1"/>
  <c r="D1416" i="27"/>
  <c r="O1414" i="30" s="1"/>
  <c r="P1414" i="30" s="1"/>
  <c r="D1418" i="27"/>
  <c r="O1416" i="30" s="1"/>
  <c r="P1416" i="30" s="1"/>
  <c r="D1420" i="27"/>
  <c r="O1418" i="30" s="1"/>
  <c r="P1418" i="30" s="1"/>
  <c r="D1422" i="27"/>
  <c r="O1420" i="30" s="1"/>
  <c r="P1420" i="30" s="1"/>
  <c r="D1424" i="27"/>
  <c r="O1422" i="30" s="1"/>
  <c r="P1422" i="30" s="1"/>
  <c r="D1426" i="27"/>
  <c r="O1424" i="30" s="1"/>
  <c r="P1424" i="30" s="1"/>
  <c r="D1428" i="27"/>
  <c r="O1426" i="30" s="1"/>
  <c r="P1426" i="30" s="1"/>
  <c r="D1430" i="27"/>
  <c r="O1428" i="30" s="1"/>
  <c r="P1428" i="30" s="1"/>
  <c r="D1432" i="27"/>
  <c r="O1430" i="30" s="1"/>
  <c r="P1430" i="30" s="1"/>
  <c r="D1434" i="27"/>
  <c r="O1432" i="30" s="1"/>
  <c r="P1432" i="30" s="1"/>
  <c r="D1436" i="27"/>
  <c r="O1434" i="30" s="1"/>
  <c r="P1434" i="30" s="1"/>
  <c r="D1438" i="27"/>
  <c r="O1436" i="30" s="1"/>
  <c r="P1436" i="30" s="1"/>
  <c r="D1440" i="27"/>
  <c r="O1438" i="30" s="1"/>
  <c r="P1438" i="30" s="1"/>
  <c r="D1395" i="27"/>
  <c r="O1393" i="30" s="1"/>
  <c r="P1393" i="30" s="1"/>
  <c r="D1407" i="27"/>
  <c r="O1405" i="30" s="1"/>
  <c r="P1405" i="30" s="1"/>
  <c r="D1411" i="27"/>
  <c r="O1409" i="30" s="1"/>
  <c r="P1409" i="30" s="1"/>
  <c r="D1413" i="27"/>
  <c r="O1411" i="30" s="1"/>
  <c r="P1411" i="30" s="1"/>
  <c r="D1415" i="27"/>
  <c r="O1413" i="30" s="1"/>
  <c r="P1413" i="30" s="1"/>
  <c r="D1417" i="27"/>
  <c r="O1415" i="30" s="1"/>
  <c r="P1415" i="30" s="1"/>
  <c r="D1419" i="27"/>
  <c r="O1417" i="30" s="1"/>
  <c r="P1417" i="30" s="1"/>
  <c r="D1421" i="27"/>
  <c r="O1419" i="30" s="1"/>
  <c r="P1419" i="30" s="1"/>
  <c r="D1423" i="27"/>
  <c r="O1421" i="30" s="1"/>
  <c r="P1421" i="30" s="1"/>
  <c r="D1425" i="27"/>
  <c r="O1423" i="30" s="1"/>
  <c r="P1423" i="30" s="1"/>
  <c r="D1427" i="27"/>
  <c r="O1425" i="30" s="1"/>
  <c r="P1425" i="30" s="1"/>
  <c r="D1429" i="27"/>
  <c r="O1427" i="30" s="1"/>
  <c r="P1427" i="30" s="1"/>
  <c r="D1431" i="27"/>
  <c r="O1429" i="30" s="1"/>
  <c r="P1429" i="30" s="1"/>
  <c r="D1433" i="27"/>
  <c r="O1431" i="30" s="1"/>
  <c r="P1431" i="30" s="1"/>
  <c r="D1435" i="27"/>
  <c r="O1433" i="30" s="1"/>
  <c r="P1433" i="30" s="1"/>
  <c r="D1437" i="27"/>
  <c r="O1435" i="30" s="1"/>
  <c r="P1435" i="30" s="1"/>
  <c r="D1439" i="27"/>
  <c r="O1437" i="30" s="1"/>
  <c r="P1437" i="30" s="1"/>
  <c r="D1441" i="27"/>
  <c r="O1439" i="30" s="1"/>
  <c r="P1439" i="30" s="1"/>
  <c r="D1402" i="27"/>
  <c r="O1400" i="30" s="1"/>
  <c r="P1400" i="30" s="1"/>
  <c r="D1408" i="27"/>
  <c r="O1406" i="30" s="1"/>
  <c r="P1406" i="30" s="1"/>
  <c r="D141" i="27"/>
  <c r="O139" i="30" s="1"/>
  <c r="P139" i="30" s="1"/>
  <c r="D1171" i="27"/>
  <c r="O1169" i="30" s="1"/>
  <c r="P1169" i="30" s="1"/>
  <c r="D1394" i="27"/>
  <c r="O1392" i="30" s="1"/>
  <c r="P1392" i="30" s="1"/>
  <c r="D139" i="27"/>
  <c r="O137" i="30" s="1"/>
  <c r="P137" i="30" s="1"/>
  <c r="D1403" i="27"/>
  <c r="O1401" i="30" s="1"/>
  <c r="P1401" i="30" s="1"/>
  <c r="N28" i="26"/>
  <c r="Y28" i="26"/>
  <c r="A1" i="16"/>
  <c r="D1406" i="27"/>
  <c r="O1404" i="30" s="1"/>
  <c r="P1404" i="30" s="1"/>
  <c r="N24" i="26"/>
  <c r="Y24" i="26"/>
  <c r="N16" i="26"/>
  <c r="Y16" i="26"/>
  <c r="N18" i="26"/>
  <c r="Y18" i="26"/>
  <c r="N26" i="26"/>
  <c r="Y26" i="26"/>
  <c r="N14" i="26"/>
  <c r="Q14" i="26"/>
  <c r="R14" i="26" s="1"/>
  <c r="S14" i="26" s="1"/>
  <c r="W14" i="26" s="1"/>
  <c r="Y14" i="26"/>
  <c r="N22" i="26"/>
  <c r="Y22" i="26"/>
  <c r="N30" i="26"/>
  <c r="Y30" i="26"/>
  <c r="Q20" i="26"/>
  <c r="R20" i="26" s="1"/>
  <c r="S20" i="26" s="1"/>
  <c r="W20" i="26" s="1"/>
  <c r="Q24" i="26"/>
  <c r="R24" i="26" s="1"/>
  <c r="S24" i="26" s="1"/>
  <c r="W24" i="26" s="1"/>
  <c r="Q28" i="26"/>
  <c r="R28" i="26" s="1"/>
  <c r="S28" i="26" s="1"/>
  <c r="W28" i="26" s="1"/>
  <c r="Q32" i="26"/>
  <c r="R32" i="26" s="1"/>
  <c r="S32" i="26" s="1"/>
  <c r="W32" i="26" s="1"/>
  <c r="Q36" i="26"/>
  <c r="R36" i="26" s="1"/>
  <c r="S36" i="26" s="1"/>
  <c r="W36" i="26" s="1"/>
  <c r="Q40" i="26"/>
  <c r="R40" i="26" s="1"/>
  <c r="S40" i="26" s="1"/>
  <c r="W40" i="26" s="1"/>
  <c r="Q44" i="26"/>
  <c r="R44" i="26" s="1"/>
  <c r="S44" i="26" s="1"/>
  <c r="W44" i="26" s="1"/>
  <c r="D784" i="27"/>
  <c r="O782" i="30" s="1"/>
  <c r="P782" i="30" s="1"/>
  <c r="D1282" i="27"/>
  <c r="O1280" i="30" s="1"/>
  <c r="P1280" i="30" s="1"/>
  <c r="D1404" i="27"/>
  <c r="O1402" i="30" s="1"/>
  <c r="P1402" i="30" s="1"/>
  <c r="X14" i="26"/>
  <c r="Q18" i="26"/>
  <c r="R18" i="26" s="1"/>
  <c r="S18" i="26" s="1"/>
  <c r="W18" i="26" s="1"/>
  <c r="Q22" i="26"/>
  <c r="R22" i="26" s="1"/>
  <c r="S22" i="26" s="1"/>
  <c r="W22" i="26" s="1"/>
  <c r="Q26" i="26"/>
  <c r="R26" i="26" s="1"/>
  <c r="S26" i="26" s="1"/>
  <c r="W26" i="26" s="1"/>
  <c r="Q30" i="26"/>
  <c r="R30" i="26" s="1"/>
  <c r="S30" i="26" s="1"/>
  <c r="W30" i="26" s="1"/>
  <c r="Q34" i="26"/>
  <c r="R34" i="26" s="1"/>
  <c r="S34" i="26" s="1"/>
  <c r="W34" i="26" s="1"/>
  <c r="Q38" i="26"/>
  <c r="R38" i="26" s="1"/>
  <c r="S38" i="26" s="1"/>
  <c r="W38" i="26" s="1"/>
  <c r="Q42" i="26"/>
  <c r="R42" i="26" s="1"/>
  <c r="S42" i="26" s="1"/>
  <c r="W42" i="26" s="1"/>
  <c r="D1281" i="27"/>
  <c r="O1279" i="30" s="1"/>
  <c r="P1279" i="30" s="1"/>
  <c r="Q19" i="26"/>
  <c r="R19" i="26" s="1"/>
  <c r="S19" i="26" s="1"/>
  <c r="W19" i="26" s="1"/>
  <c r="Y19" i="26"/>
  <c r="N19" i="26"/>
  <c r="Q23" i="26"/>
  <c r="R23" i="26" s="1"/>
  <c r="S23" i="26" s="1"/>
  <c r="W23" i="26" s="1"/>
  <c r="Y23" i="26"/>
  <c r="N23" i="26"/>
  <c r="Y27" i="26"/>
  <c r="Q27" i="26"/>
  <c r="R27" i="26" s="1"/>
  <c r="S27" i="26" s="1"/>
  <c r="W27" i="26" s="1"/>
  <c r="N27" i="26"/>
  <c r="Y31" i="26"/>
  <c r="Q31" i="26"/>
  <c r="R31" i="26" s="1"/>
  <c r="S31" i="26" s="1"/>
  <c r="W31" i="26" s="1"/>
  <c r="N31" i="26"/>
  <c r="Q35" i="26"/>
  <c r="R35" i="26" s="1"/>
  <c r="S35" i="26" s="1"/>
  <c r="W35" i="26" s="1"/>
  <c r="N35" i="26"/>
  <c r="Y35" i="26"/>
  <c r="Q39" i="26"/>
  <c r="R39" i="26" s="1"/>
  <c r="S39" i="26" s="1"/>
  <c r="W39" i="26" s="1"/>
  <c r="Y39" i="26"/>
  <c r="N39" i="26"/>
  <c r="Y43" i="26"/>
  <c r="N43" i="26"/>
  <c r="Q43" i="26"/>
  <c r="R43" i="26" s="1"/>
  <c r="S43" i="26" s="1"/>
  <c r="W43" i="26" s="1"/>
  <c r="Q17" i="26"/>
  <c r="R17" i="26" s="1"/>
  <c r="S17" i="26" s="1"/>
  <c r="W17" i="26" s="1"/>
  <c r="N17" i="26"/>
  <c r="Y17" i="26"/>
  <c r="Q21" i="26"/>
  <c r="R21" i="26" s="1"/>
  <c r="S21" i="26" s="1"/>
  <c r="W21" i="26" s="1"/>
  <c r="N21" i="26"/>
  <c r="Y21" i="26"/>
  <c r="Q25" i="26"/>
  <c r="R25" i="26" s="1"/>
  <c r="S25" i="26" s="1"/>
  <c r="W25" i="26" s="1"/>
  <c r="N25" i="26"/>
  <c r="Y25" i="26"/>
  <c r="Q29" i="26"/>
  <c r="R29" i="26" s="1"/>
  <c r="S29" i="26" s="1"/>
  <c r="W29" i="26" s="1"/>
  <c r="N29" i="26"/>
  <c r="Y29" i="26"/>
  <c r="Q33" i="26"/>
  <c r="R33" i="26" s="1"/>
  <c r="S33" i="26" s="1"/>
  <c r="W33" i="26" s="1"/>
  <c r="Y33" i="26"/>
  <c r="N33" i="26"/>
  <c r="Q37" i="26"/>
  <c r="R37" i="26" s="1"/>
  <c r="S37" i="26" s="1"/>
  <c r="W37" i="26" s="1"/>
  <c r="Y37" i="26"/>
  <c r="N37" i="26"/>
  <c r="Q41" i="26"/>
  <c r="R41" i="26" s="1"/>
  <c r="S41" i="26" s="1"/>
  <c r="W41" i="26" s="1"/>
  <c r="N41" i="26"/>
  <c r="Y41" i="26"/>
  <c r="Y45" i="26"/>
  <c r="Q45" i="26"/>
  <c r="R45" i="26" s="1"/>
  <c r="S45" i="26" s="1"/>
  <c r="W45" i="26" s="1"/>
  <c r="N45" i="26"/>
  <c r="A1" i="17"/>
  <c r="N32" i="26"/>
  <c r="N34" i="26"/>
  <c r="N36" i="26"/>
  <c r="N38" i="26"/>
  <c r="N40" i="26"/>
  <c r="N42" i="26"/>
  <c r="N44" i="26"/>
  <c r="X45" i="26"/>
  <c r="X43" i="26"/>
  <c r="X41" i="26"/>
  <c r="X39" i="26"/>
  <c r="X37" i="26"/>
  <c r="X35" i="26"/>
  <c r="X33" i="26"/>
  <c r="A1" i="15"/>
  <c r="A1" i="14"/>
  <c r="A1" i="13"/>
  <c r="A1" i="12"/>
  <c r="A1" i="11"/>
  <c r="A1" i="10"/>
  <c r="Q16" i="26"/>
  <c r="R16" i="26" s="1"/>
  <c r="S16" i="26" s="1"/>
  <c r="W16" i="26" s="1"/>
  <c r="X13" i="26"/>
  <c r="Z15" i="26" l="1"/>
  <c r="AA15" i="26" s="1"/>
  <c r="Z20" i="26"/>
  <c r="AA20" i="26" s="1"/>
  <c r="Z23" i="26"/>
  <c r="AA23" i="26" s="1"/>
  <c r="Z25" i="26"/>
  <c r="AA25" i="26" s="1"/>
  <c r="Z29" i="26"/>
  <c r="AA29" i="26" s="1"/>
  <c r="Z27" i="26"/>
  <c r="AA27" i="26" s="1"/>
  <c r="Z31" i="26"/>
  <c r="AA31" i="26" s="1"/>
  <c r="Z21" i="26"/>
  <c r="AA21" i="26" s="1"/>
  <c r="Z19" i="26"/>
  <c r="AA19" i="26" s="1"/>
  <c r="Z28" i="26"/>
  <c r="AA28" i="26" s="1"/>
  <c r="Z17" i="26"/>
  <c r="AA17" i="26" s="1"/>
  <c r="Z26" i="26"/>
  <c r="AA26" i="26" s="1"/>
  <c r="Z18" i="26"/>
  <c r="AA18" i="26" s="1"/>
  <c r="Z37" i="26"/>
  <c r="AA37" i="26" s="1"/>
  <c r="Z22" i="26"/>
  <c r="AA22" i="26" s="1"/>
  <c r="Z41" i="26"/>
  <c r="AA41" i="26" s="1"/>
  <c r="Z30" i="26"/>
  <c r="AA30" i="26" s="1"/>
  <c r="Z13" i="26"/>
  <c r="AA13" i="26" s="1"/>
  <c r="B48" i="30"/>
  <c r="E10" i="2"/>
  <c r="D1453" i="27"/>
  <c r="E11" i="2" s="1"/>
  <c r="P1451" i="30"/>
  <c r="E12" i="2" s="1"/>
  <c r="B33" i="30"/>
  <c r="B31" i="30"/>
  <c r="D31" i="30" s="1"/>
  <c r="B32" i="30" s="1"/>
  <c r="D32" i="30" s="1"/>
  <c r="Z16" i="26"/>
  <c r="AA16" i="26" s="1"/>
  <c r="Z24" i="26"/>
  <c r="AA24" i="26" s="1"/>
  <c r="Z35" i="26"/>
  <c r="AA35" i="26" s="1"/>
  <c r="Z39" i="26"/>
  <c r="AA39" i="26" s="1"/>
  <c r="Z43" i="26"/>
  <c r="AA43" i="26" s="1"/>
  <c r="Z14" i="26"/>
  <c r="AA14" i="26" s="1"/>
  <c r="Z33" i="26"/>
  <c r="AA33" i="26" s="1"/>
  <c r="Z45" i="26"/>
  <c r="AA45" i="26" s="1"/>
  <c r="B38" i="30" l="1"/>
  <c r="B41" i="30" s="1"/>
  <c r="B34" i="30"/>
  <c r="D34" i="30" s="1"/>
  <c r="B36" i="30" s="1"/>
  <c r="D36" i="30" s="1"/>
  <c r="AA47" i="26"/>
  <c r="B39" i="30" l="1"/>
  <c r="B43" i="30"/>
  <c r="B44" i="30" l="1"/>
  <c r="C1188" i="27"/>
  <c r="C844" i="27"/>
  <c r="C436" i="27"/>
  <c r="C895" i="27"/>
  <c r="C476" i="27"/>
  <c r="C843" i="27"/>
  <c r="C1313" i="27"/>
  <c r="C499" i="27"/>
  <c r="C589" i="27"/>
  <c r="C353" i="27"/>
  <c r="C984" i="27"/>
  <c r="C929" i="27"/>
  <c r="C629" i="27"/>
  <c r="C976" i="27"/>
  <c r="C474" i="27"/>
  <c r="C1255" i="27"/>
  <c r="C1335" i="27"/>
  <c r="C1113" i="27"/>
  <c r="C1257" i="27"/>
  <c r="C36" i="27"/>
  <c r="C564" i="27"/>
  <c r="C771" i="27"/>
  <c r="C49" i="27"/>
  <c r="C502" i="27"/>
  <c r="C67" i="27"/>
  <c r="C1356" i="27"/>
  <c r="C977" i="27"/>
  <c r="C775" i="27"/>
  <c r="C1100" i="27"/>
  <c r="C946" i="27"/>
  <c r="C701" i="27"/>
  <c r="C1098" i="27"/>
  <c r="C1217" i="27"/>
  <c r="C1245" i="27"/>
  <c r="C1414" i="27"/>
  <c r="C819" i="27"/>
  <c r="C1263" i="27"/>
  <c r="C1380" i="27"/>
  <c r="C1440" i="27"/>
  <c r="C167" i="27"/>
  <c r="C554" i="27"/>
  <c r="C363" i="27"/>
  <c r="C516" i="27"/>
  <c r="C1201" i="27"/>
  <c r="C1407" i="27"/>
  <c r="C339" i="27"/>
  <c r="C1395" i="27"/>
  <c r="C388" i="27"/>
  <c r="C1211" i="27"/>
  <c r="C1210" i="27"/>
  <c r="C1436" i="27"/>
  <c r="C865" i="27"/>
  <c r="C1178" i="27"/>
  <c r="C29" i="27"/>
  <c r="C1150" i="27"/>
  <c r="C1374" i="27"/>
  <c r="C428" i="27"/>
  <c r="C161" i="27"/>
  <c r="C821" i="27"/>
  <c r="C409" i="27"/>
  <c r="C208" i="27"/>
  <c r="C1194" i="27"/>
  <c r="C214" i="27"/>
  <c r="C1187" i="27"/>
  <c r="C551" i="27"/>
  <c r="C94" i="27"/>
  <c r="C1308" i="27"/>
  <c r="C70" i="27"/>
  <c r="C1300" i="27"/>
  <c r="C196" i="27"/>
  <c r="C838" i="27"/>
  <c r="C539" i="27"/>
  <c r="C328" i="27"/>
  <c r="C204" i="27"/>
  <c r="C270" i="27"/>
  <c r="C20" i="27"/>
  <c r="C366" i="27"/>
  <c r="C562" i="27"/>
  <c r="C1336" i="27"/>
  <c r="C1043" i="27"/>
  <c r="C718" i="27"/>
  <c r="C804" i="27"/>
  <c r="C1298" i="27"/>
  <c r="C1276" i="27"/>
  <c r="C1432" i="27"/>
  <c r="C282" i="27"/>
  <c r="C559" i="27"/>
  <c r="C862" i="27"/>
  <c r="C435" i="27"/>
  <c r="C619" i="27"/>
  <c r="C381" i="27"/>
  <c r="C1190" i="27"/>
  <c r="C1081" i="27"/>
  <c r="C1401" i="27"/>
  <c r="C293" i="27"/>
  <c r="C879" i="27"/>
  <c r="C1359" i="27"/>
  <c r="C857" i="27"/>
  <c r="C722" i="27"/>
  <c r="C367" i="27"/>
  <c r="C939" i="27"/>
  <c r="C375" i="27"/>
  <c r="C89" i="27"/>
  <c r="C1331" i="27"/>
  <c r="C679" i="27"/>
  <c r="C362" i="27"/>
  <c r="C87" i="27"/>
  <c r="C312" i="27"/>
  <c r="C798" i="27"/>
  <c r="C57" i="27"/>
  <c r="C759" i="27"/>
  <c r="C98" i="27"/>
  <c r="C1213" i="27"/>
  <c r="C700" i="27"/>
  <c r="C653" i="27"/>
  <c r="C897" i="27"/>
  <c r="C1126" i="27"/>
  <c r="C616" i="27"/>
  <c r="C943" i="27"/>
  <c r="C997" i="27"/>
  <c r="C742" i="27"/>
  <c r="C1148" i="27"/>
  <c r="C371" i="27"/>
  <c r="C627" i="27"/>
  <c r="C886" i="27"/>
  <c r="C193" i="27"/>
  <c r="C1004" i="27"/>
  <c r="C1375" i="27"/>
  <c r="C1292" i="27"/>
  <c r="C207" i="27"/>
  <c r="C586" i="27"/>
  <c r="C386" i="27"/>
  <c r="C1176" i="27"/>
  <c r="C209" i="27"/>
  <c r="C961" i="27"/>
  <c r="C337" i="27"/>
  <c r="C1055" i="27"/>
  <c r="C904" i="27"/>
  <c r="C96" i="27"/>
  <c r="C1102" i="27"/>
  <c r="C334" i="27"/>
  <c r="C517" i="27"/>
  <c r="C1367" i="27"/>
  <c r="C602" i="27"/>
  <c r="C893" i="27"/>
  <c r="C714" i="27"/>
  <c r="C709" i="27"/>
  <c r="C1258" i="27"/>
  <c r="C290" i="27"/>
  <c r="C658" i="27"/>
  <c r="C1184" i="27"/>
  <c r="C1185" i="27"/>
  <c r="C941" i="27"/>
  <c r="C1330" i="27"/>
  <c r="C546" i="27"/>
  <c r="C1114" i="27"/>
  <c r="C878" i="27"/>
  <c r="C934" i="27"/>
  <c r="C294" i="27"/>
  <c r="C769" i="27"/>
  <c r="C1229" i="27"/>
  <c r="C417" i="27"/>
  <c r="C1099" i="27"/>
  <c r="C1084" i="27"/>
  <c r="C870" i="27"/>
  <c r="C974" i="27"/>
  <c r="C1093" i="27"/>
  <c r="C461" i="27"/>
  <c r="C384" i="27"/>
  <c r="C253" i="27"/>
  <c r="C1352" i="27"/>
  <c r="C980" i="27"/>
  <c r="C268" i="27"/>
  <c r="C97" i="27"/>
  <c r="C992" i="27"/>
  <c r="C325" i="27"/>
  <c r="C108" i="27"/>
  <c r="C863" i="27"/>
  <c r="C132" i="27"/>
  <c r="C501" i="27"/>
  <c r="C400" i="27"/>
  <c r="C922" i="27"/>
  <c r="C735" i="27"/>
  <c r="C975" i="27"/>
  <c r="C1219" i="27"/>
  <c r="C90" i="27"/>
  <c r="C213" i="27"/>
  <c r="C1073" i="27"/>
  <c r="C38" i="27"/>
  <c r="C1089" i="27"/>
  <c r="C1416" i="27"/>
  <c r="C241" i="27"/>
  <c r="C453" i="27"/>
  <c r="C120" i="27"/>
  <c r="C705" i="27"/>
  <c r="C827" i="27"/>
  <c r="C1172" i="27"/>
  <c r="C1029" i="27"/>
  <c r="C102" i="27"/>
  <c r="C869" i="27"/>
  <c r="C1371" i="27"/>
  <c r="C1087" i="27"/>
  <c r="C556" i="27"/>
  <c r="C1410" i="27"/>
  <c r="C458" i="27"/>
  <c r="C1360" i="27"/>
  <c r="C370" i="27"/>
  <c r="C60" i="27"/>
  <c r="C1120" i="27"/>
  <c r="C245" i="27"/>
  <c r="C545" i="27"/>
  <c r="C1041" i="27"/>
  <c r="C40" i="27"/>
  <c r="C395" i="27"/>
  <c r="C567" i="27"/>
  <c r="C673" i="27"/>
  <c r="C279" i="27"/>
  <c r="C841" i="27"/>
  <c r="C401" i="27"/>
  <c r="C743" i="27"/>
  <c r="C489" i="27"/>
  <c r="C1000" i="27"/>
  <c r="C901" i="27"/>
  <c r="C369" i="27"/>
  <c r="C814" i="27"/>
  <c r="C446" i="27"/>
  <c r="C1124" i="27"/>
  <c r="C1014" i="27"/>
  <c r="C1127" i="27"/>
  <c r="C235" i="27"/>
  <c r="C80" i="27"/>
  <c r="C622" i="27"/>
  <c r="C1080" i="27"/>
  <c r="C44" i="27"/>
  <c r="C191" i="27"/>
  <c r="C853" i="27"/>
  <c r="C389" i="27"/>
  <c r="C1431" i="27"/>
  <c r="C1077" i="27"/>
  <c r="C541" i="27"/>
  <c r="C1272" i="27"/>
  <c r="C210" i="27"/>
  <c r="C523" i="27"/>
  <c r="C1121" i="27"/>
  <c r="C1317" i="27"/>
  <c r="C786" i="27"/>
  <c r="C152" i="27"/>
  <c r="C874" i="27"/>
  <c r="C763" i="27"/>
  <c r="C717" i="27"/>
  <c r="C553" i="27"/>
  <c r="C1358" i="27"/>
  <c r="C916" i="27"/>
  <c r="C27" i="27"/>
  <c r="C479" i="27"/>
  <c r="C1212" i="27"/>
  <c r="C1032" i="27"/>
  <c r="C588" i="27"/>
  <c r="C1327" i="27"/>
  <c r="C197" i="27"/>
  <c r="C32" i="27"/>
  <c r="C17" i="27"/>
  <c r="C63" i="27"/>
  <c r="C959" i="27"/>
  <c r="C891" i="27"/>
  <c r="C550" i="27"/>
  <c r="C1215" i="27"/>
  <c r="C284" i="27"/>
  <c r="C180" i="27"/>
  <c r="C1338" i="27"/>
  <c r="C987" i="27"/>
  <c r="C896" i="27"/>
  <c r="C668" i="27"/>
  <c r="C1158" i="27"/>
  <c r="C1417" i="27"/>
  <c r="C663" i="27"/>
  <c r="C1445" i="27"/>
  <c r="C139" i="27"/>
  <c r="C667" i="27"/>
  <c r="C148" i="27"/>
  <c r="C806" i="27"/>
  <c r="C346" i="27"/>
  <c r="C1054" i="27"/>
  <c r="C734" i="27"/>
  <c r="C377" i="27"/>
  <c r="C787" i="27"/>
  <c r="C1138" i="27"/>
  <c r="C42" i="27"/>
  <c r="C484" i="27"/>
  <c r="C662" i="27"/>
  <c r="C766" i="27"/>
  <c r="C723" i="27"/>
  <c r="C58" i="27"/>
  <c r="C621" i="27"/>
  <c r="C1239" i="27"/>
  <c r="C818" i="27"/>
  <c r="C688" i="27"/>
  <c r="C573" i="27"/>
  <c r="C1156" i="27"/>
  <c r="C372" i="27"/>
  <c r="C471" i="27"/>
  <c r="C133" i="27"/>
  <c r="C795" i="27"/>
  <c r="C385" i="27"/>
  <c r="C455" i="27"/>
  <c r="C1123" i="27"/>
  <c r="C1181" i="27"/>
  <c r="C147" i="27"/>
  <c r="C1220" i="27"/>
  <c r="C745" i="27"/>
  <c r="C1169" i="27"/>
  <c r="C1224" i="27"/>
  <c r="C1180" i="27"/>
  <c r="C986" i="27"/>
  <c r="C911" i="27"/>
  <c r="C999" i="27"/>
  <c r="C1268" i="27"/>
  <c r="C1265" i="27"/>
  <c r="C462" i="27"/>
  <c r="C800" i="27"/>
  <c r="C1112" i="27"/>
  <c r="C47" i="27"/>
  <c r="C815" i="27"/>
  <c r="C604" i="27"/>
  <c r="C805" i="27"/>
  <c r="C1277" i="27"/>
  <c r="C1442" i="27"/>
  <c r="C74" i="27"/>
  <c r="C758" i="27"/>
  <c r="C145" i="27"/>
  <c r="C1399" i="27"/>
  <c r="C71" i="27"/>
  <c r="C373" i="27"/>
  <c r="C297" i="27"/>
  <c r="C1218" i="27"/>
  <c r="C358" i="27"/>
  <c r="C1381" i="27"/>
  <c r="C590" i="27"/>
  <c r="C429" i="27"/>
  <c r="C1037" i="27"/>
  <c r="C413" i="27"/>
  <c r="C1166" i="27"/>
  <c r="C614" i="27"/>
  <c r="C129" i="27"/>
  <c r="C1344" i="27"/>
  <c r="C633" i="27"/>
  <c r="C341" i="27"/>
  <c r="C498" i="27"/>
  <c r="C1427" i="27"/>
  <c r="C982" i="27"/>
  <c r="C1305" i="27"/>
  <c r="C78" i="27"/>
  <c r="C61" i="27"/>
  <c r="C643" i="27"/>
  <c r="C1161" i="27"/>
  <c r="C333" i="27"/>
  <c r="C1348" i="27"/>
  <c r="C427" i="27"/>
  <c r="C1003" i="27"/>
  <c r="C256" i="27"/>
  <c r="C707" i="27"/>
  <c r="C350" i="27"/>
  <c r="C1071" i="27"/>
  <c r="C335" i="27"/>
  <c r="C1228" i="27"/>
  <c r="C1198" i="27"/>
  <c r="C543" i="27"/>
  <c r="C387" i="27"/>
  <c r="C206" i="27"/>
  <c r="C686" i="27"/>
  <c r="C242" i="27"/>
  <c r="C298" i="27"/>
  <c r="C222" i="27"/>
  <c r="C649" i="27"/>
  <c r="C1189" i="27"/>
  <c r="C352" i="27"/>
  <c r="C675" i="27"/>
  <c r="C291" i="27"/>
  <c r="C661" i="27"/>
  <c r="C790" i="27"/>
  <c r="C141" i="27"/>
  <c r="C296" i="27"/>
  <c r="C822" i="27"/>
  <c r="C218" i="27"/>
  <c r="C1183" i="27"/>
  <c r="C1451" i="27"/>
  <c r="C1131" i="27"/>
  <c r="C796" i="27"/>
  <c r="C351" i="27"/>
  <c r="C314" i="27"/>
  <c r="C189" i="27"/>
  <c r="C407" i="27"/>
  <c r="C685" i="27"/>
  <c r="C130" i="27"/>
  <c r="C808" i="27"/>
  <c r="C299" i="27"/>
  <c r="C21" i="27"/>
  <c r="C91" i="27"/>
  <c r="C440" i="27"/>
  <c r="C845" i="27"/>
  <c r="C1155" i="27"/>
  <c r="C931" i="27"/>
  <c r="C538" i="27"/>
  <c r="C1378" i="27"/>
  <c r="C289" i="27"/>
  <c r="C1443" i="27"/>
  <c r="C383" i="27"/>
  <c r="C1301" i="27"/>
  <c r="C164" i="27"/>
  <c r="C704" i="27"/>
  <c r="C306" i="27"/>
  <c r="C477" i="27"/>
  <c r="C73" i="27"/>
  <c r="C1005" i="27"/>
  <c r="C591" i="27"/>
  <c r="C1409" i="27"/>
  <c r="C1149" i="27"/>
  <c r="C1274" i="27"/>
  <c r="C431" i="27"/>
  <c r="C15" i="27"/>
  <c r="C1142" i="27"/>
  <c r="C495" i="27"/>
  <c r="C115" i="27"/>
  <c r="C1289" i="27"/>
  <c r="C332" i="27"/>
  <c r="C985" i="27"/>
  <c r="C726" i="27"/>
  <c r="C599" i="27"/>
  <c r="C1042" i="27"/>
  <c r="C126" i="27"/>
  <c r="C412" i="27"/>
  <c r="C1085" i="27"/>
  <c r="C1291" i="27"/>
  <c r="C1170" i="27"/>
  <c r="C1398" i="27"/>
  <c r="C1238" i="27"/>
  <c r="C624" i="27"/>
  <c r="C1234" i="27"/>
  <c r="C187" i="27"/>
  <c r="C1206" i="27"/>
  <c r="C310" i="27"/>
  <c r="C1076" i="27"/>
  <c r="C921" i="27"/>
  <c r="C487" i="27"/>
  <c r="C308" i="27"/>
  <c r="C340" i="27"/>
  <c r="C344" i="27"/>
  <c r="C825" i="27"/>
  <c r="C265" i="27"/>
  <c r="C698" i="27"/>
  <c r="C577" i="27"/>
  <c r="C889" i="27"/>
  <c r="C1026" i="27"/>
  <c r="C411" i="27"/>
  <c r="C640" i="27"/>
  <c r="C81" i="27"/>
  <c r="C563" i="27"/>
  <c r="C316" i="27"/>
  <c r="C1105" i="27"/>
  <c r="C960" i="27"/>
  <c r="C252" i="27"/>
  <c r="C1069" i="27"/>
  <c r="C1324" i="27"/>
  <c r="C1173" i="27"/>
  <c r="C1025" i="27"/>
  <c r="C175" i="27"/>
  <c r="C899" i="27"/>
  <c r="C1002" i="27"/>
  <c r="C51" i="27"/>
  <c r="C1221" i="27"/>
  <c r="C625" i="27"/>
  <c r="C1159" i="27"/>
  <c r="C506" i="27"/>
  <c r="C957" i="27"/>
  <c r="C1376" i="27"/>
  <c r="C269" i="27"/>
  <c r="C932" i="27"/>
  <c r="C641" i="27"/>
  <c r="C16" i="27"/>
  <c r="C134" i="27"/>
  <c r="C1096" i="27"/>
  <c r="C295" i="27"/>
  <c r="C378" i="27"/>
  <c r="C475" i="27"/>
  <c r="C1333" i="27"/>
  <c r="C105" i="27"/>
  <c r="C128" i="27"/>
  <c r="C468" i="27"/>
  <c r="C971" i="27"/>
  <c r="C448" i="27"/>
  <c r="C880" i="27"/>
  <c r="C116" i="27"/>
  <c r="C846" i="27"/>
  <c r="C1357" i="27"/>
  <c r="C1323" i="27"/>
  <c r="C321" i="27"/>
  <c r="C92" i="27"/>
  <c r="C491" i="27"/>
  <c r="C326" i="27"/>
  <c r="C103" i="27"/>
  <c r="C587" i="27"/>
  <c r="C746" i="27"/>
  <c r="C750" i="27"/>
  <c r="C691" i="27"/>
  <c r="C443" i="27"/>
  <c r="C687" i="27"/>
  <c r="C466" i="27"/>
  <c r="C1294" i="27"/>
  <c r="C1345" i="27"/>
  <c r="C1318" i="27"/>
  <c r="C1341" i="27"/>
  <c r="C93" i="27"/>
  <c r="C118" i="27"/>
  <c r="C1057" i="27"/>
  <c r="C283" i="27"/>
  <c r="C598" i="27"/>
  <c r="C753" i="27"/>
  <c r="C1449" i="27"/>
  <c r="C935" i="27"/>
  <c r="C630" i="27"/>
  <c r="C1365" i="27"/>
  <c r="C801" i="27"/>
  <c r="C426" i="27"/>
  <c r="C1280" i="27"/>
  <c r="C924" i="27"/>
  <c r="C1017" i="27"/>
  <c r="C107" i="27"/>
  <c r="C272" i="27"/>
  <c r="C486" i="27"/>
  <c r="C617" i="27"/>
  <c r="C140" i="27"/>
  <c r="C1279" i="27"/>
  <c r="C432" i="27"/>
  <c r="C1259" i="27"/>
  <c r="C991" i="27"/>
  <c r="C379" i="27"/>
  <c r="C561" i="27"/>
  <c r="C741" i="27"/>
  <c r="C558" i="27"/>
  <c r="C1197" i="27"/>
  <c r="C1430" i="27"/>
  <c r="C211" i="27"/>
  <c r="C1024" i="27"/>
  <c r="C1334" i="27"/>
  <c r="C1016" i="27"/>
  <c r="C1065" i="27"/>
  <c r="C601" i="27"/>
  <c r="C307" i="27"/>
  <c r="C1425" i="27"/>
  <c r="C1311" i="27"/>
  <c r="C202" i="27"/>
  <c r="C518" i="27"/>
  <c r="C1285" i="27"/>
  <c r="C915" i="27"/>
  <c r="C250" i="27"/>
  <c r="C692" i="27"/>
  <c r="C773" i="27"/>
  <c r="C900" i="27"/>
  <c r="C261" i="27"/>
  <c r="C765" i="27"/>
  <c r="C35" i="27"/>
  <c r="C243" i="27"/>
  <c r="C813" i="27"/>
  <c r="C657" i="27"/>
  <c r="C54" i="27"/>
  <c r="C510" i="27"/>
  <c r="C1177" i="27"/>
  <c r="C1108" i="27"/>
  <c r="C338" i="27"/>
  <c r="C1226" i="27"/>
  <c r="C535" i="27"/>
  <c r="C1007" i="27"/>
  <c r="C1202" i="27"/>
  <c r="C631" i="27"/>
  <c r="C464" i="27"/>
  <c r="C1288" i="27"/>
  <c r="C628" i="27"/>
  <c r="C142" i="27"/>
  <c r="C1019" i="27"/>
  <c r="C1203" i="27"/>
  <c r="C143" i="27"/>
  <c r="C1343" i="27"/>
  <c r="C683" i="27"/>
  <c r="C1287" i="27"/>
  <c r="C522" i="27"/>
  <c r="C131" i="27"/>
  <c r="C855" i="27"/>
  <c r="C811" i="27"/>
  <c r="C1236" i="27"/>
  <c r="C217" i="27"/>
  <c r="C146" i="27"/>
  <c r="C48" i="27"/>
  <c r="C584" i="27"/>
  <c r="C802" i="27"/>
  <c r="C456" i="27"/>
  <c r="C1386" i="27"/>
  <c r="C184" i="27"/>
  <c r="C1116" i="27"/>
  <c r="C973" i="27"/>
  <c r="C248" i="27"/>
  <c r="C748" i="27"/>
  <c r="C1046" i="27"/>
  <c r="C1062" i="27"/>
  <c r="C18" i="27"/>
  <c r="C1435" i="27"/>
  <c r="C442" i="27"/>
  <c r="C39" i="27"/>
  <c r="C1282" i="27"/>
  <c r="C267" i="27"/>
  <c r="C25" i="27"/>
  <c r="C779" i="27"/>
  <c r="C433" i="27"/>
  <c r="C251" i="27"/>
  <c r="C803" i="27"/>
  <c r="C1048" i="27"/>
  <c r="C1111" i="27"/>
  <c r="C810" i="27"/>
  <c r="C626" i="27"/>
  <c r="C954" i="27"/>
  <c r="C639" i="27"/>
  <c r="C1437" i="27"/>
  <c r="C1271" i="27"/>
  <c r="C1306" i="27"/>
  <c r="C674" i="27"/>
  <c r="C1237" i="27"/>
  <c r="C360" i="27"/>
  <c r="C62" i="27"/>
  <c r="C354" i="27"/>
  <c r="C840" i="27"/>
  <c r="C740" i="27"/>
  <c r="C396" i="27"/>
  <c r="C416" i="27"/>
  <c r="C710" i="27"/>
  <c r="C324" i="27"/>
  <c r="C144" i="27"/>
  <c r="C832" i="27"/>
  <c r="C1133" i="27"/>
  <c r="C909" i="27"/>
  <c r="C201" i="27"/>
  <c r="C259" i="27"/>
  <c r="C1354" i="27"/>
  <c r="C509" i="27"/>
  <c r="C236" i="27"/>
  <c r="C761" i="27"/>
  <c r="C1139" i="27"/>
  <c r="C166" i="27"/>
  <c r="C414" i="27"/>
  <c r="C636" i="27"/>
  <c r="C784" i="27"/>
  <c r="C286" i="27"/>
  <c r="C311" i="27"/>
  <c r="C169" i="27"/>
  <c r="C1233" i="27"/>
  <c r="C394" i="27"/>
  <c r="C76" i="27"/>
  <c r="C731" i="27"/>
  <c r="C469" i="27"/>
  <c r="C1160" i="27"/>
  <c r="C85" i="27"/>
  <c r="C178" i="27"/>
  <c r="C1039" i="27"/>
  <c r="C713" i="27"/>
  <c r="C993" i="27"/>
  <c r="C1143" i="27"/>
  <c r="C266" i="27"/>
  <c r="C313" i="27"/>
  <c r="C1035" i="27"/>
  <c r="C1168" i="27"/>
  <c r="C1270" i="27"/>
  <c r="C972" i="27"/>
  <c r="C225" i="27"/>
  <c r="C738" i="27"/>
  <c r="C1051" i="27"/>
  <c r="C114" i="27"/>
  <c r="C642" i="27"/>
  <c r="C1412" i="27"/>
  <c r="C329" i="27"/>
  <c r="C1097" i="27"/>
  <c r="C1377" i="27"/>
  <c r="C281" i="27"/>
  <c r="C452" i="27"/>
  <c r="C46" i="27"/>
  <c r="C437" i="27"/>
  <c r="C1106" i="27"/>
  <c r="C635" i="27"/>
  <c r="C1063" i="27"/>
  <c r="C1052" i="27"/>
  <c r="C1296" i="27"/>
  <c r="C1162" i="27"/>
  <c r="C1129" i="27"/>
  <c r="C919" i="27"/>
  <c r="C390" i="27"/>
  <c r="C229" i="27"/>
  <c r="C117" i="27"/>
  <c r="C168" i="27"/>
  <c r="C50" i="27"/>
  <c r="C608" i="27"/>
  <c r="C1118" i="27"/>
  <c r="C53" i="27"/>
  <c r="C866" i="27"/>
  <c r="C1379" i="27"/>
  <c r="C1157" i="27"/>
  <c r="C1182" i="27"/>
  <c r="C221" i="27"/>
  <c r="C1059" i="27"/>
  <c r="C460" i="27"/>
  <c r="C1090" i="27"/>
  <c r="C188" i="27"/>
  <c r="C706" i="27"/>
  <c r="C331" i="27"/>
  <c r="C732" i="27"/>
  <c r="C79" i="27"/>
  <c r="C756" i="27"/>
  <c r="C165" i="27"/>
  <c r="C1346" i="27"/>
  <c r="C1429" i="27"/>
  <c r="C391" i="27"/>
  <c r="C292" i="27"/>
  <c r="C66" i="27"/>
  <c r="C768" i="27"/>
  <c r="C100" i="27"/>
  <c r="C423" i="27"/>
  <c r="C255" i="27"/>
  <c r="C925" i="27"/>
  <c r="C274" i="27"/>
  <c r="C41" i="27"/>
  <c r="C507" i="27"/>
  <c r="C676" i="27"/>
  <c r="C1384" i="27"/>
  <c r="C672" i="27"/>
  <c r="C1252" i="27"/>
  <c r="C1242" i="27"/>
  <c r="C138" i="27"/>
  <c r="C404" i="27"/>
  <c r="C744" i="27"/>
  <c r="C1095" i="27"/>
  <c r="C226" i="27"/>
  <c r="C950" i="27"/>
  <c r="C1426" i="27"/>
  <c r="C1066" i="27"/>
  <c r="C528" i="27"/>
  <c r="C615" i="27"/>
  <c r="C1153" i="27"/>
  <c r="C264" i="27"/>
  <c r="C690" i="27"/>
  <c r="C1444" i="27"/>
  <c r="C824" i="27"/>
  <c r="C579" i="27"/>
  <c r="C1231" i="27"/>
  <c r="C1244" i="27"/>
  <c r="C816" i="27"/>
  <c r="C680" i="27"/>
  <c r="C151" i="27"/>
  <c r="C473" i="27"/>
  <c r="C1329" i="27"/>
  <c r="C606" i="27"/>
  <c r="C697" i="27"/>
  <c r="C403" i="27"/>
  <c r="C780" i="27"/>
  <c r="C979" i="27"/>
  <c r="C737" i="27"/>
  <c r="C1290" i="27"/>
  <c r="C848" i="27"/>
  <c r="C28" i="27"/>
  <c r="C254" i="27"/>
  <c r="C1383" i="27"/>
  <c r="C1104" i="27"/>
  <c r="C703" i="27"/>
  <c r="C59" i="27"/>
  <c r="C871" i="27"/>
  <c r="C1045" i="27"/>
  <c r="C1200" i="27"/>
  <c r="C854" i="27"/>
  <c r="C1027" i="27"/>
  <c r="C570" i="27"/>
  <c r="C1340" i="27"/>
  <c r="C1103" i="27"/>
  <c r="C488" i="27"/>
  <c r="C1023" i="27"/>
  <c r="C1350" i="27"/>
  <c r="C345" i="27"/>
  <c r="C652" i="27"/>
  <c r="C1260" i="27"/>
  <c r="C511" i="27"/>
  <c r="C273" i="27"/>
  <c r="C632" i="27"/>
  <c r="C185" i="27"/>
  <c r="C1372" i="27"/>
  <c r="C940" i="27"/>
  <c r="C101" i="27"/>
  <c r="C1362" i="27"/>
  <c r="C483" i="27"/>
  <c r="C348" i="27"/>
  <c r="C752" i="27"/>
  <c r="C153" i="27"/>
  <c r="C659" i="27"/>
  <c r="C728" i="27"/>
  <c r="C287" i="27"/>
  <c r="C500" i="27"/>
  <c r="C374" i="27"/>
  <c r="C864" i="27"/>
  <c r="C320" i="27"/>
  <c r="C1223" i="27"/>
  <c r="C1309" i="27"/>
  <c r="C1418" i="27"/>
  <c r="C65" i="27"/>
  <c r="C936" i="27"/>
  <c r="C666" i="27"/>
  <c r="C1391" i="27"/>
  <c r="C694" i="27"/>
  <c r="C817" i="27"/>
  <c r="C357" i="27"/>
  <c r="C203" i="27"/>
  <c r="C1058" i="27"/>
  <c r="C1251" i="27"/>
  <c r="C774" i="27"/>
  <c r="C665" i="27"/>
  <c r="C1163" i="27"/>
  <c r="C247" i="27"/>
  <c r="C576" i="27"/>
  <c r="C949" i="27"/>
  <c r="C885" i="27"/>
  <c r="C305" i="27"/>
  <c r="C1109" i="27"/>
  <c r="C693" i="27"/>
  <c r="C1086" i="27"/>
  <c r="C1404" i="27"/>
  <c r="C494" i="27"/>
  <c r="C837" i="27"/>
  <c r="C571" i="27"/>
  <c r="C831" i="27"/>
  <c r="C1038" i="27"/>
  <c r="C1269" i="27"/>
  <c r="C233" i="27"/>
  <c r="C1299" i="27"/>
  <c r="C121" i="27"/>
  <c r="C425" i="27"/>
  <c r="C1339" i="27"/>
  <c r="C1060" i="27"/>
  <c r="C852" i="27"/>
  <c r="C1230" i="27"/>
  <c r="C968" i="27"/>
  <c r="C1441" i="27"/>
  <c r="C1072" i="27"/>
  <c r="C729" i="27"/>
  <c r="C809" i="27"/>
  <c r="C1249" i="27"/>
  <c r="C496" i="27"/>
  <c r="C914" i="27"/>
  <c r="C536" i="27"/>
  <c r="C1254" i="27"/>
  <c r="C1227" i="27"/>
  <c r="C239" i="27"/>
  <c r="C174" i="27"/>
  <c r="C376" i="27"/>
  <c r="C944" i="27"/>
  <c r="C64" i="27"/>
  <c r="C111" i="27"/>
  <c r="C762" i="27"/>
  <c r="C978" i="27"/>
  <c r="C1423" i="27"/>
  <c r="C964" i="27"/>
  <c r="C302" i="27"/>
  <c r="C127" i="27"/>
  <c r="C1332" i="27"/>
  <c r="C68" i="27"/>
  <c r="C1164" i="27"/>
  <c r="C220" i="27"/>
  <c r="C1235" i="27"/>
  <c r="C216" i="27"/>
  <c r="C755" i="27"/>
  <c r="C531" i="27"/>
  <c r="C1240" i="27"/>
  <c r="C470" i="27"/>
  <c r="C163" i="27"/>
  <c r="C95" i="27"/>
  <c r="C219" i="27"/>
  <c r="C110" i="27"/>
  <c r="C1450" i="27"/>
  <c r="C923" i="27"/>
  <c r="C1070" i="27"/>
  <c r="C512" i="27"/>
  <c r="C342" i="27"/>
  <c r="C52" i="27"/>
  <c r="C1316" i="27"/>
  <c r="C907" i="27"/>
  <c r="C1382" i="27"/>
  <c r="C913" i="27"/>
  <c r="C778" i="27"/>
  <c r="C695" i="27"/>
  <c r="C72" i="27"/>
  <c r="C927" i="27"/>
  <c r="C612" i="27"/>
  <c r="C730" i="27"/>
  <c r="C656" i="27"/>
  <c r="C492" i="27"/>
  <c r="C875" i="27"/>
  <c r="C572" i="27"/>
  <c r="C179" i="27"/>
  <c r="C234" i="27"/>
  <c r="C938" i="27"/>
  <c r="C478" i="27"/>
  <c r="C1179" i="27"/>
  <c r="C1390" i="27"/>
  <c r="C1446" i="27"/>
  <c r="C514" i="27"/>
  <c r="C956" i="27"/>
  <c r="C926" i="27"/>
  <c r="C560" i="27"/>
  <c r="C1428" i="27"/>
  <c r="C583" i="27"/>
  <c r="C876" i="27"/>
  <c r="C1171" i="27"/>
  <c r="C1420" i="27"/>
  <c r="C419" i="27"/>
  <c r="C303" i="27"/>
  <c r="C304" i="27"/>
  <c r="C989" i="27"/>
  <c r="C575" i="27"/>
  <c r="C327" i="27"/>
  <c r="C19" i="27"/>
  <c r="C343" i="27"/>
  <c r="C966" i="27"/>
  <c r="C534" i="27"/>
  <c r="C319" i="27"/>
  <c r="C1408" i="27"/>
  <c r="C888" i="27"/>
  <c r="C565" i="27"/>
  <c r="C237" i="27"/>
  <c r="C757" i="27"/>
  <c r="C1056" i="27"/>
  <c r="C1064" i="27"/>
  <c r="C263" i="27"/>
  <c r="C480" i="27"/>
  <c r="C637" i="27"/>
  <c r="C1267" i="27"/>
  <c r="C890" i="27"/>
  <c r="C157" i="27"/>
  <c r="C1400" i="27"/>
  <c r="C260" i="27"/>
  <c r="C1281" i="27"/>
  <c r="C171" i="27"/>
  <c r="C519" i="27"/>
  <c r="C449" i="27"/>
  <c r="C618" i="27"/>
  <c r="C56" i="27"/>
  <c r="C721" i="27"/>
  <c r="C244" i="27"/>
  <c r="C99" i="27"/>
  <c r="C1146" i="27"/>
  <c r="C568" i="27"/>
  <c r="C398" i="27"/>
  <c r="C1205" i="27"/>
  <c r="C31" i="27"/>
  <c r="C349" i="27"/>
  <c r="C542" i="27"/>
  <c r="C1136" i="27"/>
  <c r="C1165" i="27"/>
  <c r="C902" i="27"/>
  <c r="C1128" i="27"/>
  <c r="C444" i="27"/>
  <c r="C503" i="27"/>
  <c r="C1115" i="27"/>
  <c r="C13" i="27"/>
  <c r="C1053" i="27"/>
  <c r="C277" i="27"/>
  <c r="C1092" i="27"/>
  <c r="C504" i="27"/>
  <c r="C948" i="27"/>
  <c r="C30" i="27"/>
  <c r="C785" i="27"/>
  <c r="C881" i="27"/>
  <c r="C493" i="27"/>
  <c r="C1222" i="27"/>
  <c r="C1415" i="27"/>
  <c r="C77" i="27"/>
  <c r="C646" i="27"/>
  <c r="C347" i="27"/>
  <c r="C257" i="27"/>
  <c r="C1262" i="27"/>
  <c r="C104" i="27"/>
  <c r="C600" i="27"/>
  <c r="C592" i="27"/>
  <c r="C905" i="27"/>
  <c r="C860" i="27"/>
  <c r="C246" i="27"/>
  <c r="C903" i="27"/>
  <c r="C521" i="27"/>
  <c r="C323" i="27"/>
  <c r="C37" i="27"/>
  <c r="C1405" i="27"/>
  <c r="C1264" i="27"/>
  <c r="C1020" i="27"/>
  <c r="C190" i="27"/>
  <c r="C1192" i="27"/>
  <c r="C1389" i="27"/>
  <c r="C1283" i="27"/>
  <c r="C660" i="27"/>
  <c r="C1050" i="27"/>
  <c r="C945" i="27"/>
  <c r="C1030" i="27"/>
  <c r="C364" i="27"/>
  <c r="C789" i="27"/>
  <c r="C1364" i="27"/>
  <c r="C485" i="27"/>
  <c r="C920" i="27"/>
  <c r="C839" i="27"/>
  <c r="C578" i="27"/>
  <c r="C794" i="27"/>
  <c r="C833" i="27"/>
  <c r="C361" i="27"/>
  <c r="C955" i="27"/>
  <c r="C532" i="27"/>
  <c r="C682" i="27"/>
  <c r="C155" i="27"/>
  <c r="C1247" i="27"/>
  <c r="C736" i="27"/>
  <c r="C14" i="27"/>
  <c r="C547" i="27"/>
  <c r="C1135" i="27"/>
  <c r="C1075" i="27"/>
  <c r="C776" i="27"/>
  <c r="C1151" i="27"/>
  <c r="C271" i="27"/>
  <c r="C1363" i="27"/>
  <c r="C826" i="27"/>
  <c r="C887" i="27"/>
  <c r="C262" i="27"/>
  <c r="C548" i="27"/>
  <c r="C172" i="27"/>
  <c r="C1253" i="27"/>
  <c r="C1347" i="27"/>
  <c r="C285" i="27"/>
  <c r="C420" i="27"/>
  <c r="C727" i="27"/>
  <c r="C1204" i="27"/>
  <c r="C397" i="27"/>
  <c r="C410" i="27"/>
  <c r="C967" i="27"/>
  <c r="C595" i="27"/>
  <c r="C951" i="27"/>
  <c r="C1284" i="27"/>
  <c r="C645" i="27"/>
  <c r="C1207" i="27"/>
  <c r="C1225" i="27"/>
  <c r="C733" i="27"/>
  <c r="C898" i="27"/>
  <c r="C858" i="27"/>
  <c r="C526" i="27"/>
  <c r="C186" i="27"/>
  <c r="C764" i="27"/>
  <c r="C983" i="27"/>
  <c r="C533" i="27"/>
  <c r="C677" i="27"/>
  <c r="C719" i="27"/>
  <c r="C655" i="27"/>
  <c r="C1119" i="27"/>
  <c r="C520" i="27"/>
  <c r="C463" i="27"/>
  <c r="C1044" i="27"/>
  <c r="C1144" i="27"/>
  <c r="C415" i="27"/>
  <c r="C1328" i="27"/>
  <c r="C1413" i="27"/>
  <c r="C996" i="27"/>
  <c r="C75" i="27"/>
  <c r="C835" i="27"/>
  <c r="C162" i="27"/>
  <c r="C836" i="27"/>
  <c r="C937" i="27"/>
  <c r="C215" i="27"/>
  <c r="C300" i="27"/>
  <c r="C647" i="27"/>
  <c r="C1049" i="27"/>
  <c r="C447" i="27"/>
  <c r="C611" i="27"/>
  <c r="C318" i="27"/>
  <c r="C1355" i="27"/>
  <c r="C170" i="27"/>
  <c r="C1303" i="27"/>
  <c r="C1256" i="27"/>
  <c r="C1006" i="27"/>
  <c r="C699" i="27"/>
  <c r="C749" i="27"/>
  <c r="C850" i="27"/>
  <c r="C910" i="27"/>
  <c r="C928" i="27"/>
  <c r="C981" i="27"/>
  <c r="C1067" i="27"/>
  <c r="C969" i="27"/>
  <c r="C783" i="27"/>
  <c r="C1353" i="27"/>
  <c r="C877" i="27"/>
  <c r="C137" i="27"/>
  <c r="C671" i="27"/>
  <c r="C309" i="27"/>
  <c r="C1297" i="27"/>
  <c r="C965" i="27"/>
  <c r="C1214" i="27"/>
  <c r="C359" i="27"/>
  <c r="C227" i="27"/>
  <c r="C24" i="27"/>
  <c r="C45" i="27"/>
  <c r="C1392" i="27"/>
  <c r="C711" i="27"/>
  <c r="C1140" i="27"/>
  <c r="C459" i="27"/>
  <c r="C393" i="27"/>
  <c r="C1199" i="27"/>
  <c r="C275" i="27"/>
  <c r="C183" i="27"/>
  <c r="C681" i="27"/>
  <c r="C205" i="27"/>
  <c r="C812" i="27"/>
  <c r="C1366" i="27"/>
  <c r="C1022" i="27"/>
  <c r="C829" i="27"/>
  <c r="C181" i="27"/>
  <c r="C1061" i="27"/>
  <c r="C424" i="27"/>
  <c r="C84" i="27"/>
  <c r="C1047" i="27"/>
  <c r="C1107" i="27"/>
  <c r="C86" i="27"/>
  <c r="C1314" i="27"/>
  <c r="C418" i="27"/>
  <c r="C1036" i="27"/>
  <c r="C1243" i="27"/>
  <c r="C702" i="27"/>
  <c r="C508" i="27"/>
  <c r="C1132" i="27"/>
  <c r="C228" i="27"/>
  <c r="C1018" i="27"/>
  <c r="C754" i="27"/>
  <c r="C200" i="27"/>
  <c r="C1394" i="27"/>
  <c r="C26" i="27"/>
  <c r="C1246" i="27"/>
  <c r="C1152" i="27"/>
  <c r="C1195" i="27"/>
  <c r="C1083" i="27"/>
  <c r="C23" i="27"/>
  <c r="C638" i="27"/>
  <c r="C670" i="27"/>
  <c r="C1110" i="27"/>
  <c r="C868" i="27"/>
  <c r="C1422" i="27"/>
  <c r="C1012" i="27"/>
  <c r="C34" i="27"/>
  <c r="C650" i="27"/>
  <c r="C278" i="27"/>
  <c r="C224" i="27"/>
  <c r="C793" i="27"/>
  <c r="C906" i="27"/>
  <c r="C194" i="27"/>
  <c r="C842" i="27"/>
  <c r="C990" i="27"/>
  <c r="C634" i="27"/>
  <c r="C450" i="27"/>
  <c r="C1396" i="27"/>
  <c r="C249" i="27"/>
  <c r="C799" i="27"/>
  <c r="C159" i="27"/>
  <c r="C177" i="27"/>
  <c r="C232" i="27"/>
  <c r="C406" i="27"/>
  <c r="C1319" i="27"/>
  <c r="C1040" i="27"/>
  <c r="C1393" i="27"/>
  <c r="C594" i="27"/>
  <c r="C1322" i="27"/>
  <c r="C1275" i="27"/>
  <c r="C83" i="27"/>
  <c r="C43" i="27"/>
  <c r="C55" i="27"/>
  <c r="C1034" i="27"/>
  <c r="C917" i="27"/>
  <c r="C1216" i="27"/>
  <c r="C1191" i="27"/>
  <c r="C1175" i="27"/>
  <c r="C715" i="27"/>
  <c r="C1337" i="27"/>
  <c r="C1373" i="27"/>
  <c r="C240" i="27"/>
  <c r="C1250" i="27"/>
  <c r="C664" i="27"/>
  <c r="C454" i="27"/>
  <c r="C22" i="27"/>
  <c r="C106" i="27"/>
  <c r="C998" i="27"/>
  <c r="C529" i="27"/>
  <c r="C156" i="27"/>
  <c r="C1196" i="27"/>
  <c r="C112" i="27"/>
  <c r="C1068" i="27"/>
  <c r="C1438" i="27"/>
  <c r="C124" i="27"/>
  <c r="C1286" i="27"/>
  <c r="C12" i="27"/>
  <c r="C942" i="27"/>
  <c r="C669" i="27"/>
  <c r="C482" i="27"/>
  <c r="C828" i="27"/>
  <c r="C33" i="27"/>
  <c r="C1013" i="27"/>
  <c r="C434" i="27"/>
  <c r="C623" i="27"/>
  <c r="C1434" i="27"/>
  <c r="C1208" i="27"/>
  <c r="C1028" i="27"/>
  <c r="C970" i="27"/>
  <c r="C527" i="27"/>
  <c r="C122" i="27"/>
  <c r="C430" i="27"/>
  <c r="C772" i="27"/>
  <c r="C872" i="27"/>
  <c r="C195" i="27"/>
  <c r="C610" i="27"/>
  <c r="C154" i="27"/>
  <c r="C725" i="27"/>
  <c r="C856" i="27"/>
  <c r="C123" i="27"/>
  <c r="C301" i="27"/>
  <c r="C356" i="27"/>
  <c r="C1009" i="27"/>
  <c r="C451" i="27"/>
  <c r="C807" i="27"/>
  <c r="C1278" i="27"/>
  <c r="C1134" i="27"/>
  <c r="C1406" i="27"/>
  <c r="C1088" i="27"/>
  <c r="C918" i="27"/>
  <c r="C199" i="27"/>
  <c r="C994" i="27"/>
  <c r="C1304" i="27"/>
  <c r="C1342" i="27"/>
  <c r="C1248" i="27"/>
  <c r="C1402" i="27"/>
  <c r="C1361" i="27"/>
  <c r="C574" i="27"/>
  <c r="C1312" i="27"/>
  <c r="C782" i="27"/>
  <c r="C708" i="27"/>
  <c r="C651" i="27"/>
  <c r="C238" i="27"/>
  <c r="C330" i="27"/>
  <c r="C119" i="27"/>
  <c r="C223" i="27"/>
  <c r="C720" i="27"/>
  <c r="C883" i="27"/>
  <c r="C644" i="27"/>
  <c r="C988" i="27"/>
  <c r="C1351" i="27"/>
  <c r="C1388" i="27"/>
  <c r="C1320" i="27"/>
  <c r="C258" i="27"/>
  <c r="C1082" i="27"/>
  <c r="C892" i="27"/>
  <c r="C1174" i="27"/>
  <c r="C1031" i="27"/>
  <c r="C136" i="27"/>
  <c r="C873" i="27"/>
  <c r="C555" i="27"/>
  <c r="C1130" i="27"/>
  <c r="C158" i="27"/>
  <c r="C1008" i="27"/>
  <c r="C497" i="27"/>
  <c r="C609" i="27"/>
  <c r="C1273" i="27"/>
  <c r="C439" i="27"/>
  <c r="C544" i="27"/>
  <c r="C1101" i="27"/>
  <c r="C1385" i="27"/>
  <c r="C1421" i="27"/>
  <c r="C276" i="27"/>
  <c r="C1266" i="27"/>
  <c r="C441" i="27"/>
  <c r="C947" i="27"/>
  <c r="C797" i="27"/>
  <c r="C392" i="27"/>
  <c r="C912" i="27"/>
  <c r="C654" i="27"/>
  <c r="C851" i="27"/>
  <c r="C149" i="27"/>
  <c r="C894" i="27"/>
  <c r="C438" i="27"/>
  <c r="C834" i="27"/>
  <c r="C684" i="27"/>
  <c r="C1147" i="27"/>
  <c r="C530" i="27"/>
  <c r="C467" i="27"/>
  <c r="C747" i="27"/>
  <c r="C830" i="27"/>
  <c r="C1447" i="27"/>
  <c r="C540" i="27"/>
  <c r="C405" i="27"/>
  <c r="C849" i="27"/>
  <c r="C1433" i="27"/>
  <c r="C355" i="27"/>
  <c r="C760" i="27"/>
  <c r="C1419" i="27"/>
  <c r="C689" i="27"/>
  <c r="C1369" i="27"/>
  <c r="C336" i="27"/>
  <c r="C399" i="27"/>
  <c r="C1326" i="27"/>
  <c r="C1011" i="27"/>
  <c r="C1241" i="27"/>
  <c r="C445" i="27"/>
  <c r="C593" i="27"/>
  <c r="C859" i="27"/>
  <c r="C1079" i="27"/>
  <c r="C125" i="27"/>
  <c r="C1117" i="27"/>
  <c r="C1167" i="27"/>
  <c r="C1078" i="27"/>
  <c r="C422" i="27"/>
  <c r="C1307" i="27"/>
  <c r="C823" i="27"/>
  <c r="C820" i="27"/>
  <c r="C150" i="27"/>
  <c r="C1137" i="27"/>
  <c r="C1010" i="27"/>
  <c r="C1302" i="27"/>
  <c r="C552" i="27"/>
  <c r="C1310" i="27"/>
  <c r="C525" i="27"/>
  <c r="C1293" i="27"/>
  <c r="C135" i="27"/>
  <c r="C421" i="27"/>
  <c r="C716" i="27"/>
  <c r="C1074" i="27"/>
  <c r="C368" i="27"/>
  <c r="C596" i="27"/>
  <c r="C230" i="27"/>
  <c r="C963" i="27"/>
  <c r="C109" i="27"/>
  <c r="C1439" i="27"/>
  <c r="C515" i="27"/>
  <c r="C613" i="27"/>
  <c r="C566" i="27"/>
  <c r="C1001" i="27"/>
  <c r="C481" i="27"/>
  <c r="C1145" i="27"/>
  <c r="C597" i="27"/>
  <c r="C365" i="27"/>
  <c r="C322" i="27"/>
  <c r="C402" i="27"/>
  <c r="C1186" i="27"/>
  <c r="C1325" i="27"/>
  <c r="C847" i="27"/>
  <c r="C607" i="27"/>
  <c r="C770" i="27"/>
  <c r="C231" i="27"/>
  <c r="C1448" i="27"/>
  <c r="C958" i="27"/>
  <c r="C382" i="27"/>
  <c r="C192" i="27"/>
  <c r="C457" i="27"/>
  <c r="C505" i="27"/>
  <c r="C1315" i="27"/>
  <c r="C781" i="27"/>
  <c r="C724" i="27"/>
  <c r="C1125" i="27"/>
  <c r="C1015" i="27"/>
  <c r="C173" i="27"/>
  <c r="C280" i="27"/>
  <c r="C198" i="27"/>
  <c r="C408" i="27"/>
  <c r="C513" i="27"/>
  <c r="C380" i="27"/>
  <c r="C1411" i="27"/>
  <c r="C1424" i="27"/>
  <c r="C585" i="27"/>
  <c r="C317" i="27"/>
  <c r="C1094" i="27"/>
  <c r="C605" i="27"/>
  <c r="C953" i="27"/>
  <c r="C1122" i="27"/>
  <c r="C861" i="27"/>
  <c r="C1403" i="27"/>
  <c r="C465" i="27"/>
  <c r="C582" i="27"/>
  <c r="C1368" i="27"/>
  <c r="C1021" i="27"/>
  <c r="C648" i="27"/>
  <c r="C315" i="27"/>
  <c r="C569" i="27"/>
  <c r="C1033" i="27"/>
  <c r="C1295" i="27"/>
  <c r="C1397" i="27"/>
  <c r="C1387" i="27"/>
  <c r="C1321" i="27"/>
  <c r="C791" i="27"/>
  <c r="C524" i="27"/>
  <c r="C882" i="27"/>
  <c r="C176" i="27"/>
  <c r="C1349" i="27"/>
  <c r="C792" i="27"/>
  <c r="C549" i="27"/>
  <c r="C1370" i="27"/>
  <c r="C767" i="27"/>
  <c r="C933" i="27"/>
  <c r="C490" i="27"/>
  <c r="C678" i="27"/>
  <c r="C1141" i="27"/>
  <c r="C739" i="27"/>
  <c r="C69" i="27"/>
  <c r="C1154" i="27"/>
  <c r="C557" i="27"/>
  <c r="C867" i="27"/>
  <c r="C212" i="27"/>
  <c r="C182" i="27"/>
  <c r="C962" i="27"/>
  <c r="C1091" i="27"/>
  <c r="C777" i="27"/>
  <c r="C472" i="27"/>
  <c r="C288" i="27"/>
  <c r="C696" i="27"/>
  <c r="C1261" i="27"/>
  <c r="C603" i="27"/>
  <c r="C952" i="27"/>
  <c r="C160" i="27"/>
  <c r="C788" i="27"/>
  <c r="C113" i="27"/>
  <c r="C1232" i="27"/>
  <c r="C1193" i="27"/>
  <c r="C580" i="27"/>
  <c r="C995" i="27"/>
  <c r="C88" i="27"/>
  <c r="C581" i="27"/>
  <c r="C930" i="27"/>
  <c r="C82" i="27"/>
  <c r="C712" i="27"/>
  <c r="C751" i="27"/>
  <c r="C884" i="27"/>
  <c r="C537" i="27"/>
  <c r="C1209" i="27"/>
  <c r="C908" i="27"/>
  <c r="C620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<sst xmlns="http://schemas.openxmlformats.org/spreadsheetml/2006/main" count="767" uniqueCount="431">
  <si>
    <t>Probability distributions of the number of active occupants in a house between 00:00 and 00:10</t>
  </si>
  <si>
    <t>Weekday</t>
  </si>
  <si>
    <t>Weekend active occupancy distribution between 00:00 and 00:10</t>
  </si>
  <si>
    <t>Weekday active occupancy distribution between 00:00 and 00:10</t>
  </si>
  <si>
    <t>Two active occupants</t>
  </si>
  <si>
    <t>One active occupant</t>
  </si>
  <si>
    <t>Three active occupants</t>
  </si>
  <si>
    <t>Four active occupants</t>
  </si>
  <si>
    <t>Five active occupants</t>
  </si>
  <si>
    <t>Zero active occupants</t>
  </si>
  <si>
    <t>Six active occupants</t>
  </si>
  <si>
    <t>Active Occupancy Model</t>
  </si>
  <si>
    <t>Start State Probability Distributions</t>
  </si>
  <si>
    <t>Number of residents in the house</t>
  </si>
  <si>
    <t>Ten minute period start time</t>
  </si>
  <si>
    <t>Ten minute period number</t>
  </si>
  <si>
    <t>Active occupant count in time period</t>
  </si>
  <si>
    <t>Probability of transition to zero active occupants in next time period</t>
  </si>
  <si>
    <t>Probability of transition to one active occupant in next time period</t>
  </si>
  <si>
    <t>Probability of transition to two active occupants in next time period</t>
  </si>
  <si>
    <t>Probability of transition to three active occupants in next time period</t>
  </si>
  <si>
    <t>Probability of transition to four active occupants in next time period</t>
  </si>
  <si>
    <t>Probability of transition to five active occupants in next time period</t>
  </si>
  <si>
    <t>Probability of transition to six active occupants in next time period</t>
  </si>
  <si>
    <t>Transition Probability Matrix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</si>
  <si>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</si>
  <si>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</si>
  <si>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</si>
  <si>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</si>
  <si>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</si>
  <si>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</si>
  <si>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</si>
  <si>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</si>
  <si>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</si>
  <si>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</si>
  <si>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t>(Specify 'wd' or 'we')</t>
  </si>
  <si>
    <t>Minute</t>
  </si>
  <si>
    <t>of day</t>
  </si>
  <si>
    <t>Time</t>
  </si>
  <si>
    <t>probability number</t>
  </si>
  <si>
    <t>(minutes)</t>
  </si>
  <si>
    <t>range of equal</t>
  </si>
  <si>
    <t>lower value</t>
  </si>
  <si>
    <t>upper value</t>
  </si>
  <si>
    <t>cumulative</t>
  </si>
  <si>
    <t>probability</t>
  </si>
  <si>
    <t>Source:</t>
  </si>
  <si>
    <t>Derived from:</t>
  </si>
  <si>
    <t>z</t>
  </si>
  <si>
    <t>This represents the concept that some bulbs are used more frequently than others in a house.</t>
  </si>
  <si>
    <t>Lighting Model Configuration</t>
  </si>
  <si>
    <t>This model defines how long a bulb will stay on for, if a switch-on event occurs.</t>
  </si>
  <si>
    <t>Supporting occupancy data sets derived from the UK 2000 Time Use Survey data:</t>
  </si>
  <si>
    <t>Number of bulbs in a house</t>
  </si>
  <si>
    <t>Mean</t>
  </si>
  <si>
    <t>bulbs</t>
  </si>
  <si>
    <t>W/m2</t>
  </si>
  <si>
    <t>House external global irradiance threshold</t>
  </si>
  <si>
    <t>1. General configuration</t>
  </si>
  <si>
    <t>Bulb number</t>
  </si>
  <si>
    <t>Rating</t>
  </si>
  <si>
    <t>demand</t>
  </si>
  <si>
    <t>Total lighting</t>
  </si>
  <si>
    <t>…</t>
  </si>
  <si>
    <t>P(t=1)</t>
  </si>
  <si>
    <t>P(t=2)</t>
  </si>
  <si>
    <t>P(t=3)</t>
  </si>
  <si>
    <t>Number of active occupants (left axis)</t>
  </si>
  <si>
    <t>active occupants</t>
  </si>
  <si>
    <t>M. Stokes, M. Rylatt, K. Lomas, A simple model of domestic lighting demand, Energy and Buildings 36 (2004) 103-116</t>
  </si>
  <si>
    <t>Simulation run output sheet</t>
  </si>
  <si>
    <t>Sample installed bulbs data sheet</t>
  </si>
  <si>
    <t>100 sample bulb configuration examples are provided below.</t>
  </si>
  <si>
    <t>House</t>
  </si>
  <si>
    <t>Number</t>
  </si>
  <si>
    <t>Fitting</t>
  </si>
  <si>
    <t>count</t>
  </si>
  <si>
    <t>Example bulb ratings …</t>
  </si>
  <si>
    <t>(Specify 1 to 5)</t>
  </si>
  <si>
    <t>Light simulation output sheet</t>
  </si>
  <si>
    <t>Selected house number</t>
  </si>
  <si>
    <t>2. Relative bulb use weighting</t>
  </si>
  <si>
    <t>3. Calibration scalar</t>
  </si>
  <si>
    <t>Calibration scalar</t>
  </si>
  <si>
    <t>weighting</t>
  </si>
  <si>
    <t xml:space="preserve">Number of </t>
  </si>
  <si>
    <t>5. Lighting event duration model</t>
  </si>
  <si>
    <t>Curve is of the form: h(t) = - Ln(X)</t>
  </si>
  <si>
    <t>Relative bulb use</t>
  </si>
  <si>
    <t>Random variable, X</t>
  </si>
  <si>
    <t>4. Effective occupancy</t>
  </si>
  <si>
    <t>Calibrated relative use weighting</t>
  </si>
  <si>
    <t>wd</t>
  </si>
  <si>
    <t>Effective</t>
  </si>
  <si>
    <t>occupancy</t>
  </si>
  <si>
    <t xml:space="preserve">U.S. Department of Energy, Energy Information Administration, 1993 Residential Energy Consumption Survey, </t>
  </si>
  <si>
    <t>Mean Annual Electricity Consumption for Lighting, by Family Income by Number of Household Members</t>
  </si>
  <si>
    <t xml:space="preserve">Ipsos-RSL and Office for National Statistics, United Kingdom Time Use Survey, </t>
  </si>
  <si>
    <t>2000 (Computer File), third ed., UK Data Archive (distributor), Colchester, Essex, September 2003, SN: 4504.</t>
  </si>
  <si>
    <t>The data has been generated stochastically, based upon statistics available from:</t>
  </si>
  <si>
    <t>(2) Market Transformation Programme, Assumptions for energy scenarios in the domestic lighting sector, version 4.0, 2008.</t>
  </si>
  <si>
    <r>
      <t>(1) The Lighting Association,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In Home Lighting Audit Report, Domestic Lighting Report 2008.</t>
    </r>
  </si>
  <si>
    <t>Refer to:</t>
  </si>
  <si>
    <t>I. Richardson, M. Thomson, D. Infield, A high-resolution domestic building occupancy model for energy demand simulations, Energy and Buildings 40 (8) (2008) 1560-1566.</t>
  </si>
  <si>
    <t>Sample irradiance profiles are provided from the CREST irradiance database, CREST, Loughborough University.</t>
  </si>
  <si>
    <t>S.D.</t>
  </si>
  <si>
    <t>Effective occupancy represents the sharing of light use.</t>
  </si>
  <si>
    <t>This calibration scaler is used to calibrate the model to so that it provides a particular average output over a large number of runs.</t>
  </si>
  <si>
    <t>Appliance category</t>
  </si>
  <si>
    <t>Cold</t>
  </si>
  <si>
    <t>Consumer Electronics + ICT</t>
  </si>
  <si>
    <t>Cooking</t>
  </si>
  <si>
    <t>Wet</t>
  </si>
  <si>
    <t>Water heating</t>
  </si>
  <si>
    <t>Electric Space Heating</t>
  </si>
  <si>
    <t>Lighting</t>
  </si>
  <si>
    <t>Appliance type</t>
  </si>
  <si>
    <t>Chest freezer</t>
  </si>
  <si>
    <t>Fridge freezer</t>
  </si>
  <si>
    <t>Refrigerator</t>
  </si>
  <si>
    <t>Upright freezer</t>
  </si>
  <si>
    <t>Answer machine</t>
  </si>
  <si>
    <t>Cassette / CD Player</t>
  </si>
  <si>
    <t>Clock</t>
  </si>
  <si>
    <t>Cordless telephone</t>
  </si>
  <si>
    <t>Hi-Fi</t>
  </si>
  <si>
    <t>Iron</t>
  </si>
  <si>
    <t>Vacuum</t>
  </si>
  <si>
    <t>Fax</t>
  </si>
  <si>
    <t>Personal computer</t>
  </si>
  <si>
    <t>Printer</t>
  </si>
  <si>
    <t>TV 1</t>
  </si>
  <si>
    <t>TV 2</t>
  </si>
  <si>
    <t>TV 3</t>
  </si>
  <si>
    <t>VCR / DVD</t>
  </si>
  <si>
    <t>TV Receiver box</t>
  </si>
  <si>
    <t>Hob</t>
  </si>
  <si>
    <t>Oven</t>
  </si>
  <si>
    <t>Microwave</t>
  </si>
  <si>
    <t>Kettle</t>
  </si>
  <si>
    <t>Small cooking (group)</t>
  </si>
  <si>
    <t>Dish washer</t>
  </si>
  <si>
    <t>Tumble dryer</t>
  </si>
  <si>
    <t>Washing machine</t>
  </si>
  <si>
    <t>Washer dryer</t>
  </si>
  <si>
    <t>DESWH</t>
  </si>
  <si>
    <t>E-INST</t>
  </si>
  <si>
    <t>Electric shower</t>
  </si>
  <si>
    <t>Storage heaters</t>
  </si>
  <si>
    <t>Other electric space heating</t>
  </si>
  <si>
    <t>appliance</t>
  </si>
  <si>
    <t>configuration</t>
  </si>
  <si>
    <t>Has appliance?</t>
  </si>
  <si>
    <t>Proportion</t>
  </si>
  <si>
    <t>of dwellings</t>
  </si>
  <si>
    <t>with</t>
  </si>
  <si>
    <t>Dwelling</t>
  </si>
  <si>
    <t>YES</t>
  </si>
  <si>
    <t>NO</t>
  </si>
  <si>
    <t>Appliance Demand Configuration</t>
  </si>
  <si>
    <t>Mean cycle</t>
  </si>
  <si>
    <t>Standby</t>
  </si>
  <si>
    <t>energy</t>
  </si>
  <si>
    <t>Time not</t>
  </si>
  <si>
    <t>cycles/y</t>
  </si>
  <si>
    <t>cycle length</t>
  </si>
  <si>
    <t>power</t>
  </si>
  <si>
    <t>Power</t>
  </si>
  <si>
    <t>running</t>
  </si>
  <si>
    <t>(n)</t>
  </si>
  <si>
    <t>(m)</t>
  </si>
  <si>
    <t>(W)</t>
  </si>
  <si>
    <t>(kWh)</t>
  </si>
  <si>
    <t>Calibration</t>
  </si>
  <si>
    <t>Delay restart</t>
  </si>
  <si>
    <t>after cycle</t>
  </si>
  <si>
    <t>Time running</t>
  </si>
  <si>
    <t>in a year</t>
  </si>
  <si>
    <t>dependent</t>
  </si>
  <si>
    <t>Active</t>
  </si>
  <si>
    <t>No</t>
  </si>
  <si>
    <t>Yes</t>
  </si>
  <si>
    <t>Mean active occupancy</t>
  </si>
  <si>
    <t>(The overall average active occupancy for a dwelling.)</t>
  </si>
  <si>
    <t>time when</t>
  </si>
  <si>
    <t>starts can</t>
  </si>
  <si>
    <t>Proportion of</t>
  </si>
  <si>
    <t>Mean time</t>
  </si>
  <si>
    <t>Lambda</t>
  </si>
  <si>
    <t>between</t>
  </si>
  <si>
    <t>occur due to</t>
  </si>
  <si>
    <t>Minutes in year</t>
  </si>
  <si>
    <t>when event</t>
  </si>
  <si>
    <t>can start</t>
  </si>
  <si>
    <t>start events</t>
  </si>
  <si>
    <t>Base</t>
  </si>
  <si>
    <t>factor</t>
  </si>
  <si>
    <t>profile</t>
  </si>
  <si>
    <t>ACTIVE_OCC</t>
  </si>
  <si>
    <t>STORAGE_HEATER</t>
  </si>
  <si>
    <t>LEVEL</t>
  </si>
  <si>
    <t>ACT_IRON</t>
  </si>
  <si>
    <t>ACT_HOUSECLEAN</t>
  </si>
  <si>
    <t>ACT_TV</t>
  </si>
  <si>
    <t>ACT_COOKING</t>
  </si>
  <si>
    <t>ACT_LAUNDRY</t>
  </si>
  <si>
    <t>ACT_WASHDRESS</t>
  </si>
  <si>
    <t>Calibrated</t>
  </si>
  <si>
    <t>Energy used</t>
  </si>
  <si>
    <t>Total</t>
  </si>
  <si>
    <t>when on</t>
  </si>
  <si>
    <t>on standby</t>
  </si>
  <si>
    <t>(kWh/y)</t>
  </si>
  <si>
    <t>Overall average</t>
  </si>
  <si>
    <t>per dwelling taking</t>
  </si>
  <si>
    <t>ownership into</t>
  </si>
  <si>
    <t>account</t>
  </si>
  <si>
    <t>Appliance Model Configuration</t>
  </si>
  <si>
    <t>TOTAL</t>
  </si>
  <si>
    <t>CHEST_FREEZER</t>
  </si>
  <si>
    <t>FRIDGE_FREEZER</t>
  </si>
  <si>
    <t>FRIDGE</t>
  </si>
  <si>
    <t>UPRIGHT_FREEZER</t>
  </si>
  <si>
    <t>ANSWER_MACHINE</t>
  </si>
  <si>
    <t>CD_PLAYER</t>
  </si>
  <si>
    <t>CLOCK</t>
  </si>
  <si>
    <t>PHONE</t>
  </si>
  <si>
    <t>HIFI</t>
  </si>
  <si>
    <t>IRON</t>
  </si>
  <si>
    <t>VACUUM</t>
  </si>
  <si>
    <t>FAX</t>
  </si>
  <si>
    <t>PC</t>
  </si>
  <si>
    <t>PRINTER</t>
  </si>
  <si>
    <t>TV1</t>
  </si>
  <si>
    <t>TV2</t>
  </si>
  <si>
    <t>TV3</t>
  </si>
  <si>
    <t>VCR_DVD</t>
  </si>
  <si>
    <t>RECEIVER</t>
  </si>
  <si>
    <t>HOB</t>
  </si>
  <si>
    <t>OVEN</t>
  </si>
  <si>
    <t>MICROWAVE</t>
  </si>
  <si>
    <t>KETTLE</t>
  </si>
  <si>
    <t>SMALL_COOKING</t>
  </si>
  <si>
    <t>DISH_WASHER</t>
  </si>
  <si>
    <t>TUMBLE_DRYER</t>
  </si>
  <si>
    <t>WASHING_MACHINE</t>
  </si>
  <si>
    <t>WASHER_DRYER</t>
  </si>
  <si>
    <t>E_INST</t>
  </si>
  <si>
    <t>ELEC_SHOWER</t>
  </si>
  <si>
    <t>ELEC_SPACE_HEATING</t>
  </si>
  <si>
    <t>Short name</t>
  </si>
  <si>
    <t>Activity use</t>
  </si>
  <si>
    <t>Average</t>
  </si>
  <si>
    <t>activity</t>
  </si>
  <si>
    <t>Appliance simulation output sheet</t>
  </si>
  <si>
    <t>Act_TV</t>
  </si>
  <si>
    <t>Act_Cooking</t>
  </si>
  <si>
    <t>Act_Laundry</t>
  </si>
  <si>
    <t>Act_WashDress</t>
  </si>
  <si>
    <t>Act_Iron</t>
  </si>
  <si>
    <t>Act_HouseClean</t>
  </si>
  <si>
    <t>(boolean)</t>
  </si>
  <si>
    <t>Weekend flag</t>
  </si>
  <si>
    <t>occupant</t>
  </si>
  <si>
    <t>Activity name</t>
  </si>
  <si>
    <t>Ten-minute period number</t>
  </si>
  <si>
    <t>Key:</t>
  </si>
  <si>
    <t>Watching television</t>
  </si>
  <si>
    <t>Performing cooking activities</t>
  </si>
  <si>
    <t>Doing laundry</t>
  </si>
  <si>
    <t>Washing or dressing</t>
  </si>
  <si>
    <t>Ironing</t>
  </si>
  <si>
    <t>Cleaning the house</t>
  </si>
  <si>
    <t>Proportion of households where at least one occupant is engaged in a particular activity during a particular ten minute period</t>
  </si>
  <si>
    <t>For example, between 00:00 and 00:10 (time period 1), the proportion of households with one active occupant watching TV on a weekday is 0.322.</t>
  </si>
  <si>
    <t>Active Occupant Activity Statistics (derived from the TUS survey data.)</t>
  </si>
  <si>
    <t>CUSTOM</t>
  </si>
  <si>
    <t>All appliances are assumed to be switched off at the start of the simulation.</t>
  </si>
  <si>
    <t>Total appliance</t>
  </si>
  <si>
    <t>Total dwelling</t>
  </si>
  <si>
    <t xml:space="preserve">Total lighting </t>
  </si>
  <si>
    <t xml:space="preserve">Appliance power demand </t>
  </si>
  <si>
    <t>Irradiance and active occupancy for a single dwelling (24 hours)</t>
  </si>
  <si>
    <t>Specify the number of residents in the house:</t>
  </si>
  <si>
    <t>Specify either a weekday (wd) or weekend (we):</t>
  </si>
  <si>
    <t>Run the active occupancy model</t>
  </si>
  <si>
    <t>Steps:</t>
  </si>
  <si>
    <t xml:space="preserve">Randomly allocate appliances to the dwelling </t>
  </si>
  <si>
    <t>(or manually specify these on sheet 'appliances')</t>
  </si>
  <si>
    <t>(Note: Use Solver to vary this value such that the average total in cell AA47 is set to the required value.)</t>
  </si>
  <si>
    <t>Appliance</t>
  </si>
  <si>
    <t>mean</t>
  </si>
  <si>
    <t>given</t>
  </si>
  <si>
    <t xml:space="preserve"> </t>
  </si>
  <si>
    <t>Supporting data references for the appliance model are referenced on the 'appliances' tab.</t>
  </si>
  <si>
    <t xml:space="preserve">  UK Department of Energy and Climate Change, Energy Consumption in the UK, Domestic data tables, A National Statistics Publication. </t>
  </si>
  <si>
    <t>BN DW Shower: Actions to improve shower desidn and efficiency - Briefing Note relating to policy scenario objectives in Policy Brief (Version 2.0), 2006</t>
  </si>
  <si>
    <t>BNXS30: Vacuum cleaners - UK market, technologies, energy use, test methods and waste (Version 1.7), 2006</t>
  </si>
  <si>
    <t>BNW06: Assumptions underlying the energy projections for domestic tumble dryers (Version 3.1), 2006</t>
  </si>
  <si>
    <t>BNCK07: Comparing energy use in microwave ovens with traditional electric fuelled methods (Version 1.1), 2006</t>
  </si>
  <si>
    <t>BNCK06: Trends in kettle type and usage and possible impact on energy consumption (Version 2.1), 2006</t>
  </si>
  <si>
    <t>BNXS36: Estimated UK standby electricity consumption in 2006 (Version 2.2), 2006</t>
  </si>
  <si>
    <t>Policy brief: Improving the energy performance of domestic cold appliance, 2008</t>
  </si>
  <si>
    <t>BNW07: Assumptions underlying the energy projections for domestic dishwashers (Version 3.1), 2006</t>
  </si>
  <si>
    <t>BNWAT24: Performance and efficiency: reviewing and defining showers (Version 1.0), 2008</t>
  </si>
  <si>
    <t>BNW05: Assumptions underlying the energy projections for domestic washing machines (Version 3.1), 2006</t>
  </si>
  <si>
    <t>BNTV01: Televisions: Future Stock and Energy Trends (Version 3.1), 2005</t>
  </si>
  <si>
    <t>BNDA3: Digital TV adapters in the UK - rationale/assumptions for projecting future energy consumption (Version 1.1), 2005</t>
  </si>
  <si>
    <t>Policy brief: Improving the energy performance of consumer electronics products, 2008</t>
  </si>
  <si>
    <t>Policy brief: Improving the energy performance of information and communication technology products, 2008</t>
  </si>
  <si>
    <t>Table 3.6: Domestic energy consumption by end use</t>
  </si>
  <si>
    <t>http://www.decc.gov.uk/en/content/cms/statistics/publications/ecuk/ecuk.aspx</t>
  </si>
  <si>
    <t>Energy consumption in the UK, Domestic Energy Consumption in the UK</t>
  </si>
  <si>
    <t>Table 3.10: Total electricity consumption by household domestic appliances</t>
  </si>
  <si>
    <t>Table 3.7: Domestic energy consumption by end use and fuel</t>
  </si>
  <si>
    <t>Table 3.12: Percentage of households owning domestic appliances</t>
  </si>
  <si>
    <t>Office for National Statistics, Social Trends No. 37 (2007 Edition), Table 2.1 Households by Size, Crown Copyright 2007</t>
  </si>
  <si>
    <t xml:space="preserve">UK Ofcom, Southwark Bridge Road, London, http://www.ofcom.org.uk/research/. </t>
  </si>
  <si>
    <t>The Energy Saving Trust, Domestic heating by electricity (2006 edition), CE185, 2006.</t>
  </si>
  <si>
    <r>
      <t xml:space="preserve">UK Market Transformation Programme, Department for Environment, Food and Rural Affairs, Smith Square, London, UK, http://www.mtprog.com/.  </t>
    </r>
    <r>
      <rPr>
        <sz val="8"/>
        <rFont val="Arial"/>
        <family val="2"/>
      </rPr>
      <t>Crown Copyright.</t>
    </r>
  </si>
  <si>
    <t>J. Paatero, P. Lund, A model for generating household electricity load profiles, International Journal of Energy Research 30 (5) (2006) 273–290.</t>
  </si>
  <si>
    <t xml:space="preserve"> T. Fawcett, K. Lane, B. Boardman, et al., Lower Carbon Futures for European Households, Environmental Change Institute (ECI), University of Oxford, UK. 2000</t>
  </si>
  <si>
    <t xml:space="preserve"> 40% House, B. Boardman et al., Environmental Change Institute, University of Oxford, 2005.</t>
  </si>
  <si>
    <t>M. Newborough, p. Augood, Demand-side management opportunities for the UK domestic sector, IEE Proceedings - Generation, Transmission and Distribution, Vol. 146, No. 3, May 1999</t>
  </si>
  <si>
    <t>G. Wood, M. Newborough, Dynamic energy-consumption indicators for domestic appliances: environment, behaviour and design, Energy and Buildings, Volume 35, Issue 8, September 2003, Pages 821-841, ISSN 0378-7788, DOI: 10.1016/S0378-7788(02)00241-4.</t>
  </si>
  <si>
    <t>scalar</t>
  </si>
  <si>
    <t>Table 3.14: Households with central heating by type in Great Britain</t>
  </si>
  <si>
    <t>Data and information references: note that the energy related numbers assumed for this model are based upon input or derived from the following sources:</t>
  </si>
  <si>
    <t>Run the electricity demand simulation</t>
  </si>
  <si>
    <t>(including both the lighting and appliance models)</t>
  </si>
  <si>
    <t>Clear</t>
  </si>
  <si>
    <t>Based on models and data from:</t>
  </si>
  <si>
    <t>Latitude</t>
  </si>
  <si>
    <t>degrees</t>
  </si>
  <si>
    <t>radians</t>
  </si>
  <si>
    <t>Longitude</t>
  </si>
  <si>
    <t>Day of the year</t>
  </si>
  <si>
    <t>Local time</t>
  </si>
  <si>
    <t>hours</t>
  </si>
  <si>
    <t>minutes</t>
  </si>
  <si>
    <t>Local standard time</t>
  </si>
  <si>
    <t>Local standard time meridian</t>
  </si>
  <si>
    <t>B</t>
  </si>
  <si>
    <t>Equation of time</t>
  </si>
  <si>
    <t>Time correction factor</t>
  </si>
  <si>
    <t>Hours before solar noon</t>
  </si>
  <si>
    <t>Slope of panel</t>
  </si>
  <si>
    <t>Azimuth of panel</t>
  </si>
  <si>
    <t>Extraterrestrial radiation</t>
  </si>
  <si>
    <t>Azimuth angle test</t>
  </si>
  <si>
    <t>Solar incicident angle on panel</t>
  </si>
  <si>
    <t>Direct beam radiation on panel</t>
  </si>
  <si>
    <t>Sky diffuse factor</t>
  </si>
  <si>
    <t>Diffuse radiation on panel</t>
  </si>
  <si>
    <t>Ground reflectance</t>
  </si>
  <si>
    <t>Reflected radiation on panel</t>
  </si>
  <si>
    <t>Total radiation on panel</t>
  </si>
  <si>
    <t>Watts per meter square</t>
  </si>
  <si>
    <t>meters square</t>
  </si>
  <si>
    <t>System efficiency</t>
  </si>
  <si>
    <t>kWh/day</t>
  </si>
  <si>
    <t>kWh</t>
  </si>
  <si>
    <t>Day of the year that summer time starts</t>
  </si>
  <si>
    <t>Probability distributions for the tranistions from one global clearness to another at a bin resolution of 0.01, for one-minute resolution transitions.</t>
  </si>
  <si>
    <t>Constructed from global irradiance data from the CREST irradiance database, measured at Loughborough University in 2007.</t>
  </si>
  <si>
    <t>Day of the year that summer time ends</t>
  </si>
  <si>
    <t>Input</t>
  </si>
  <si>
    <t>VARIABLE</t>
  </si>
  <si>
    <t>VALUE</t>
  </si>
  <si>
    <t>UNIT</t>
  </si>
  <si>
    <t>Calculation (summer time offset)</t>
  </si>
  <si>
    <t>[1] G. Masters, Renewable and Efficient Electric Power Systems, John Wiley &amp; Sons, New Jersey, 2004.</t>
  </si>
  <si>
    <t>[2] C. Honsberg, S. Bowden, PVEducation.org, http://www.pveducation.org/pvcdrom/properties-of-sunlight/solar-time (Consulted 1st December, 2010).</t>
  </si>
  <si>
    <t>[2]</t>
  </si>
  <si>
    <t>[3] eq. 2.35, p42.</t>
  </si>
  <si>
    <t>See [1] eq. 7.14, p404 and [2]</t>
  </si>
  <si>
    <t>[1] eq. 7.13, p403.</t>
  </si>
  <si>
    <t>Optical depth, k</t>
  </si>
  <si>
    <t>[1] eq. 7.23, p412.</t>
  </si>
  <si>
    <t>SOURCE</t>
  </si>
  <si>
    <t>Declination, delta</t>
  </si>
  <si>
    <t>Hour angle, H</t>
  </si>
  <si>
    <t>[3] D. Yogi Goswami, F. Kreith, J. F. Krieder, Principles of Solar Engineering, 2nd Edition Taylor &amp; Francis, 2000.</t>
  </si>
  <si>
    <t>[4] D. Dusabe, J. Munda, A. Jimoh, Modelling of Cloudless Solar Radiation for PV Module Performance Analysis, Journal of Electrical Engineering 60 (4) 2009 192-197</t>
  </si>
  <si>
    <t>Solar altitude angle, beta</t>
  </si>
  <si>
    <t>Input fields have a blue background.</t>
  </si>
  <si>
    <t>[1] eq. 7.12, p403. and [5]</t>
  </si>
  <si>
    <t>[5] Australian Government, The Equation of Time, http://www.ips.gov.au/Category/Educational/The%20Sun%20and%20Solar%20Activity/General%20Info/EquationOfTime.pdf (Consulted 1st December, 2010).</t>
  </si>
  <si>
    <t>One-minute resolution irradiance simulation</t>
  </si>
  <si>
    <t>Azimuth of sun, theta</t>
  </si>
  <si>
    <t>Adjusted azimuth of sun, theta</t>
  </si>
  <si>
    <t>See [4] eq. 12.</t>
  </si>
  <si>
    <t>See [4] eq. 4.</t>
  </si>
  <si>
    <t>Input, See [1] Example 7.11</t>
  </si>
  <si>
    <t>See [1] eq 7.31, p418.</t>
  </si>
  <si>
    <t>See [1] eq. 7.10, p396.</t>
  </si>
  <si>
    <t>See [4] eq. 10.</t>
  </si>
  <si>
    <t>See [1] eq. 7.8 p396.</t>
  </si>
  <si>
    <t>See [1] eq. 7.9 p396.</t>
  </si>
  <si>
    <t>See [1] eq 7.26, p414.</t>
  </si>
  <si>
    <t>See [1] eq 7.24, p414.</t>
  </si>
  <si>
    <t>See [1] eq 7.28, p416.</t>
  </si>
  <si>
    <t>See [1] eq 7.29, p416.</t>
  </si>
  <si>
    <t>See [4] eq. 1.</t>
  </si>
  <si>
    <t>Calculated from simulation</t>
  </si>
  <si>
    <t>Clear sky beam radiation at surface (horizontal)</t>
  </si>
  <si>
    <t>Clearness Index</t>
  </si>
  <si>
    <t>Time of day</t>
  </si>
  <si>
    <t>Total:</t>
  </si>
  <si>
    <r>
      <t>Total radiation on panel (clear sky)</t>
    </r>
    <r>
      <rPr>
        <sz val="9"/>
        <color theme="1"/>
        <rFont val="Arial"/>
        <family val="2"/>
      </rPr>
      <t xml:space="preserve"> (W/m2)</t>
    </r>
  </si>
  <si>
    <r>
      <t>Clear sky beam radiation at surface (horizontal)</t>
    </r>
    <r>
      <rPr>
        <sz val="9"/>
        <color theme="1"/>
        <rFont val="Arial"/>
        <family val="2"/>
      </rPr>
      <t xml:space="preserve"> (W/m2)</t>
    </r>
  </si>
  <si>
    <t>Simulation output:</t>
  </si>
  <si>
    <t>[6] A. Skartveit, J. A. Olseth, The probability density and autocorrelation of short-term global and beam irradiance, Solar Energy 49 (6) 477-487.</t>
  </si>
  <si>
    <t>Refer to the "PV_Model" tab.</t>
  </si>
  <si>
    <r>
      <t xml:space="preserve">Net radiation on panel </t>
    </r>
    <r>
      <rPr>
        <sz val="9"/>
        <color theme="1"/>
        <rFont val="Arial"/>
        <family val="2"/>
      </rPr>
      <t>(W/m2)</t>
    </r>
  </si>
  <si>
    <t>Generation W (min)</t>
  </si>
  <si>
    <t>Net dwelling demand taking PV generation into account (W)</t>
  </si>
  <si>
    <t>Total demand for the day:</t>
  </si>
  <si>
    <t>Export (W)</t>
  </si>
  <si>
    <t>Total exported</t>
  </si>
  <si>
    <t>Integrated Domestic Electricity Demand and PV Micro-generation Model - Single Dwelling Simulation Example for 24 Hours</t>
  </si>
  <si>
    <t>Outdoor global irradiance</t>
  </si>
  <si>
    <t>Total PV generation for the day:</t>
  </si>
  <si>
    <t>Clearness Index Transition Probability Matrix</t>
  </si>
  <si>
    <t>Panel area</t>
  </si>
  <si>
    <t>(Takes about a minute.)</t>
  </si>
  <si>
    <t>Electricity generated on the day</t>
  </si>
  <si>
    <t>Configure and run the PV model for a given location</t>
  </si>
  <si>
    <t>Simulate the clearness of the sky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</si>
  <si>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I.W.Richardson@lboro.ac.uk</t>
    </r>
  </si>
  <si>
    <t>(Fast.)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</si>
</sst>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hh:mm:ss;@"/>
    <numFmt numFmtId="166" formatCode="0.0"/>
    <numFmt numFmtId="167" formatCode="0.0000"/>
    <numFmt numFmtId="168" formatCode="0.00000000"/>
  </numFmts>
  <fonts count="25" x14ac:knownFonts="1">
    <font>
      <sz val="10"/>
      <name val="Arial"/>
    </font>
    <font>
      <sz val="10"/>
      <color theme="1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rgb="FF000000"/>
      <name val="Arial"/>
      <family val="2"/>
    </font>
    <font>
      <u/>
      <sz val="9"/>
      <color theme="10"/>
      <name val="Arial"/>
      <family val="2"/>
    </font>
    <font>
      <sz val="9"/>
      <color rgb="FF000000"/>
      <name val="Arial"/>
      <family val="2"/>
    </font>
    <font>
      <sz val="9"/>
      <color theme="4" tint="-0.249977111117893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71">
    <xf numFmtId="0" fontId="0" fillId="0" borderId="0" xfId="0"/>
    <xf numFmtId="0" fontId="3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3" fillId="2" borderId="0" xfId="0" applyFont="1" applyFill="1"/>
    <xf numFmtId="165" fontId="0" fillId="0" borderId="0" xfId="0" applyNumberFormat="1"/>
    <xf numFmtId="164" fontId="3" fillId="0" borderId="0" xfId="0" applyNumberFormat="1" applyFont="1" applyAlignment="1">
      <alignment wrapText="1"/>
    </xf>
    <xf numFmtId="0" fontId="4" fillId="0" borderId="0" xfId="0" applyFont="1"/>
    <xf numFmtId="0" fontId="6" fillId="0" borderId="0" xfId="0" applyFont="1"/>
    <xf numFmtId="0" fontId="7" fillId="0" borderId="0" xfId="0" applyFont="1"/>
    <xf numFmtId="164" fontId="0" fillId="0" borderId="0" xfId="0" applyNumberFormat="1" applyBorder="1"/>
    <xf numFmtId="0" fontId="0" fillId="0" borderId="0" xfId="0" applyBorder="1"/>
    <xf numFmtId="0" fontId="3" fillId="0" borderId="0" xfId="0" applyFont="1" applyBorder="1"/>
    <xf numFmtId="0" fontId="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0" fillId="0" borderId="0" xfId="0" applyFill="1" applyBorder="1"/>
    <xf numFmtId="0" fontId="8" fillId="3" borderId="1" xfId="0" applyFont="1" applyFill="1" applyBorder="1"/>
    <xf numFmtId="0" fontId="9" fillId="0" borderId="2" xfId="0" applyFont="1" applyBorder="1"/>
    <xf numFmtId="0" fontId="9" fillId="0" borderId="3" xfId="0" applyFont="1" applyBorder="1"/>
    <xf numFmtId="0" fontId="8" fillId="0" borderId="1" xfId="0" applyFont="1" applyBorder="1"/>
    <xf numFmtId="0" fontId="3" fillId="0" borderId="0" xfId="0" applyFont="1" applyFill="1" applyBorder="1" applyAlignment="1">
      <alignment horizontal="left"/>
    </xf>
    <xf numFmtId="0" fontId="8" fillId="0" borderId="4" xfId="0" applyFont="1" applyBorder="1"/>
    <xf numFmtId="0" fontId="8" fillId="0" borderId="5" xfId="0" applyFont="1" applyBorder="1"/>
    <xf numFmtId="0" fontId="3" fillId="3" borderId="1" xfId="0" applyFont="1" applyFill="1" applyBorder="1" applyAlignment="1">
      <alignment horizontal="left"/>
    </xf>
    <xf numFmtId="2" fontId="8" fillId="0" borderId="0" xfId="0" applyNumberFormat="1" applyFont="1"/>
    <xf numFmtId="0" fontId="10" fillId="0" borderId="3" xfId="0" applyFont="1" applyBorder="1"/>
    <xf numFmtId="166" fontId="0" fillId="0" borderId="0" xfId="0" applyNumberFormat="1"/>
    <xf numFmtId="0" fontId="8" fillId="0" borderId="0" xfId="0" applyFont="1" applyBorder="1"/>
    <xf numFmtId="164" fontId="8" fillId="3" borderId="1" xfId="0" applyNumberFormat="1" applyFont="1" applyFill="1" applyBorder="1"/>
    <xf numFmtId="0" fontId="4" fillId="0" borderId="0" xfId="0" applyFont="1" applyAlignment="1"/>
    <xf numFmtId="0" fontId="12" fillId="0" borderId="0" xfId="0" applyFont="1"/>
    <xf numFmtId="0" fontId="13" fillId="0" borderId="0" xfId="0" applyFont="1"/>
    <xf numFmtId="0" fontId="13" fillId="0" borderId="6" xfId="0" applyFont="1" applyBorder="1"/>
    <xf numFmtId="0" fontId="2" fillId="0" borderId="7" xfId="0" applyFont="1" applyBorder="1"/>
    <xf numFmtId="0" fontId="13" fillId="0" borderId="8" xfId="0" applyFont="1" applyBorder="1"/>
    <xf numFmtId="0" fontId="2" fillId="0" borderId="0" xfId="0" applyFont="1" applyBorder="1"/>
    <xf numFmtId="0" fontId="13" fillId="0" borderId="9" xfId="0" applyFont="1" applyBorder="1"/>
    <xf numFmtId="0" fontId="13" fillId="0" borderId="0" xfId="0" applyFont="1" applyBorder="1"/>
    <xf numFmtId="0" fontId="14" fillId="0" borderId="0" xfId="0" applyFont="1"/>
    <xf numFmtId="0" fontId="15" fillId="0" borderId="6" xfId="0" applyFont="1" applyBorder="1"/>
    <xf numFmtId="0" fontId="15" fillId="0" borderId="8" xfId="0" applyFont="1" applyBorder="1"/>
    <xf numFmtId="0" fontId="14" fillId="0" borderId="7" xfId="0" applyFont="1" applyBorder="1"/>
    <xf numFmtId="0" fontId="14" fillId="0" borderId="0" xfId="0" applyFont="1" applyBorder="1"/>
    <xf numFmtId="0" fontId="15" fillId="0" borderId="7" xfId="0" applyFont="1" applyBorder="1"/>
    <xf numFmtId="0" fontId="15" fillId="0" borderId="10" xfId="0" applyFont="1" applyBorder="1"/>
    <xf numFmtId="0" fontId="15" fillId="0" borderId="9" xfId="0" applyFont="1" applyBorder="1"/>
    <xf numFmtId="0" fontId="15" fillId="0" borderId="0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3" borderId="0" xfId="0" applyFont="1" applyFill="1"/>
    <xf numFmtId="164" fontId="13" fillId="0" borderId="6" xfId="0" applyNumberFormat="1" applyFont="1" applyBorder="1"/>
    <xf numFmtId="164" fontId="13" fillId="0" borderId="7" xfId="0" applyNumberFormat="1" applyFont="1" applyBorder="1"/>
    <xf numFmtId="164" fontId="13" fillId="0" borderId="7" xfId="0" applyNumberFormat="1" applyFont="1" applyBorder="1" applyAlignment="1">
      <alignment horizontal="right"/>
    </xf>
    <xf numFmtId="164" fontId="14" fillId="0" borderId="0" xfId="0" applyNumberFormat="1" applyFont="1"/>
    <xf numFmtId="0" fontId="15" fillId="0" borderId="13" xfId="0" applyNumberFormat="1" applyFont="1" applyBorder="1"/>
    <xf numFmtId="0" fontId="15" fillId="0" borderId="14" xfId="0" applyNumberFormat="1" applyFont="1" applyBorder="1"/>
    <xf numFmtId="0" fontId="14" fillId="0" borderId="14" xfId="0" applyNumberFormat="1" applyFont="1" applyBorder="1"/>
    <xf numFmtId="0" fontId="14" fillId="0" borderId="15" xfId="0" applyNumberFormat="1" applyFont="1" applyBorder="1"/>
    <xf numFmtId="0" fontId="15" fillId="0" borderId="13" xfId="0" applyNumberFormat="1" applyFont="1" applyBorder="1" applyAlignment="1">
      <alignment horizontal="left"/>
    </xf>
    <xf numFmtId="0" fontId="14" fillId="0" borderId="8" xfId="0" applyFont="1" applyBorder="1"/>
    <xf numFmtId="0" fontId="2" fillId="0" borderId="11" xfId="0" applyFont="1" applyBorder="1"/>
    <xf numFmtId="1" fontId="14" fillId="0" borderId="7" xfId="0" applyNumberFormat="1" applyFont="1" applyBorder="1"/>
    <xf numFmtId="1" fontId="14" fillId="0" borderId="0" xfId="0" applyNumberFormat="1" applyFont="1" applyBorder="1"/>
    <xf numFmtId="167" fontId="14" fillId="0" borderId="0" xfId="0" applyNumberFormat="1" applyFont="1" applyBorder="1"/>
    <xf numFmtId="164" fontId="14" fillId="0" borderId="0" xfId="0" applyNumberFormat="1" applyFont="1" applyBorder="1"/>
    <xf numFmtId="1" fontId="14" fillId="0" borderId="11" xfId="0" applyNumberFormat="1" applyFont="1" applyBorder="1"/>
    <xf numFmtId="1" fontId="14" fillId="0" borderId="9" xfId="0" applyNumberFormat="1" applyFont="1" applyBorder="1"/>
    <xf numFmtId="0" fontId="14" fillId="0" borderId="9" xfId="0" applyFont="1" applyBorder="1"/>
    <xf numFmtId="164" fontId="14" fillId="0" borderId="9" xfId="0" applyNumberFormat="1" applyFont="1" applyBorder="1"/>
    <xf numFmtId="167" fontId="14" fillId="0" borderId="9" xfId="0" applyNumberFormat="1" applyFont="1" applyBorder="1"/>
    <xf numFmtId="1" fontId="14" fillId="0" borderId="16" xfId="0" applyNumberFormat="1" applyFont="1" applyBorder="1"/>
    <xf numFmtId="1" fontId="14" fillId="0" borderId="6" xfId="0" applyNumberFormat="1" applyFont="1" applyBorder="1"/>
    <xf numFmtId="1" fontId="14" fillId="0" borderId="8" xfId="0" applyNumberFormat="1" applyFont="1" applyBorder="1"/>
    <xf numFmtId="167" fontId="14" fillId="0" borderId="8" xfId="0" applyNumberFormat="1" applyFont="1" applyBorder="1"/>
    <xf numFmtId="164" fontId="14" fillId="0" borderId="8" xfId="0" applyNumberFormat="1" applyFont="1" applyBorder="1"/>
    <xf numFmtId="1" fontId="14" fillId="0" borderId="12" xfId="0" applyNumberFormat="1" applyFont="1" applyBorder="1"/>
    <xf numFmtId="0" fontId="14" fillId="0" borderId="17" xfId="0" applyFont="1" applyBorder="1"/>
    <xf numFmtId="0" fontId="2" fillId="0" borderId="0" xfId="0" applyFont="1"/>
    <xf numFmtId="0" fontId="2" fillId="0" borderId="9" xfId="0" applyFont="1" applyBorder="1"/>
    <xf numFmtId="0" fontId="13" fillId="0" borderId="12" xfId="0" applyFont="1" applyBorder="1"/>
    <xf numFmtId="0" fontId="13" fillId="0" borderId="7" xfId="0" applyFont="1" applyBorder="1"/>
    <xf numFmtId="0" fontId="13" fillId="0" borderId="11" xfId="0" applyFont="1" applyBorder="1"/>
    <xf numFmtId="164" fontId="14" fillId="0" borderId="11" xfId="0" applyNumberFormat="1" applyFont="1" applyBorder="1"/>
    <xf numFmtId="0" fontId="14" fillId="0" borderId="10" xfId="0" applyFont="1" applyBorder="1"/>
    <xf numFmtId="164" fontId="14" fillId="0" borderId="16" xfId="0" applyNumberFormat="1" applyFont="1" applyBorder="1"/>
    <xf numFmtId="0" fontId="13" fillId="0" borderId="10" xfId="0" applyFont="1" applyBorder="1"/>
    <xf numFmtId="0" fontId="13" fillId="0" borderId="16" xfId="0" applyFont="1" applyBorder="1"/>
    <xf numFmtId="164" fontId="13" fillId="0" borderId="0" xfId="0" applyNumberFormat="1" applyFont="1" applyBorder="1"/>
    <xf numFmtId="0" fontId="15" fillId="0" borderId="18" xfId="0" applyFont="1" applyFill="1" applyBorder="1"/>
    <xf numFmtId="0" fontId="15" fillId="0" borderId="17" xfId="0" applyFont="1" applyBorder="1"/>
    <xf numFmtId="1" fontId="14" fillId="0" borderId="10" xfId="0" applyNumberFormat="1" applyFont="1" applyBorder="1"/>
    <xf numFmtId="0" fontId="14" fillId="0" borderId="13" xfId="0" applyNumberFormat="1" applyFont="1" applyBorder="1"/>
    <xf numFmtId="20" fontId="0" fillId="0" borderId="0" xfId="0" applyNumberFormat="1"/>
    <xf numFmtId="0" fontId="14" fillId="3" borderId="18" xfId="0" applyFont="1" applyFill="1" applyBorder="1"/>
    <xf numFmtId="0" fontId="14" fillId="3" borderId="17" xfId="0" applyFont="1" applyFill="1" applyBorder="1"/>
    <xf numFmtId="0" fontId="14" fillId="3" borderId="19" xfId="0" applyFont="1" applyFill="1" applyBorder="1"/>
    <xf numFmtId="0" fontId="14" fillId="3" borderId="20" xfId="0" applyNumberFormat="1" applyFont="1" applyFill="1" applyBorder="1"/>
    <xf numFmtId="0" fontId="3" fillId="0" borderId="0" xfId="0" applyFont="1" applyFill="1" applyBorder="1"/>
    <xf numFmtId="0" fontId="14" fillId="0" borderId="18" xfId="0" applyFont="1" applyBorder="1"/>
    <xf numFmtId="0" fontId="14" fillId="0" borderId="19" xfId="0" applyFont="1" applyBorder="1"/>
    <xf numFmtId="0" fontId="14" fillId="0" borderId="20" xfId="0" applyFont="1" applyBorder="1"/>
    <xf numFmtId="0" fontId="2" fillId="0" borderId="8" xfId="0" applyFont="1" applyBorder="1"/>
    <xf numFmtId="0" fontId="15" fillId="0" borderId="0" xfId="0" applyFont="1"/>
    <xf numFmtId="0" fontId="11" fillId="0" borderId="0" xfId="1" applyBorder="1" applyAlignment="1" applyProtection="1"/>
    <xf numFmtId="168" fontId="14" fillId="0" borderId="0" xfId="0" applyNumberFormat="1" applyFont="1" applyBorder="1"/>
    <xf numFmtId="0" fontId="4" fillId="0" borderId="0" xfId="0" applyFont="1" applyFill="1" applyBorder="1"/>
    <xf numFmtId="0" fontId="13" fillId="0" borderId="0" xfId="0" quotePrefix="1" applyFont="1"/>
    <xf numFmtId="0" fontId="16" fillId="0" borderId="0" xfId="0" applyFont="1"/>
    <xf numFmtId="0" fontId="16" fillId="0" borderId="0" xfId="0" applyFont="1" applyAlignment="1">
      <alignment horizontal="right"/>
    </xf>
    <xf numFmtId="164" fontId="0" fillId="0" borderId="0" xfId="0" applyNumberFormat="1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1" applyFont="1" applyAlignment="1" applyProtection="1"/>
    <xf numFmtId="0" fontId="21" fillId="0" borderId="0" xfId="0" applyFont="1"/>
    <xf numFmtId="2" fontId="16" fillId="0" borderId="0" xfId="0" applyNumberFormat="1" applyFont="1"/>
    <xf numFmtId="0" fontId="1" fillId="0" borderId="0" xfId="0" applyFont="1"/>
    <xf numFmtId="0" fontId="17" fillId="0" borderId="6" xfId="0" applyFont="1" applyBorder="1"/>
    <xf numFmtId="0" fontId="17" fillId="0" borderId="12" xfId="0" applyFont="1" applyBorder="1"/>
    <xf numFmtId="0" fontId="18" fillId="0" borderId="7" xfId="0" applyFont="1" applyBorder="1"/>
    <xf numFmtId="0" fontId="18" fillId="0" borderId="0" xfId="0" applyFont="1" applyBorder="1"/>
    <xf numFmtId="2" fontId="18" fillId="0" borderId="0" xfId="0" applyNumberFormat="1" applyFont="1" applyBorder="1"/>
    <xf numFmtId="0" fontId="22" fillId="0" borderId="11" xfId="0" applyFont="1" applyBorder="1"/>
    <xf numFmtId="1" fontId="8" fillId="4" borderId="0" xfId="0" applyNumberFormat="1" applyFont="1" applyFill="1" applyBorder="1"/>
    <xf numFmtId="20" fontId="18" fillId="0" borderId="0" xfId="0" applyNumberFormat="1" applyFont="1" applyBorder="1"/>
    <xf numFmtId="0" fontId="18" fillId="0" borderId="10" xfId="0" applyFont="1" applyBorder="1"/>
    <xf numFmtId="0" fontId="18" fillId="0" borderId="9" xfId="0" applyFont="1" applyBorder="1"/>
    <xf numFmtId="0" fontId="22" fillId="0" borderId="16" xfId="0" applyFont="1" applyBorder="1"/>
    <xf numFmtId="0" fontId="18" fillId="0" borderId="6" xfId="0" applyFont="1" applyBorder="1"/>
    <xf numFmtId="0" fontId="18" fillId="0" borderId="8" xfId="0" applyFont="1" applyBorder="1"/>
    <xf numFmtId="2" fontId="18" fillId="0" borderId="8" xfId="0" applyNumberFormat="1" applyFont="1" applyBorder="1"/>
    <xf numFmtId="0" fontId="22" fillId="0" borderId="12" xfId="0" applyFont="1" applyBorder="1"/>
    <xf numFmtId="0" fontId="17" fillId="0" borderId="21" xfId="0" applyFont="1" applyBorder="1"/>
    <xf numFmtId="0" fontId="17" fillId="0" borderId="22" xfId="0" applyFont="1" applyBorder="1"/>
    <xf numFmtId="0" fontId="17" fillId="0" borderId="23" xfId="0" applyFont="1" applyBorder="1"/>
    <xf numFmtId="2" fontId="8" fillId="4" borderId="24" xfId="0" applyNumberFormat="1" applyFont="1" applyFill="1" applyBorder="1"/>
    <xf numFmtId="0" fontId="18" fillId="0" borderId="25" xfId="0" applyFont="1" applyBorder="1"/>
    <xf numFmtId="2" fontId="8" fillId="4" borderId="26" xfId="0" applyNumberFormat="1" applyFont="1" applyFill="1" applyBorder="1"/>
    <xf numFmtId="0" fontId="18" fillId="0" borderId="27" xfId="0" applyFont="1" applyBorder="1"/>
    <xf numFmtId="0" fontId="8" fillId="4" borderId="26" xfId="0" applyFont="1" applyFill="1" applyBorder="1"/>
    <xf numFmtId="1" fontId="8" fillId="4" borderId="26" xfId="0" applyNumberFormat="1" applyFont="1" applyFill="1" applyBorder="1"/>
    <xf numFmtId="0" fontId="18" fillId="0" borderId="26" xfId="0" applyFont="1" applyBorder="1"/>
    <xf numFmtId="2" fontId="18" fillId="0" borderId="26" xfId="0" applyNumberFormat="1" applyFont="1" applyBorder="1"/>
    <xf numFmtId="0" fontId="18" fillId="4" borderId="26" xfId="0" applyFont="1" applyFill="1" applyBorder="1"/>
    <xf numFmtId="2" fontId="18" fillId="4" borderId="26" xfId="0" applyNumberFormat="1" applyFont="1" applyFill="1" applyBorder="1"/>
    <xf numFmtId="0" fontId="18" fillId="0" borderId="29" xfId="0" applyFont="1" applyBorder="1"/>
    <xf numFmtId="0" fontId="18" fillId="0" borderId="30" xfId="0" applyFont="1" applyBorder="1"/>
    <xf numFmtId="0" fontId="23" fillId="0" borderId="0" xfId="0" applyFont="1"/>
    <xf numFmtId="2" fontId="17" fillId="0" borderId="28" xfId="0" applyNumberFormat="1" applyFont="1" applyBorder="1"/>
    <xf numFmtId="0" fontId="17" fillId="0" borderId="29" xfId="0" applyFont="1" applyBorder="1"/>
    <xf numFmtId="0" fontId="17" fillId="0" borderId="7" xfId="0" applyFont="1" applyBorder="1"/>
    <xf numFmtId="0" fontId="17" fillId="0" borderId="10" xfId="0" applyFont="1" applyBorder="1"/>
    <xf numFmtId="20" fontId="18" fillId="0" borderId="7" xfId="0" applyNumberFormat="1" applyFont="1" applyBorder="1"/>
    <xf numFmtId="0" fontId="18" fillId="0" borderId="11" xfId="0" applyFont="1" applyBorder="1"/>
    <xf numFmtId="0" fontId="17" fillId="0" borderId="13" xfId="0" applyFont="1" applyBorder="1" applyAlignment="1">
      <alignment wrapText="1"/>
    </xf>
    <xf numFmtId="0" fontId="17" fillId="0" borderId="14" xfId="0" applyFont="1" applyBorder="1" applyAlignment="1">
      <alignment wrapText="1"/>
    </xf>
    <xf numFmtId="0" fontId="17" fillId="0" borderId="15" xfId="0" applyFont="1" applyBorder="1" applyAlignment="1">
      <alignment wrapText="1"/>
    </xf>
    <xf numFmtId="2" fontId="18" fillId="0" borderId="16" xfId="0" applyNumberFormat="1" applyFont="1" applyBorder="1"/>
    <xf numFmtId="2" fontId="18" fillId="0" borderId="11" xfId="0" applyNumberFormat="1" applyFont="1" applyBorder="1"/>
    <xf numFmtId="0" fontId="4" fillId="0" borderId="0" xfId="0" applyFont="1" applyBorder="1"/>
    <xf numFmtId="2" fontId="18" fillId="0" borderId="17" xfId="0" applyNumberFormat="1" applyFont="1" applyBorder="1"/>
    <xf numFmtId="0" fontId="18" fillId="0" borderId="17" xfId="0" applyFont="1" applyBorder="1"/>
    <xf numFmtId="0" fontId="18" fillId="0" borderId="19" xfId="0" applyFont="1" applyBorder="1"/>
    <xf numFmtId="2" fontId="0" fillId="0" borderId="0" xfId="0" applyNumberFormat="1"/>
    <xf numFmtId="0" fontId="17" fillId="0" borderId="20" xfId="0" applyFont="1" applyBorder="1" applyAlignment="1">
      <alignment wrapText="1"/>
    </xf>
    <xf numFmtId="0" fontId="17" fillId="0" borderId="20" xfId="0" applyFont="1" applyBorder="1"/>
  </cellXfs>
  <cellStyles count="2">
    <cellStyle name="Köprü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180970552339324E-2"/>
          <c:y val="0.13592233009708846"/>
          <c:w val="0.88495660198173842"/>
          <c:h val="0.597087378640776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occ_sim_data!$C$10</c:f>
              <c:strCache>
                <c:ptCount val="1"/>
                <c:pt idx="0">
                  <c:v>Number of active occupants (left axis)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appliance_sim_data!$C$12:$C$1451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2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2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2</c:v>
                </c:pt>
                <c:pt idx="952">
                  <c:v>2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2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2</c:v>
                </c:pt>
                <c:pt idx="962">
                  <c:v>2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2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2</c:v>
                </c:pt>
                <c:pt idx="972">
                  <c:v>2</c:v>
                </c:pt>
                <c:pt idx="973">
                  <c:v>2</c:v>
                </c:pt>
                <c:pt idx="974">
                  <c:v>2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2</c:v>
                </c:pt>
                <c:pt idx="979">
                  <c:v>2</c:v>
                </c:pt>
                <c:pt idx="980">
                  <c:v>2</c:v>
                </c:pt>
                <c:pt idx="981">
                  <c:v>2</c:v>
                </c:pt>
                <c:pt idx="982">
                  <c:v>2</c:v>
                </c:pt>
                <c:pt idx="983">
                  <c:v>2</c:v>
                </c:pt>
                <c:pt idx="984">
                  <c:v>2</c:v>
                </c:pt>
                <c:pt idx="985">
                  <c:v>2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2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2</c:v>
                </c:pt>
                <c:pt idx="997">
                  <c:v>2</c:v>
                </c:pt>
                <c:pt idx="998">
                  <c:v>2</c:v>
                </c:pt>
                <c:pt idx="999">
                  <c:v>2</c:v>
                </c:pt>
                <c:pt idx="1000">
                  <c:v>2</c:v>
                </c:pt>
                <c:pt idx="1001">
                  <c:v>2</c:v>
                </c:pt>
                <c:pt idx="1002">
                  <c:v>2</c:v>
                </c:pt>
                <c:pt idx="1003">
                  <c:v>2</c:v>
                </c:pt>
                <c:pt idx="1004">
                  <c:v>2</c:v>
                </c:pt>
                <c:pt idx="1005">
                  <c:v>2</c:v>
                </c:pt>
                <c:pt idx="1006">
                  <c:v>2</c:v>
                </c:pt>
                <c:pt idx="1007">
                  <c:v>2</c:v>
                </c:pt>
                <c:pt idx="1008">
                  <c:v>2</c:v>
                </c:pt>
                <c:pt idx="1009">
                  <c:v>2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2</c:v>
                </c:pt>
                <c:pt idx="1031">
                  <c:v>2</c:v>
                </c:pt>
                <c:pt idx="1032">
                  <c:v>2</c:v>
                </c:pt>
                <c:pt idx="1033">
                  <c:v>2</c:v>
                </c:pt>
                <c:pt idx="1034">
                  <c:v>2</c:v>
                </c:pt>
                <c:pt idx="1035">
                  <c:v>2</c:v>
                </c:pt>
                <c:pt idx="1036">
                  <c:v>2</c:v>
                </c:pt>
                <c:pt idx="1037">
                  <c:v>2</c:v>
                </c:pt>
                <c:pt idx="1038">
                  <c:v>2</c:v>
                </c:pt>
                <c:pt idx="1039">
                  <c:v>2</c:v>
                </c:pt>
                <c:pt idx="1040">
                  <c:v>2</c:v>
                </c:pt>
                <c:pt idx="1041">
                  <c:v>2</c:v>
                </c:pt>
                <c:pt idx="1042">
                  <c:v>2</c:v>
                </c:pt>
                <c:pt idx="1043">
                  <c:v>2</c:v>
                </c:pt>
                <c:pt idx="1044">
                  <c:v>2</c:v>
                </c:pt>
                <c:pt idx="1045">
                  <c:v>2</c:v>
                </c:pt>
                <c:pt idx="1046">
                  <c:v>2</c:v>
                </c:pt>
                <c:pt idx="1047">
                  <c:v>2</c:v>
                </c:pt>
                <c:pt idx="1048">
                  <c:v>2</c:v>
                </c:pt>
                <c:pt idx="1049">
                  <c:v>2</c:v>
                </c:pt>
                <c:pt idx="1050">
                  <c:v>2</c:v>
                </c:pt>
                <c:pt idx="1051">
                  <c:v>2</c:v>
                </c:pt>
                <c:pt idx="1052">
                  <c:v>2</c:v>
                </c:pt>
                <c:pt idx="1053">
                  <c:v>2</c:v>
                </c:pt>
                <c:pt idx="1054">
                  <c:v>2</c:v>
                </c:pt>
                <c:pt idx="1055">
                  <c:v>2</c:v>
                </c:pt>
                <c:pt idx="1056">
                  <c:v>2</c:v>
                </c:pt>
                <c:pt idx="1057">
                  <c:v>2</c:v>
                </c:pt>
                <c:pt idx="1058">
                  <c:v>2</c:v>
                </c:pt>
                <c:pt idx="1059">
                  <c:v>2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2</c:v>
                </c:pt>
                <c:pt idx="1141">
                  <c:v>2</c:v>
                </c:pt>
                <c:pt idx="1142">
                  <c:v>2</c:v>
                </c:pt>
                <c:pt idx="1143">
                  <c:v>2</c:v>
                </c:pt>
                <c:pt idx="1144">
                  <c:v>2</c:v>
                </c:pt>
                <c:pt idx="1145">
                  <c:v>2</c:v>
                </c:pt>
                <c:pt idx="1146">
                  <c:v>2</c:v>
                </c:pt>
                <c:pt idx="1147">
                  <c:v>2</c:v>
                </c:pt>
                <c:pt idx="1148">
                  <c:v>2</c:v>
                </c:pt>
                <c:pt idx="1149">
                  <c:v>2</c:v>
                </c:pt>
                <c:pt idx="1150">
                  <c:v>2</c:v>
                </c:pt>
                <c:pt idx="1151">
                  <c:v>2</c:v>
                </c:pt>
                <c:pt idx="1152">
                  <c:v>2</c:v>
                </c:pt>
                <c:pt idx="1153">
                  <c:v>2</c:v>
                </c:pt>
                <c:pt idx="1154">
                  <c:v>2</c:v>
                </c:pt>
                <c:pt idx="1155">
                  <c:v>2</c:v>
                </c:pt>
                <c:pt idx="1156">
                  <c:v>2</c:v>
                </c:pt>
                <c:pt idx="1157">
                  <c:v>2</c:v>
                </c:pt>
                <c:pt idx="1158">
                  <c:v>2</c:v>
                </c:pt>
                <c:pt idx="1159">
                  <c:v>2</c:v>
                </c:pt>
                <c:pt idx="1160">
                  <c:v>2</c:v>
                </c:pt>
                <c:pt idx="1161">
                  <c:v>2</c:v>
                </c:pt>
                <c:pt idx="1162">
                  <c:v>2</c:v>
                </c:pt>
                <c:pt idx="1163">
                  <c:v>2</c:v>
                </c:pt>
                <c:pt idx="1164">
                  <c:v>2</c:v>
                </c:pt>
                <c:pt idx="1165">
                  <c:v>2</c:v>
                </c:pt>
                <c:pt idx="1166">
                  <c:v>2</c:v>
                </c:pt>
                <c:pt idx="1167">
                  <c:v>2</c:v>
                </c:pt>
                <c:pt idx="1168">
                  <c:v>2</c:v>
                </c:pt>
                <c:pt idx="1169">
                  <c:v>2</c:v>
                </c:pt>
                <c:pt idx="1170">
                  <c:v>2</c:v>
                </c:pt>
                <c:pt idx="1171">
                  <c:v>2</c:v>
                </c:pt>
                <c:pt idx="1172">
                  <c:v>2</c:v>
                </c:pt>
                <c:pt idx="1173">
                  <c:v>2</c:v>
                </c:pt>
                <c:pt idx="1174">
                  <c:v>2</c:v>
                </c:pt>
                <c:pt idx="1175">
                  <c:v>2</c:v>
                </c:pt>
                <c:pt idx="1176">
                  <c:v>2</c:v>
                </c:pt>
                <c:pt idx="1177">
                  <c:v>2</c:v>
                </c:pt>
                <c:pt idx="1178">
                  <c:v>2</c:v>
                </c:pt>
                <c:pt idx="1179">
                  <c:v>2</c:v>
                </c:pt>
                <c:pt idx="1180">
                  <c:v>2</c:v>
                </c:pt>
                <c:pt idx="1181">
                  <c:v>2</c:v>
                </c:pt>
                <c:pt idx="1182">
                  <c:v>2</c:v>
                </c:pt>
                <c:pt idx="1183">
                  <c:v>2</c:v>
                </c:pt>
                <c:pt idx="1184">
                  <c:v>2</c:v>
                </c:pt>
                <c:pt idx="1185">
                  <c:v>2</c:v>
                </c:pt>
                <c:pt idx="1186">
                  <c:v>2</c:v>
                </c:pt>
                <c:pt idx="1187">
                  <c:v>2</c:v>
                </c:pt>
                <c:pt idx="1188">
                  <c:v>2</c:v>
                </c:pt>
                <c:pt idx="1189">
                  <c:v>2</c:v>
                </c:pt>
                <c:pt idx="1190">
                  <c:v>2</c:v>
                </c:pt>
                <c:pt idx="1191">
                  <c:v>2</c:v>
                </c:pt>
                <c:pt idx="1192">
                  <c:v>2</c:v>
                </c:pt>
                <c:pt idx="1193">
                  <c:v>2</c:v>
                </c:pt>
                <c:pt idx="1194">
                  <c:v>2</c:v>
                </c:pt>
                <c:pt idx="1195">
                  <c:v>2</c:v>
                </c:pt>
                <c:pt idx="1196">
                  <c:v>2</c:v>
                </c:pt>
                <c:pt idx="1197">
                  <c:v>2</c:v>
                </c:pt>
                <c:pt idx="1198">
                  <c:v>2</c:v>
                </c:pt>
                <c:pt idx="1199">
                  <c:v>2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63392"/>
        <c:axId val="53973760"/>
      </c:scatterChart>
      <c:scatterChart>
        <c:scatterStyle val="lineMarker"/>
        <c:varyColors val="0"/>
        <c:ser>
          <c:idx val="1"/>
          <c:order val="1"/>
          <c:tx>
            <c:v>External irradiance (W/m2, right axis)</c:v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1.4084909091855901E-39</c:v>
                </c:pt>
                <c:pt idx="289">
                  <c:v>4.2851240141782736E-20</c:v>
                </c:pt>
                <c:pt idx="290">
                  <c:v>3.6327191249612731E-13</c:v>
                </c:pt>
                <c:pt idx="291">
                  <c:v>1.2551014858745611E-9</c:v>
                </c:pt>
                <c:pt idx="292">
                  <c:v>1.8730386255571452E-7</c:v>
                </c:pt>
                <c:pt idx="293">
                  <c:v>5.5592649160725904E-6</c:v>
                </c:pt>
                <c:pt idx="294">
                  <c:v>9.592009515254218E-5</c:v>
                </c:pt>
                <c:pt idx="295">
                  <c:v>5.9432404018781946E-4</c:v>
                </c:pt>
                <c:pt idx="296">
                  <c:v>2.473617455332108E-3</c:v>
                </c:pt>
                <c:pt idx="297">
                  <c:v>7.7825677333494218E-3</c:v>
                </c:pt>
                <c:pt idx="298">
                  <c:v>1.9962152901078486E-2</c:v>
                </c:pt>
                <c:pt idx="299">
                  <c:v>4.390929510775983E-2</c:v>
                </c:pt>
                <c:pt idx="300">
                  <c:v>8.5789673538139891E-2</c:v>
                </c:pt>
                <c:pt idx="301">
                  <c:v>0.15267897889640189</c:v>
                </c:pt>
                <c:pt idx="302">
                  <c:v>0.25213294356533222</c:v>
                </c:pt>
                <c:pt idx="303">
                  <c:v>0.39176869685222304</c:v>
                </c:pt>
                <c:pt idx="304">
                  <c:v>0.57890892619860024</c:v>
                </c:pt>
                <c:pt idx="305">
                  <c:v>0.8203116390596451</c:v>
                </c:pt>
                <c:pt idx="306">
                  <c:v>1.1219879400928146</c:v>
                </c:pt>
                <c:pt idx="307">
                  <c:v>1.4890984133414709</c:v>
                </c:pt>
                <c:pt idx="308">
                  <c:v>1.7525812271626413</c:v>
                </c:pt>
                <c:pt idx="309">
                  <c:v>1.8999409444855202</c:v>
                </c:pt>
                <c:pt idx="310">
                  <c:v>2.3868844325107492</c:v>
                </c:pt>
                <c:pt idx="311">
                  <c:v>2.9106291060339746</c:v>
                </c:pt>
                <c:pt idx="312">
                  <c:v>3.4963828789466134</c:v>
                </c:pt>
                <c:pt idx="313">
                  <c:v>4.144507978400644</c:v>
                </c:pt>
                <c:pt idx="314">
                  <c:v>4.6091239007571598</c:v>
                </c:pt>
                <c:pt idx="315">
                  <c:v>6.1258881041467648</c:v>
                </c:pt>
                <c:pt idx="316">
                  <c:v>5.8065063873756104</c:v>
                </c:pt>
                <c:pt idx="317">
                  <c:v>6.4235021099913903</c:v>
                </c:pt>
                <c:pt idx="318">
                  <c:v>7.6762227967281706</c:v>
                </c:pt>
                <c:pt idx="319">
                  <c:v>8.7278102649180038</c:v>
                </c:pt>
                <c:pt idx="320">
                  <c:v>9.726907424157762</c:v>
                </c:pt>
                <c:pt idx="321">
                  <c:v>13.83561353163566</c:v>
                </c:pt>
                <c:pt idx="322">
                  <c:v>15.247779974884956</c:v>
                </c:pt>
                <c:pt idx="323">
                  <c:v>16.897769279729985</c:v>
                </c:pt>
                <c:pt idx="324">
                  <c:v>18.639830542756538</c:v>
                </c:pt>
                <c:pt idx="325">
                  <c:v>20.473757221947853</c:v>
                </c:pt>
                <c:pt idx="326">
                  <c:v>22.173009982384869</c:v>
                </c:pt>
                <c:pt idx="327">
                  <c:v>23.927686583097273</c:v>
                </c:pt>
                <c:pt idx="328">
                  <c:v>21.533997792715216</c:v>
                </c:pt>
                <c:pt idx="329">
                  <c:v>23.089875810653055</c:v>
                </c:pt>
                <c:pt idx="330">
                  <c:v>24.386068553597145</c:v>
                </c:pt>
                <c:pt idx="331">
                  <c:v>26.003152270666824</c:v>
                </c:pt>
                <c:pt idx="332">
                  <c:v>27.658023574279273</c:v>
                </c:pt>
                <c:pt idx="333">
                  <c:v>29.349211080563613</c:v>
                </c:pt>
                <c:pt idx="334">
                  <c:v>29.924356125865714</c:v>
                </c:pt>
                <c:pt idx="335">
                  <c:v>31.618790033447862</c:v>
                </c:pt>
                <c:pt idx="336">
                  <c:v>33.771722777579228</c:v>
                </c:pt>
                <c:pt idx="337">
                  <c:v>35.999445936732855</c:v>
                </c:pt>
                <c:pt idx="338">
                  <c:v>37.829020707833237</c:v>
                </c:pt>
                <c:pt idx="339">
                  <c:v>38.694609361933232</c:v>
                </c:pt>
                <c:pt idx="340">
                  <c:v>17.148288688437429</c:v>
                </c:pt>
                <c:pt idx="341">
                  <c:v>17.936508768520316</c:v>
                </c:pt>
                <c:pt idx="342">
                  <c:v>18.167306987846207</c:v>
                </c:pt>
                <c:pt idx="343">
                  <c:v>19.543464967797508</c:v>
                </c:pt>
                <c:pt idx="344">
                  <c:v>51.212034801977453</c:v>
                </c:pt>
                <c:pt idx="345">
                  <c:v>53.29230043144711</c:v>
                </c:pt>
                <c:pt idx="346">
                  <c:v>56.729494131096757</c:v>
                </c:pt>
                <c:pt idx="347">
                  <c:v>60.290297197677233</c:v>
                </c:pt>
                <c:pt idx="348">
                  <c:v>59.662426757230833</c:v>
                </c:pt>
                <c:pt idx="349">
                  <c:v>58.101725246887497</c:v>
                </c:pt>
                <c:pt idx="350">
                  <c:v>62.466505140979038</c:v>
                </c:pt>
                <c:pt idx="351">
                  <c:v>65.41208446709669</c:v>
                </c:pt>
                <c:pt idx="352">
                  <c:v>67.603790181491718</c:v>
                </c:pt>
                <c:pt idx="353">
                  <c:v>69.812168310043262</c:v>
                </c:pt>
                <c:pt idx="354">
                  <c:v>75.550581698776071</c:v>
                </c:pt>
                <c:pt idx="355">
                  <c:v>76.993930255949948</c:v>
                </c:pt>
                <c:pt idx="356">
                  <c:v>78.397907841976718</c:v>
                </c:pt>
                <c:pt idx="357">
                  <c:v>72.073572891395301</c:v>
                </c:pt>
                <c:pt idx="358">
                  <c:v>74.16166848924874</c:v>
                </c:pt>
                <c:pt idx="359">
                  <c:v>75.24513749914334</c:v>
                </c:pt>
                <c:pt idx="360">
                  <c:v>76.284048350698924</c:v>
                </c:pt>
                <c:pt idx="361">
                  <c:v>56.884847776502937</c:v>
                </c:pt>
                <c:pt idx="362">
                  <c:v>51.782578437421456</c:v>
                </c:pt>
                <c:pt idx="363">
                  <c:v>51.99636468694964</c:v>
                </c:pt>
                <c:pt idx="364">
                  <c:v>47.52270598399415</c:v>
                </c:pt>
                <c:pt idx="365">
                  <c:v>49.894159111968136</c:v>
                </c:pt>
                <c:pt idx="366">
                  <c:v>49.894890701905467</c:v>
                </c:pt>
                <c:pt idx="367">
                  <c:v>49.84252729387125</c:v>
                </c:pt>
                <c:pt idx="368">
                  <c:v>47.185946973757318</c:v>
                </c:pt>
                <c:pt idx="369">
                  <c:v>52.185702773123424</c:v>
                </c:pt>
                <c:pt idx="370">
                  <c:v>49.361678597180358</c:v>
                </c:pt>
                <c:pt idx="371">
                  <c:v>53.182844931409825</c:v>
                </c:pt>
                <c:pt idx="372">
                  <c:v>54.339822618421621</c:v>
                </c:pt>
                <c:pt idx="373">
                  <c:v>65.462335326111443</c:v>
                </c:pt>
                <c:pt idx="374">
                  <c:v>66.835964083750611</c:v>
                </c:pt>
                <c:pt idx="375">
                  <c:v>66.730952528750748</c:v>
                </c:pt>
                <c:pt idx="376">
                  <c:v>83.212475116860432</c:v>
                </c:pt>
                <c:pt idx="377">
                  <c:v>67.895733896221316</c:v>
                </c:pt>
                <c:pt idx="378">
                  <c:v>69.225176868676471</c:v>
                </c:pt>
                <c:pt idx="379">
                  <c:v>60.936615474646921</c:v>
                </c:pt>
                <c:pt idx="380">
                  <c:v>63.72479788769887</c:v>
                </c:pt>
                <c:pt idx="381">
                  <c:v>114.84490875338037</c:v>
                </c:pt>
                <c:pt idx="382">
                  <c:v>81.357215877800357</c:v>
                </c:pt>
                <c:pt idx="383">
                  <c:v>89.727863102345751</c:v>
                </c:pt>
                <c:pt idx="384">
                  <c:v>91.322301280927917</c:v>
                </c:pt>
                <c:pt idx="385">
                  <c:v>92.920179519144824</c:v>
                </c:pt>
                <c:pt idx="386">
                  <c:v>92.703663704582482</c:v>
                </c:pt>
                <c:pt idx="387">
                  <c:v>96.125798808396027</c:v>
                </c:pt>
                <c:pt idx="388">
                  <c:v>97.733319762966204</c:v>
                </c:pt>
                <c:pt idx="389">
                  <c:v>124.17980033863122</c:v>
                </c:pt>
                <c:pt idx="390">
                  <c:v>124.25508698965713</c:v>
                </c:pt>
                <c:pt idx="391">
                  <c:v>132.16197642065038</c:v>
                </c:pt>
                <c:pt idx="392">
                  <c:v>130.24048995638992</c:v>
                </c:pt>
                <c:pt idx="393">
                  <c:v>83.430204207162419</c:v>
                </c:pt>
                <c:pt idx="394">
                  <c:v>84.71069893912177</c:v>
                </c:pt>
                <c:pt idx="395">
                  <c:v>159.40185831434533</c:v>
                </c:pt>
                <c:pt idx="396">
                  <c:v>163.91114411003605</c:v>
                </c:pt>
                <c:pt idx="397">
                  <c:v>216.00828398112219</c:v>
                </c:pt>
                <c:pt idx="398">
                  <c:v>219.14913381138652</c:v>
                </c:pt>
                <c:pt idx="399">
                  <c:v>222.2940108895879</c:v>
                </c:pt>
                <c:pt idx="400">
                  <c:v>225.44276459509592</c:v>
                </c:pt>
                <c:pt idx="401">
                  <c:v>228.59524785396465</c:v>
                </c:pt>
                <c:pt idx="402">
                  <c:v>231.75131698541622</c:v>
                </c:pt>
                <c:pt idx="403">
                  <c:v>234.91083155561935</c:v>
                </c:pt>
                <c:pt idx="404">
                  <c:v>238.07365423840315</c:v>
                </c:pt>
                <c:pt idx="405">
                  <c:v>241.23965068254131</c:v>
                </c:pt>
                <c:pt idx="406">
                  <c:v>244.408689385287</c:v>
                </c:pt>
                <c:pt idx="407">
                  <c:v>247.58064157183529</c:v>
                </c:pt>
                <c:pt idx="408">
                  <c:v>250.7553810804194</c:v>
                </c:pt>
                <c:pt idx="409">
                  <c:v>253.93278425275452</c:v>
                </c:pt>
                <c:pt idx="410">
                  <c:v>257.11272982957149</c:v>
                </c:pt>
                <c:pt idx="411">
                  <c:v>260.29509885097201</c:v>
                </c:pt>
                <c:pt idx="412">
                  <c:v>263.47977456138517</c:v>
                </c:pt>
                <c:pt idx="413">
                  <c:v>205.33331458553718</c:v>
                </c:pt>
                <c:pt idx="414">
                  <c:v>256.36281003320175</c:v>
                </c:pt>
                <c:pt idx="415">
                  <c:v>122.87092745715458</c:v>
                </c:pt>
                <c:pt idx="416">
                  <c:v>116.02049817514443</c:v>
                </c:pt>
                <c:pt idx="417">
                  <c:v>95.00749547533826</c:v>
                </c:pt>
                <c:pt idx="418">
                  <c:v>107.39939495408568</c:v>
                </c:pt>
                <c:pt idx="419">
                  <c:v>117.18935996133193</c:v>
                </c:pt>
                <c:pt idx="420">
                  <c:v>118.50101656252006</c:v>
                </c:pt>
                <c:pt idx="421">
                  <c:v>116.89094940297608</c:v>
                </c:pt>
                <c:pt idx="422">
                  <c:v>124.08023026280054</c:v>
                </c:pt>
                <c:pt idx="423">
                  <c:v>83.616962937032199</c:v>
                </c:pt>
                <c:pt idx="424">
                  <c:v>87.532425393498542</c:v>
                </c:pt>
                <c:pt idx="425">
                  <c:v>100.66347788585838</c:v>
                </c:pt>
                <c:pt idx="426">
                  <c:v>101.72137603619994</c:v>
                </c:pt>
                <c:pt idx="427">
                  <c:v>99.664996149756519</c:v>
                </c:pt>
                <c:pt idx="428">
                  <c:v>100.69129837203124</c:v>
                </c:pt>
                <c:pt idx="429">
                  <c:v>101.71778786281484</c:v>
                </c:pt>
                <c:pt idx="430">
                  <c:v>105.95519969150649</c:v>
                </c:pt>
                <c:pt idx="431">
                  <c:v>113.49976613145407</c:v>
                </c:pt>
                <c:pt idx="432">
                  <c:v>101.5231555042575</c:v>
                </c:pt>
                <c:pt idx="433">
                  <c:v>105.82505222555503</c:v>
                </c:pt>
                <c:pt idx="434">
                  <c:v>106.85205610056396</c:v>
                </c:pt>
                <c:pt idx="435">
                  <c:v>104.50785933240849</c:v>
                </c:pt>
                <c:pt idx="436">
                  <c:v>108.90609897241099</c:v>
                </c:pt>
                <c:pt idx="437">
                  <c:v>116.80390251768711</c:v>
                </c:pt>
                <c:pt idx="438">
                  <c:v>90.155009436231254</c:v>
                </c:pt>
                <c:pt idx="439">
                  <c:v>87.489729416805787</c:v>
                </c:pt>
                <c:pt idx="440">
                  <c:v>91.823537881670347</c:v>
                </c:pt>
                <c:pt idx="441">
                  <c:v>49.892578916374333</c:v>
                </c:pt>
                <c:pt idx="442">
                  <c:v>57.533307115355456</c:v>
                </c:pt>
                <c:pt idx="443">
                  <c:v>76.185940386101549</c:v>
                </c:pt>
                <c:pt idx="444">
                  <c:v>69.539345343096642</c:v>
                </c:pt>
                <c:pt idx="445">
                  <c:v>70.148413948466711</c:v>
                </c:pt>
                <c:pt idx="446">
                  <c:v>63.309188039490991</c:v>
                </c:pt>
                <c:pt idx="447">
                  <c:v>67.609963408904406</c:v>
                </c:pt>
                <c:pt idx="448">
                  <c:v>64.398356426200792</c:v>
                </c:pt>
                <c:pt idx="449">
                  <c:v>64.942681596110262</c:v>
                </c:pt>
                <c:pt idx="450">
                  <c:v>65.486817199366939</c:v>
                </c:pt>
                <c:pt idx="451">
                  <c:v>69.914912485987799</c:v>
                </c:pt>
                <c:pt idx="452">
                  <c:v>70.490614839218381</c:v>
                </c:pt>
                <c:pt idx="453">
                  <c:v>71.066076857416704</c:v>
                </c:pt>
                <c:pt idx="454">
                  <c:v>59.701071253570348</c:v>
                </c:pt>
                <c:pt idx="455">
                  <c:v>60.180189853267663</c:v>
                </c:pt>
                <c:pt idx="456">
                  <c:v>60.659075781978089</c:v>
                </c:pt>
                <c:pt idx="457">
                  <c:v>61.137718371072957</c:v>
                </c:pt>
                <c:pt idx="458">
                  <c:v>57.50836654550973</c:v>
                </c:pt>
                <c:pt idx="459">
                  <c:v>70.373461981011403</c:v>
                </c:pt>
                <c:pt idx="460">
                  <c:v>66.743552341867655</c:v>
                </c:pt>
                <c:pt idx="461">
                  <c:v>67.252953664818634</c:v>
                </c:pt>
                <c:pt idx="462">
                  <c:v>63.526912000245673</c:v>
                </c:pt>
                <c:pt idx="463">
                  <c:v>64.003873811511099</c:v>
                </c:pt>
                <c:pt idx="464">
                  <c:v>55.883116656058768</c:v>
                </c:pt>
                <c:pt idx="465">
                  <c:v>64.956837995260855</c:v>
                </c:pt>
                <c:pt idx="466">
                  <c:v>65.432819964324437</c:v>
                </c:pt>
                <c:pt idx="467">
                  <c:v>61.514557996001152</c:v>
                </c:pt>
                <c:pt idx="468">
                  <c:v>61.958150805206813</c:v>
                </c:pt>
                <c:pt idx="469">
                  <c:v>62.401401024694991</c:v>
                </c:pt>
                <c:pt idx="470">
                  <c:v>62.844299325763252</c:v>
                </c:pt>
                <c:pt idx="471">
                  <c:v>63.286836419622205</c:v>
                </c:pt>
                <c:pt idx="472">
                  <c:v>59.176931409542533</c:v>
                </c:pt>
                <c:pt idx="473">
                  <c:v>64.17079002436877</c:v>
                </c:pt>
                <c:pt idx="474">
                  <c:v>69.227344445094147</c:v>
                </c:pt>
                <c:pt idx="475">
                  <c:v>69.699844597706331</c:v>
                </c:pt>
                <c:pt idx="476">
                  <c:v>70.17190858796009</c:v>
                </c:pt>
                <c:pt idx="477">
                  <c:v>70.643526699902225</c:v>
                </c:pt>
                <c:pt idx="478">
                  <c:v>80.596647821151279</c:v>
                </c:pt>
                <c:pt idx="479">
                  <c:v>85.902463927395246</c:v>
                </c:pt>
                <c:pt idx="480">
                  <c:v>86.466730976928815</c:v>
                </c:pt>
                <c:pt idx="481">
                  <c:v>91.865439917002647</c:v>
                </c:pt>
                <c:pt idx="482">
                  <c:v>92.45981593945983</c:v>
                </c:pt>
                <c:pt idx="483">
                  <c:v>88.155998788446738</c:v>
                </c:pt>
                <c:pt idx="484">
                  <c:v>83.789101564895191</c:v>
                </c:pt>
                <c:pt idx="485">
                  <c:v>84.31916782556317</c:v>
                </c:pt>
                <c:pt idx="486">
                  <c:v>89.839727379155519</c:v>
                </c:pt>
                <c:pt idx="487">
                  <c:v>75.333072084052063</c:v>
                </c:pt>
                <c:pt idx="488">
                  <c:v>65.692600289285593</c:v>
                </c:pt>
                <c:pt idx="489">
                  <c:v>55.927429394571995</c:v>
                </c:pt>
                <c:pt idx="490">
                  <c:v>51.153086394410849</c:v>
                </c:pt>
                <c:pt idx="491">
                  <c:v>46.316402608812915</c:v>
                </c:pt>
                <c:pt idx="492">
                  <c:v>46.594674887572722</c:v>
                </c:pt>
                <c:pt idx="493">
                  <c:v>41.664523613979675</c:v>
                </c:pt>
                <c:pt idx="494">
                  <c:v>36.672330826635779</c:v>
                </c:pt>
                <c:pt idx="495">
                  <c:v>36.887916411400909</c:v>
                </c:pt>
                <c:pt idx="496">
                  <c:v>31.802751991610876</c:v>
                </c:pt>
                <c:pt idx="497">
                  <c:v>26.655863796975169</c:v>
                </c:pt>
                <c:pt idx="498">
                  <c:v>26.809220109249495</c:v>
                </c:pt>
                <c:pt idx="499">
                  <c:v>26.96235924670037</c:v>
                </c:pt>
                <c:pt idx="500">
                  <c:v>27.115278201382239</c:v>
                </c:pt>
                <c:pt idx="501">
                  <c:v>21.814379179023938</c:v>
                </c:pt>
                <c:pt idx="502">
                  <c:v>21.936354858179815</c:v>
                </c:pt>
                <c:pt idx="503">
                  <c:v>22.05814721225201</c:v>
                </c:pt>
                <c:pt idx="504">
                  <c:v>27.724692326840582</c:v>
                </c:pt>
                <c:pt idx="505">
                  <c:v>27.876465540712264</c:v>
                </c:pt>
                <c:pt idx="506">
                  <c:v>28.028000698394806</c:v>
                </c:pt>
                <c:pt idx="507">
                  <c:v>33.815153819212775</c:v>
                </c:pt>
                <c:pt idx="508">
                  <c:v>33.996414061136939</c:v>
                </c:pt>
                <c:pt idx="509">
                  <c:v>39.873607715856942</c:v>
                </c:pt>
                <c:pt idx="510">
                  <c:v>34.358042249997332</c:v>
                </c:pt>
                <c:pt idx="511">
                  <c:v>40.294803711956277</c:v>
                </c:pt>
                <c:pt idx="512">
                  <c:v>40.504866900767638</c:v>
                </c:pt>
                <c:pt idx="513">
                  <c:v>40.714568126227142</c:v>
                </c:pt>
                <c:pt idx="514">
                  <c:v>46.770175238673836</c:v>
                </c:pt>
                <c:pt idx="515">
                  <c:v>41.132868479768071</c:v>
                </c:pt>
                <c:pt idx="516">
                  <c:v>41.341459530786622</c:v>
                </c:pt>
                <c:pt idx="517">
                  <c:v>47.485339959128844</c:v>
                </c:pt>
                <c:pt idx="518">
                  <c:v>47.722860877706069</c:v>
                </c:pt>
                <c:pt idx="519">
                  <c:v>47.959940503333129</c:v>
                </c:pt>
                <c:pt idx="520">
                  <c:v>48.196574274667668</c:v>
                </c:pt>
                <c:pt idx="521">
                  <c:v>48.432757642289353</c:v>
                </c:pt>
                <c:pt idx="522">
                  <c:v>73.002729103005578</c:v>
                </c:pt>
                <c:pt idx="523">
                  <c:v>79.468601920742373</c:v>
                </c:pt>
                <c:pt idx="524">
                  <c:v>73.707840010361735</c:v>
                </c:pt>
                <c:pt idx="525">
                  <c:v>74.059344754428793</c:v>
                </c:pt>
                <c:pt idx="526">
                  <c:v>62.00845003262156</c:v>
                </c:pt>
                <c:pt idx="527">
                  <c:v>74.760219146925564</c:v>
                </c:pt>
                <c:pt idx="528">
                  <c:v>68.850444096368548</c:v>
                </c:pt>
                <c:pt idx="529">
                  <c:v>75.458202049692147</c:v>
                </c:pt>
                <c:pt idx="530">
                  <c:v>69.488918123022657</c:v>
                </c:pt>
                <c:pt idx="531">
                  <c:v>69.807136735758789</c:v>
                </c:pt>
                <c:pt idx="532">
                  <c:v>70.124668306918267</c:v>
                </c:pt>
                <c:pt idx="533">
                  <c:v>64.037733432587686</c:v>
                </c:pt>
                <c:pt idx="534">
                  <c:v>70.757646098082375</c:v>
                </c:pt>
                <c:pt idx="535">
                  <c:v>77.534269358583686</c:v>
                </c:pt>
                <c:pt idx="536">
                  <c:v>90.857204079935272</c:v>
                </c:pt>
                <c:pt idx="537">
                  <c:v>104.29354033913988</c:v>
                </c:pt>
                <c:pt idx="538">
                  <c:v>111.29605065191247</c:v>
                </c:pt>
                <c:pt idx="539">
                  <c:v>105.20384740042284</c:v>
                </c:pt>
                <c:pt idx="540">
                  <c:v>99.053813869980345</c:v>
                </c:pt>
                <c:pt idx="541">
                  <c:v>92.846142986817696</c:v>
                </c:pt>
                <c:pt idx="542">
                  <c:v>79.920950633628834</c:v>
                </c:pt>
                <c:pt idx="543">
                  <c:v>66.882226449596629</c:v>
                </c:pt>
                <c:pt idx="544">
                  <c:v>67.162970979895775</c:v>
                </c:pt>
                <c:pt idx="545">
                  <c:v>74.187322499079912</c:v>
                </c:pt>
                <c:pt idx="546">
                  <c:v>74.494606509561336</c:v>
                </c:pt>
                <c:pt idx="547">
                  <c:v>74.801114277278955</c:v>
                </c:pt>
                <c:pt idx="548">
                  <c:v>88.762629075251567</c:v>
                </c:pt>
                <c:pt idx="549">
                  <c:v>82.267394006301501</c:v>
                </c:pt>
                <c:pt idx="550">
                  <c:v>61.949390769934844</c:v>
                </c:pt>
                <c:pt idx="551">
                  <c:v>62.197581976644244</c:v>
                </c:pt>
                <c:pt idx="552">
                  <c:v>62.445114421327702</c:v>
                </c:pt>
                <c:pt idx="553">
                  <c:v>62.691983414206199</c:v>
                </c:pt>
                <c:pt idx="554">
                  <c:v>62.938184279290084</c:v>
                </c:pt>
                <c:pt idx="555">
                  <c:v>63.183712354422596</c:v>
                </c:pt>
                <c:pt idx="556">
                  <c:v>56.380944881176966</c:v>
                </c:pt>
                <c:pt idx="557">
                  <c:v>56.597983605011088</c:v>
                </c:pt>
                <c:pt idx="558">
                  <c:v>56.814411935089012</c:v>
                </c:pt>
                <c:pt idx="559">
                  <c:v>64.159003998966014</c:v>
                </c:pt>
                <c:pt idx="560">
                  <c:v>64.401098679304496</c:v>
                </c:pt>
                <c:pt idx="561">
                  <c:v>57.459993679822041</c:v>
                </c:pt>
                <c:pt idx="562">
                  <c:v>64.883182066426301</c:v>
                </c:pt>
                <c:pt idx="563">
                  <c:v>65.123161659374844</c:v>
                </c:pt>
                <c:pt idx="564">
                  <c:v>65.362427133104745</c:v>
                </c:pt>
                <c:pt idx="565">
                  <c:v>72.889971073774007</c:v>
                </c:pt>
                <c:pt idx="566">
                  <c:v>65.838797652406058</c:v>
                </c:pt>
                <c:pt idx="567">
                  <c:v>73.417659665242098</c:v>
                </c:pt>
                <c:pt idx="568">
                  <c:v>88.416343503201574</c:v>
                </c:pt>
                <c:pt idx="569">
                  <c:v>96.124722741760465</c:v>
                </c:pt>
                <c:pt idx="570">
                  <c:v>89.043695057219153</c:v>
                </c:pt>
                <c:pt idx="571">
                  <c:v>81.90955929054293</c:v>
                </c:pt>
                <c:pt idx="572">
                  <c:v>74.722559019238091</c:v>
                </c:pt>
                <c:pt idx="573">
                  <c:v>74.981044221968091</c:v>
                </c:pt>
                <c:pt idx="574">
                  <c:v>75.238686449270503</c:v>
                </c:pt>
                <c:pt idx="575">
                  <c:v>75.495480840090906</c:v>
                </c:pt>
                <c:pt idx="576">
                  <c:v>90.901707059977085</c:v>
                </c:pt>
                <c:pt idx="577">
                  <c:v>114.00976012674789</c:v>
                </c:pt>
                <c:pt idx="578">
                  <c:v>99.138947222391067</c:v>
                </c:pt>
                <c:pt idx="579">
                  <c:v>91.816900080099543</c:v>
                </c:pt>
                <c:pt idx="580">
                  <c:v>92.119879531483349</c:v>
                </c:pt>
                <c:pt idx="581">
                  <c:v>123.22907600105522</c:v>
                </c:pt>
                <c:pt idx="582">
                  <c:v>123.63023572793111</c:v>
                </c:pt>
                <c:pt idx="583">
                  <c:v>131.78185126428377</c:v>
                </c:pt>
                <c:pt idx="584">
                  <c:v>147.75859943862719</c:v>
                </c:pt>
                <c:pt idx="585">
                  <c:v>163.8330461665233</c:v>
                </c:pt>
                <c:pt idx="586">
                  <c:v>164.35206569728754</c:v>
                </c:pt>
                <c:pt idx="587">
                  <c:v>172.72009860665111</c:v>
                </c:pt>
                <c:pt idx="588">
                  <c:v>189.01073649350732</c:v>
                </c:pt>
                <c:pt idx="589">
                  <c:v>205.39713280038737</c:v>
                </c:pt>
                <c:pt idx="590">
                  <c:v>198.10600550345407</c:v>
                </c:pt>
                <c:pt idx="591">
                  <c:v>206.66095804434843</c:v>
                </c:pt>
                <c:pt idx="592">
                  <c:v>215.26192164684909</c:v>
                </c:pt>
                <c:pt idx="593">
                  <c:v>207.91513340274045</c:v>
                </c:pt>
                <c:pt idx="594">
                  <c:v>288.74571620994067</c:v>
                </c:pt>
                <c:pt idx="595">
                  <c:v>345.91774110255807</c:v>
                </c:pt>
                <c:pt idx="596">
                  <c:v>419.55619283249416</c:v>
                </c:pt>
                <c:pt idx="597">
                  <c:v>428.88039748510312</c:v>
                </c:pt>
                <c:pt idx="598">
                  <c:v>454.47819912740567</c:v>
                </c:pt>
                <c:pt idx="599">
                  <c:v>431.37682338756491</c:v>
                </c:pt>
                <c:pt idx="600">
                  <c:v>448.94257033370565</c:v>
                </c:pt>
                <c:pt idx="601">
                  <c:v>458.41052372924173</c:v>
                </c:pt>
                <c:pt idx="602">
                  <c:v>467.9195534495305</c:v>
                </c:pt>
                <c:pt idx="603">
                  <c:v>485.70157241595774</c:v>
                </c:pt>
                <c:pt idx="604">
                  <c:v>470.54907779025609</c:v>
                </c:pt>
                <c:pt idx="605">
                  <c:v>827.81653530246501</c:v>
                </c:pt>
                <c:pt idx="606">
                  <c:v>830.09847323074234</c:v>
                </c:pt>
                <c:pt idx="607">
                  <c:v>832.37046871186851</c:v>
                </c:pt>
                <c:pt idx="608">
                  <c:v>834.6324789839224</c:v>
                </c:pt>
                <c:pt idx="609">
                  <c:v>836.88446147438856</c:v>
                </c:pt>
                <c:pt idx="610">
                  <c:v>839.12637380087858</c:v>
                </c:pt>
                <c:pt idx="611">
                  <c:v>841.35817377185037</c:v>
                </c:pt>
                <c:pt idx="612">
                  <c:v>843.57981938732757</c:v>
                </c:pt>
                <c:pt idx="613">
                  <c:v>845.79126883961806</c:v>
                </c:pt>
                <c:pt idx="614">
                  <c:v>847.99248051402992</c:v>
                </c:pt>
                <c:pt idx="615">
                  <c:v>850.18341298959012</c:v>
                </c:pt>
                <c:pt idx="616">
                  <c:v>852.36402503975614</c:v>
                </c:pt>
                <c:pt idx="617">
                  <c:v>854.53427563313198</c:v>
                </c:pt>
                <c:pt idx="618">
                  <c:v>856.69412393417917</c:v>
                </c:pt>
                <c:pt idx="619">
                  <c:v>858.84352930392834</c:v>
                </c:pt>
                <c:pt idx="620">
                  <c:v>860.98245130068904</c:v>
                </c:pt>
                <c:pt idx="621">
                  <c:v>863.11084968075488</c:v>
                </c:pt>
                <c:pt idx="622">
                  <c:v>865.22868439911304</c:v>
                </c:pt>
                <c:pt idx="623">
                  <c:v>867.33591561014566</c:v>
                </c:pt>
                <c:pt idx="624">
                  <c:v>869.43250366833433</c:v>
                </c:pt>
                <c:pt idx="625">
                  <c:v>871.51840912895841</c:v>
                </c:pt>
                <c:pt idx="626">
                  <c:v>873.5935927487966</c:v>
                </c:pt>
                <c:pt idx="627">
                  <c:v>875.65801548681964</c:v>
                </c:pt>
                <c:pt idx="628">
                  <c:v>877.71163850488904</c:v>
                </c:pt>
                <c:pt idx="629">
                  <c:v>879.75442316844544</c:v>
                </c:pt>
                <c:pt idx="630">
                  <c:v>881.78633104720097</c:v>
                </c:pt>
                <c:pt idx="631">
                  <c:v>883.80732391582592</c:v>
                </c:pt>
                <c:pt idx="632">
                  <c:v>885.81736375463447</c:v>
                </c:pt>
                <c:pt idx="633">
                  <c:v>887.81641275026834</c:v>
                </c:pt>
                <c:pt idx="634">
                  <c:v>889.80443329637535</c:v>
                </c:pt>
                <c:pt idx="635">
                  <c:v>891.78138799428962</c:v>
                </c:pt>
                <c:pt idx="636">
                  <c:v>893.74723965370538</c:v>
                </c:pt>
                <c:pt idx="637">
                  <c:v>895.70195129334979</c:v>
                </c:pt>
                <c:pt idx="638">
                  <c:v>897.64548614165381</c:v>
                </c:pt>
                <c:pt idx="639">
                  <c:v>899.57780763741926</c:v>
                </c:pt>
                <c:pt idx="640">
                  <c:v>901.4988794304827</c:v>
                </c:pt>
                <c:pt idx="641">
                  <c:v>903.40866538237742</c:v>
                </c:pt>
                <c:pt idx="642">
                  <c:v>905.30712956699267</c:v>
                </c:pt>
                <c:pt idx="643">
                  <c:v>907.1942362712291</c:v>
                </c:pt>
                <c:pt idx="644">
                  <c:v>909.06994999565109</c:v>
                </c:pt>
                <c:pt idx="645">
                  <c:v>910.93423545513792</c:v>
                </c:pt>
                <c:pt idx="646">
                  <c:v>912.78705757952878</c:v>
                </c:pt>
                <c:pt idx="647">
                  <c:v>914.62838151426865</c:v>
                </c:pt>
                <c:pt idx="648">
                  <c:v>916.4581726210464</c:v>
                </c:pt>
                <c:pt idx="649">
                  <c:v>918.27639647843353</c:v>
                </c:pt>
                <c:pt idx="650">
                  <c:v>395.63569811948304</c:v>
                </c:pt>
                <c:pt idx="651">
                  <c:v>433.28266274834198</c:v>
                </c:pt>
                <c:pt idx="652">
                  <c:v>452.59404856718345</c:v>
                </c:pt>
                <c:pt idx="653">
                  <c:v>425.69915176143184</c:v>
                </c:pt>
                <c:pt idx="654">
                  <c:v>584.1314750476165</c:v>
                </c:pt>
                <c:pt idx="655">
                  <c:v>733.86333254474948</c:v>
                </c:pt>
                <c:pt idx="656">
                  <c:v>716.62147089912628</c:v>
                </c:pt>
                <c:pt idx="657">
                  <c:v>839.1615370725259</c:v>
                </c:pt>
                <c:pt idx="658">
                  <c:v>812.67945283528422</c:v>
                </c:pt>
                <c:pt idx="659">
                  <c:v>804.80091715862045</c:v>
                </c:pt>
                <c:pt idx="660">
                  <c:v>796.87822567186504</c:v>
                </c:pt>
                <c:pt idx="661">
                  <c:v>807.69532176372411</c:v>
                </c:pt>
                <c:pt idx="662">
                  <c:v>724.45097631689964</c:v>
                </c:pt>
                <c:pt idx="663">
                  <c:v>942.49821484656627</c:v>
                </c:pt>
                <c:pt idx="664">
                  <c:v>944.1389487831525</c:v>
                </c:pt>
                <c:pt idx="665">
                  <c:v>945.7675947305471</c:v>
                </c:pt>
                <c:pt idx="666">
                  <c:v>947.38412204854876</c:v>
                </c:pt>
                <c:pt idx="667">
                  <c:v>948.98850032472092</c:v>
                </c:pt>
                <c:pt idx="668">
                  <c:v>836.51101544996664</c:v>
                </c:pt>
                <c:pt idx="669">
                  <c:v>885.50944099698734</c:v>
                </c:pt>
                <c:pt idx="670">
                  <c:v>886.96744939187147</c:v>
                </c:pt>
                <c:pt idx="671">
                  <c:v>917.07256585533014</c:v>
                </c:pt>
                <c:pt idx="672">
                  <c:v>908.98575227500305</c:v>
                </c:pt>
                <c:pt idx="673">
                  <c:v>958.35796584808406</c:v>
                </c:pt>
                <c:pt idx="674">
                  <c:v>959.87646853418323</c:v>
                </c:pt>
                <c:pt idx="675">
                  <c:v>961.38258714606593</c:v>
                </c:pt>
                <c:pt idx="676">
                  <c:v>943.61876747942688</c:v>
                </c:pt>
                <c:pt idx="677">
                  <c:v>906.49610548909743</c:v>
                </c:pt>
                <c:pt idx="678">
                  <c:v>917.53503851311439</c:v>
                </c:pt>
                <c:pt idx="679">
                  <c:v>928.59135130208472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971.57631247192921</c:v>
                </c:pt>
                <c:pt idx="683">
                  <c:v>972.98235800678094</c:v>
                </c:pt>
                <c:pt idx="684">
                  <c:v>974.37577287332226</c:v>
                </c:pt>
                <c:pt idx="685">
                  <c:v>975.75653085248564</c:v>
                </c:pt>
                <c:pt idx="686">
                  <c:v>957.58211384384697</c:v>
                </c:pt>
                <c:pt idx="687">
                  <c:v>567.51838402821079</c:v>
                </c:pt>
                <c:pt idx="688">
                  <c:v>519.30598056868746</c:v>
                </c:pt>
                <c:pt idx="689">
                  <c:v>716.24130883126577</c:v>
                </c:pt>
                <c:pt idx="690">
                  <c:v>717.20278350936576</c:v>
                </c:pt>
                <c:pt idx="691">
                  <c:v>983.77384586266351</c:v>
                </c:pt>
                <c:pt idx="692">
                  <c:v>985.0652915419497</c:v>
                </c:pt>
                <c:pt idx="693">
                  <c:v>986.34387918677567</c:v>
                </c:pt>
                <c:pt idx="694">
                  <c:v>987.60958473659628</c:v>
                </c:pt>
                <c:pt idx="695">
                  <c:v>988.86238437304905</c:v>
                </c:pt>
                <c:pt idx="696">
                  <c:v>990.10225452040402</c:v>
                </c:pt>
                <c:pt idx="697">
                  <c:v>991.32917184601706</c:v>
                </c:pt>
                <c:pt idx="698">
                  <c:v>992.54311326077004</c:v>
                </c:pt>
                <c:pt idx="699">
                  <c:v>993.7440559195129</c:v>
                </c:pt>
                <c:pt idx="700">
                  <c:v>984.98265744928221</c:v>
                </c:pt>
                <c:pt idx="701">
                  <c:v>996.10685481080736</c:v>
                </c:pt>
                <c:pt idx="702">
                  <c:v>997.26866657678693</c:v>
                </c:pt>
                <c:pt idx="703">
                  <c:v>998.41739065446063</c:v>
                </c:pt>
                <c:pt idx="704">
                  <c:v>999.55300542494979</c:v>
                </c:pt>
                <c:pt idx="705">
                  <c:v>1000.6754895158865</c:v>
                </c:pt>
                <c:pt idx="706">
                  <c:v>1001.7848218018205</c:v>
                </c:pt>
                <c:pt idx="707">
                  <c:v>1002.8809814046232</c:v>
                </c:pt>
                <c:pt idx="708">
                  <c:v>1003.9639476938856</c:v>
                </c:pt>
                <c:pt idx="709">
                  <c:v>1005.0337002873122</c:v>
                </c:pt>
                <c:pt idx="710">
                  <c:v>1006.0902190511113</c:v>
                </c:pt>
                <c:pt idx="711">
                  <c:v>1007.1334841003795</c:v>
                </c:pt>
                <c:pt idx="712">
                  <c:v>1008.1634757994815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1024.4127002863197</c:v>
                </c:pt>
                <c:pt idx="731">
                  <c:v>1025.1871017104643</c:v>
                </c:pt>
                <c:pt idx="732">
                  <c:v>1025.9478899616943</c:v>
                </c:pt>
                <c:pt idx="733">
                  <c:v>1026.6950507184436</c:v>
                </c:pt>
                <c:pt idx="734">
                  <c:v>1027.4285699155748</c:v>
                </c:pt>
                <c:pt idx="735">
                  <c:v>1028.1484337446516</c:v>
                </c:pt>
                <c:pt idx="736">
                  <c:v>1028.8546286542012</c:v>
                </c:pt>
                <c:pt idx="737">
                  <c:v>1029.5471413499774</c:v>
                </c:pt>
                <c:pt idx="738">
                  <c:v>1030.2259587952151</c:v>
                </c:pt>
                <c:pt idx="739">
                  <c:v>1030.891068210879</c:v>
                </c:pt>
                <c:pt idx="740">
                  <c:v>1031.5424570759112</c:v>
                </c:pt>
                <c:pt idx="741">
                  <c:v>1032.1801131274715</c:v>
                </c:pt>
                <c:pt idx="742">
                  <c:v>1032.8040243611722</c:v>
                </c:pt>
                <c:pt idx="743">
                  <c:v>1033.414179031309</c:v>
                </c:pt>
                <c:pt idx="744">
                  <c:v>1034.0105656510875</c:v>
                </c:pt>
                <c:pt idx="745">
                  <c:v>1034.5931729928438</c:v>
                </c:pt>
                <c:pt idx="746">
                  <c:v>1035.1619900882595</c:v>
                </c:pt>
                <c:pt idx="747">
                  <c:v>963.21681579257324</c:v>
                </c:pt>
                <c:pt idx="748">
                  <c:v>963.72013619725237</c:v>
                </c:pt>
                <c:pt idx="749">
                  <c:v>953.84274657923845</c:v>
                </c:pt>
                <c:pt idx="750">
                  <c:v>954.31521407062519</c:v>
                </c:pt>
                <c:pt idx="751">
                  <c:v>944.3969591051283</c:v>
                </c:pt>
                <c:pt idx="752">
                  <c:v>944.83909155226956</c:v>
                </c:pt>
                <c:pt idx="753">
                  <c:v>934.88104446996772</c:v>
                </c:pt>
                <c:pt idx="754">
                  <c:v>924.90121430331772</c:v>
                </c:pt>
                <c:pt idx="755">
                  <c:v>509.43295984692691</c:v>
                </c:pt>
                <c:pt idx="756">
                  <c:v>551.24741926084312</c:v>
                </c:pt>
                <c:pt idx="757">
                  <c:v>551.46815093177668</c:v>
                </c:pt>
                <c:pt idx="758">
                  <c:v>572.49968514185537</c:v>
                </c:pt>
                <c:pt idx="759">
                  <c:v>583.12642224500223</c:v>
                </c:pt>
                <c:pt idx="760">
                  <c:v>635.41987745772894</c:v>
                </c:pt>
                <c:pt idx="761">
                  <c:v>989.93111669782013</c:v>
                </c:pt>
                <c:pt idx="762">
                  <c:v>948.56547992336209</c:v>
                </c:pt>
                <c:pt idx="763">
                  <c:v>948.86847079875054</c:v>
                </c:pt>
                <c:pt idx="764">
                  <c:v>1022.1709867843094</c:v>
                </c:pt>
                <c:pt idx="765">
                  <c:v>1022.4699502651209</c:v>
                </c:pt>
                <c:pt idx="766">
                  <c:v>1033.1915159200332</c:v>
                </c:pt>
                <c:pt idx="767">
                  <c:v>970.83159739036182</c:v>
                </c:pt>
                <c:pt idx="768">
                  <c:v>981.51803979495401</c:v>
                </c:pt>
                <c:pt idx="769">
                  <c:v>971.30812707065547</c:v>
                </c:pt>
                <c:pt idx="770">
                  <c:v>689.47070228685482</c:v>
                </c:pt>
                <c:pt idx="771">
                  <c:v>867.24528543315978</c:v>
                </c:pt>
                <c:pt idx="772">
                  <c:v>856.96651242759685</c:v>
                </c:pt>
                <c:pt idx="773">
                  <c:v>857.12500788174486</c:v>
                </c:pt>
                <c:pt idx="774">
                  <c:v>784.09027173721086</c:v>
                </c:pt>
                <c:pt idx="775">
                  <c:v>491.4409284594413</c:v>
                </c:pt>
                <c:pt idx="776">
                  <c:v>481.05433798216694</c:v>
                </c:pt>
                <c:pt idx="777">
                  <c:v>303.31320473017939</c:v>
                </c:pt>
                <c:pt idx="778">
                  <c:v>303.34896152400114</c:v>
                </c:pt>
                <c:pt idx="779">
                  <c:v>282.45785278683957</c:v>
                </c:pt>
                <c:pt idx="780">
                  <c:v>282.48358002113491</c:v>
                </c:pt>
                <c:pt idx="781">
                  <c:v>272.04235712462645</c:v>
                </c:pt>
                <c:pt idx="782">
                  <c:v>565.04737285855299</c:v>
                </c:pt>
                <c:pt idx="783">
                  <c:v>554.61175692380573</c:v>
                </c:pt>
                <c:pt idx="784">
                  <c:v>565.09731938343543</c:v>
                </c:pt>
                <c:pt idx="785">
                  <c:v>481.39080203728292</c:v>
                </c:pt>
                <c:pt idx="786">
                  <c:v>397.67492300924573</c:v>
                </c:pt>
                <c:pt idx="787">
                  <c:v>376.74365484606</c:v>
                </c:pt>
                <c:pt idx="788">
                  <c:v>397.66746722404525</c:v>
                </c:pt>
                <c:pt idx="789">
                  <c:v>397.65575112251889</c:v>
                </c:pt>
                <c:pt idx="790">
                  <c:v>408.10288638300528</c:v>
                </c:pt>
                <c:pt idx="791">
                  <c:v>408.0799315941934</c:v>
                </c:pt>
                <c:pt idx="792">
                  <c:v>397.58865293019278</c:v>
                </c:pt>
                <c:pt idx="793">
                  <c:v>408.01762878900939</c:v>
                </c:pt>
                <c:pt idx="794">
                  <c:v>418.43926353406107</c:v>
                </c:pt>
                <c:pt idx="795">
                  <c:v>732.18828384651579</c:v>
                </c:pt>
                <c:pt idx="796">
                  <c:v>711.18096598894874</c:v>
                </c:pt>
                <c:pt idx="797">
                  <c:v>627.4268751563302</c:v>
                </c:pt>
                <c:pt idx="798">
                  <c:v>606.42164240159332</c:v>
                </c:pt>
                <c:pt idx="799">
                  <c:v>606.32252077898102</c:v>
                </c:pt>
                <c:pt idx="800">
                  <c:v>658.47522117109963</c:v>
                </c:pt>
                <c:pt idx="801">
                  <c:v>647.8999262761364</c:v>
                </c:pt>
                <c:pt idx="802">
                  <c:v>804.48599942540852</c:v>
                </c:pt>
                <c:pt idx="803">
                  <c:v>783.42012091676247</c:v>
                </c:pt>
                <c:pt idx="804">
                  <c:v>825.01227252207877</c:v>
                </c:pt>
                <c:pt idx="805">
                  <c:v>824.81097872164798</c:v>
                </c:pt>
                <c:pt idx="806">
                  <c:v>761.97090420339123</c:v>
                </c:pt>
                <c:pt idx="807">
                  <c:v>720.02398713466664</c:v>
                </c:pt>
                <c:pt idx="808">
                  <c:v>584.20114608861934</c:v>
                </c:pt>
                <c:pt idx="809">
                  <c:v>792.60832225195134</c:v>
                </c:pt>
                <c:pt idx="810">
                  <c:v>792.36163242739178</c:v>
                </c:pt>
                <c:pt idx="811">
                  <c:v>812.94919897559043</c:v>
                </c:pt>
                <c:pt idx="812">
                  <c:v>802.25537393347736</c:v>
                </c:pt>
                <c:pt idx="813">
                  <c:v>749.89706516654871</c:v>
                </c:pt>
                <c:pt idx="814">
                  <c:v>697.56606895210768</c:v>
                </c:pt>
                <c:pt idx="815">
                  <c:v>645.26447783869924</c:v>
                </c:pt>
                <c:pt idx="816">
                  <c:v>645.01143424051361</c:v>
                </c:pt>
                <c:pt idx="817">
                  <c:v>634.35058370020704</c:v>
                </c:pt>
                <c:pt idx="818">
                  <c:v>602.90017819986235</c:v>
                </c:pt>
                <c:pt idx="819">
                  <c:v>758.49427961305878</c:v>
                </c:pt>
                <c:pt idx="820">
                  <c:v>685.45592265962819</c:v>
                </c:pt>
                <c:pt idx="821">
                  <c:v>653.99798187472459</c:v>
                </c:pt>
                <c:pt idx="822">
                  <c:v>664.06440546436988</c:v>
                </c:pt>
                <c:pt idx="823">
                  <c:v>632.62818514754088</c:v>
                </c:pt>
                <c:pt idx="824">
                  <c:v>580.48272804653004</c:v>
                </c:pt>
                <c:pt idx="825">
                  <c:v>994.60165161284851</c:v>
                </c:pt>
                <c:pt idx="826">
                  <c:v>983.72182373353576</c:v>
                </c:pt>
                <c:pt idx="827">
                  <c:v>962.49059045687306</c:v>
                </c:pt>
                <c:pt idx="828">
                  <c:v>703.36601330855592</c:v>
                </c:pt>
                <c:pt idx="829">
                  <c:v>847.69440439274956</c:v>
                </c:pt>
                <c:pt idx="830">
                  <c:v>847.20085032730799</c:v>
                </c:pt>
                <c:pt idx="831">
                  <c:v>846.69601020275286</c:v>
                </c:pt>
                <c:pt idx="832">
                  <c:v>846.17989352320035</c:v>
                </c:pt>
                <c:pt idx="833">
                  <c:v>845.65251000499802</c:v>
                </c:pt>
                <c:pt idx="834">
                  <c:v>834.80760287438625</c:v>
                </c:pt>
                <c:pt idx="835">
                  <c:v>782.76661781382256</c:v>
                </c:pt>
                <c:pt idx="836">
                  <c:v>854.29557655127769</c:v>
                </c:pt>
                <c:pt idx="837">
                  <c:v>894.85919888106912</c:v>
                </c:pt>
                <c:pt idx="838">
                  <c:v>894.24005112530938</c:v>
                </c:pt>
                <c:pt idx="839">
                  <c:v>893.60901609863174</c:v>
                </c:pt>
                <c:pt idx="840">
                  <c:v>892.96610568026779</c:v>
                </c:pt>
                <c:pt idx="841">
                  <c:v>882.05487988127527</c:v>
                </c:pt>
                <c:pt idx="842">
                  <c:v>860.89833808518836</c:v>
                </c:pt>
                <c:pt idx="843">
                  <c:v>870.484261592297</c:v>
                </c:pt>
                <c:pt idx="844">
                  <c:v>787.94538589438105</c:v>
                </c:pt>
                <c:pt idx="845">
                  <c:v>787.32398582670623</c:v>
                </c:pt>
                <c:pt idx="846">
                  <c:v>817.34248580135284</c:v>
                </c:pt>
                <c:pt idx="847">
                  <c:v>806.46674774935047</c:v>
                </c:pt>
                <c:pt idx="848">
                  <c:v>999.59640371037915</c:v>
                </c:pt>
                <c:pt idx="849">
                  <c:v>1019.1351606792846</c:v>
                </c:pt>
                <c:pt idx="850">
                  <c:v>1018.2604917908427</c:v>
                </c:pt>
                <c:pt idx="851">
                  <c:v>1017.3723401156362</c:v>
                </c:pt>
                <c:pt idx="852">
                  <c:v>1016.4707223715692</c:v>
                </c:pt>
                <c:pt idx="853">
                  <c:v>1015.5556555298767</c:v>
                </c:pt>
                <c:pt idx="854">
                  <c:v>1014.6271568148043</c:v>
                </c:pt>
                <c:pt idx="855">
                  <c:v>1013.6852437032735</c:v>
                </c:pt>
                <c:pt idx="856">
                  <c:v>384.83737489132881</c:v>
                </c:pt>
                <c:pt idx="857">
                  <c:v>384.4692732747626</c:v>
                </c:pt>
                <c:pt idx="858">
                  <c:v>394.20388665148062</c:v>
                </c:pt>
                <c:pt idx="859">
                  <c:v>393.81568420578435</c:v>
                </c:pt>
                <c:pt idx="860">
                  <c:v>393.42228569899851</c:v>
                </c:pt>
                <c:pt idx="861">
                  <c:v>977.52048097311581</c:v>
                </c:pt>
                <c:pt idx="862">
                  <c:v>976.51623669502408</c:v>
                </c:pt>
                <c:pt idx="863">
                  <c:v>915.15897280385798</c:v>
                </c:pt>
                <c:pt idx="864">
                  <c:v>743.40946577880572</c:v>
                </c:pt>
                <c:pt idx="865">
                  <c:v>853.00249383295932</c:v>
                </c:pt>
                <c:pt idx="866">
                  <c:v>842.05304367355734</c:v>
                </c:pt>
                <c:pt idx="867">
                  <c:v>841.12784149446532</c:v>
                </c:pt>
                <c:pt idx="868">
                  <c:v>850.19386198082907</c:v>
                </c:pt>
                <c:pt idx="869">
                  <c:v>819.26227388571886</c:v>
                </c:pt>
                <c:pt idx="870">
                  <c:v>818.3267678067931</c:v>
                </c:pt>
                <c:pt idx="871">
                  <c:v>817.38051916273025</c:v>
                </c:pt>
                <c:pt idx="872">
                  <c:v>796.51077635294814</c:v>
                </c:pt>
                <c:pt idx="873">
                  <c:v>805.51128188682378</c:v>
                </c:pt>
                <c:pt idx="874">
                  <c:v>993.26524015866494</c:v>
                </c:pt>
                <c:pt idx="875">
                  <c:v>992.05909527173162</c:v>
                </c:pt>
                <c:pt idx="876">
                  <c:v>990.83996073754474</c:v>
                </c:pt>
                <c:pt idx="877">
                  <c:v>989.60785949889316</c:v>
                </c:pt>
                <c:pt idx="878">
                  <c:v>988.36281474235943</c:v>
                </c:pt>
                <c:pt idx="879">
                  <c:v>987.1048498978746</c:v>
                </c:pt>
                <c:pt idx="880">
                  <c:v>985.83398863827563</c:v>
                </c:pt>
                <c:pt idx="881">
                  <c:v>984.55025487885325</c:v>
                </c:pt>
                <c:pt idx="882">
                  <c:v>983.25367277689691</c:v>
                </c:pt>
                <c:pt idx="883">
                  <c:v>981.94426673123689</c:v>
                </c:pt>
                <c:pt idx="884">
                  <c:v>980.62206138177885</c:v>
                </c:pt>
                <c:pt idx="885">
                  <c:v>979.28708160903773</c:v>
                </c:pt>
                <c:pt idx="886">
                  <c:v>977.93935253366408</c:v>
                </c:pt>
                <c:pt idx="887">
                  <c:v>976.57889951596712</c:v>
                </c:pt>
                <c:pt idx="888">
                  <c:v>975.20574815543466</c:v>
                </c:pt>
                <c:pt idx="889">
                  <c:v>915.39072883283245</c:v>
                </c:pt>
                <c:pt idx="890">
                  <c:v>914.07616675698</c:v>
                </c:pt>
                <c:pt idx="891">
                  <c:v>912.74974177379829</c:v>
                </c:pt>
                <c:pt idx="892">
                  <c:v>911.41147884151167</c:v>
                </c:pt>
                <c:pt idx="893">
                  <c:v>910.06140314084951</c:v>
                </c:pt>
                <c:pt idx="894">
                  <c:v>908.69954007457102</c:v>
                </c:pt>
                <c:pt idx="895">
                  <c:v>888.02110855917647</c:v>
                </c:pt>
                <c:pt idx="896">
                  <c:v>915.57822003754143</c:v>
                </c:pt>
                <c:pt idx="897">
                  <c:v>914.16628705154767</c:v>
                </c:pt>
                <c:pt idx="898">
                  <c:v>941.5659950568504</c:v>
                </c:pt>
                <c:pt idx="899">
                  <c:v>911.30702435623368</c:v>
                </c:pt>
                <c:pt idx="900">
                  <c:v>919.43721947977383</c:v>
                </c:pt>
                <c:pt idx="901">
                  <c:v>908.40074572038327</c:v>
                </c:pt>
                <c:pt idx="902">
                  <c:v>897.38341159884396</c:v>
                </c:pt>
                <c:pt idx="903">
                  <c:v>905.44766986396962</c:v>
                </c:pt>
                <c:pt idx="904">
                  <c:v>685.10171542014575</c:v>
                </c:pt>
                <c:pt idx="905">
                  <c:v>873.94966052950497</c:v>
                </c:pt>
                <c:pt idx="906">
                  <c:v>881.96383421764324</c:v>
                </c:pt>
                <c:pt idx="907">
                  <c:v>889.93462926987706</c:v>
                </c:pt>
                <c:pt idx="908">
                  <c:v>888.41053354377937</c:v>
                </c:pt>
                <c:pt idx="909">
                  <c:v>886.8750578011061</c:v>
                </c:pt>
                <c:pt idx="910">
                  <c:v>857.07307462288668</c:v>
                </c:pt>
                <c:pt idx="911">
                  <c:v>855.56465387864421</c:v>
                </c:pt>
                <c:pt idx="912">
                  <c:v>816.50484804143844</c:v>
                </c:pt>
                <c:pt idx="913">
                  <c:v>805.67355810862773</c:v>
                </c:pt>
                <c:pt idx="914">
                  <c:v>804.21710395797118</c:v>
                </c:pt>
                <c:pt idx="915">
                  <c:v>840.08762769065959</c:v>
                </c:pt>
                <c:pt idx="916">
                  <c:v>838.54200684451132</c:v>
                </c:pt>
                <c:pt idx="917">
                  <c:v>874.18508240060919</c:v>
                </c:pt>
                <c:pt idx="918">
                  <c:v>872.54851192230467</c:v>
                </c:pt>
                <c:pt idx="919">
                  <c:v>472.51004097409935</c:v>
                </c:pt>
                <c:pt idx="920">
                  <c:v>490.10462051135147</c:v>
                </c:pt>
                <c:pt idx="921">
                  <c:v>433.78621751101525</c:v>
                </c:pt>
                <c:pt idx="922">
                  <c:v>460.58070474010617</c:v>
                </c:pt>
                <c:pt idx="923">
                  <c:v>422.90641156662127</c:v>
                </c:pt>
                <c:pt idx="924">
                  <c:v>376.19570385172761</c:v>
                </c:pt>
                <c:pt idx="925">
                  <c:v>576.90841466508255</c:v>
                </c:pt>
                <c:pt idx="926">
                  <c:v>584.89166972469377</c:v>
                </c:pt>
                <c:pt idx="927">
                  <c:v>337.45750342923964</c:v>
                </c:pt>
                <c:pt idx="928">
                  <c:v>354.97405901585472</c:v>
                </c:pt>
                <c:pt idx="929">
                  <c:v>345.16199289207617</c:v>
                </c:pt>
                <c:pt idx="930">
                  <c:v>326.31867315501756</c:v>
                </c:pt>
                <c:pt idx="931">
                  <c:v>316.59218667847324</c:v>
                </c:pt>
                <c:pt idx="932">
                  <c:v>297.87321551017646</c:v>
                </c:pt>
                <c:pt idx="933">
                  <c:v>306.24881301836569</c:v>
                </c:pt>
                <c:pt idx="934">
                  <c:v>386.48667759820222</c:v>
                </c:pt>
                <c:pt idx="935">
                  <c:v>367.7164604623913</c:v>
                </c:pt>
                <c:pt idx="936">
                  <c:v>447.46070289897517</c:v>
                </c:pt>
                <c:pt idx="937">
                  <c:v>446.48111686302542</c:v>
                </c:pt>
                <c:pt idx="938">
                  <c:v>454.40588756489871</c:v>
                </c:pt>
                <c:pt idx="939">
                  <c:v>453.39538095392578</c:v>
                </c:pt>
                <c:pt idx="940">
                  <c:v>390.28797036444496</c:v>
                </c:pt>
                <c:pt idx="941">
                  <c:v>398.25659907331828</c:v>
                </c:pt>
                <c:pt idx="942">
                  <c:v>326.71008843276235</c:v>
                </c:pt>
                <c:pt idx="943">
                  <c:v>325.96070395753117</c:v>
                </c:pt>
                <c:pt idx="944">
                  <c:v>325.2072865767841</c:v>
                </c:pt>
                <c:pt idx="945">
                  <c:v>324.44985046425728</c:v>
                </c:pt>
                <c:pt idx="946">
                  <c:v>314.94007446754398</c:v>
                </c:pt>
                <c:pt idx="947">
                  <c:v>296.74003486447242</c:v>
                </c:pt>
                <c:pt idx="948">
                  <c:v>296.03301266665153</c:v>
                </c:pt>
                <c:pt idx="949">
                  <c:v>295.32235037180521</c:v>
                </c:pt>
                <c:pt idx="950">
                  <c:v>251.28334644564043</c:v>
                </c:pt>
                <c:pt idx="951">
                  <c:v>553.20500525169211</c:v>
                </c:pt>
                <c:pt idx="952">
                  <c:v>508.73384588074231</c:v>
                </c:pt>
                <c:pt idx="953">
                  <c:v>498.87432299033463</c:v>
                </c:pt>
                <c:pt idx="954">
                  <c:v>506.21116351128325</c:v>
                </c:pt>
                <c:pt idx="955">
                  <c:v>496.38223258660406</c:v>
                </c:pt>
                <c:pt idx="956">
                  <c:v>324.39362012761723</c:v>
                </c:pt>
                <c:pt idx="957">
                  <c:v>306.53748766840533</c:v>
                </c:pt>
                <c:pt idx="958">
                  <c:v>297.25789665113172</c:v>
                </c:pt>
                <c:pt idx="959">
                  <c:v>338.84529081316032</c:v>
                </c:pt>
                <c:pt idx="960">
                  <c:v>346.41224525904198</c:v>
                </c:pt>
                <c:pt idx="961">
                  <c:v>337.07695293752158</c:v>
                </c:pt>
                <c:pt idx="962">
                  <c:v>302.5680011850319</c:v>
                </c:pt>
                <c:pt idx="963">
                  <c:v>301.76309519802072</c:v>
                </c:pt>
                <c:pt idx="964">
                  <c:v>292.59470608505654</c:v>
                </c:pt>
                <c:pt idx="965">
                  <c:v>283.46781778188779</c:v>
                </c:pt>
                <c:pt idx="966">
                  <c:v>706.74343640096311</c:v>
                </c:pt>
                <c:pt idx="967">
                  <c:v>704.80885543926331</c:v>
                </c:pt>
                <c:pt idx="968">
                  <c:v>702.86583798147967</c:v>
                </c:pt>
                <c:pt idx="969">
                  <c:v>684.42231658549952</c:v>
                </c:pt>
                <c:pt idx="970">
                  <c:v>682.50864849516381</c:v>
                </c:pt>
                <c:pt idx="971">
                  <c:v>664.18716688277118</c:v>
                </c:pt>
                <c:pt idx="972">
                  <c:v>662.30377762947887</c:v>
                </c:pt>
                <c:pt idx="973">
                  <c:v>660.41252466079686</c:v>
                </c:pt>
                <c:pt idx="974">
                  <c:v>658.51344358191409</c:v>
                </c:pt>
                <c:pt idx="975">
                  <c:v>656.60657014710876</c:v>
                </c:pt>
                <c:pt idx="976">
                  <c:v>654.6919402591642</c:v>
                </c:pt>
                <c:pt idx="977">
                  <c:v>652.76958996878273</c:v>
                </c:pt>
                <c:pt idx="978">
                  <c:v>658.87461171442158</c:v>
                </c:pt>
                <c:pt idx="979">
                  <c:v>656.91300735565517</c:v>
                </c:pt>
                <c:pt idx="980">
                  <c:v>742.80199856642719</c:v>
                </c:pt>
                <c:pt idx="981">
                  <c:v>660.92972849551745</c:v>
                </c:pt>
                <c:pt idx="982">
                  <c:v>658.92091699335606</c:v>
                </c:pt>
                <c:pt idx="983">
                  <c:v>364.06750946724338</c:v>
                </c:pt>
                <c:pt idx="984">
                  <c:v>394.50618871620605</c:v>
                </c:pt>
                <c:pt idx="985">
                  <c:v>401.14788404030946</c:v>
                </c:pt>
                <c:pt idx="986">
                  <c:v>188.18578965352967</c:v>
                </c:pt>
                <c:pt idx="987">
                  <c:v>179.77751253871398</c:v>
                </c:pt>
                <c:pt idx="988">
                  <c:v>186.99989541638902</c:v>
                </c:pt>
                <c:pt idx="989">
                  <c:v>178.63688751837105</c:v>
                </c:pt>
                <c:pt idx="990">
                  <c:v>178.06348653933554</c:v>
                </c:pt>
                <c:pt idx="991">
                  <c:v>169.77116963074548</c:v>
                </c:pt>
                <c:pt idx="992">
                  <c:v>153.83527102611399</c:v>
                </c:pt>
                <c:pt idx="993">
                  <c:v>153.3313561155598</c:v>
                </c:pt>
                <c:pt idx="994">
                  <c:v>160.46697629108752</c:v>
                </c:pt>
                <c:pt idx="995">
                  <c:v>175.16603043089839</c:v>
                </c:pt>
                <c:pt idx="996">
                  <c:v>166.99006781604012</c:v>
                </c:pt>
                <c:pt idx="997">
                  <c:v>166.42812669359452</c:v>
                </c:pt>
                <c:pt idx="998">
                  <c:v>143.24644375566032</c:v>
                </c:pt>
                <c:pt idx="999">
                  <c:v>127.73074274569534</c:v>
                </c:pt>
                <c:pt idx="1000">
                  <c:v>127.29217674275827</c:v>
                </c:pt>
                <c:pt idx="1001">
                  <c:v>126.85218099499079</c:v>
                </c:pt>
                <c:pt idx="1002">
                  <c:v>126.41076380552029</c:v>
                </c:pt>
                <c:pt idx="1003">
                  <c:v>140.78769038842884</c:v>
                </c:pt>
                <c:pt idx="1004">
                  <c:v>140.2911923894082</c:v>
                </c:pt>
                <c:pt idx="1005">
                  <c:v>147.15066710228155</c:v>
                </c:pt>
                <c:pt idx="1006">
                  <c:v>153.95600006236231</c:v>
                </c:pt>
                <c:pt idx="1007">
                  <c:v>153.40209556820082</c:v>
                </c:pt>
                <c:pt idx="1008">
                  <c:v>145.56809279709577</c:v>
                </c:pt>
                <c:pt idx="1009">
                  <c:v>188.54855334639564</c:v>
                </c:pt>
                <c:pt idx="1010">
                  <c:v>209.53226695801291</c:v>
                </c:pt>
                <c:pt idx="1011">
                  <c:v>194.36097387404047</c:v>
                </c:pt>
                <c:pt idx="1012">
                  <c:v>200.80983861368389</c:v>
                </c:pt>
                <c:pt idx="1013">
                  <c:v>207.20288817968469</c:v>
                </c:pt>
                <c:pt idx="1014">
                  <c:v>177.94991950087356</c:v>
                </c:pt>
                <c:pt idx="1015">
                  <c:v>177.27473160199852</c:v>
                </c:pt>
                <c:pt idx="1016">
                  <c:v>176.59762854066935</c:v>
                </c:pt>
                <c:pt idx="1017">
                  <c:v>175.91862312795129</c:v>
                </c:pt>
                <c:pt idx="1018">
                  <c:v>154.20920082813677</c:v>
                </c:pt>
                <c:pt idx="1019">
                  <c:v>153.60836188446291</c:v>
                </c:pt>
                <c:pt idx="1020">
                  <c:v>153.00588289761893</c:v>
                </c:pt>
                <c:pt idx="1021">
                  <c:v>152.40177527752644</c:v>
                </c:pt>
                <c:pt idx="1022">
                  <c:v>137.99640951625247</c:v>
                </c:pt>
                <c:pt idx="1023">
                  <c:v>137.44429086002853</c:v>
                </c:pt>
                <c:pt idx="1024">
                  <c:v>123.20165063692681</c:v>
                </c:pt>
                <c:pt idx="1025">
                  <c:v>129.51893040978092</c:v>
                </c:pt>
                <c:pt idx="1026">
                  <c:v>122.20135313217713</c:v>
                </c:pt>
                <c:pt idx="1027">
                  <c:v>114.93821430733611</c:v>
                </c:pt>
                <c:pt idx="1028">
                  <c:v>114.4628434996846</c:v>
                </c:pt>
                <c:pt idx="1029">
                  <c:v>127.39643692497881</c:v>
                </c:pt>
                <c:pt idx="1030">
                  <c:v>126.86249690944803</c:v>
                </c:pt>
                <c:pt idx="1031">
                  <c:v>119.67844782064978</c:v>
                </c:pt>
                <c:pt idx="1032">
                  <c:v>132.41127136739647</c:v>
                </c:pt>
                <c:pt idx="1033">
                  <c:v>131.84513586645861</c:v>
                </c:pt>
                <c:pt idx="1034">
                  <c:v>131.27765739644138</c:v>
                </c:pt>
                <c:pt idx="1035">
                  <c:v>130.70884675225315</c:v>
                </c:pt>
                <c:pt idx="1036">
                  <c:v>117.12484328261321</c:v>
                </c:pt>
                <c:pt idx="1037">
                  <c:v>103.65381781538889</c:v>
                </c:pt>
                <c:pt idx="1038">
                  <c:v>103.19562413466471</c:v>
                </c:pt>
                <c:pt idx="1039">
                  <c:v>96.315374526767286</c:v>
                </c:pt>
                <c:pt idx="1040">
                  <c:v>89.491633569865343</c:v>
                </c:pt>
                <c:pt idx="1041">
                  <c:v>89.088030833057758</c:v>
                </c:pt>
                <c:pt idx="1042">
                  <c:v>95.018088266881321</c:v>
                </c:pt>
                <c:pt idx="1043">
                  <c:v>94.583781364030116</c:v>
                </c:pt>
                <c:pt idx="1044">
                  <c:v>100.42511913997147</c:v>
                </c:pt>
                <c:pt idx="1045">
                  <c:v>99.959893411687133</c:v>
                </c:pt>
                <c:pt idx="1046">
                  <c:v>99.493698498981701</c:v>
                </c:pt>
                <c:pt idx="1047">
                  <c:v>105.21570227849553</c:v>
                </c:pt>
                <c:pt idx="1048">
                  <c:v>104.7183391214552</c:v>
                </c:pt>
                <c:pt idx="1049">
                  <c:v>104.21997471065143</c:v>
                </c:pt>
                <c:pt idx="1050">
                  <c:v>109.82183145645445</c:v>
                </c:pt>
                <c:pt idx="1051">
                  <c:v>115.36384275481501</c:v>
                </c:pt>
                <c:pt idx="1052">
                  <c:v>114.80355425659091</c:v>
                </c:pt>
                <c:pt idx="1053">
                  <c:v>108.2294427601767</c:v>
                </c:pt>
                <c:pt idx="1054">
                  <c:v>101.71346903841302</c:v>
                </c:pt>
                <c:pt idx="1055">
                  <c:v>101.20929857038459</c:v>
                </c:pt>
                <c:pt idx="1056">
                  <c:v>100.70419423908707</c:v>
                </c:pt>
                <c:pt idx="1057">
                  <c:v>100.19816577296147</c:v>
                </c:pt>
                <c:pt idx="1058">
                  <c:v>99.691222925965874</c:v>
                </c:pt>
                <c:pt idx="1059">
                  <c:v>99.183375477665791</c:v>
                </c:pt>
                <c:pt idx="1060">
                  <c:v>92.870243043137108</c:v>
                </c:pt>
                <c:pt idx="1061">
                  <c:v>86.616181785930763</c:v>
                </c:pt>
                <c:pt idx="1062">
                  <c:v>86.165738564866828</c:v>
                </c:pt>
                <c:pt idx="1063">
                  <c:v>85.714531910111631</c:v>
                </c:pt>
                <c:pt idx="1064">
                  <c:v>85.262570565141985</c:v>
                </c:pt>
                <c:pt idx="1065">
                  <c:v>79.155872410234053</c:v>
                </c:pt>
                <c:pt idx="1066">
                  <c:v>84.356418894829531</c:v>
                </c:pt>
                <c:pt idx="1067">
                  <c:v>89.495729251448353</c:v>
                </c:pt>
                <c:pt idx="1068">
                  <c:v>89.010510900505508</c:v>
                </c:pt>
                <c:pt idx="1069">
                  <c:v>94.057317963203246</c:v>
                </c:pt>
                <c:pt idx="1070">
                  <c:v>93.540172793858943</c:v>
                </c:pt>
                <c:pt idx="1071">
                  <c:v>103.96603564719445</c:v>
                </c:pt>
                <c:pt idx="1072">
                  <c:v>103.38630602559989</c:v>
                </c:pt>
                <c:pt idx="1073">
                  <c:v>97.394894040954981</c:v>
                </c:pt>
                <c:pt idx="1074">
                  <c:v>96.844067443429779</c:v>
                </c:pt>
                <c:pt idx="1075">
                  <c:v>101.6420332110357</c:v>
                </c:pt>
                <c:pt idx="1076">
                  <c:v>101.05895232635572</c:v>
                </c:pt>
                <c:pt idx="1077">
                  <c:v>100.47506223408418</c:v>
                </c:pt>
                <c:pt idx="1078">
                  <c:v>94.632986314149576</c:v>
                </c:pt>
                <c:pt idx="1079">
                  <c:v>94.078326783786423</c:v>
                </c:pt>
                <c:pt idx="1080">
                  <c:v>88.32721491457859</c:v>
                </c:pt>
                <c:pt idx="1081">
                  <c:v>82.637170913927207</c:v>
                </c:pt>
                <c:pt idx="1082">
                  <c:v>71.874436147573306</c:v>
                </c:pt>
                <c:pt idx="1083">
                  <c:v>71.440802740695531</c:v>
                </c:pt>
                <c:pt idx="1084">
                  <c:v>86.222340023862529</c:v>
                </c:pt>
                <c:pt idx="1085">
                  <c:v>85.69449306620352</c:v>
                </c:pt>
                <c:pt idx="1086">
                  <c:v>80.156250219797428</c:v>
                </c:pt>
                <c:pt idx="1087">
                  <c:v>84.636918980462113</c:v>
                </c:pt>
                <c:pt idx="1088">
                  <c:v>84.107213045349908</c:v>
                </c:pt>
                <c:pt idx="1089">
                  <c:v>78.660619953771956</c:v>
                </c:pt>
                <c:pt idx="1090">
                  <c:v>78.160956827907881</c:v>
                </c:pt>
                <c:pt idx="1091">
                  <c:v>77.660750635080092</c:v>
                </c:pt>
                <c:pt idx="1092">
                  <c:v>77.160011496964742</c:v>
                </c:pt>
                <c:pt idx="1093">
                  <c:v>76.65874956991135</c:v>
                </c:pt>
                <c:pt idx="1094">
                  <c:v>76.156975045606799</c:v>
                </c:pt>
                <c:pt idx="1095">
                  <c:v>75.654698151769821</c:v>
                </c:pt>
                <c:pt idx="1096">
                  <c:v>75.151929152876221</c:v>
                </c:pt>
                <c:pt idx="1097">
                  <c:v>74.648678350918232</c:v>
                </c:pt>
                <c:pt idx="1098">
                  <c:v>69.510896330810723</c:v>
                </c:pt>
                <c:pt idx="1099">
                  <c:v>73.64077273815667</c:v>
                </c:pt>
                <c:pt idx="1100">
                  <c:v>73.136138726239267</c:v>
                </c:pt>
                <c:pt idx="1101">
                  <c:v>68.09162297887589</c:v>
                </c:pt>
                <c:pt idx="1102">
                  <c:v>58.602017982666851</c:v>
                </c:pt>
                <c:pt idx="1103">
                  <c:v>49.238500795716192</c:v>
                </c:pt>
                <c:pt idx="1104">
                  <c:v>48.890397792977346</c:v>
                </c:pt>
                <c:pt idx="1105">
                  <c:v>44.129110191799526</c:v>
                </c:pt>
                <c:pt idx="1106">
                  <c:v>39.430945957239793</c:v>
                </c:pt>
                <c:pt idx="1107">
                  <c:v>43.494978828657423</c:v>
                </c:pt>
                <c:pt idx="1108">
                  <c:v>38.859810199577915</c:v>
                </c:pt>
                <c:pt idx="1109">
                  <c:v>42.859933119868202</c:v>
                </c:pt>
                <c:pt idx="1110">
                  <c:v>46.796292752873633</c:v>
                </c:pt>
                <c:pt idx="1111">
                  <c:v>46.446430053958522</c:v>
                </c:pt>
                <c:pt idx="1112">
                  <c:v>41.905768987106732</c:v>
                </c:pt>
                <c:pt idx="1113">
                  <c:v>41.587316215696092</c:v>
                </c:pt>
                <c:pt idx="1114">
                  <c:v>37.141808347891406</c:v>
                </c:pt>
                <c:pt idx="1115">
                  <c:v>36.854869623782122</c:v>
                </c:pt>
                <c:pt idx="1116">
                  <c:v>36.567774729850278</c:v>
                </c:pt>
                <c:pt idx="1117">
                  <c:v>32.249360008103224</c:v>
                </c:pt>
                <c:pt idx="1118">
                  <c:v>31.993903858329542</c:v>
                </c:pt>
                <c:pt idx="1119">
                  <c:v>31.738325902687389</c:v>
                </c:pt>
                <c:pt idx="1120">
                  <c:v>31.482631878440952</c:v>
                </c:pt>
                <c:pt idx="1121">
                  <c:v>35.130181002669119</c:v>
                </c:pt>
                <c:pt idx="1122">
                  <c:v>30.970918749667323</c:v>
                </c:pt>
                <c:pt idx="1123">
                  <c:v>30.714911299513631</c:v>
                </c:pt>
                <c:pt idx="1124">
                  <c:v>30.458811091863971</c:v>
                </c:pt>
                <c:pt idx="1125">
                  <c:v>30.202624050915137</c:v>
                </c:pt>
                <c:pt idx="1126">
                  <c:v>33.689650659722666</c:v>
                </c:pt>
                <c:pt idx="1127">
                  <c:v>37.112516716044354</c:v>
                </c:pt>
                <c:pt idx="1128">
                  <c:v>36.792002243992819</c:v>
                </c:pt>
                <c:pt idx="1129">
                  <c:v>36.471409382690702</c:v>
                </c:pt>
                <c:pt idx="1130">
                  <c:v>39.765820393430396</c:v>
                </c:pt>
                <c:pt idx="1131">
                  <c:v>39.413021200680411</c:v>
                </c:pt>
                <c:pt idx="1132">
                  <c:v>39.060161326714621</c:v>
                </c:pt>
                <c:pt idx="1133">
                  <c:v>35.18840857008901</c:v>
                </c:pt>
                <c:pt idx="1134">
                  <c:v>38.354294231494357</c:v>
                </c:pt>
                <c:pt idx="1135">
                  <c:v>34.546640496652159</c:v>
                </c:pt>
                <c:pt idx="1136">
                  <c:v>30.803145756134001</c:v>
                </c:pt>
                <c:pt idx="1137">
                  <c:v>27.123823515177609</c:v>
                </c:pt>
                <c:pt idx="1138">
                  <c:v>26.867067511048486</c:v>
                </c:pt>
                <c:pt idx="1139">
                  <c:v>26.610312642033119</c:v>
                </c:pt>
                <c:pt idx="1140">
                  <c:v>29.647761326898099</c:v>
                </c:pt>
                <c:pt idx="1141">
                  <c:v>32.621041552205504</c:v>
                </c:pt>
                <c:pt idx="1142">
                  <c:v>35.530168234832679</c:v>
                </c:pt>
                <c:pt idx="1143">
                  <c:v>44.771019804155955</c:v>
                </c:pt>
                <c:pt idx="1144">
                  <c:v>53.819434821910924</c:v>
                </c:pt>
                <c:pt idx="1145">
                  <c:v>59.541697331440083</c:v>
                </c:pt>
                <c:pt idx="1146">
                  <c:v>68.237492233466654</c:v>
                </c:pt>
                <c:pt idx="1147">
                  <c:v>64.462481174500667</c:v>
                </c:pt>
                <c:pt idx="1148">
                  <c:v>57.714167579264263</c:v>
                </c:pt>
                <c:pt idx="1149">
                  <c:v>60.110850857244031</c:v>
                </c:pt>
                <c:pt idx="1150">
                  <c:v>59.470144599848084</c:v>
                </c:pt>
                <c:pt idx="1151">
                  <c:v>58.829655682017624</c:v>
                </c:pt>
                <c:pt idx="1152">
                  <c:v>58.189403475055705</c:v>
                </c:pt>
                <c:pt idx="1153">
                  <c:v>60.426878005824491</c:v>
                </c:pt>
                <c:pt idx="1154">
                  <c:v>65.4461412709841</c:v>
                </c:pt>
                <c:pt idx="1155">
                  <c:v>70.337831268301514</c:v>
                </c:pt>
                <c:pt idx="1156">
                  <c:v>63.975832873950331</c:v>
                </c:pt>
                <c:pt idx="1157">
                  <c:v>57.742010486801135</c:v>
                </c:pt>
                <c:pt idx="1158">
                  <c:v>65.224778359828463</c:v>
                </c:pt>
                <c:pt idx="1159">
                  <c:v>69.830739738859492</c:v>
                </c:pt>
                <c:pt idx="1160">
                  <c:v>108.81057216302337</c:v>
                </c:pt>
                <c:pt idx="1161">
                  <c:v>104.88225394317627</c:v>
                </c:pt>
                <c:pt idx="1162">
                  <c:v>113.96962189787646</c:v>
                </c:pt>
                <c:pt idx="1163">
                  <c:v>115.1282043783535</c:v>
                </c:pt>
                <c:pt idx="1164">
                  <c:v>116.22429513236699</c:v>
                </c:pt>
                <c:pt idx="1165">
                  <c:v>159.67050161107818</c:v>
                </c:pt>
                <c:pt idx="1166">
                  <c:v>103.45083806851271</c:v>
                </c:pt>
                <c:pt idx="1167">
                  <c:v>99.687694025139066</c:v>
                </c:pt>
                <c:pt idx="1168">
                  <c:v>98.3888806901506</c:v>
                </c:pt>
                <c:pt idx="1169">
                  <c:v>87.619010636496398</c:v>
                </c:pt>
                <c:pt idx="1170">
                  <c:v>88.785716030083535</c:v>
                </c:pt>
                <c:pt idx="1171">
                  <c:v>76.061194468699711</c:v>
                </c:pt>
                <c:pt idx="1172">
                  <c:v>72.746821207633388</c:v>
                </c:pt>
                <c:pt idx="1173">
                  <c:v>73.98032644463035</c:v>
                </c:pt>
                <c:pt idx="1174">
                  <c:v>77.36245527829621</c:v>
                </c:pt>
                <c:pt idx="1175">
                  <c:v>80.620151759228776</c:v>
                </c:pt>
                <c:pt idx="1176">
                  <c:v>81.606180325457672</c:v>
                </c:pt>
                <c:pt idx="1177">
                  <c:v>76.182535645563433</c:v>
                </c:pt>
                <c:pt idx="1178">
                  <c:v>75.055538596338494</c:v>
                </c:pt>
                <c:pt idx="1179">
                  <c:v>154.02122098304537</c:v>
                </c:pt>
                <c:pt idx="1180">
                  <c:v>133.47865417985901</c:v>
                </c:pt>
                <c:pt idx="1181">
                  <c:v>113.50070930737932</c:v>
                </c:pt>
                <c:pt idx="1182">
                  <c:v>105.84691435845613</c:v>
                </c:pt>
                <c:pt idx="1183">
                  <c:v>104.16968627187465</c:v>
                </c:pt>
                <c:pt idx="1184">
                  <c:v>100.59734177800638</c:v>
                </c:pt>
                <c:pt idx="1185">
                  <c:v>136.2993467266817</c:v>
                </c:pt>
                <c:pt idx="1186">
                  <c:v>134.04436008536567</c:v>
                </c:pt>
                <c:pt idx="1187">
                  <c:v>142.62615883555659</c:v>
                </c:pt>
                <c:pt idx="1188">
                  <c:v>141.97018903183769</c:v>
                </c:pt>
                <c:pt idx="1189">
                  <c:v>146.48971070815259</c:v>
                </c:pt>
                <c:pt idx="1190">
                  <c:v>137.06319623141795</c:v>
                </c:pt>
                <c:pt idx="1191">
                  <c:v>134.61793236325315</c:v>
                </c:pt>
                <c:pt idx="1192">
                  <c:v>132.17840985595856</c:v>
                </c:pt>
                <c:pt idx="1193">
                  <c:v>129.74482629625967</c:v>
                </c:pt>
                <c:pt idx="1194">
                  <c:v>108.21977801934942</c:v>
                </c:pt>
                <c:pt idx="1195">
                  <c:v>71.815372421701269</c:v>
                </c:pt>
                <c:pt idx="1196">
                  <c:v>75.020094327666868</c:v>
                </c:pt>
                <c:pt idx="1197">
                  <c:v>81.049998894449132</c:v>
                </c:pt>
                <c:pt idx="1198">
                  <c:v>80.900456585243717</c:v>
                </c:pt>
                <c:pt idx="1199">
                  <c:v>76.372990845944884</c:v>
                </c:pt>
                <c:pt idx="1200">
                  <c:v>46.568819676615021</c:v>
                </c:pt>
                <c:pt idx="1201">
                  <c:v>45.58785767145659</c:v>
                </c:pt>
                <c:pt idx="1202">
                  <c:v>56.776643523910884</c:v>
                </c:pt>
                <c:pt idx="1203">
                  <c:v>63.470577837002956</c:v>
                </c:pt>
                <c:pt idx="1204">
                  <c:v>60.765851426814109</c:v>
                </c:pt>
                <c:pt idx="1205">
                  <c:v>59.388677664544105</c:v>
                </c:pt>
                <c:pt idx="1206">
                  <c:v>54.313729074345829</c:v>
                </c:pt>
                <c:pt idx="1207">
                  <c:v>53.034814374829445</c:v>
                </c:pt>
                <c:pt idx="1208">
                  <c:v>39.997410105508699</c:v>
                </c:pt>
                <c:pt idx="1209">
                  <c:v>67.7072517379152</c:v>
                </c:pt>
                <c:pt idx="1210">
                  <c:v>82.798575736315129</c:v>
                </c:pt>
                <c:pt idx="1211">
                  <c:v>81.77674657781003</c:v>
                </c:pt>
                <c:pt idx="1212">
                  <c:v>93.452162242953136</c:v>
                </c:pt>
                <c:pt idx="1213">
                  <c:v>91.999673073280235</c:v>
                </c:pt>
                <c:pt idx="1214">
                  <c:v>90.504491979032565</c:v>
                </c:pt>
                <c:pt idx="1215">
                  <c:v>89.945261262212767</c:v>
                </c:pt>
                <c:pt idx="1216">
                  <c:v>87.390004907503283</c:v>
                </c:pt>
                <c:pt idx="1217">
                  <c:v>86.695077855892407</c:v>
                </c:pt>
                <c:pt idx="1218">
                  <c:v>66.219820566069203</c:v>
                </c:pt>
                <c:pt idx="1219">
                  <c:v>60.733485255188107</c:v>
                </c:pt>
                <c:pt idx="1220">
                  <c:v>52.115428090474765</c:v>
                </c:pt>
                <c:pt idx="1221">
                  <c:v>47.195782420881351</c:v>
                </c:pt>
                <c:pt idx="1222">
                  <c:v>38.566713282721295</c:v>
                </c:pt>
                <c:pt idx="1223">
                  <c:v>32.707761457207276</c:v>
                </c:pt>
                <c:pt idx="1224">
                  <c:v>27.908653869373268</c:v>
                </c:pt>
                <c:pt idx="1225">
                  <c:v>26.921573619679016</c:v>
                </c:pt>
                <c:pt idx="1226">
                  <c:v>26.626367501826753</c:v>
                </c:pt>
                <c:pt idx="1227">
                  <c:v>27.604186791508415</c:v>
                </c:pt>
                <c:pt idx="1228">
                  <c:v>25.912736640941493</c:v>
                </c:pt>
                <c:pt idx="1229">
                  <c:v>27.317883885982173</c:v>
                </c:pt>
                <c:pt idx="1230">
                  <c:v>29.119590668870682</c:v>
                </c:pt>
                <c:pt idx="1231">
                  <c:v>27.342614931253326</c:v>
                </c:pt>
                <c:pt idx="1232">
                  <c:v>26.696910268332445</c:v>
                </c:pt>
                <c:pt idx="1233">
                  <c:v>28.570148226115418</c:v>
                </c:pt>
                <c:pt idx="1234">
                  <c:v>22.877464877188938</c:v>
                </c:pt>
                <c:pt idx="1235">
                  <c:v>19.937887932946808</c:v>
                </c:pt>
                <c:pt idx="1236">
                  <c:v>18.960723820419283</c:v>
                </c:pt>
                <c:pt idx="1237">
                  <c:v>17.580992132165274</c:v>
                </c:pt>
                <c:pt idx="1238">
                  <c:v>16.658505910584211</c:v>
                </c:pt>
                <c:pt idx="1239">
                  <c:v>15.752987585255882</c:v>
                </c:pt>
                <c:pt idx="1240">
                  <c:v>15.572996187478973</c:v>
                </c:pt>
                <c:pt idx="1241">
                  <c:v>17.994423872339571</c:v>
                </c:pt>
                <c:pt idx="1242">
                  <c:v>14.71024581783213</c:v>
                </c:pt>
                <c:pt idx="1243">
                  <c:v>9.6759888264541249</c:v>
                </c:pt>
                <c:pt idx="1244">
                  <c:v>9.3137066878928838</c:v>
                </c:pt>
                <c:pt idx="1245">
                  <c:v>8.6756372101163279</c:v>
                </c:pt>
                <c:pt idx="1246">
                  <c:v>9.0034005102600219</c:v>
                </c:pt>
                <c:pt idx="1247">
                  <c:v>7.2352644669524278</c:v>
                </c:pt>
                <c:pt idx="1248">
                  <c:v>6.8728698447297463</c:v>
                </c:pt>
                <c:pt idx="1249">
                  <c:v>6.125827823781079</c:v>
                </c:pt>
                <c:pt idx="1250">
                  <c:v>5.6012723689845965</c:v>
                </c:pt>
                <c:pt idx="1251">
                  <c:v>4.3253764335542657</c:v>
                </c:pt>
                <c:pt idx="1252">
                  <c:v>4.1963685442009231</c:v>
                </c:pt>
                <c:pt idx="1253">
                  <c:v>3.5268801288100491</c:v>
                </c:pt>
                <c:pt idx="1254">
                  <c:v>3.0440085973351465</c:v>
                </c:pt>
                <c:pt idx="1255">
                  <c:v>2.6062746309300659</c:v>
                </c:pt>
                <c:pt idx="1256">
                  <c:v>2.3004467721875921</c:v>
                </c:pt>
                <c:pt idx="1257">
                  <c:v>1.9367346450129901</c:v>
                </c:pt>
                <c:pt idx="1258">
                  <c:v>1.6806811871418947</c:v>
                </c:pt>
                <c:pt idx="1259">
                  <c:v>1.5018494466270507</c:v>
                </c:pt>
                <c:pt idx="1260">
                  <c:v>1.2762276160721859</c:v>
                </c:pt>
                <c:pt idx="1261">
                  <c:v>1.0299389038444684</c:v>
                </c:pt>
                <c:pt idx="1262">
                  <c:v>0.85244497040909484</c:v>
                </c:pt>
                <c:pt idx="1263">
                  <c:v>0.72226573165177743</c:v>
                </c:pt>
                <c:pt idx="1264">
                  <c:v>0.48903930347065161</c:v>
                </c:pt>
                <c:pt idx="1265">
                  <c:v>0.31366559191067961</c:v>
                </c:pt>
                <c:pt idx="1266">
                  <c:v>0.22679849429731253</c:v>
                </c:pt>
                <c:pt idx="1267">
                  <c:v>0.17887221685504173</c:v>
                </c:pt>
                <c:pt idx="1268">
                  <c:v>0.16487229699707809</c:v>
                </c:pt>
                <c:pt idx="1269">
                  <c:v>0.11451806211519487</c:v>
                </c:pt>
                <c:pt idx="1270">
                  <c:v>7.6041165972856581E-2</c:v>
                </c:pt>
                <c:pt idx="1271">
                  <c:v>4.5749651238830215E-2</c:v>
                </c:pt>
                <c:pt idx="1272">
                  <c:v>2.6937743015575614E-2</c:v>
                </c:pt>
                <c:pt idx="1273">
                  <c:v>1.4618597335677516E-2</c:v>
                </c:pt>
                <c:pt idx="1274">
                  <c:v>6.8351898009933413E-3</c:v>
                </c:pt>
                <c:pt idx="1275">
                  <c:v>2.6569409563589491E-3</c:v>
                </c:pt>
                <c:pt idx="1276">
                  <c:v>1.0120828336792351E-3</c:v>
                </c:pt>
                <c:pt idx="1277">
                  <c:v>3.0531948637110915E-4</c:v>
                </c:pt>
                <c:pt idx="1278">
                  <c:v>8.1854899893868033E-5</c:v>
                </c:pt>
                <c:pt idx="1279">
                  <c:v>1.0733204125953898E-5</c:v>
                </c:pt>
                <c:pt idx="1280">
                  <c:v>7.1918254764207822E-7</c:v>
                </c:pt>
                <c:pt idx="1281">
                  <c:v>1.510352154296909E-8</c:v>
                </c:pt>
                <c:pt idx="1282">
                  <c:v>3.5012949575885068E-11</c:v>
                </c:pt>
                <c:pt idx="1283">
                  <c:v>9.2971938892681643E-16</c:v>
                </c:pt>
                <c:pt idx="1284">
                  <c:v>1.8524912812419232E-25</c:v>
                </c:pt>
                <c:pt idx="1285">
                  <c:v>5.5040581019026038E-63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11360"/>
        <c:axId val="74405376"/>
      </c:scatterChart>
      <c:valAx>
        <c:axId val="5396339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of day</a:t>
                </a:r>
              </a:p>
            </c:rich>
          </c:tx>
          <c:layout>
            <c:manualLayout>
              <c:xMode val="edge"/>
              <c:yMode val="edge"/>
              <c:x val="0.46971109040074555"/>
              <c:y val="0.93299077306058953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73760"/>
        <c:crosses val="autoZero"/>
        <c:crossBetween val="midCat"/>
        <c:majorUnit val="8.3333333000000023E-2"/>
        <c:minorUnit val="4.1666665999999998E-2"/>
      </c:valAx>
      <c:valAx>
        <c:axId val="53973760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63392"/>
        <c:crosses val="autoZero"/>
        <c:crossBetween val="midCat"/>
        <c:majorUnit val="1"/>
        <c:minorUnit val="1"/>
      </c:valAx>
      <c:valAx>
        <c:axId val="55311360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74405376"/>
        <c:crosses val="autoZero"/>
        <c:crossBetween val="midCat"/>
      </c:valAx>
      <c:valAx>
        <c:axId val="74405376"/>
        <c:scaling>
          <c:orientation val="minMax"/>
          <c:min val="0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5311360"/>
        <c:crosses val="max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063966345531047E-2"/>
          <c:y val="3.3980582524271843E-2"/>
          <c:w val="0.22451696487791545"/>
          <c:h val="0.199029126213592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90273057667423E-2"/>
          <c:y val="4.8780560422661712E-2"/>
          <c:w val="0.900200478145738"/>
          <c:h val="0.81402560205317287"/>
        </c:manualLayout>
      </c:layout>
      <c:scatterChart>
        <c:scatterStyle val="lineMarker"/>
        <c:varyColors val="0"/>
        <c:ser>
          <c:idx val="0"/>
          <c:order val="0"/>
          <c:tx>
            <c:v>Dwelling load profile (W)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appliance_sim_data!$D$12:$D$1451</c:f>
              <c:numCache>
                <c:formatCode>General</c:formatCode>
                <c:ptCount val="1440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28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28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  <c:pt idx="31">
                  <c:v>28</c:v>
                </c:pt>
                <c:pt idx="32">
                  <c:v>28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28</c:v>
                </c:pt>
                <c:pt idx="37">
                  <c:v>28</c:v>
                </c:pt>
                <c:pt idx="38">
                  <c:v>28</c:v>
                </c:pt>
                <c:pt idx="39">
                  <c:v>28</c:v>
                </c:pt>
                <c:pt idx="40">
                  <c:v>187</c:v>
                </c:pt>
                <c:pt idx="41">
                  <c:v>187</c:v>
                </c:pt>
                <c:pt idx="42">
                  <c:v>187</c:v>
                </c:pt>
                <c:pt idx="43">
                  <c:v>187</c:v>
                </c:pt>
                <c:pt idx="44">
                  <c:v>187</c:v>
                </c:pt>
                <c:pt idx="45">
                  <c:v>187</c:v>
                </c:pt>
                <c:pt idx="46">
                  <c:v>187</c:v>
                </c:pt>
                <c:pt idx="47">
                  <c:v>187</c:v>
                </c:pt>
                <c:pt idx="48">
                  <c:v>187</c:v>
                </c:pt>
                <c:pt idx="49">
                  <c:v>187</c:v>
                </c:pt>
                <c:pt idx="50">
                  <c:v>187</c:v>
                </c:pt>
                <c:pt idx="51">
                  <c:v>187</c:v>
                </c:pt>
                <c:pt idx="52">
                  <c:v>187</c:v>
                </c:pt>
                <c:pt idx="53">
                  <c:v>187</c:v>
                </c:pt>
                <c:pt idx="54">
                  <c:v>28</c:v>
                </c:pt>
                <c:pt idx="55">
                  <c:v>28</c:v>
                </c:pt>
                <c:pt idx="56">
                  <c:v>28</c:v>
                </c:pt>
                <c:pt idx="57">
                  <c:v>28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208</c:v>
                </c:pt>
                <c:pt idx="63">
                  <c:v>208</c:v>
                </c:pt>
                <c:pt idx="64">
                  <c:v>208</c:v>
                </c:pt>
                <c:pt idx="65">
                  <c:v>208</c:v>
                </c:pt>
                <c:pt idx="66">
                  <c:v>208</c:v>
                </c:pt>
                <c:pt idx="67">
                  <c:v>208</c:v>
                </c:pt>
                <c:pt idx="68">
                  <c:v>208</c:v>
                </c:pt>
                <c:pt idx="69">
                  <c:v>208</c:v>
                </c:pt>
                <c:pt idx="70">
                  <c:v>208</c:v>
                </c:pt>
                <c:pt idx="71">
                  <c:v>208</c:v>
                </c:pt>
                <c:pt idx="72">
                  <c:v>208</c:v>
                </c:pt>
                <c:pt idx="73">
                  <c:v>208</c:v>
                </c:pt>
                <c:pt idx="74">
                  <c:v>208</c:v>
                </c:pt>
                <c:pt idx="75">
                  <c:v>208</c:v>
                </c:pt>
                <c:pt idx="76">
                  <c:v>208</c:v>
                </c:pt>
                <c:pt idx="77">
                  <c:v>208</c:v>
                </c:pt>
                <c:pt idx="78">
                  <c:v>208</c:v>
                </c:pt>
                <c:pt idx="79">
                  <c:v>208</c:v>
                </c:pt>
                <c:pt idx="80">
                  <c:v>208</c:v>
                </c:pt>
                <c:pt idx="81">
                  <c:v>208</c:v>
                </c:pt>
                <c:pt idx="82">
                  <c:v>208</c:v>
                </c:pt>
                <c:pt idx="83">
                  <c:v>208</c:v>
                </c:pt>
                <c:pt idx="84">
                  <c:v>28</c:v>
                </c:pt>
                <c:pt idx="85">
                  <c:v>28</c:v>
                </c:pt>
                <c:pt idx="86">
                  <c:v>28</c:v>
                </c:pt>
                <c:pt idx="87">
                  <c:v>28</c:v>
                </c:pt>
                <c:pt idx="88">
                  <c:v>28</c:v>
                </c:pt>
                <c:pt idx="89">
                  <c:v>28</c:v>
                </c:pt>
                <c:pt idx="90">
                  <c:v>28</c:v>
                </c:pt>
                <c:pt idx="91">
                  <c:v>28</c:v>
                </c:pt>
                <c:pt idx="92">
                  <c:v>28</c:v>
                </c:pt>
                <c:pt idx="93">
                  <c:v>28</c:v>
                </c:pt>
                <c:pt idx="94">
                  <c:v>28</c:v>
                </c:pt>
                <c:pt idx="95">
                  <c:v>28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28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28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28</c:v>
                </c:pt>
                <c:pt idx="111">
                  <c:v>187</c:v>
                </c:pt>
                <c:pt idx="112">
                  <c:v>187</c:v>
                </c:pt>
                <c:pt idx="113">
                  <c:v>187</c:v>
                </c:pt>
                <c:pt idx="114">
                  <c:v>187</c:v>
                </c:pt>
                <c:pt idx="115">
                  <c:v>187</c:v>
                </c:pt>
                <c:pt idx="116">
                  <c:v>187</c:v>
                </c:pt>
                <c:pt idx="117">
                  <c:v>187</c:v>
                </c:pt>
                <c:pt idx="118">
                  <c:v>187</c:v>
                </c:pt>
                <c:pt idx="119">
                  <c:v>187</c:v>
                </c:pt>
                <c:pt idx="120">
                  <c:v>187</c:v>
                </c:pt>
                <c:pt idx="121">
                  <c:v>187</c:v>
                </c:pt>
                <c:pt idx="122">
                  <c:v>187</c:v>
                </c:pt>
                <c:pt idx="123">
                  <c:v>187</c:v>
                </c:pt>
                <c:pt idx="124">
                  <c:v>187</c:v>
                </c:pt>
                <c:pt idx="125">
                  <c:v>28</c:v>
                </c:pt>
                <c:pt idx="126">
                  <c:v>28</c:v>
                </c:pt>
                <c:pt idx="127">
                  <c:v>28</c:v>
                </c:pt>
                <c:pt idx="128">
                  <c:v>28</c:v>
                </c:pt>
                <c:pt idx="129">
                  <c:v>28</c:v>
                </c:pt>
                <c:pt idx="130">
                  <c:v>28</c:v>
                </c:pt>
                <c:pt idx="131">
                  <c:v>28</c:v>
                </c:pt>
                <c:pt idx="132">
                  <c:v>28</c:v>
                </c:pt>
                <c:pt idx="133">
                  <c:v>208</c:v>
                </c:pt>
                <c:pt idx="134">
                  <c:v>208</c:v>
                </c:pt>
                <c:pt idx="135">
                  <c:v>208</c:v>
                </c:pt>
                <c:pt idx="136">
                  <c:v>208</c:v>
                </c:pt>
                <c:pt idx="137">
                  <c:v>208</c:v>
                </c:pt>
                <c:pt idx="138">
                  <c:v>208</c:v>
                </c:pt>
                <c:pt idx="139">
                  <c:v>208</c:v>
                </c:pt>
                <c:pt idx="140">
                  <c:v>208</c:v>
                </c:pt>
                <c:pt idx="141">
                  <c:v>208</c:v>
                </c:pt>
                <c:pt idx="142">
                  <c:v>208</c:v>
                </c:pt>
                <c:pt idx="143">
                  <c:v>208</c:v>
                </c:pt>
                <c:pt idx="144">
                  <c:v>208</c:v>
                </c:pt>
                <c:pt idx="145">
                  <c:v>208</c:v>
                </c:pt>
                <c:pt idx="146">
                  <c:v>208</c:v>
                </c:pt>
                <c:pt idx="147">
                  <c:v>208</c:v>
                </c:pt>
                <c:pt idx="148">
                  <c:v>208</c:v>
                </c:pt>
                <c:pt idx="149">
                  <c:v>208</c:v>
                </c:pt>
                <c:pt idx="150">
                  <c:v>208</c:v>
                </c:pt>
                <c:pt idx="151">
                  <c:v>208</c:v>
                </c:pt>
                <c:pt idx="152">
                  <c:v>208</c:v>
                </c:pt>
                <c:pt idx="153">
                  <c:v>208</c:v>
                </c:pt>
                <c:pt idx="154">
                  <c:v>208</c:v>
                </c:pt>
                <c:pt idx="155">
                  <c:v>28</c:v>
                </c:pt>
                <c:pt idx="156">
                  <c:v>28</c:v>
                </c:pt>
                <c:pt idx="157">
                  <c:v>28</c:v>
                </c:pt>
                <c:pt idx="158">
                  <c:v>28</c:v>
                </c:pt>
                <c:pt idx="159">
                  <c:v>28</c:v>
                </c:pt>
                <c:pt idx="160">
                  <c:v>28</c:v>
                </c:pt>
                <c:pt idx="161">
                  <c:v>28</c:v>
                </c:pt>
                <c:pt idx="162">
                  <c:v>28</c:v>
                </c:pt>
                <c:pt idx="163">
                  <c:v>28</c:v>
                </c:pt>
                <c:pt idx="164">
                  <c:v>28</c:v>
                </c:pt>
                <c:pt idx="165">
                  <c:v>28</c:v>
                </c:pt>
                <c:pt idx="166">
                  <c:v>28</c:v>
                </c:pt>
                <c:pt idx="167">
                  <c:v>28</c:v>
                </c:pt>
                <c:pt idx="168">
                  <c:v>28</c:v>
                </c:pt>
                <c:pt idx="169">
                  <c:v>28</c:v>
                </c:pt>
                <c:pt idx="170">
                  <c:v>28</c:v>
                </c:pt>
                <c:pt idx="171">
                  <c:v>28</c:v>
                </c:pt>
                <c:pt idx="172">
                  <c:v>28</c:v>
                </c:pt>
                <c:pt idx="173">
                  <c:v>28</c:v>
                </c:pt>
                <c:pt idx="174">
                  <c:v>28</c:v>
                </c:pt>
                <c:pt idx="175">
                  <c:v>28</c:v>
                </c:pt>
                <c:pt idx="176">
                  <c:v>28</c:v>
                </c:pt>
                <c:pt idx="177">
                  <c:v>28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187</c:v>
                </c:pt>
                <c:pt idx="182">
                  <c:v>187</c:v>
                </c:pt>
                <c:pt idx="183">
                  <c:v>187</c:v>
                </c:pt>
                <c:pt idx="184">
                  <c:v>187</c:v>
                </c:pt>
                <c:pt idx="185">
                  <c:v>187</c:v>
                </c:pt>
                <c:pt idx="186">
                  <c:v>187</c:v>
                </c:pt>
                <c:pt idx="187">
                  <c:v>187</c:v>
                </c:pt>
                <c:pt idx="188">
                  <c:v>187</c:v>
                </c:pt>
                <c:pt idx="189">
                  <c:v>187</c:v>
                </c:pt>
                <c:pt idx="190">
                  <c:v>187</c:v>
                </c:pt>
                <c:pt idx="191">
                  <c:v>187</c:v>
                </c:pt>
                <c:pt idx="192">
                  <c:v>187</c:v>
                </c:pt>
                <c:pt idx="193">
                  <c:v>187</c:v>
                </c:pt>
                <c:pt idx="194">
                  <c:v>187</c:v>
                </c:pt>
                <c:pt idx="195">
                  <c:v>28</c:v>
                </c:pt>
                <c:pt idx="196">
                  <c:v>28</c:v>
                </c:pt>
                <c:pt idx="197">
                  <c:v>28</c:v>
                </c:pt>
                <c:pt idx="198">
                  <c:v>28</c:v>
                </c:pt>
                <c:pt idx="199">
                  <c:v>28</c:v>
                </c:pt>
                <c:pt idx="200">
                  <c:v>28</c:v>
                </c:pt>
                <c:pt idx="201">
                  <c:v>28</c:v>
                </c:pt>
                <c:pt idx="202">
                  <c:v>208</c:v>
                </c:pt>
                <c:pt idx="203">
                  <c:v>208</c:v>
                </c:pt>
                <c:pt idx="204">
                  <c:v>208</c:v>
                </c:pt>
                <c:pt idx="205">
                  <c:v>208</c:v>
                </c:pt>
                <c:pt idx="206">
                  <c:v>208</c:v>
                </c:pt>
                <c:pt idx="207">
                  <c:v>208</c:v>
                </c:pt>
                <c:pt idx="208">
                  <c:v>208</c:v>
                </c:pt>
                <c:pt idx="209">
                  <c:v>208</c:v>
                </c:pt>
                <c:pt idx="210">
                  <c:v>208</c:v>
                </c:pt>
                <c:pt idx="211">
                  <c:v>208</c:v>
                </c:pt>
                <c:pt idx="212">
                  <c:v>208</c:v>
                </c:pt>
                <c:pt idx="213">
                  <c:v>208</c:v>
                </c:pt>
                <c:pt idx="214">
                  <c:v>208</c:v>
                </c:pt>
                <c:pt idx="215">
                  <c:v>208</c:v>
                </c:pt>
                <c:pt idx="216">
                  <c:v>208</c:v>
                </c:pt>
                <c:pt idx="217">
                  <c:v>208</c:v>
                </c:pt>
                <c:pt idx="218">
                  <c:v>208</c:v>
                </c:pt>
                <c:pt idx="219">
                  <c:v>208</c:v>
                </c:pt>
                <c:pt idx="220">
                  <c:v>208</c:v>
                </c:pt>
                <c:pt idx="221">
                  <c:v>208</c:v>
                </c:pt>
                <c:pt idx="222">
                  <c:v>208</c:v>
                </c:pt>
                <c:pt idx="223">
                  <c:v>208</c:v>
                </c:pt>
                <c:pt idx="224">
                  <c:v>28</c:v>
                </c:pt>
                <c:pt idx="225">
                  <c:v>28</c:v>
                </c:pt>
                <c:pt idx="226">
                  <c:v>28</c:v>
                </c:pt>
                <c:pt idx="227">
                  <c:v>28</c:v>
                </c:pt>
                <c:pt idx="228">
                  <c:v>28</c:v>
                </c:pt>
                <c:pt idx="229">
                  <c:v>28</c:v>
                </c:pt>
                <c:pt idx="230">
                  <c:v>28</c:v>
                </c:pt>
                <c:pt idx="231">
                  <c:v>28</c:v>
                </c:pt>
                <c:pt idx="232">
                  <c:v>28</c:v>
                </c:pt>
                <c:pt idx="233">
                  <c:v>28</c:v>
                </c:pt>
                <c:pt idx="234">
                  <c:v>28</c:v>
                </c:pt>
                <c:pt idx="235">
                  <c:v>28</c:v>
                </c:pt>
                <c:pt idx="236">
                  <c:v>28</c:v>
                </c:pt>
                <c:pt idx="237">
                  <c:v>28</c:v>
                </c:pt>
                <c:pt idx="238">
                  <c:v>28</c:v>
                </c:pt>
                <c:pt idx="239">
                  <c:v>28</c:v>
                </c:pt>
                <c:pt idx="240">
                  <c:v>28</c:v>
                </c:pt>
                <c:pt idx="241">
                  <c:v>28</c:v>
                </c:pt>
                <c:pt idx="242">
                  <c:v>28</c:v>
                </c:pt>
                <c:pt idx="243">
                  <c:v>28</c:v>
                </c:pt>
                <c:pt idx="244">
                  <c:v>28</c:v>
                </c:pt>
                <c:pt idx="245">
                  <c:v>28</c:v>
                </c:pt>
                <c:pt idx="246">
                  <c:v>28</c:v>
                </c:pt>
                <c:pt idx="247">
                  <c:v>28</c:v>
                </c:pt>
                <c:pt idx="248">
                  <c:v>28</c:v>
                </c:pt>
                <c:pt idx="249">
                  <c:v>28</c:v>
                </c:pt>
                <c:pt idx="250">
                  <c:v>28</c:v>
                </c:pt>
                <c:pt idx="251">
                  <c:v>28</c:v>
                </c:pt>
                <c:pt idx="252">
                  <c:v>28</c:v>
                </c:pt>
                <c:pt idx="253">
                  <c:v>28</c:v>
                </c:pt>
                <c:pt idx="254">
                  <c:v>28</c:v>
                </c:pt>
                <c:pt idx="255">
                  <c:v>28</c:v>
                </c:pt>
                <c:pt idx="256">
                  <c:v>28</c:v>
                </c:pt>
                <c:pt idx="257">
                  <c:v>28</c:v>
                </c:pt>
                <c:pt idx="258">
                  <c:v>28</c:v>
                </c:pt>
                <c:pt idx="259">
                  <c:v>28</c:v>
                </c:pt>
                <c:pt idx="260">
                  <c:v>28</c:v>
                </c:pt>
                <c:pt idx="261">
                  <c:v>187</c:v>
                </c:pt>
                <c:pt idx="262">
                  <c:v>187</c:v>
                </c:pt>
                <c:pt idx="263">
                  <c:v>187</c:v>
                </c:pt>
                <c:pt idx="264">
                  <c:v>187</c:v>
                </c:pt>
                <c:pt idx="265">
                  <c:v>187</c:v>
                </c:pt>
                <c:pt idx="266">
                  <c:v>187</c:v>
                </c:pt>
                <c:pt idx="267">
                  <c:v>187</c:v>
                </c:pt>
                <c:pt idx="268">
                  <c:v>187</c:v>
                </c:pt>
                <c:pt idx="269">
                  <c:v>187</c:v>
                </c:pt>
                <c:pt idx="270">
                  <c:v>187</c:v>
                </c:pt>
                <c:pt idx="271">
                  <c:v>187</c:v>
                </c:pt>
                <c:pt idx="272">
                  <c:v>187</c:v>
                </c:pt>
                <c:pt idx="273">
                  <c:v>187</c:v>
                </c:pt>
                <c:pt idx="274">
                  <c:v>187</c:v>
                </c:pt>
                <c:pt idx="275">
                  <c:v>28</c:v>
                </c:pt>
                <c:pt idx="276">
                  <c:v>28</c:v>
                </c:pt>
                <c:pt idx="277">
                  <c:v>28</c:v>
                </c:pt>
                <c:pt idx="278">
                  <c:v>28</c:v>
                </c:pt>
                <c:pt idx="279">
                  <c:v>28</c:v>
                </c:pt>
                <c:pt idx="280">
                  <c:v>28</c:v>
                </c:pt>
                <c:pt idx="281">
                  <c:v>208</c:v>
                </c:pt>
                <c:pt idx="282">
                  <c:v>208</c:v>
                </c:pt>
                <c:pt idx="283">
                  <c:v>208</c:v>
                </c:pt>
                <c:pt idx="284">
                  <c:v>208</c:v>
                </c:pt>
                <c:pt idx="285">
                  <c:v>208</c:v>
                </c:pt>
                <c:pt idx="286">
                  <c:v>208</c:v>
                </c:pt>
                <c:pt idx="287">
                  <c:v>208</c:v>
                </c:pt>
                <c:pt idx="288">
                  <c:v>208</c:v>
                </c:pt>
                <c:pt idx="289">
                  <c:v>208</c:v>
                </c:pt>
                <c:pt idx="290">
                  <c:v>208</c:v>
                </c:pt>
                <c:pt idx="291">
                  <c:v>208</c:v>
                </c:pt>
                <c:pt idx="292">
                  <c:v>208</c:v>
                </c:pt>
                <c:pt idx="293">
                  <c:v>208</c:v>
                </c:pt>
                <c:pt idx="294">
                  <c:v>208</c:v>
                </c:pt>
                <c:pt idx="295">
                  <c:v>208</c:v>
                </c:pt>
                <c:pt idx="296">
                  <c:v>208</c:v>
                </c:pt>
                <c:pt idx="297">
                  <c:v>208</c:v>
                </c:pt>
                <c:pt idx="298">
                  <c:v>208</c:v>
                </c:pt>
                <c:pt idx="299">
                  <c:v>208</c:v>
                </c:pt>
                <c:pt idx="300">
                  <c:v>208</c:v>
                </c:pt>
                <c:pt idx="301">
                  <c:v>208</c:v>
                </c:pt>
                <c:pt idx="302">
                  <c:v>208</c:v>
                </c:pt>
                <c:pt idx="303">
                  <c:v>28</c:v>
                </c:pt>
                <c:pt idx="304">
                  <c:v>28</c:v>
                </c:pt>
                <c:pt idx="305">
                  <c:v>28</c:v>
                </c:pt>
                <c:pt idx="306">
                  <c:v>28</c:v>
                </c:pt>
                <c:pt idx="307">
                  <c:v>28</c:v>
                </c:pt>
                <c:pt idx="308">
                  <c:v>28</c:v>
                </c:pt>
                <c:pt idx="309">
                  <c:v>28</c:v>
                </c:pt>
                <c:pt idx="310">
                  <c:v>28</c:v>
                </c:pt>
                <c:pt idx="311">
                  <c:v>28</c:v>
                </c:pt>
                <c:pt idx="312">
                  <c:v>28</c:v>
                </c:pt>
                <c:pt idx="313">
                  <c:v>28</c:v>
                </c:pt>
                <c:pt idx="314">
                  <c:v>28</c:v>
                </c:pt>
                <c:pt idx="315">
                  <c:v>28</c:v>
                </c:pt>
                <c:pt idx="316">
                  <c:v>28</c:v>
                </c:pt>
                <c:pt idx="317">
                  <c:v>28</c:v>
                </c:pt>
                <c:pt idx="318">
                  <c:v>28</c:v>
                </c:pt>
                <c:pt idx="319">
                  <c:v>28</c:v>
                </c:pt>
                <c:pt idx="320">
                  <c:v>28</c:v>
                </c:pt>
                <c:pt idx="321">
                  <c:v>28</c:v>
                </c:pt>
                <c:pt idx="322">
                  <c:v>28</c:v>
                </c:pt>
                <c:pt idx="323">
                  <c:v>28</c:v>
                </c:pt>
                <c:pt idx="324">
                  <c:v>28</c:v>
                </c:pt>
                <c:pt idx="325">
                  <c:v>28</c:v>
                </c:pt>
                <c:pt idx="326">
                  <c:v>28</c:v>
                </c:pt>
                <c:pt idx="327">
                  <c:v>28</c:v>
                </c:pt>
                <c:pt idx="328">
                  <c:v>28</c:v>
                </c:pt>
                <c:pt idx="329">
                  <c:v>28</c:v>
                </c:pt>
                <c:pt idx="330">
                  <c:v>28</c:v>
                </c:pt>
                <c:pt idx="331">
                  <c:v>28</c:v>
                </c:pt>
                <c:pt idx="332">
                  <c:v>28</c:v>
                </c:pt>
                <c:pt idx="333">
                  <c:v>28</c:v>
                </c:pt>
                <c:pt idx="334">
                  <c:v>28</c:v>
                </c:pt>
                <c:pt idx="335">
                  <c:v>28</c:v>
                </c:pt>
                <c:pt idx="336">
                  <c:v>28</c:v>
                </c:pt>
                <c:pt idx="337">
                  <c:v>28</c:v>
                </c:pt>
                <c:pt idx="338">
                  <c:v>28</c:v>
                </c:pt>
                <c:pt idx="339">
                  <c:v>28</c:v>
                </c:pt>
                <c:pt idx="340">
                  <c:v>28</c:v>
                </c:pt>
                <c:pt idx="341">
                  <c:v>28</c:v>
                </c:pt>
                <c:pt idx="342">
                  <c:v>28</c:v>
                </c:pt>
                <c:pt idx="343">
                  <c:v>28</c:v>
                </c:pt>
                <c:pt idx="344">
                  <c:v>28</c:v>
                </c:pt>
                <c:pt idx="345">
                  <c:v>28</c:v>
                </c:pt>
                <c:pt idx="346">
                  <c:v>28</c:v>
                </c:pt>
                <c:pt idx="347">
                  <c:v>28</c:v>
                </c:pt>
                <c:pt idx="348">
                  <c:v>28</c:v>
                </c:pt>
                <c:pt idx="349">
                  <c:v>187</c:v>
                </c:pt>
                <c:pt idx="350">
                  <c:v>187</c:v>
                </c:pt>
                <c:pt idx="351">
                  <c:v>187</c:v>
                </c:pt>
                <c:pt idx="352">
                  <c:v>187</c:v>
                </c:pt>
                <c:pt idx="353">
                  <c:v>187</c:v>
                </c:pt>
                <c:pt idx="354">
                  <c:v>187</c:v>
                </c:pt>
                <c:pt idx="355">
                  <c:v>187</c:v>
                </c:pt>
                <c:pt idx="356">
                  <c:v>187</c:v>
                </c:pt>
                <c:pt idx="357">
                  <c:v>187</c:v>
                </c:pt>
                <c:pt idx="358">
                  <c:v>187</c:v>
                </c:pt>
                <c:pt idx="359">
                  <c:v>187</c:v>
                </c:pt>
                <c:pt idx="360">
                  <c:v>187</c:v>
                </c:pt>
                <c:pt idx="361">
                  <c:v>187</c:v>
                </c:pt>
                <c:pt idx="362">
                  <c:v>187</c:v>
                </c:pt>
                <c:pt idx="363">
                  <c:v>28</c:v>
                </c:pt>
                <c:pt idx="364">
                  <c:v>28</c:v>
                </c:pt>
                <c:pt idx="365">
                  <c:v>28</c:v>
                </c:pt>
                <c:pt idx="366">
                  <c:v>28</c:v>
                </c:pt>
                <c:pt idx="367">
                  <c:v>28</c:v>
                </c:pt>
                <c:pt idx="368">
                  <c:v>28</c:v>
                </c:pt>
                <c:pt idx="369">
                  <c:v>28</c:v>
                </c:pt>
                <c:pt idx="370">
                  <c:v>28</c:v>
                </c:pt>
                <c:pt idx="371">
                  <c:v>28</c:v>
                </c:pt>
                <c:pt idx="372">
                  <c:v>208</c:v>
                </c:pt>
                <c:pt idx="373">
                  <c:v>208</c:v>
                </c:pt>
                <c:pt idx="374">
                  <c:v>208</c:v>
                </c:pt>
                <c:pt idx="375">
                  <c:v>208</c:v>
                </c:pt>
                <c:pt idx="376">
                  <c:v>208</c:v>
                </c:pt>
                <c:pt idx="377">
                  <c:v>208</c:v>
                </c:pt>
                <c:pt idx="378">
                  <c:v>208</c:v>
                </c:pt>
                <c:pt idx="379">
                  <c:v>208</c:v>
                </c:pt>
                <c:pt idx="380">
                  <c:v>208</c:v>
                </c:pt>
                <c:pt idx="381">
                  <c:v>208</c:v>
                </c:pt>
                <c:pt idx="382">
                  <c:v>208</c:v>
                </c:pt>
                <c:pt idx="383">
                  <c:v>208</c:v>
                </c:pt>
                <c:pt idx="384">
                  <c:v>208</c:v>
                </c:pt>
                <c:pt idx="385">
                  <c:v>208</c:v>
                </c:pt>
                <c:pt idx="386">
                  <c:v>208</c:v>
                </c:pt>
                <c:pt idx="387">
                  <c:v>208</c:v>
                </c:pt>
                <c:pt idx="388">
                  <c:v>208</c:v>
                </c:pt>
                <c:pt idx="389">
                  <c:v>208</c:v>
                </c:pt>
                <c:pt idx="390">
                  <c:v>208</c:v>
                </c:pt>
                <c:pt idx="391">
                  <c:v>208</c:v>
                </c:pt>
                <c:pt idx="392">
                  <c:v>208</c:v>
                </c:pt>
                <c:pt idx="393">
                  <c:v>208</c:v>
                </c:pt>
                <c:pt idx="394">
                  <c:v>28</c:v>
                </c:pt>
                <c:pt idx="395">
                  <c:v>28</c:v>
                </c:pt>
                <c:pt idx="396">
                  <c:v>28</c:v>
                </c:pt>
                <c:pt idx="397">
                  <c:v>28</c:v>
                </c:pt>
                <c:pt idx="398">
                  <c:v>28</c:v>
                </c:pt>
                <c:pt idx="399">
                  <c:v>28</c:v>
                </c:pt>
                <c:pt idx="400">
                  <c:v>28</c:v>
                </c:pt>
                <c:pt idx="401">
                  <c:v>28</c:v>
                </c:pt>
                <c:pt idx="402">
                  <c:v>28</c:v>
                </c:pt>
                <c:pt idx="403">
                  <c:v>28</c:v>
                </c:pt>
                <c:pt idx="404">
                  <c:v>28</c:v>
                </c:pt>
                <c:pt idx="405">
                  <c:v>28</c:v>
                </c:pt>
                <c:pt idx="406">
                  <c:v>28</c:v>
                </c:pt>
                <c:pt idx="407">
                  <c:v>28</c:v>
                </c:pt>
                <c:pt idx="408">
                  <c:v>28</c:v>
                </c:pt>
                <c:pt idx="409">
                  <c:v>28</c:v>
                </c:pt>
                <c:pt idx="410">
                  <c:v>28</c:v>
                </c:pt>
                <c:pt idx="411">
                  <c:v>28</c:v>
                </c:pt>
                <c:pt idx="412">
                  <c:v>28</c:v>
                </c:pt>
                <c:pt idx="413">
                  <c:v>28</c:v>
                </c:pt>
                <c:pt idx="414">
                  <c:v>28</c:v>
                </c:pt>
                <c:pt idx="415">
                  <c:v>28</c:v>
                </c:pt>
                <c:pt idx="416">
                  <c:v>28</c:v>
                </c:pt>
                <c:pt idx="417">
                  <c:v>28</c:v>
                </c:pt>
                <c:pt idx="418">
                  <c:v>28</c:v>
                </c:pt>
                <c:pt idx="419">
                  <c:v>28</c:v>
                </c:pt>
                <c:pt idx="420">
                  <c:v>28</c:v>
                </c:pt>
                <c:pt idx="421">
                  <c:v>28</c:v>
                </c:pt>
                <c:pt idx="422">
                  <c:v>28</c:v>
                </c:pt>
                <c:pt idx="423">
                  <c:v>28</c:v>
                </c:pt>
                <c:pt idx="424">
                  <c:v>28</c:v>
                </c:pt>
                <c:pt idx="425">
                  <c:v>28</c:v>
                </c:pt>
                <c:pt idx="426">
                  <c:v>28</c:v>
                </c:pt>
                <c:pt idx="427">
                  <c:v>28</c:v>
                </c:pt>
                <c:pt idx="428">
                  <c:v>28</c:v>
                </c:pt>
                <c:pt idx="429">
                  <c:v>28</c:v>
                </c:pt>
                <c:pt idx="430">
                  <c:v>28</c:v>
                </c:pt>
                <c:pt idx="431">
                  <c:v>28</c:v>
                </c:pt>
                <c:pt idx="432">
                  <c:v>28</c:v>
                </c:pt>
                <c:pt idx="433">
                  <c:v>28</c:v>
                </c:pt>
                <c:pt idx="434">
                  <c:v>28</c:v>
                </c:pt>
                <c:pt idx="435">
                  <c:v>28</c:v>
                </c:pt>
                <c:pt idx="436">
                  <c:v>28</c:v>
                </c:pt>
                <c:pt idx="437">
                  <c:v>28</c:v>
                </c:pt>
                <c:pt idx="438">
                  <c:v>28</c:v>
                </c:pt>
                <c:pt idx="439">
                  <c:v>28</c:v>
                </c:pt>
                <c:pt idx="440">
                  <c:v>28</c:v>
                </c:pt>
                <c:pt idx="441">
                  <c:v>28</c:v>
                </c:pt>
                <c:pt idx="442">
                  <c:v>28</c:v>
                </c:pt>
                <c:pt idx="443">
                  <c:v>28</c:v>
                </c:pt>
                <c:pt idx="444">
                  <c:v>28</c:v>
                </c:pt>
                <c:pt idx="445">
                  <c:v>28</c:v>
                </c:pt>
                <c:pt idx="446">
                  <c:v>28</c:v>
                </c:pt>
                <c:pt idx="447">
                  <c:v>28</c:v>
                </c:pt>
                <c:pt idx="448">
                  <c:v>28</c:v>
                </c:pt>
                <c:pt idx="449">
                  <c:v>28</c:v>
                </c:pt>
                <c:pt idx="450">
                  <c:v>28</c:v>
                </c:pt>
                <c:pt idx="451">
                  <c:v>28</c:v>
                </c:pt>
                <c:pt idx="452">
                  <c:v>187</c:v>
                </c:pt>
                <c:pt idx="453">
                  <c:v>187</c:v>
                </c:pt>
                <c:pt idx="454">
                  <c:v>187</c:v>
                </c:pt>
                <c:pt idx="455">
                  <c:v>187</c:v>
                </c:pt>
                <c:pt idx="456">
                  <c:v>187</c:v>
                </c:pt>
                <c:pt idx="457">
                  <c:v>217</c:v>
                </c:pt>
                <c:pt idx="458">
                  <c:v>217</c:v>
                </c:pt>
                <c:pt idx="459">
                  <c:v>217</c:v>
                </c:pt>
                <c:pt idx="460">
                  <c:v>217</c:v>
                </c:pt>
                <c:pt idx="461">
                  <c:v>217</c:v>
                </c:pt>
                <c:pt idx="462">
                  <c:v>217</c:v>
                </c:pt>
                <c:pt idx="463">
                  <c:v>217</c:v>
                </c:pt>
                <c:pt idx="464">
                  <c:v>217</c:v>
                </c:pt>
                <c:pt idx="465">
                  <c:v>217</c:v>
                </c:pt>
                <c:pt idx="466">
                  <c:v>58</c:v>
                </c:pt>
                <c:pt idx="467">
                  <c:v>58</c:v>
                </c:pt>
                <c:pt idx="468">
                  <c:v>58</c:v>
                </c:pt>
                <c:pt idx="469">
                  <c:v>58</c:v>
                </c:pt>
                <c:pt idx="470">
                  <c:v>58</c:v>
                </c:pt>
                <c:pt idx="471">
                  <c:v>58</c:v>
                </c:pt>
                <c:pt idx="472">
                  <c:v>58</c:v>
                </c:pt>
                <c:pt idx="473">
                  <c:v>58</c:v>
                </c:pt>
                <c:pt idx="474">
                  <c:v>58</c:v>
                </c:pt>
                <c:pt idx="475">
                  <c:v>58</c:v>
                </c:pt>
                <c:pt idx="476">
                  <c:v>58</c:v>
                </c:pt>
                <c:pt idx="477">
                  <c:v>58</c:v>
                </c:pt>
                <c:pt idx="478">
                  <c:v>58</c:v>
                </c:pt>
                <c:pt idx="479">
                  <c:v>58</c:v>
                </c:pt>
                <c:pt idx="480">
                  <c:v>58</c:v>
                </c:pt>
                <c:pt idx="481">
                  <c:v>58</c:v>
                </c:pt>
                <c:pt idx="482">
                  <c:v>158</c:v>
                </c:pt>
                <c:pt idx="483">
                  <c:v>338</c:v>
                </c:pt>
                <c:pt idx="484">
                  <c:v>238</c:v>
                </c:pt>
                <c:pt idx="485">
                  <c:v>238</c:v>
                </c:pt>
                <c:pt idx="486">
                  <c:v>238</c:v>
                </c:pt>
                <c:pt idx="487">
                  <c:v>238</c:v>
                </c:pt>
                <c:pt idx="488">
                  <c:v>238</c:v>
                </c:pt>
                <c:pt idx="489">
                  <c:v>238</c:v>
                </c:pt>
                <c:pt idx="490">
                  <c:v>238</c:v>
                </c:pt>
                <c:pt idx="491">
                  <c:v>238</c:v>
                </c:pt>
                <c:pt idx="492">
                  <c:v>238</c:v>
                </c:pt>
                <c:pt idx="493">
                  <c:v>238</c:v>
                </c:pt>
                <c:pt idx="494">
                  <c:v>238</c:v>
                </c:pt>
                <c:pt idx="495">
                  <c:v>238</c:v>
                </c:pt>
                <c:pt idx="496">
                  <c:v>238</c:v>
                </c:pt>
                <c:pt idx="497">
                  <c:v>238</c:v>
                </c:pt>
                <c:pt idx="498">
                  <c:v>238</c:v>
                </c:pt>
                <c:pt idx="499">
                  <c:v>238</c:v>
                </c:pt>
                <c:pt idx="500">
                  <c:v>238</c:v>
                </c:pt>
                <c:pt idx="501">
                  <c:v>238</c:v>
                </c:pt>
                <c:pt idx="502">
                  <c:v>238</c:v>
                </c:pt>
                <c:pt idx="503">
                  <c:v>238</c:v>
                </c:pt>
                <c:pt idx="504">
                  <c:v>238</c:v>
                </c:pt>
                <c:pt idx="505">
                  <c:v>58</c:v>
                </c:pt>
                <c:pt idx="506">
                  <c:v>58</c:v>
                </c:pt>
                <c:pt idx="507">
                  <c:v>58</c:v>
                </c:pt>
                <c:pt idx="508">
                  <c:v>58</c:v>
                </c:pt>
                <c:pt idx="509">
                  <c:v>98</c:v>
                </c:pt>
                <c:pt idx="510">
                  <c:v>98</c:v>
                </c:pt>
                <c:pt idx="511">
                  <c:v>98</c:v>
                </c:pt>
                <c:pt idx="512">
                  <c:v>98</c:v>
                </c:pt>
                <c:pt idx="513">
                  <c:v>98</c:v>
                </c:pt>
                <c:pt idx="514">
                  <c:v>98</c:v>
                </c:pt>
                <c:pt idx="515">
                  <c:v>198</c:v>
                </c:pt>
                <c:pt idx="516">
                  <c:v>98</c:v>
                </c:pt>
                <c:pt idx="517">
                  <c:v>98</c:v>
                </c:pt>
                <c:pt idx="518">
                  <c:v>98</c:v>
                </c:pt>
                <c:pt idx="519">
                  <c:v>98</c:v>
                </c:pt>
                <c:pt idx="520">
                  <c:v>98</c:v>
                </c:pt>
                <c:pt idx="521">
                  <c:v>98</c:v>
                </c:pt>
                <c:pt idx="522">
                  <c:v>98</c:v>
                </c:pt>
                <c:pt idx="523">
                  <c:v>58</c:v>
                </c:pt>
                <c:pt idx="524">
                  <c:v>58</c:v>
                </c:pt>
                <c:pt idx="525">
                  <c:v>58</c:v>
                </c:pt>
                <c:pt idx="526">
                  <c:v>58</c:v>
                </c:pt>
                <c:pt idx="527">
                  <c:v>58</c:v>
                </c:pt>
                <c:pt idx="528">
                  <c:v>58</c:v>
                </c:pt>
                <c:pt idx="529">
                  <c:v>58</c:v>
                </c:pt>
                <c:pt idx="530">
                  <c:v>28</c:v>
                </c:pt>
                <c:pt idx="531">
                  <c:v>28</c:v>
                </c:pt>
                <c:pt idx="532">
                  <c:v>28</c:v>
                </c:pt>
                <c:pt idx="533">
                  <c:v>28</c:v>
                </c:pt>
                <c:pt idx="534">
                  <c:v>28</c:v>
                </c:pt>
                <c:pt idx="535">
                  <c:v>28</c:v>
                </c:pt>
                <c:pt idx="536">
                  <c:v>187</c:v>
                </c:pt>
                <c:pt idx="537">
                  <c:v>201</c:v>
                </c:pt>
                <c:pt idx="538">
                  <c:v>201</c:v>
                </c:pt>
                <c:pt idx="539">
                  <c:v>201</c:v>
                </c:pt>
                <c:pt idx="540">
                  <c:v>201</c:v>
                </c:pt>
                <c:pt idx="541">
                  <c:v>201</c:v>
                </c:pt>
                <c:pt idx="542">
                  <c:v>201</c:v>
                </c:pt>
                <c:pt idx="543">
                  <c:v>201</c:v>
                </c:pt>
                <c:pt idx="544">
                  <c:v>201</c:v>
                </c:pt>
                <c:pt idx="545">
                  <c:v>231</c:v>
                </c:pt>
                <c:pt idx="546">
                  <c:v>231</c:v>
                </c:pt>
                <c:pt idx="547">
                  <c:v>231</c:v>
                </c:pt>
                <c:pt idx="548">
                  <c:v>231</c:v>
                </c:pt>
                <c:pt idx="549">
                  <c:v>231</c:v>
                </c:pt>
                <c:pt idx="550">
                  <c:v>72</c:v>
                </c:pt>
                <c:pt idx="551">
                  <c:v>72</c:v>
                </c:pt>
                <c:pt idx="552">
                  <c:v>252</c:v>
                </c:pt>
                <c:pt idx="553">
                  <c:v>252</c:v>
                </c:pt>
                <c:pt idx="554">
                  <c:v>252</c:v>
                </c:pt>
                <c:pt idx="555">
                  <c:v>252</c:v>
                </c:pt>
                <c:pt idx="556">
                  <c:v>252</c:v>
                </c:pt>
                <c:pt idx="557">
                  <c:v>252</c:v>
                </c:pt>
                <c:pt idx="558">
                  <c:v>252</c:v>
                </c:pt>
                <c:pt idx="559">
                  <c:v>252</c:v>
                </c:pt>
                <c:pt idx="560">
                  <c:v>252</c:v>
                </c:pt>
                <c:pt idx="561">
                  <c:v>252</c:v>
                </c:pt>
                <c:pt idx="562">
                  <c:v>252</c:v>
                </c:pt>
                <c:pt idx="563">
                  <c:v>252</c:v>
                </c:pt>
                <c:pt idx="564">
                  <c:v>252</c:v>
                </c:pt>
                <c:pt idx="565">
                  <c:v>252</c:v>
                </c:pt>
                <c:pt idx="566">
                  <c:v>252</c:v>
                </c:pt>
                <c:pt idx="567">
                  <c:v>252</c:v>
                </c:pt>
                <c:pt idx="568">
                  <c:v>252</c:v>
                </c:pt>
                <c:pt idx="569">
                  <c:v>252</c:v>
                </c:pt>
                <c:pt idx="570">
                  <c:v>252</c:v>
                </c:pt>
                <c:pt idx="571">
                  <c:v>252</c:v>
                </c:pt>
                <c:pt idx="572">
                  <c:v>252</c:v>
                </c:pt>
                <c:pt idx="573">
                  <c:v>252</c:v>
                </c:pt>
                <c:pt idx="574">
                  <c:v>72</c:v>
                </c:pt>
                <c:pt idx="575">
                  <c:v>72</c:v>
                </c:pt>
                <c:pt idx="576">
                  <c:v>72</c:v>
                </c:pt>
                <c:pt idx="577">
                  <c:v>72</c:v>
                </c:pt>
                <c:pt idx="578">
                  <c:v>72</c:v>
                </c:pt>
                <c:pt idx="579">
                  <c:v>72</c:v>
                </c:pt>
                <c:pt idx="580">
                  <c:v>72</c:v>
                </c:pt>
                <c:pt idx="581">
                  <c:v>72</c:v>
                </c:pt>
                <c:pt idx="582">
                  <c:v>72</c:v>
                </c:pt>
                <c:pt idx="583">
                  <c:v>72</c:v>
                </c:pt>
                <c:pt idx="584">
                  <c:v>72</c:v>
                </c:pt>
                <c:pt idx="585">
                  <c:v>72</c:v>
                </c:pt>
                <c:pt idx="586">
                  <c:v>72</c:v>
                </c:pt>
                <c:pt idx="587">
                  <c:v>72</c:v>
                </c:pt>
                <c:pt idx="588">
                  <c:v>72</c:v>
                </c:pt>
                <c:pt idx="589">
                  <c:v>72</c:v>
                </c:pt>
                <c:pt idx="590">
                  <c:v>72</c:v>
                </c:pt>
                <c:pt idx="591">
                  <c:v>72</c:v>
                </c:pt>
                <c:pt idx="592">
                  <c:v>172</c:v>
                </c:pt>
                <c:pt idx="593">
                  <c:v>172</c:v>
                </c:pt>
                <c:pt idx="594">
                  <c:v>72</c:v>
                </c:pt>
                <c:pt idx="595">
                  <c:v>72</c:v>
                </c:pt>
                <c:pt idx="596">
                  <c:v>72</c:v>
                </c:pt>
                <c:pt idx="597">
                  <c:v>58</c:v>
                </c:pt>
                <c:pt idx="598">
                  <c:v>58</c:v>
                </c:pt>
                <c:pt idx="599">
                  <c:v>58</c:v>
                </c:pt>
                <c:pt idx="600">
                  <c:v>58</c:v>
                </c:pt>
                <c:pt idx="601">
                  <c:v>58</c:v>
                </c:pt>
                <c:pt idx="602">
                  <c:v>58</c:v>
                </c:pt>
                <c:pt idx="603">
                  <c:v>58</c:v>
                </c:pt>
                <c:pt idx="604">
                  <c:v>58</c:v>
                </c:pt>
                <c:pt idx="605">
                  <c:v>130</c:v>
                </c:pt>
                <c:pt idx="606">
                  <c:v>130</c:v>
                </c:pt>
                <c:pt idx="607">
                  <c:v>130</c:v>
                </c:pt>
                <c:pt idx="608">
                  <c:v>130</c:v>
                </c:pt>
                <c:pt idx="609">
                  <c:v>130</c:v>
                </c:pt>
                <c:pt idx="610">
                  <c:v>100</c:v>
                </c:pt>
                <c:pt idx="611">
                  <c:v>100</c:v>
                </c:pt>
                <c:pt idx="612">
                  <c:v>100</c:v>
                </c:pt>
                <c:pt idx="613">
                  <c:v>2083</c:v>
                </c:pt>
                <c:pt idx="614">
                  <c:v>2083</c:v>
                </c:pt>
                <c:pt idx="615">
                  <c:v>2242</c:v>
                </c:pt>
                <c:pt idx="616">
                  <c:v>2242</c:v>
                </c:pt>
                <c:pt idx="617">
                  <c:v>2242</c:v>
                </c:pt>
                <c:pt idx="618">
                  <c:v>2242</c:v>
                </c:pt>
                <c:pt idx="619">
                  <c:v>2242</c:v>
                </c:pt>
                <c:pt idx="620">
                  <c:v>2242</c:v>
                </c:pt>
                <c:pt idx="621">
                  <c:v>2242</c:v>
                </c:pt>
                <c:pt idx="622">
                  <c:v>2242</c:v>
                </c:pt>
                <c:pt idx="623">
                  <c:v>2242</c:v>
                </c:pt>
                <c:pt idx="624">
                  <c:v>2242</c:v>
                </c:pt>
                <c:pt idx="625">
                  <c:v>2242</c:v>
                </c:pt>
                <c:pt idx="626">
                  <c:v>2242</c:v>
                </c:pt>
                <c:pt idx="627">
                  <c:v>2242</c:v>
                </c:pt>
                <c:pt idx="628">
                  <c:v>2422</c:v>
                </c:pt>
                <c:pt idx="629">
                  <c:v>2263</c:v>
                </c:pt>
                <c:pt idx="630">
                  <c:v>2263</c:v>
                </c:pt>
                <c:pt idx="631">
                  <c:v>2263</c:v>
                </c:pt>
                <c:pt idx="632">
                  <c:v>2263</c:v>
                </c:pt>
                <c:pt idx="633">
                  <c:v>2263</c:v>
                </c:pt>
                <c:pt idx="634">
                  <c:v>280</c:v>
                </c:pt>
                <c:pt idx="635">
                  <c:v>280</c:v>
                </c:pt>
                <c:pt idx="636">
                  <c:v>280</c:v>
                </c:pt>
                <c:pt idx="637">
                  <c:v>280</c:v>
                </c:pt>
                <c:pt idx="638">
                  <c:v>280</c:v>
                </c:pt>
                <c:pt idx="639">
                  <c:v>280</c:v>
                </c:pt>
                <c:pt idx="640">
                  <c:v>280</c:v>
                </c:pt>
                <c:pt idx="641">
                  <c:v>280</c:v>
                </c:pt>
                <c:pt idx="642">
                  <c:v>280</c:v>
                </c:pt>
                <c:pt idx="643">
                  <c:v>280</c:v>
                </c:pt>
                <c:pt idx="644">
                  <c:v>280</c:v>
                </c:pt>
                <c:pt idx="645">
                  <c:v>280</c:v>
                </c:pt>
                <c:pt idx="646">
                  <c:v>280</c:v>
                </c:pt>
                <c:pt idx="647">
                  <c:v>280</c:v>
                </c:pt>
                <c:pt idx="648">
                  <c:v>280</c:v>
                </c:pt>
                <c:pt idx="649">
                  <c:v>280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100</c:v>
                </c:pt>
                <c:pt idx="654">
                  <c:v>100</c:v>
                </c:pt>
                <c:pt idx="655">
                  <c:v>100</c:v>
                </c:pt>
                <c:pt idx="656">
                  <c:v>100</c:v>
                </c:pt>
                <c:pt idx="657">
                  <c:v>100</c:v>
                </c:pt>
                <c:pt idx="658">
                  <c:v>100</c:v>
                </c:pt>
                <c:pt idx="659">
                  <c:v>100</c:v>
                </c:pt>
                <c:pt idx="660">
                  <c:v>130</c:v>
                </c:pt>
                <c:pt idx="661">
                  <c:v>130</c:v>
                </c:pt>
                <c:pt idx="662">
                  <c:v>130</c:v>
                </c:pt>
                <c:pt idx="663">
                  <c:v>130</c:v>
                </c:pt>
                <c:pt idx="664">
                  <c:v>130</c:v>
                </c:pt>
                <c:pt idx="665">
                  <c:v>130</c:v>
                </c:pt>
                <c:pt idx="666">
                  <c:v>1790</c:v>
                </c:pt>
                <c:pt idx="667">
                  <c:v>1790</c:v>
                </c:pt>
                <c:pt idx="668">
                  <c:v>1760</c:v>
                </c:pt>
                <c:pt idx="669">
                  <c:v>100</c:v>
                </c:pt>
                <c:pt idx="670">
                  <c:v>231</c:v>
                </c:pt>
                <c:pt idx="671">
                  <c:v>231</c:v>
                </c:pt>
                <c:pt idx="672">
                  <c:v>231</c:v>
                </c:pt>
                <c:pt idx="673">
                  <c:v>231</c:v>
                </c:pt>
                <c:pt idx="674">
                  <c:v>231</c:v>
                </c:pt>
                <c:pt idx="675">
                  <c:v>231</c:v>
                </c:pt>
                <c:pt idx="676">
                  <c:v>231</c:v>
                </c:pt>
                <c:pt idx="677">
                  <c:v>231</c:v>
                </c:pt>
                <c:pt idx="678">
                  <c:v>231</c:v>
                </c:pt>
                <c:pt idx="679">
                  <c:v>231</c:v>
                </c:pt>
                <c:pt idx="680">
                  <c:v>231</c:v>
                </c:pt>
                <c:pt idx="681">
                  <c:v>231</c:v>
                </c:pt>
                <c:pt idx="682">
                  <c:v>231</c:v>
                </c:pt>
                <c:pt idx="683">
                  <c:v>231</c:v>
                </c:pt>
                <c:pt idx="684">
                  <c:v>231</c:v>
                </c:pt>
                <c:pt idx="685">
                  <c:v>231</c:v>
                </c:pt>
                <c:pt idx="686">
                  <c:v>231</c:v>
                </c:pt>
                <c:pt idx="687">
                  <c:v>390</c:v>
                </c:pt>
                <c:pt idx="688">
                  <c:v>390</c:v>
                </c:pt>
                <c:pt idx="689">
                  <c:v>390</c:v>
                </c:pt>
                <c:pt idx="690">
                  <c:v>390</c:v>
                </c:pt>
                <c:pt idx="691">
                  <c:v>390</c:v>
                </c:pt>
                <c:pt idx="692">
                  <c:v>390</c:v>
                </c:pt>
                <c:pt idx="693">
                  <c:v>390</c:v>
                </c:pt>
                <c:pt idx="694">
                  <c:v>390</c:v>
                </c:pt>
                <c:pt idx="695">
                  <c:v>390</c:v>
                </c:pt>
                <c:pt idx="696">
                  <c:v>390</c:v>
                </c:pt>
                <c:pt idx="697">
                  <c:v>581</c:v>
                </c:pt>
                <c:pt idx="698">
                  <c:v>581</c:v>
                </c:pt>
                <c:pt idx="699">
                  <c:v>404</c:v>
                </c:pt>
                <c:pt idx="700">
                  <c:v>404</c:v>
                </c:pt>
                <c:pt idx="701">
                  <c:v>245</c:v>
                </c:pt>
                <c:pt idx="702">
                  <c:v>245</c:v>
                </c:pt>
                <c:pt idx="703">
                  <c:v>245</c:v>
                </c:pt>
                <c:pt idx="704">
                  <c:v>245</c:v>
                </c:pt>
                <c:pt idx="705">
                  <c:v>245</c:v>
                </c:pt>
                <c:pt idx="706">
                  <c:v>425</c:v>
                </c:pt>
                <c:pt idx="707">
                  <c:v>425</c:v>
                </c:pt>
                <c:pt idx="708">
                  <c:v>425</c:v>
                </c:pt>
                <c:pt idx="709">
                  <c:v>425</c:v>
                </c:pt>
                <c:pt idx="710">
                  <c:v>602</c:v>
                </c:pt>
                <c:pt idx="711">
                  <c:v>602</c:v>
                </c:pt>
                <c:pt idx="712">
                  <c:v>425</c:v>
                </c:pt>
                <c:pt idx="713">
                  <c:v>425</c:v>
                </c:pt>
                <c:pt idx="714">
                  <c:v>425</c:v>
                </c:pt>
                <c:pt idx="715">
                  <c:v>425</c:v>
                </c:pt>
                <c:pt idx="716">
                  <c:v>425</c:v>
                </c:pt>
                <c:pt idx="717">
                  <c:v>425</c:v>
                </c:pt>
                <c:pt idx="718">
                  <c:v>425</c:v>
                </c:pt>
                <c:pt idx="719">
                  <c:v>425</c:v>
                </c:pt>
                <c:pt idx="720">
                  <c:v>425</c:v>
                </c:pt>
                <c:pt idx="721">
                  <c:v>425</c:v>
                </c:pt>
                <c:pt idx="722">
                  <c:v>425</c:v>
                </c:pt>
                <c:pt idx="723">
                  <c:v>602</c:v>
                </c:pt>
                <c:pt idx="724">
                  <c:v>471</c:v>
                </c:pt>
                <c:pt idx="725">
                  <c:v>294</c:v>
                </c:pt>
                <c:pt idx="726">
                  <c:v>294</c:v>
                </c:pt>
                <c:pt idx="727">
                  <c:v>294</c:v>
                </c:pt>
                <c:pt idx="728">
                  <c:v>114</c:v>
                </c:pt>
                <c:pt idx="729">
                  <c:v>114</c:v>
                </c:pt>
                <c:pt idx="730">
                  <c:v>114</c:v>
                </c:pt>
                <c:pt idx="731">
                  <c:v>114</c:v>
                </c:pt>
                <c:pt idx="732">
                  <c:v>114</c:v>
                </c:pt>
                <c:pt idx="733">
                  <c:v>1774</c:v>
                </c:pt>
                <c:pt idx="734">
                  <c:v>1774</c:v>
                </c:pt>
                <c:pt idx="735">
                  <c:v>1774</c:v>
                </c:pt>
                <c:pt idx="736">
                  <c:v>291</c:v>
                </c:pt>
                <c:pt idx="737">
                  <c:v>291</c:v>
                </c:pt>
                <c:pt idx="738">
                  <c:v>609</c:v>
                </c:pt>
                <c:pt idx="739">
                  <c:v>609</c:v>
                </c:pt>
                <c:pt idx="740">
                  <c:v>595</c:v>
                </c:pt>
                <c:pt idx="741">
                  <c:v>595</c:v>
                </c:pt>
                <c:pt idx="742">
                  <c:v>595</c:v>
                </c:pt>
                <c:pt idx="743">
                  <c:v>28</c:v>
                </c:pt>
                <c:pt idx="744">
                  <c:v>28</c:v>
                </c:pt>
                <c:pt idx="745">
                  <c:v>28</c:v>
                </c:pt>
                <c:pt idx="746">
                  <c:v>28</c:v>
                </c:pt>
                <c:pt idx="747">
                  <c:v>28</c:v>
                </c:pt>
                <c:pt idx="748">
                  <c:v>28</c:v>
                </c:pt>
                <c:pt idx="749">
                  <c:v>28</c:v>
                </c:pt>
                <c:pt idx="750">
                  <c:v>28</c:v>
                </c:pt>
                <c:pt idx="751">
                  <c:v>28</c:v>
                </c:pt>
                <c:pt idx="752">
                  <c:v>28</c:v>
                </c:pt>
                <c:pt idx="753">
                  <c:v>28</c:v>
                </c:pt>
                <c:pt idx="754">
                  <c:v>28</c:v>
                </c:pt>
                <c:pt idx="755">
                  <c:v>28</c:v>
                </c:pt>
                <c:pt idx="756">
                  <c:v>28</c:v>
                </c:pt>
                <c:pt idx="757">
                  <c:v>28</c:v>
                </c:pt>
                <c:pt idx="758">
                  <c:v>28</c:v>
                </c:pt>
                <c:pt idx="759">
                  <c:v>28</c:v>
                </c:pt>
                <c:pt idx="760">
                  <c:v>28</c:v>
                </c:pt>
                <c:pt idx="761">
                  <c:v>28</c:v>
                </c:pt>
                <c:pt idx="762">
                  <c:v>187</c:v>
                </c:pt>
                <c:pt idx="763">
                  <c:v>187</c:v>
                </c:pt>
                <c:pt idx="764">
                  <c:v>187</c:v>
                </c:pt>
                <c:pt idx="765">
                  <c:v>187</c:v>
                </c:pt>
                <c:pt idx="766">
                  <c:v>187</c:v>
                </c:pt>
                <c:pt idx="767">
                  <c:v>187</c:v>
                </c:pt>
                <c:pt idx="768">
                  <c:v>187</c:v>
                </c:pt>
                <c:pt idx="769">
                  <c:v>187</c:v>
                </c:pt>
                <c:pt idx="770">
                  <c:v>187</c:v>
                </c:pt>
                <c:pt idx="771">
                  <c:v>187</c:v>
                </c:pt>
                <c:pt idx="772">
                  <c:v>187</c:v>
                </c:pt>
                <c:pt idx="773">
                  <c:v>187</c:v>
                </c:pt>
                <c:pt idx="774">
                  <c:v>187</c:v>
                </c:pt>
                <c:pt idx="775">
                  <c:v>187</c:v>
                </c:pt>
                <c:pt idx="776">
                  <c:v>28</c:v>
                </c:pt>
                <c:pt idx="777">
                  <c:v>208</c:v>
                </c:pt>
                <c:pt idx="778">
                  <c:v>208</c:v>
                </c:pt>
                <c:pt idx="779">
                  <c:v>208</c:v>
                </c:pt>
                <c:pt idx="780">
                  <c:v>222</c:v>
                </c:pt>
                <c:pt idx="781">
                  <c:v>322</c:v>
                </c:pt>
                <c:pt idx="782">
                  <c:v>322</c:v>
                </c:pt>
                <c:pt idx="783">
                  <c:v>322</c:v>
                </c:pt>
                <c:pt idx="784">
                  <c:v>322</c:v>
                </c:pt>
                <c:pt idx="785">
                  <c:v>322</c:v>
                </c:pt>
                <c:pt idx="786">
                  <c:v>322</c:v>
                </c:pt>
                <c:pt idx="787">
                  <c:v>322</c:v>
                </c:pt>
                <c:pt idx="788">
                  <c:v>322</c:v>
                </c:pt>
                <c:pt idx="789">
                  <c:v>322</c:v>
                </c:pt>
                <c:pt idx="790">
                  <c:v>322</c:v>
                </c:pt>
                <c:pt idx="791">
                  <c:v>322</c:v>
                </c:pt>
                <c:pt idx="792">
                  <c:v>322</c:v>
                </c:pt>
                <c:pt idx="793">
                  <c:v>322</c:v>
                </c:pt>
                <c:pt idx="794">
                  <c:v>322</c:v>
                </c:pt>
                <c:pt idx="795">
                  <c:v>322</c:v>
                </c:pt>
                <c:pt idx="796">
                  <c:v>322</c:v>
                </c:pt>
                <c:pt idx="797">
                  <c:v>308</c:v>
                </c:pt>
                <c:pt idx="798">
                  <c:v>308</c:v>
                </c:pt>
                <c:pt idx="799">
                  <c:v>128</c:v>
                </c:pt>
                <c:pt idx="800">
                  <c:v>128</c:v>
                </c:pt>
                <c:pt idx="801">
                  <c:v>128</c:v>
                </c:pt>
                <c:pt idx="802">
                  <c:v>259</c:v>
                </c:pt>
                <c:pt idx="803">
                  <c:v>259</c:v>
                </c:pt>
                <c:pt idx="804">
                  <c:v>128</c:v>
                </c:pt>
                <c:pt idx="805">
                  <c:v>128</c:v>
                </c:pt>
                <c:pt idx="806">
                  <c:v>128</c:v>
                </c:pt>
                <c:pt idx="807">
                  <c:v>128</c:v>
                </c:pt>
                <c:pt idx="808">
                  <c:v>128</c:v>
                </c:pt>
                <c:pt idx="809">
                  <c:v>128</c:v>
                </c:pt>
                <c:pt idx="810">
                  <c:v>128</c:v>
                </c:pt>
                <c:pt idx="811">
                  <c:v>128</c:v>
                </c:pt>
                <c:pt idx="812">
                  <c:v>128</c:v>
                </c:pt>
                <c:pt idx="813">
                  <c:v>128</c:v>
                </c:pt>
                <c:pt idx="814">
                  <c:v>128</c:v>
                </c:pt>
                <c:pt idx="815">
                  <c:v>2262</c:v>
                </c:pt>
                <c:pt idx="816">
                  <c:v>2262</c:v>
                </c:pt>
                <c:pt idx="817">
                  <c:v>2262</c:v>
                </c:pt>
                <c:pt idx="818">
                  <c:v>2262</c:v>
                </c:pt>
                <c:pt idx="819">
                  <c:v>2262</c:v>
                </c:pt>
                <c:pt idx="820">
                  <c:v>2262</c:v>
                </c:pt>
                <c:pt idx="821">
                  <c:v>2262</c:v>
                </c:pt>
                <c:pt idx="822">
                  <c:v>2262</c:v>
                </c:pt>
                <c:pt idx="823">
                  <c:v>2262</c:v>
                </c:pt>
                <c:pt idx="824">
                  <c:v>2262</c:v>
                </c:pt>
                <c:pt idx="825">
                  <c:v>2262</c:v>
                </c:pt>
                <c:pt idx="826">
                  <c:v>2262</c:v>
                </c:pt>
                <c:pt idx="827">
                  <c:v>2262</c:v>
                </c:pt>
                <c:pt idx="828">
                  <c:v>2262</c:v>
                </c:pt>
                <c:pt idx="829">
                  <c:v>2262</c:v>
                </c:pt>
                <c:pt idx="830">
                  <c:v>2262</c:v>
                </c:pt>
                <c:pt idx="831">
                  <c:v>2262</c:v>
                </c:pt>
                <c:pt idx="832">
                  <c:v>2262</c:v>
                </c:pt>
                <c:pt idx="833">
                  <c:v>2262</c:v>
                </c:pt>
                <c:pt idx="834">
                  <c:v>2421</c:v>
                </c:pt>
                <c:pt idx="835">
                  <c:v>187</c:v>
                </c:pt>
                <c:pt idx="836">
                  <c:v>187</c:v>
                </c:pt>
                <c:pt idx="837">
                  <c:v>187</c:v>
                </c:pt>
                <c:pt idx="838">
                  <c:v>187</c:v>
                </c:pt>
                <c:pt idx="839">
                  <c:v>187</c:v>
                </c:pt>
                <c:pt idx="840">
                  <c:v>187</c:v>
                </c:pt>
                <c:pt idx="841">
                  <c:v>187</c:v>
                </c:pt>
                <c:pt idx="842">
                  <c:v>187</c:v>
                </c:pt>
                <c:pt idx="843">
                  <c:v>187</c:v>
                </c:pt>
                <c:pt idx="844">
                  <c:v>187</c:v>
                </c:pt>
                <c:pt idx="845">
                  <c:v>187</c:v>
                </c:pt>
                <c:pt idx="846">
                  <c:v>187</c:v>
                </c:pt>
                <c:pt idx="847">
                  <c:v>187</c:v>
                </c:pt>
                <c:pt idx="848">
                  <c:v>28</c:v>
                </c:pt>
                <c:pt idx="849">
                  <c:v>28</c:v>
                </c:pt>
                <c:pt idx="850">
                  <c:v>208</c:v>
                </c:pt>
                <c:pt idx="851">
                  <c:v>208</c:v>
                </c:pt>
                <c:pt idx="852">
                  <c:v>208</c:v>
                </c:pt>
                <c:pt idx="853">
                  <c:v>208</c:v>
                </c:pt>
                <c:pt idx="854">
                  <c:v>208</c:v>
                </c:pt>
                <c:pt idx="855">
                  <c:v>208</c:v>
                </c:pt>
                <c:pt idx="856">
                  <c:v>208</c:v>
                </c:pt>
                <c:pt idx="857">
                  <c:v>208</c:v>
                </c:pt>
                <c:pt idx="858">
                  <c:v>208</c:v>
                </c:pt>
                <c:pt idx="859">
                  <c:v>208</c:v>
                </c:pt>
                <c:pt idx="860">
                  <c:v>208</c:v>
                </c:pt>
                <c:pt idx="861">
                  <c:v>208</c:v>
                </c:pt>
                <c:pt idx="862">
                  <c:v>208</c:v>
                </c:pt>
                <c:pt idx="863">
                  <c:v>208</c:v>
                </c:pt>
                <c:pt idx="864">
                  <c:v>208</c:v>
                </c:pt>
                <c:pt idx="865">
                  <c:v>1868</c:v>
                </c:pt>
                <c:pt idx="866">
                  <c:v>1868</c:v>
                </c:pt>
                <c:pt idx="867">
                  <c:v>1868</c:v>
                </c:pt>
                <c:pt idx="868">
                  <c:v>208</c:v>
                </c:pt>
                <c:pt idx="869">
                  <c:v>208</c:v>
                </c:pt>
                <c:pt idx="870">
                  <c:v>208</c:v>
                </c:pt>
                <c:pt idx="871">
                  <c:v>208</c:v>
                </c:pt>
                <c:pt idx="872">
                  <c:v>28</c:v>
                </c:pt>
                <c:pt idx="873">
                  <c:v>28</c:v>
                </c:pt>
                <c:pt idx="874">
                  <c:v>28</c:v>
                </c:pt>
                <c:pt idx="875">
                  <c:v>28</c:v>
                </c:pt>
                <c:pt idx="876">
                  <c:v>28</c:v>
                </c:pt>
                <c:pt idx="877">
                  <c:v>28</c:v>
                </c:pt>
                <c:pt idx="878">
                  <c:v>28</c:v>
                </c:pt>
                <c:pt idx="879">
                  <c:v>2162</c:v>
                </c:pt>
                <c:pt idx="880">
                  <c:v>2162</c:v>
                </c:pt>
                <c:pt idx="881">
                  <c:v>2162</c:v>
                </c:pt>
                <c:pt idx="882">
                  <c:v>2162</c:v>
                </c:pt>
                <c:pt idx="883">
                  <c:v>2162</c:v>
                </c:pt>
                <c:pt idx="884">
                  <c:v>2162</c:v>
                </c:pt>
                <c:pt idx="885">
                  <c:v>2162</c:v>
                </c:pt>
                <c:pt idx="886">
                  <c:v>2162</c:v>
                </c:pt>
                <c:pt idx="887">
                  <c:v>2162</c:v>
                </c:pt>
                <c:pt idx="888">
                  <c:v>2162</c:v>
                </c:pt>
                <c:pt idx="889">
                  <c:v>2162</c:v>
                </c:pt>
                <c:pt idx="890">
                  <c:v>2162</c:v>
                </c:pt>
                <c:pt idx="891">
                  <c:v>2162</c:v>
                </c:pt>
                <c:pt idx="892">
                  <c:v>2162</c:v>
                </c:pt>
                <c:pt idx="893">
                  <c:v>2162</c:v>
                </c:pt>
                <c:pt idx="894">
                  <c:v>2162</c:v>
                </c:pt>
                <c:pt idx="895">
                  <c:v>2162</c:v>
                </c:pt>
                <c:pt idx="896">
                  <c:v>2162</c:v>
                </c:pt>
                <c:pt idx="897">
                  <c:v>2162</c:v>
                </c:pt>
                <c:pt idx="898">
                  <c:v>2162</c:v>
                </c:pt>
                <c:pt idx="899">
                  <c:v>28</c:v>
                </c:pt>
                <c:pt idx="900">
                  <c:v>28</c:v>
                </c:pt>
                <c:pt idx="901">
                  <c:v>28</c:v>
                </c:pt>
                <c:pt idx="902">
                  <c:v>28</c:v>
                </c:pt>
                <c:pt idx="903">
                  <c:v>28</c:v>
                </c:pt>
                <c:pt idx="904">
                  <c:v>28</c:v>
                </c:pt>
                <c:pt idx="905">
                  <c:v>28</c:v>
                </c:pt>
                <c:pt idx="906">
                  <c:v>28</c:v>
                </c:pt>
                <c:pt idx="907">
                  <c:v>187</c:v>
                </c:pt>
                <c:pt idx="908">
                  <c:v>187</c:v>
                </c:pt>
                <c:pt idx="909">
                  <c:v>187</c:v>
                </c:pt>
                <c:pt idx="910">
                  <c:v>187</c:v>
                </c:pt>
                <c:pt idx="911">
                  <c:v>187</c:v>
                </c:pt>
                <c:pt idx="912">
                  <c:v>187</c:v>
                </c:pt>
                <c:pt idx="913">
                  <c:v>187</c:v>
                </c:pt>
                <c:pt idx="914">
                  <c:v>187</c:v>
                </c:pt>
                <c:pt idx="915">
                  <c:v>187</c:v>
                </c:pt>
                <c:pt idx="916">
                  <c:v>187</c:v>
                </c:pt>
                <c:pt idx="917">
                  <c:v>187</c:v>
                </c:pt>
                <c:pt idx="918">
                  <c:v>187</c:v>
                </c:pt>
                <c:pt idx="919">
                  <c:v>187</c:v>
                </c:pt>
                <c:pt idx="920">
                  <c:v>187</c:v>
                </c:pt>
                <c:pt idx="921">
                  <c:v>28</c:v>
                </c:pt>
                <c:pt idx="922">
                  <c:v>28</c:v>
                </c:pt>
                <c:pt idx="923">
                  <c:v>28</c:v>
                </c:pt>
                <c:pt idx="924">
                  <c:v>28</c:v>
                </c:pt>
                <c:pt idx="925">
                  <c:v>28</c:v>
                </c:pt>
                <c:pt idx="926">
                  <c:v>28</c:v>
                </c:pt>
                <c:pt idx="927">
                  <c:v>28</c:v>
                </c:pt>
                <c:pt idx="928">
                  <c:v>28</c:v>
                </c:pt>
                <c:pt idx="929">
                  <c:v>28</c:v>
                </c:pt>
                <c:pt idx="930">
                  <c:v>28</c:v>
                </c:pt>
                <c:pt idx="931">
                  <c:v>28</c:v>
                </c:pt>
                <c:pt idx="932">
                  <c:v>28</c:v>
                </c:pt>
                <c:pt idx="933">
                  <c:v>28</c:v>
                </c:pt>
                <c:pt idx="934">
                  <c:v>28</c:v>
                </c:pt>
                <c:pt idx="935">
                  <c:v>28</c:v>
                </c:pt>
                <c:pt idx="936">
                  <c:v>28</c:v>
                </c:pt>
                <c:pt idx="937">
                  <c:v>28</c:v>
                </c:pt>
                <c:pt idx="938">
                  <c:v>208</c:v>
                </c:pt>
                <c:pt idx="939">
                  <c:v>208</c:v>
                </c:pt>
                <c:pt idx="940">
                  <c:v>208</c:v>
                </c:pt>
                <c:pt idx="941">
                  <c:v>208</c:v>
                </c:pt>
                <c:pt idx="942">
                  <c:v>208</c:v>
                </c:pt>
                <c:pt idx="943">
                  <c:v>208</c:v>
                </c:pt>
                <c:pt idx="944">
                  <c:v>208</c:v>
                </c:pt>
                <c:pt idx="945">
                  <c:v>208</c:v>
                </c:pt>
                <c:pt idx="946">
                  <c:v>208</c:v>
                </c:pt>
                <c:pt idx="947">
                  <c:v>208</c:v>
                </c:pt>
                <c:pt idx="948">
                  <c:v>208</c:v>
                </c:pt>
                <c:pt idx="949">
                  <c:v>208</c:v>
                </c:pt>
                <c:pt idx="950">
                  <c:v>208</c:v>
                </c:pt>
                <c:pt idx="951">
                  <c:v>208</c:v>
                </c:pt>
                <c:pt idx="952">
                  <c:v>208</c:v>
                </c:pt>
                <c:pt idx="953">
                  <c:v>208</c:v>
                </c:pt>
                <c:pt idx="954">
                  <c:v>208</c:v>
                </c:pt>
                <c:pt idx="955">
                  <c:v>208</c:v>
                </c:pt>
                <c:pt idx="956">
                  <c:v>208</c:v>
                </c:pt>
                <c:pt idx="957">
                  <c:v>208</c:v>
                </c:pt>
                <c:pt idx="958">
                  <c:v>208</c:v>
                </c:pt>
                <c:pt idx="959">
                  <c:v>208</c:v>
                </c:pt>
                <c:pt idx="960">
                  <c:v>28</c:v>
                </c:pt>
                <c:pt idx="961">
                  <c:v>28</c:v>
                </c:pt>
                <c:pt idx="962">
                  <c:v>159</c:v>
                </c:pt>
                <c:pt idx="963">
                  <c:v>159</c:v>
                </c:pt>
                <c:pt idx="964">
                  <c:v>159</c:v>
                </c:pt>
                <c:pt idx="965">
                  <c:v>159</c:v>
                </c:pt>
                <c:pt idx="966">
                  <c:v>159</c:v>
                </c:pt>
                <c:pt idx="967">
                  <c:v>159</c:v>
                </c:pt>
                <c:pt idx="968">
                  <c:v>159</c:v>
                </c:pt>
                <c:pt idx="969">
                  <c:v>159</c:v>
                </c:pt>
                <c:pt idx="970">
                  <c:v>159</c:v>
                </c:pt>
                <c:pt idx="971">
                  <c:v>159</c:v>
                </c:pt>
                <c:pt idx="972">
                  <c:v>159</c:v>
                </c:pt>
                <c:pt idx="973">
                  <c:v>159</c:v>
                </c:pt>
                <c:pt idx="974">
                  <c:v>159</c:v>
                </c:pt>
                <c:pt idx="975">
                  <c:v>159</c:v>
                </c:pt>
                <c:pt idx="976">
                  <c:v>159</c:v>
                </c:pt>
                <c:pt idx="977">
                  <c:v>159</c:v>
                </c:pt>
                <c:pt idx="978">
                  <c:v>1371</c:v>
                </c:pt>
                <c:pt idx="979">
                  <c:v>1371</c:v>
                </c:pt>
                <c:pt idx="980">
                  <c:v>1371</c:v>
                </c:pt>
                <c:pt idx="981">
                  <c:v>1530</c:v>
                </c:pt>
                <c:pt idx="982">
                  <c:v>1530</c:v>
                </c:pt>
                <c:pt idx="983">
                  <c:v>1530</c:v>
                </c:pt>
                <c:pt idx="984">
                  <c:v>1530</c:v>
                </c:pt>
                <c:pt idx="985">
                  <c:v>1530</c:v>
                </c:pt>
                <c:pt idx="986">
                  <c:v>1530</c:v>
                </c:pt>
                <c:pt idx="987">
                  <c:v>1530</c:v>
                </c:pt>
                <c:pt idx="988">
                  <c:v>1530</c:v>
                </c:pt>
                <c:pt idx="989">
                  <c:v>1530</c:v>
                </c:pt>
                <c:pt idx="990">
                  <c:v>1530</c:v>
                </c:pt>
                <c:pt idx="991">
                  <c:v>1530</c:v>
                </c:pt>
                <c:pt idx="992">
                  <c:v>1530</c:v>
                </c:pt>
                <c:pt idx="993">
                  <c:v>1530</c:v>
                </c:pt>
                <c:pt idx="994">
                  <c:v>1530</c:v>
                </c:pt>
                <c:pt idx="995">
                  <c:v>1371</c:v>
                </c:pt>
                <c:pt idx="996">
                  <c:v>1371</c:v>
                </c:pt>
                <c:pt idx="997">
                  <c:v>1371</c:v>
                </c:pt>
                <c:pt idx="998">
                  <c:v>1371</c:v>
                </c:pt>
                <c:pt idx="999">
                  <c:v>1371</c:v>
                </c:pt>
                <c:pt idx="1000">
                  <c:v>1371</c:v>
                </c:pt>
                <c:pt idx="1001">
                  <c:v>1371</c:v>
                </c:pt>
                <c:pt idx="1002">
                  <c:v>3031</c:v>
                </c:pt>
                <c:pt idx="1003">
                  <c:v>3031</c:v>
                </c:pt>
                <c:pt idx="1004">
                  <c:v>3031</c:v>
                </c:pt>
                <c:pt idx="1005">
                  <c:v>1371</c:v>
                </c:pt>
                <c:pt idx="1006">
                  <c:v>1371</c:v>
                </c:pt>
                <c:pt idx="1007">
                  <c:v>1371</c:v>
                </c:pt>
                <c:pt idx="1008">
                  <c:v>1371</c:v>
                </c:pt>
                <c:pt idx="1009">
                  <c:v>1371</c:v>
                </c:pt>
                <c:pt idx="1010">
                  <c:v>1371</c:v>
                </c:pt>
                <c:pt idx="1011">
                  <c:v>1371</c:v>
                </c:pt>
                <c:pt idx="1012">
                  <c:v>1371</c:v>
                </c:pt>
                <c:pt idx="1013">
                  <c:v>1551</c:v>
                </c:pt>
                <c:pt idx="1014">
                  <c:v>1551</c:v>
                </c:pt>
                <c:pt idx="1015">
                  <c:v>1551</c:v>
                </c:pt>
                <c:pt idx="1016">
                  <c:v>1551</c:v>
                </c:pt>
                <c:pt idx="1017">
                  <c:v>3211</c:v>
                </c:pt>
                <c:pt idx="1018">
                  <c:v>3211</c:v>
                </c:pt>
                <c:pt idx="1019">
                  <c:v>3211</c:v>
                </c:pt>
                <c:pt idx="1020">
                  <c:v>1551</c:v>
                </c:pt>
                <c:pt idx="1021">
                  <c:v>1551</c:v>
                </c:pt>
                <c:pt idx="1022">
                  <c:v>1551</c:v>
                </c:pt>
                <c:pt idx="1023">
                  <c:v>1551</c:v>
                </c:pt>
                <c:pt idx="1024">
                  <c:v>1551</c:v>
                </c:pt>
                <c:pt idx="1025">
                  <c:v>1551</c:v>
                </c:pt>
                <c:pt idx="1026">
                  <c:v>1551</c:v>
                </c:pt>
                <c:pt idx="1027">
                  <c:v>1551</c:v>
                </c:pt>
                <c:pt idx="1028">
                  <c:v>1551</c:v>
                </c:pt>
                <c:pt idx="1029">
                  <c:v>1551</c:v>
                </c:pt>
                <c:pt idx="1030">
                  <c:v>1551</c:v>
                </c:pt>
                <c:pt idx="1031">
                  <c:v>1551</c:v>
                </c:pt>
                <c:pt idx="1032">
                  <c:v>1551</c:v>
                </c:pt>
                <c:pt idx="1033">
                  <c:v>1551</c:v>
                </c:pt>
                <c:pt idx="1034">
                  <c:v>1551</c:v>
                </c:pt>
                <c:pt idx="1035">
                  <c:v>1371</c:v>
                </c:pt>
                <c:pt idx="1036">
                  <c:v>1371</c:v>
                </c:pt>
                <c:pt idx="1037">
                  <c:v>1371</c:v>
                </c:pt>
                <c:pt idx="1038">
                  <c:v>159</c:v>
                </c:pt>
                <c:pt idx="1039">
                  <c:v>159</c:v>
                </c:pt>
                <c:pt idx="1040">
                  <c:v>159</c:v>
                </c:pt>
                <c:pt idx="1041">
                  <c:v>1371</c:v>
                </c:pt>
                <c:pt idx="1042">
                  <c:v>1371</c:v>
                </c:pt>
                <c:pt idx="1043">
                  <c:v>1371</c:v>
                </c:pt>
                <c:pt idx="1044">
                  <c:v>1371</c:v>
                </c:pt>
                <c:pt idx="1045">
                  <c:v>1371</c:v>
                </c:pt>
                <c:pt idx="1046">
                  <c:v>1371</c:v>
                </c:pt>
                <c:pt idx="1047">
                  <c:v>1371</c:v>
                </c:pt>
                <c:pt idx="1048">
                  <c:v>1371</c:v>
                </c:pt>
                <c:pt idx="1049">
                  <c:v>1371</c:v>
                </c:pt>
                <c:pt idx="1050">
                  <c:v>1371</c:v>
                </c:pt>
                <c:pt idx="1051">
                  <c:v>1371</c:v>
                </c:pt>
                <c:pt idx="1052">
                  <c:v>1371</c:v>
                </c:pt>
                <c:pt idx="1053">
                  <c:v>1371</c:v>
                </c:pt>
                <c:pt idx="1054">
                  <c:v>1371</c:v>
                </c:pt>
                <c:pt idx="1055">
                  <c:v>1371</c:v>
                </c:pt>
                <c:pt idx="1056">
                  <c:v>1371</c:v>
                </c:pt>
                <c:pt idx="1057">
                  <c:v>1371</c:v>
                </c:pt>
                <c:pt idx="1058">
                  <c:v>1371</c:v>
                </c:pt>
                <c:pt idx="1059">
                  <c:v>1371</c:v>
                </c:pt>
                <c:pt idx="1060">
                  <c:v>1371</c:v>
                </c:pt>
                <c:pt idx="1061">
                  <c:v>1371</c:v>
                </c:pt>
                <c:pt idx="1062">
                  <c:v>1371</c:v>
                </c:pt>
                <c:pt idx="1063">
                  <c:v>1371</c:v>
                </c:pt>
                <c:pt idx="1064">
                  <c:v>1371</c:v>
                </c:pt>
                <c:pt idx="1065">
                  <c:v>1371</c:v>
                </c:pt>
                <c:pt idx="1066">
                  <c:v>1371</c:v>
                </c:pt>
                <c:pt idx="1067">
                  <c:v>1371</c:v>
                </c:pt>
                <c:pt idx="1068">
                  <c:v>1371</c:v>
                </c:pt>
                <c:pt idx="1069">
                  <c:v>1371</c:v>
                </c:pt>
                <c:pt idx="1070">
                  <c:v>1371</c:v>
                </c:pt>
                <c:pt idx="1071">
                  <c:v>1371</c:v>
                </c:pt>
                <c:pt idx="1072">
                  <c:v>1371</c:v>
                </c:pt>
                <c:pt idx="1073">
                  <c:v>1371</c:v>
                </c:pt>
                <c:pt idx="1074">
                  <c:v>1371</c:v>
                </c:pt>
                <c:pt idx="1075">
                  <c:v>1371</c:v>
                </c:pt>
                <c:pt idx="1076">
                  <c:v>1371</c:v>
                </c:pt>
                <c:pt idx="1077">
                  <c:v>1371</c:v>
                </c:pt>
                <c:pt idx="1078">
                  <c:v>1371</c:v>
                </c:pt>
                <c:pt idx="1079">
                  <c:v>1371</c:v>
                </c:pt>
                <c:pt idx="1080">
                  <c:v>1530</c:v>
                </c:pt>
                <c:pt idx="1081">
                  <c:v>1530</c:v>
                </c:pt>
                <c:pt idx="1082">
                  <c:v>1530</c:v>
                </c:pt>
                <c:pt idx="1083">
                  <c:v>1530</c:v>
                </c:pt>
                <c:pt idx="1084">
                  <c:v>1530</c:v>
                </c:pt>
                <c:pt idx="1085">
                  <c:v>1530</c:v>
                </c:pt>
                <c:pt idx="1086">
                  <c:v>1530</c:v>
                </c:pt>
                <c:pt idx="1087">
                  <c:v>1710</c:v>
                </c:pt>
                <c:pt idx="1088">
                  <c:v>1710</c:v>
                </c:pt>
                <c:pt idx="1089">
                  <c:v>1710</c:v>
                </c:pt>
                <c:pt idx="1090">
                  <c:v>1710</c:v>
                </c:pt>
                <c:pt idx="1091">
                  <c:v>1710</c:v>
                </c:pt>
                <c:pt idx="1092">
                  <c:v>1710</c:v>
                </c:pt>
                <c:pt idx="1093">
                  <c:v>1710</c:v>
                </c:pt>
                <c:pt idx="1094">
                  <c:v>1551</c:v>
                </c:pt>
                <c:pt idx="1095">
                  <c:v>1551</c:v>
                </c:pt>
                <c:pt idx="1096">
                  <c:v>1551</c:v>
                </c:pt>
                <c:pt idx="1097">
                  <c:v>1551</c:v>
                </c:pt>
                <c:pt idx="1098">
                  <c:v>1551</c:v>
                </c:pt>
                <c:pt idx="1099">
                  <c:v>1551</c:v>
                </c:pt>
                <c:pt idx="1100">
                  <c:v>1551</c:v>
                </c:pt>
                <c:pt idx="1101">
                  <c:v>339</c:v>
                </c:pt>
                <c:pt idx="1102">
                  <c:v>339</c:v>
                </c:pt>
                <c:pt idx="1103">
                  <c:v>339</c:v>
                </c:pt>
                <c:pt idx="1104">
                  <c:v>339</c:v>
                </c:pt>
                <c:pt idx="1105">
                  <c:v>369</c:v>
                </c:pt>
                <c:pt idx="1106">
                  <c:v>369</c:v>
                </c:pt>
                <c:pt idx="1107">
                  <c:v>369</c:v>
                </c:pt>
                <c:pt idx="1108">
                  <c:v>369</c:v>
                </c:pt>
                <c:pt idx="1109">
                  <c:v>189</c:v>
                </c:pt>
                <c:pt idx="1110">
                  <c:v>189</c:v>
                </c:pt>
                <c:pt idx="1111">
                  <c:v>189</c:v>
                </c:pt>
                <c:pt idx="1112">
                  <c:v>189</c:v>
                </c:pt>
                <c:pt idx="1113">
                  <c:v>189</c:v>
                </c:pt>
                <c:pt idx="1114">
                  <c:v>189</c:v>
                </c:pt>
                <c:pt idx="1115">
                  <c:v>189</c:v>
                </c:pt>
                <c:pt idx="1116">
                  <c:v>189</c:v>
                </c:pt>
                <c:pt idx="1117">
                  <c:v>189</c:v>
                </c:pt>
                <c:pt idx="1118">
                  <c:v>189</c:v>
                </c:pt>
                <c:pt idx="1119">
                  <c:v>189</c:v>
                </c:pt>
                <c:pt idx="1120">
                  <c:v>209</c:v>
                </c:pt>
                <c:pt idx="1121">
                  <c:v>209</c:v>
                </c:pt>
                <c:pt idx="1122">
                  <c:v>209</c:v>
                </c:pt>
                <c:pt idx="1123">
                  <c:v>259</c:v>
                </c:pt>
                <c:pt idx="1124">
                  <c:v>259</c:v>
                </c:pt>
                <c:pt idx="1125">
                  <c:v>259</c:v>
                </c:pt>
                <c:pt idx="1126">
                  <c:v>259</c:v>
                </c:pt>
                <c:pt idx="1127">
                  <c:v>259</c:v>
                </c:pt>
                <c:pt idx="1128">
                  <c:v>259</c:v>
                </c:pt>
                <c:pt idx="1129">
                  <c:v>259</c:v>
                </c:pt>
                <c:pt idx="1130">
                  <c:v>259</c:v>
                </c:pt>
                <c:pt idx="1131">
                  <c:v>259</c:v>
                </c:pt>
                <c:pt idx="1132">
                  <c:v>259</c:v>
                </c:pt>
                <c:pt idx="1133">
                  <c:v>259</c:v>
                </c:pt>
                <c:pt idx="1134">
                  <c:v>259</c:v>
                </c:pt>
                <c:pt idx="1135">
                  <c:v>259</c:v>
                </c:pt>
                <c:pt idx="1136">
                  <c:v>259</c:v>
                </c:pt>
                <c:pt idx="1137">
                  <c:v>379</c:v>
                </c:pt>
                <c:pt idx="1138">
                  <c:v>379</c:v>
                </c:pt>
                <c:pt idx="1139">
                  <c:v>379</c:v>
                </c:pt>
                <c:pt idx="1140">
                  <c:v>379</c:v>
                </c:pt>
                <c:pt idx="1141">
                  <c:v>379</c:v>
                </c:pt>
                <c:pt idx="1142">
                  <c:v>379</c:v>
                </c:pt>
                <c:pt idx="1143">
                  <c:v>329</c:v>
                </c:pt>
                <c:pt idx="1144">
                  <c:v>269</c:v>
                </c:pt>
                <c:pt idx="1145">
                  <c:v>269</c:v>
                </c:pt>
                <c:pt idx="1146">
                  <c:v>269</c:v>
                </c:pt>
                <c:pt idx="1147">
                  <c:v>269</c:v>
                </c:pt>
                <c:pt idx="1148">
                  <c:v>269</c:v>
                </c:pt>
                <c:pt idx="1149">
                  <c:v>150</c:v>
                </c:pt>
                <c:pt idx="1150">
                  <c:v>150</c:v>
                </c:pt>
                <c:pt idx="1151">
                  <c:v>150</c:v>
                </c:pt>
                <c:pt idx="1152">
                  <c:v>150</c:v>
                </c:pt>
                <c:pt idx="1153">
                  <c:v>1969</c:v>
                </c:pt>
                <c:pt idx="1154">
                  <c:v>1969</c:v>
                </c:pt>
                <c:pt idx="1155">
                  <c:v>1969</c:v>
                </c:pt>
                <c:pt idx="1156">
                  <c:v>489</c:v>
                </c:pt>
                <c:pt idx="1157">
                  <c:v>489</c:v>
                </c:pt>
                <c:pt idx="1158">
                  <c:v>489</c:v>
                </c:pt>
                <c:pt idx="1159">
                  <c:v>477</c:v>
                </c:pt>
                <c:pt idx="1160">
                  <c:v>477</c:v>
                </c:pt>
                <c:pt idx="1161">
                  <c:v>477</c:v>
                </c:pt>
                <c:pt idx="1162">
                  <c:v>477</c:v>
                </c:pt>
                <c:pt idx="1163">
                  <c:v>477</c:v>
                </c:pt>
                <c:pt idx="1164">
                  <c:v>608</c:v>
                </c:pt>
                <c:pt idx="1165">
                  <c:v>608</c:v>
                </c:pt>
                <c:pt idx="1166">
                  <c:v>608</c:v>
                </c:pt>
                <c:pt idx="1167">
                  <c:v>449</c:v>
                </c:pt>
                <c:pt idx="1168">
                  <c:v>449</c:v>
                </c:pt>
                <c:pt idx="1169">
                  <c:v>449</c:v>
                </c:pt>
                <c:pt idx="1170">
                  <c:v>449</c:v>
                </c:pt>
                <c:pt idx="1171">
                  <c:v>449</c:v>
                </c:pt>
                <c:pt idx="1172">
                  <c:v>449</c:v>
                </c:pt>
                <c:pt idx="1173">
                  <c:v>449</c:v>
                </c:pt>
                <c:pt idx="1174">
                  <c:v>449</c:v>
                </c:pt>
                <c:pt idx="1175">
                  <c:v>2109</c:v>
                </c:pt>
                <c:pt idx="1176">
                  <c:v>2109</c:v>
                </c:pt>
                <c:pt idx="1177">
                  <c:v>2109</c:v>
                </c:pt>
                <c:pt idx="1178">
                  <c:v>239</c:v>
                </c:pt>
                <c:pt idx="1179">
                  <c:v>239</c:v>
                </c:pt>
                <c:pt idx="1180">
                  <c:v>239</c:v>
                </c:pt>
                <c:pt idx="1181">
                  <c:v>239</c:v>
                </c:pt>
                <c:pt idx="1182">
                  <c:v>239</c:v>
                </c:pt>
                <c:pt idx="1183">
                  <c:v>108</c:v>
                </c:pt>
                <c:pt idx="1184">
                  <c:v>108</c:v>
                </c:pt>
                <c:pt idx="1185">
                  <c:v>108</c:v>
                </c:pt>
                <c:pt idx="1186">
                  <c:v>108</c:v>
                </c:pt>
                <c:pt idx="1187">
                  <c:v>108</c:v>
                </c:pt>
                <c:pt idx="1188">
                  <c:v>108</c:v>
                </c:pt>
                <c:pt idx="1189">
                  <c:v>108</c:v>
                </c:pt>
                <c:pt idx="1190">
                  <c:v>108</c:v>
                </c:pt>
                <c:pt idx="1191">
                  <c:v>108</c:v>
                </c:pt>
                <c:pt idx="1192">
                  <c:v>108</c:v>
                </c:pt>
                <c:pt idx="1193">
                  <c:v>108</c:v>
                </c:pt>
                <c:pt idx="1194">
                  <c:v>108</c:v>
                </c:pt>
                <c:pt idx="1195">
                  <c:v>108</c:v>
                </c:pt>
                <c:pt idx="1196">
                  <c:v>108</c:v>
                </c:pt>
                <c:pt idx="1197">
                  <c:v>138</c:v>
                </c:pt>
                <c:pt idx="1198">
                  <c:v>138</c:v>
                </c:pt>
                <c:pt idx="1199">
                  <c:v>138</c:v>
                </c:pt>
                <c:pt idx="1200">
                  <c:v>138</c:v>
                </c:pt>
                <c:pt idx="1201">
                  <c:v>78</c:v>
                </c:pt>
                <c:pt idx="1202">
                  <c:v>78</c:v>
                </c:pt>
                <c:pt idx="1203">
                  <c:v>78</c:v>
                </c:pt>
                <c:pt idx="1204">
                  <c:v>78</c:v>
                </c:pt>
                <c:pt idx="1205">
                  <c:v>78</c:v>
                </c:pt>
                <c:pt idx="1206">
                  <c:v>78</c:v>
                </c:pt>
                <c:pt idx="1207">
                  <c:v>58</c:v>
                </c:pt>
                <c:pt idx="1208">
                  <c:v>58</c:v>
                </c:pt>
                <c:pt idx="1209">
                  <c:v>58</c:v>
                </c:pt>
                <c:pt idx="1210">
                  <c:v>58</c:v>
                </c:pt>
                <c:pt idx="1211">
                  <c:v>58</c:v>
                </c:pt>
                <c:pt idx="1212">
                  <c:v>58</c:v>
                </c:pt>
                <c:pt idx="1213">
                  <c:v>58</c:v>
                </c:pt>
                <c:pt idx="1214">
                  <c:v>58</c:v>
                </c:pt>
                <c:pt idx="1215">
                  <c:v>58</c:v>
                </c:pt>
                <c:pt idx="1216">
                  <c:v>58</c:v>
                </c:pt>
                <c:pt idx="1217">
                  <c:v>58</c:v>
                </c:pt>
                <c:pt idx="1218">
                  <c:v>58</c:v>
                </c:pt>
                <c:pt idx="1219">
                  <c:v>189</c:v>
                </c:pt>
                <c:pt idx="1220">
                  <c:v>189</c:v>
                </c:pt>
                <c:pt idx="1221">
                  <c:v>189</c:v>
                </c:pt>
                <c:pt idx="1222">
                  <c:v>189</c:v>
                </c:pt>
                <c:pt idx="1223">
                  <c:v>189</c:v>
                </c:pt>
                <c:pt idx="1224">
                  <c:v>189</c:v>
                </c:pt>
                <c:pt idx="1225">
                  <c:v>189</c:v>
                </c:pt>
                <c:pt idx="1226">
                  <c:v>189</c:v>
                </c:pt>
                <c:pt idx="1227">
                  <c:v>189</c:v>
                </c:pt>
                <c:pt idx="1228">
                  <c:v>189</c:v>
                </c:pt>
                <c:pt idx="1229">
                  <c:v>189</c:v>
                </c:pt>
                <c:pt idx="1230">
                  <c:v>189</c:v>
                </c:pt>
                <c:pt idx="1231">
                  <c:v>189</c:v>
                </c:pt>
                <c:pt idx="1232">
                  <c:v>189</c:v>
                </c:pt>
                <c:pt idx="1233">
                  <c:v>189</c:v>
                </c:pt>
                <c:pt idx="1234">
                  <c:v>189</c:v>
                </c:pt>
                <c:pt idx="1235">
                  <c:v>189</c:v>
                </c:pt>
                <c:pt idx="1236">
                  <c:v>189</c:v>
                </c:pt>
                <c:pt idx="1237">
                  <c:v>189</c:v>
                </c:pt>
                <c:pt idx="1238">
                  <c:v>189</c:v>
                </c:pt>
                <c:pt idx="1239">
                  <c:v>189</c:v>
                </c:pt>
                <c:pt idx="1240">
                  <c:v>189</c:v>
                </c:pt>
                <c:pt idx="1241">
                  <c:v>189</c:v>
                </c:pt>
                <c:pt idx="1242">
                  <c:v>189</c:v>
                </c:pt>
                <c:pt idx="1243">
                  <c:v>189</c:v>
                </c:pt>
                <c:pt idx="1244">
                  <c:v>189</c:v>
                </c:pt>
                <c:pt idx="1245">
                  <c:v>348</c:v>
                </c:pt>
                <c:pt idx="1246">
                  <c:v>448</c:v>
                </c:pt>
                <c:pt idx="1247">
                  <c:v>360</c:v>
                </c:pt>
                <c:pt idx="1248">
                  <c:v>360</c:v>
                </c:pt>
                <c:pt idx="1249">
                  <c:v>360</c:v>
                </c:pt>
                <c:pt idx="1250">
                  <c:v>360</c:v>
                </c:pt>
                <c:pt idx="1251">
                  <c:v>360</c:v>
                </c:pt>
                <c:pt idx="1252">
                  <c:v>360</c:v>
                </c:pt>
                <c:pt idx="1253">
                  <c:v>360</c:v>
                </c:pt>
                <c:pt idx="1254">
                  <c:v>360</c:v>
                </c:pt>
                <c:pt idx="1255">
                  <c:v>360</c:v>
                </c:pt>
                <c:pt idx="1256">
                  <c:v>360</c:v>
                </c:pt>
                <c:pt idx="1257">
                  <c:v>360</c:v>
                </c:pt>
                <c:pt idx="1258">
                  <c:v>360</c:v>
                </c:pt>
                <c:pt idx="1259">
                  <c:v>381</c:v>
                </c:pt>
                <c:pt idx="1260">
                  <c:v>381</c:v>
                </c:pt>
                <c:pt idx="1261">
                  <c:v>401</c:v>
                </c:pt>
                <c:pt idx="1262">
                  <c:v>401</c:v>
                </c:pt>
                <c:pt idx="1263">
                  <c:v>415</c:v>
                </c:pt>
                <c:pt idx="1264">
                  <c:v>424</c:v>
                </c:pt>
                <c:pt idx="1265">
                  <c:v>524</c:v>
                </c:pt>
                <c:pt idx="1266">
                  <c:v>524</c:v>
                </c:pt>
                <c:pt idx="1267">
                  <c:v>424</c:v>
                </c:pt>
                <c:pt idx="1268">
                  <c:v>424</c:v>
                </c:pt>
                <c:pt idx="1269">
                  <c:v>424</c:v>
                </c:pt>
                <c:pt idx="1270">
                  <c:v>434</c:v>
                </c:pt>
                <c:pt idx="1271">
                  <c:v>434</c:v>
                </c:pt>
                <c:pt idx="1272">
                  <c:v>454</c:v>
                </c:pt>
                <c:pt idx="1273">
                  <c:v>454</c:v>
                </c:pt>
                <c:pt idx="1274">
                  <c:v>454</c:v>
                </c:pt>
                <c:pt idx="1275">
                  <c:v>394</c:v>
                </c:pt>
                <c:pt idx="1276">
                  <c:v>394</c:v>
                </c:pt>
                <c:pt idx="1277">
                  <c:v>394</c:v>
                </c:pt>
                <c:pt idx="1278">
                  <c:v>394</c:v>
                </c:pt>
                <c:pt idx="1279">
                  <c:v>394</c:v>
                </c:pt>
                <c:pt idx="1280">
                  <c:v>424</c:v>
                </c:pt>
                <c:pt idx="1281">
                  <c:v>244</c:v>
                </c:pt>
                <c:pt idx="1282">
                  <c:v>244</c:v>
                </c:pt>
                <c:pt idx="1283">
                  <c:v>244</c:v>
                </c:pt>
                <c:pt idx="1284">
                  <c:v>244</c:v>
                </c:pt>
                <c:pt idx="1285">
                  <c:v>244</c:v>
                </c:pt>
                <c:pt idx="1286">
                  <c:v>256</c:v>
                </c:pt>
                <c:pt idx="1287">
                  <c:v>244</c:v>
                </c:pt>
                <c:pt idx="1288">
                  <c:v>244</c:v>
                </c:pt>
                <c:pt idx="1289">
                  <c:v>1904</c:v>
                </c:pt>
                <c:pt idx="1290">
                  <c:v>1904</c:v>
                </c:pt>
                <c:pt idx="1291">
                  <c:v>1904</c:v>
                </c:pt>
                <c:pt idx="1292">
                  <c:v>244</c:v>
                </c:pt>
                <c:pt idx="1293">
                  <c:v>244</c:v>
                </c:pt>
                <c:pt idx="1294">
                  <c:v>244</c:v>
                </c:pt>
                <c:pt idx="1295">
                  <c:v>244</c:v>
                </c:pt>
                <c:pt idx="1296">
                  <c:v>344</c:v>
                </c:pt>
                <c:pt idx="1297">
                  <c:v>304</c:v>
                </c:pt>
                <c:pt idx="1298">
                  <c:v>304</c:v>
                </c:pt>
                <c:pt idx="1299">
                  <c:v>244</c:v>
                </c:pt>
                <c:pt idx="1300">
                  <c:v>244</c:v>
                </c:pt>
                <c:pt idx="1301">
                  <c:v>244</c:v>
                </c:pt>
                <c:pt idx="1302">
                  <c:v>244</c:v>
                </c:pt>
                <c:pt idx="1303">
                  <c:v>232</c:v>
                </c:pt>
                <c:pt idx="1304">
                  <c:v>232</c:v>
                </c:pt>
                <c:pt idx="1305">
                  <c:v>232</c:v>
                </c:pt>
                <c:pt idx="1306">
                  <c:v>232</c:v>
                </c:pt>
                <c:pt idx="1307">
                  <c:v>244</c:v>
                </c:pt>
                <c:pt idx="1308">
                  <c:v>299</c:v>
                </c:pt>
                <c:pt idx="1309">
                  <c:v>299</c:v>
                </c:pt>
                <c:pt idx="1310">
                  <c:v>299</c:v>
                </c:pt>
                <c:pt idx="1311">
                  <c:v>299</c:v>
                </c:pt>
                <c:pt idx="1312">
                  <c:v>299</c:v>
                </c:pt>
                <c:pt idx="1313">
                  <c:v>299</c:v>
                </c:pt>
                <c:pt idx="1314">
                  <c:v>299</c:v>
                </c:pt>
                <c:pt idx="1315">
                  <c:v>299</c:v>
                </c:pt>
                <c:pt idx="1316">
                  <c:v>299</c:v>
                </c:pt>
                <c:pt idx="1317">
                  <c:v>458</c:v>
                </c:pt>
                <c:pt idx="1318">
                  <c:v>558</c:v>
                </c:pt>
                <c:pt idx="1319">
                  <c:v>526</c:v>
                </c:pt>
                <c:pt idx="1320">
                  <c:v>526</c:v>
                </c:pt>
                <c:pt idx="1321">
                  <c:v>577</c:v>
                </c:pt>
                <c:pt idx="1322">
                  <c:v>517</c:v>
                </c:pt>
                <c:pt idx="1323">
                  <c:v>503</c:v>
                </c:pt>
                <c:pt idx="1324">
                  <c:v>503</c:v>
                </c:pt>
                <c:pt idx="1325">
                  <c:v>503</c:v>
                </c:pt>
                <c:pt idx="1326">
                  <c:v>503</c:v>
                </c:pt>
                <c:pt idx="1327">
                  <c:v>515</c:v>
                </c:pt>
                <c:pt idx="1328">
                  <c:v>503</c:v>
                </c:pt>
                <c:pt idx="1329">
                  <c:v>403</c:v>
                </c:pt>
                <c:pt idx="1330">
                  <c:v>403</c:v>
                </c:pt>
                <c:pt idx="1331">
                  <c:v>244</c:v>
                </c:pt>
                <c:pt idx="1332">
                  <c:v>244</c:v>
                </c:pt>
                <c:pt idx="1333">
                  <c:v>244</c:v>
                </c:pt>
                <c:pt idx="1334">
                  <c:v>244</c:v>
                </c:pt>
                <c:pt idx="1335">
                  <c:v>244</c:v>
                </c:pt>
                <c:pt idx="1336">
                  <c:v>244</c:v>
                </c:pt>
                <c:pt idx="1337">
                  <c:v>244</c:v>
                </c:pt>
                <c:pt idx="1338">
                  <c:v>244</c:v>
                </c:pt>
                <c:pt idx="1339">
                  <c:v>344</c:v>
                </c:pt>
                <c:pt idx="1340">
                  <c:v>356</c:v>
                </c:pt>
                <c:pt idx="1341">
                  <c:v>344</c:v>
                </c:pt>
                <c:pt idx="1342">
                  <c:v>509</c:v>
                </c:pt>
                <c:pt idx="1343">
                  <c:v>444</c:v>
                </c:pt>
                <c:pt idx="1344">
                  <c:v>444</c:v>
                </c:pt>
                <c:pt idx="1345">
                  <c:v>504</c:v>
                </c:pt>
                <c:pt idx="1346">
                  <c:v>504</c:v>
                </c:pt>
                <c:pt idx="1347">
                  <c:v>504</c:v>
                </c:pt>
                <c:pt idx="1348">
                  <c:v>504</c:v>
                </c:pt>
                <c:pt idx="1349">
                  <c:v>518</c:v>
                </c:pt>
                <c:pt idx="1350">
                  <c:v>538</c:v>
                </c:pt>
                <c:pt idx="1351">
                  <c:v>478</c:v>
                </c:pt>
                <c:pt idx="1352">
                  <c:v>478</c:v>
                </c:pt>
                <c:pt idx="1353">
                  <c:v>448</c:v>
                </c:pt>
                <c:pt idx="1354">
                  <c:v>448</c:v>
                </c:pt>
                <c:pt idx="1355">
                  <c:v>448</c:v>
                </c:pt>
                <c:pt idx="1356">
                  <c:v>448</c:v>
                </c:pt>
                <c:pt idx="1357">
                  <c:v>448</c:v>
                </c:pt>
                <c:pt idx="1358">
                  <c:v>448</c:v>
                </c:pt>
                <c:pt idx="1359">
                  <c:v>448</c:v>
                </c:pt>
                <c:pt idx="1360">
                  <c:v>488</c:v>
                </c:pt>
                <c:pt idx="1361">
                  <c:v>257</c:v>
                </c:pt>
                <c:pt idx="1362">
                  <c:v>257</c:v>
                </c:pt>
                <c:pt idx="1363">
                  <c:v>157</c:v>
                </c:pt>
                <c:pt idx="1364">
                  <c:v>157</c:v>
                </c:pt>
                <c:pt idx="1365">
                  <c:v>157</c:v>
                </c:pt>
                <c:pt idx="1366">
                  <c:v>157</c:v>
                </c:pt>
                <c:pt idx="1367">
                  <c:v>157</c:v>
                </c:pt>
                <c:pt idx="1368">
                  <c:v>157</c:v>
                </c:pt>
                <c:pt idx="1369">
                  <c:v>337</c:v>
                </c:pt>
                <c:pt idx="1370">
                  <c:v>208</c:v>
                </c:pt>
                <c:pt idx="1371">
                  <c:v>208</c:v>
                </c:pt>
                <c:pt idx="1372">
                  <c:v>208</c:v>
                </c:pt>
                <c:pt idx="1373">
                  <c:v>208</c:v>
                </c:pt>
                <c:pt idx="1374">
                  <c:v>208</c:v>
                </c:pt>
                <c:pt idx="1375">
                  <c:v>208</c:v>
                </c:pt>
                <c:pt idx="1376">
                  <c:v>208</c:v>
                </c:pt>
                <c:pt idx="1377">
                  <c:v>208</c:v>
                </c:pt>
                <c:pt idx="1378">
                  <c:v>208</c:v>
                </c:pt>
                <c:pt idx="1379">
                  <c:v>208</c:v>
                </c:pt>
                <c:pt idx="1380">
                  <c:v>208</c:v>
                </c:pt>
                <c:pt idx="1381">
                  <c:v>208</c:v>
                </c:pt>
                <c:pt idx="1382">
                  <c:v>208</c:v>
                </c:pt>
                <c:pt idx="1383">
                  <c:v>208</c:v>
                </c:pt>
                <c:pt idx="1384">
                  <c:v>208</c:v>
                </c:pt>
                <c:pt idx="1385">
                  <c:v>208</c:v>
                </c:pt>
                <c:pt idx="1386">
                  <c:v>208</c:v>
                </c:pt>
                <c:pt idx="1387">
                  <c:v>208</c:v>
                </c:pt>
                <c:pt idx="1388">
                  <c:v>208</c:v>
                </c:pt>
                <c:pt idx="1389">
                  <c:v>208</c:v>
                </c:pt>
                <c:pt idx="1390">
                  <c:v>208</c:v>
                </c:pt>
                <c:pt idx="1391">
                  <c:v>28</c:v>
                </c:pt>
                <c:pt idx="1392">
                  <c:v>187</c:v>
                </c:pt>
                <c:pt idx="1393">
                  <c:v>187</c:v>
                </c:pt>
                <c:pt idx="1394">
                  <c:v>187</c:v>
                </c:pt>
                <c:pt idx="1395">
                  <c:v>187</c:v>
                </c:pt>
                <c:pt idx="1396">
                  <c:v>187</c:v>
                </c:pt>
                <c:pt idx="1397">
                  <c:v>187</c:v>
                </c:pt>
                <c:pt idx="1398">
                  <c:v>187</c:v>
                </c:pt>
                <c:pt idx="1399">
                  <c:v>187</c:v>
                </c:pt>
                <c:pt idx="1400">
                  <c:v>187</c:v>
                </c:pt>
                <c:pt idx="1401">
                  <c:v>187</c:v>
                </c:pt>
                <c:pt idx="1402">
                  <c:v>187</c:v>
                </c:pt>
                <c:pt idx="1403">
                  <c:v>187</c:v>
                </c:pt>
                <c:pt idx="1404">
                  <c:v>187</c:v>
                </c:pt>
                <c:pt idx="1405">
                  <c:v>187</c:v>
                </c:pt>
                <c:pt idx="1406">
                  <c:v>28</c:v>
                </c:pt>
                <c:pt idx="1407">
                  <c:v>28</c:v>
                </c:pt>
                <c:pt idx="1408">
                  <c:v>28</c:v>
                </c:pt>
                <c:pt idx="1409">
                  <c:v>28</c:v>
                </c:pt>
                <c:pt idx="1410">
                  <c:v>42</c:v>
                </c:pt>
                <c:pt idx="1411">
                  <c:v>42</c:v>
                </c:pt>
                <c:pt idx="1412">
                  <c:v>42</c:v>
                </c:pt>
                <c:pt idx="1413">
                  <c:v>102</c:v>
                </c:pt>
                <c:pt idx="1414">
                  <c:v>102</c:v>
                </c:pt>
                <c:pt idx="1415">
                  <c:v>42</c:v>
                </c:pt>
                <c:pt idx="1416">
                  <c:v>42</c:v>
                </c:pt>
                <c:pt idx="1417">
                  <c:v>42</c:v>
                </c:pt>
                <c:pt idx="1418">
                  <c:v>42</c:v>
                </c:pt>
                <c:pt idx="1419">
                  <c:v>42</c:v>
                </c:pt>
                <c:pt idx="1420">
                  <c:v>42</c:v>
                </c:pt>
                <c:pt idx="1421">
                  <c:v>54</c:v>
                </c:pt>
                <c:pt idx="1422">
                  <c:v>54</c:v>
                </c:pt>
                <c:pt idx="1423">
                  <c:v>54</c:v>
                </c:pt>
                <c:pt idx="1424">
                  <c:v>154</c:v>
                </c:pt>
                <c:pt idx="1425">
                  <c:v>154</c:v>
                </c:pt>
                <c:pt idx="1426">
                  <c:v>154</c:v>
                </c:pt>
                <c:pt idx="1427">
                  <c:v>154</c:v>
                </c:pt>
                <c:pt idx="1428">
                  <c:v>154</c:v>
                </c:pt>
                <c:pt idx="1429">
                  <c:v>154</c:v>
                </c:pt>
                <c:pt idx="1430">
                  <c:v>154</c:v>
                </c:pt>
                <c:pt idx="1431">
                  <c:v>154</c:v>
                </c:pt>
                <c:pt idx="1432">
                  <c:v>154</c:v>
                </c:pt>
                <c:pt idx="1433">
                  <c:v>154</c:v>
                </c:pt>
                <c:pt idx="1434">
                  <c:v>154</c:v>
                </c:pt>
                <c:pt idx="1435">
                  <c:v>142</c:v>
                </c:pt>
                <c:pt idx="1436">
                  <c:v>142</c:v>
                </c:pt>
                <c:pt idx="1437">
                  <c:v>192</c:v>
                </c:pt>
                <c:pt idx="1438">
                  <c:v>372</c:v>
                </c:pt>
                <c:pt idx="1439">
                  <c:v>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28-4DAE-A8A2-DBA37D87E35C}"/>
            </c:ext>
          </c:extLst>
        </c:ser>
        <c:ser>
          <c:idx val="1"/>
          <c:order val="1"/>
          <c:tx>
            <c:v>Net dwelling demand (W)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PV_Model!$O$10:$O$1449</c:f>
              <c:numCache>
                <c:formatCode>0.00</c:formatCode>
                <c:ptCount val="1440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28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28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  <c:pt idx="31">
                  <c:v>28</c:v>
                </c:pt>
                <c:pt idx="32">
                  <c:v>28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28</c:v>
                </c:pt>
                <c:pt idx="37">
                  <c:v>28</c:v>
                </c:pt>
                <c:pt idx="38">
                  <c:v>28</c:v>
                </c:pt>
                <c:pt idx="39">
                  <c:v>28</c:v>
                </c:pt>
                <c:pt idx="40">
                  <c:v>187</c:v>
                </c:pt>
                <c:pt idx="41">
                  <c:v>187</c:v>
                </c:pt>
                <c:pt idx="42">
                  <c:v>187</c:v>
                </c:pt>
                <c:pt idx="43">
                  <c:v>187</c:v>
                </c:pt>
                <c:pt idx="44">
                  <c:v>187</c:v>
                </c:pt>
                <c:pt idx="45">
                  <c:v>187</c:v>
                </c:pt>
                <c:pt idx="46">
                  <c:v>187</c:v>
                </c:pt>
                <c:pt idx="47">
                  <c:v>187</c:v>
                </c:pt>
                <c:pt idx="48">
                  <c:v>187</c:v>
                </c:pt>
                <c:pt idx="49">
                  <c:v>187</c:v>
                </c:pt>
                <c:pt idx="50">
                  <c:v>187</c:v>
                </c:pt>
                <c:pt idx="51">
                  <c:v>187</c:v>
                </c:pt>
                <c:pt idx="52">
                  <c:v>187</c:v>
                </c:pt>
                <c:pt idx="53">
                  <c:v>187</c:v>
                </c:pt>
                <c:pt idx="54">
                  <c:v>28</c:v>
                </c:pt>
                <c:pt idx="55">
                  <c:v>28</c:v>
                </c:pt>
                <c:pt idx="56">
                  <c:v>28</c:v>
                </c:pt>
                <c:pt idx="57">
                  <c:v>28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208</c:v>
                </c:pt>
                <c:pt idx="63">
                  <c:v>208</c:v>
                </c:pt>
                <c:pt idx="64">
                  <c:v>208</c:v>
                </c:pt>
                <c:pt idx="65">
                  <c:v>208</c:v>
                </c:pt>
                <c:pt idx="66">
                  <c:v>208</c:v>
                </c:pt>
                <c:pt idx="67">
                  <c:v>208</c:v>
                </c:pt>
                <c:pt idx="68">
                  <c:v>208</c:v>
                </c:pt>
                <c:pt idx="69">
                  <c:v>208</c:v>
                </c:pt>
                <c:pt idx="70">
                  <c:v>208</c:v>
                </c:pt>
                <c:pt idx="71">
                  <c:v>208</c:v>
                </c:pt>
                <c:pt idx="72">
                  <c:v>208</c:v>
                </c:pt>
                <c:pt idx="73">
                  <c:v>208</c:v>
                </c:pt>
                <c:pt idx="74">
                  <c:v>208</c:v>
                </c:pt>
                <c:pt idx="75">
                  <c:v>208</c:v>
                </c:pt>
                <c:pt idx="76">
                  <c:v>208</c:v>
                </c:pt>
                <c:pt idx="77">
                  <c:v>208</c:v>
                </c:pt>
                <c:pt idx="78">
                  <c:v>208</c:v>
                </c:pt>
                <c:pt idx="79">
                  <c:v>208</c:v>
                </c:pt>
                <c:pt idx="80">
                  <c:v>208</c:v>
                </c:pt>
                <c:pt idx="81">
                  <c:v>208</c:v>
                </c:pt>
                <c:pt idx="82">
                  <c:v>208</c:v>
                </c:pt>
                <c:pt idx="83">
                  <c:v>208</c:v>
                </c:pt>
                <c:pt idx="84">
                  <c:v>28</c:v>
                </c:pt>
                <c:pt idx="85">
                  <c:v>28</c:v>
                </c:pt>
                <c:pt idx="86">
                  <c:v>28</c:v>
                </c:pt>
                <c:pt idx="87">
                  <c:v>28</c:v>
                </c:pt>
                <c:pt idx="88">
                  <c:v>28</c:v>
                </c:pt>
                <c:pt idx="89">
                  <c:v>28</c:v>
                </c:pt>
                <c:pt idx="90">
                  <c:v>28</c:v>
                </c:pt>
                <c:pt idx="91">
                  <c:v>28</c:v>
                </c:pt>
                <c:pt idx="92">
                  <c:v>28</c:v>
                </c:pt>
                <c:pt idx="93">
                  <c:v>28</c:v>
                </c:pt>
                <c:pt idx="94">
                  <c:v>28</c:v>
                </c:pt>
                <c:pt idx="95">
                  <c:v>28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28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28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28</c:v>
                </c:pt>
                <c:pt idx="111">
                  <c:v>187</c:v>
                </c:pt>
                <c:pt idx="112">
                  <c:v>187</c:v>
                </c:pt>
                <c:pt idx="113">
                  <c:v>187</c:v>
                </c:pt>
                <c:pt idx="114">
                  <c:v>187</c:v>
                </c:pt>
                <c:pt idx="115">
                  <c:v>187</c:v>
                </c:pt>
                <c:pt idx="116">
                  <c:v>187</c:v>
                </c:pt>
                <c:pt idx="117">
                  <c:v>187</c:v>
                </c:pt>
                <c:pt idx="118">
                  <c:v>187</c:v>
                </c:pt>
                <c:pt idx="119">
                  <c:v>187</c:v>
                </c:pt>
                <c:pt idx="120">
                  <c:v>187</c:v>
                </c:pt>
                <c:pt idx="121">
                  <c:v>187</c:v>
                </c:pt>
                <c:pt idx="122">
                  <c:v>187</c:v>
                </c:pt>
                <c:pt idx="123">
                  <c:v>187</c:v>
                </c:pt>
                <c:pt idx="124">
                  <c:v>187</c:v>
                </c:pt>
                <c:pt idx="125">
                  <c:v>28</c:v>
                </c:pt>
                <c:pt idx="126">
                  <c:v>28</c:v>
                </c:pt>
                <c:pt idx="127">
                  <c:v>28</c:v>
                </c:pt>
                <c:pt idx="128">
                  <c:v>28</c:v>
                </c:pt>
                <c:pt idx="129">
                  <c:v>28</c:v>
                </c:pt>
                <c:pt idx="130">
                  <c:v>28</c:v>
                </c:pt>
                <c:pt idx="131">
                  <c:v>28</c:v>
                </c:pt>
                <c:pt idx="132">
                  <c:v>28</c:v>
                </c:pt>
                <c:pt idx="133">
                  <c:v>208</c:v>
                </c:pt>
                <c:pt idx="134">
                  <c:v>208</c:v>
                </c:pt>
                <c:pt idx="135">
                  <c:v>208</c:v>
                </c:pt>
                <c:pt idx="136">
                  <c:v>208</c:v>
                </c:pt>
                <c:pt idx="137">
                  <c:v>208</c:v>
                </c:pt>
                <c:pt idx="138">
                  <c:v>208</c:v>
                </c:pt>
                <c:pt idx="139">
                  <c:v>208</c:v>
                </c:pt>
                <c:pt idx="140">
                  <c:v>208</c:v>
                </c:pt>
                <c:pt idx="141">
                  <c:v>208</c:v>
                </c:pt>
                <c:pt idx="142">
                  <c:v>208</c:v>
                </c:pt>
                <c:pt idx="143">
                  <c:v>208</c:v>
                </c:pt>
                <c:pt idx="144">
                  <c:v>208</c:v>
                </c:pt>
                <c:pt idx="145">
                  <c:v>208</c:v>
                </c:pt>
                <c:pt idx="146">
                  <c:v>208</c:v>
                </c:pt>
                <c:pt idx="147">
                  <c:v>208</c:v>
                </c:pt>
                <c:pt idx="148">
                  <c:v>208</c:v>
                </c:pt>
                <c:pt idx="149">
                  <c:v>208</c:v>
                </c:pt>
                <c:pt idx="150">
                  <c:v>208</c:v>
                </c:pt>
                <c:pt idx="151">
                  <c:v>208</c:v>
                </c:pt>
                <c:pt idx="152">
                  <c:v>208</c:v>
                </c:pt>
                <c:pt idx="153">
                  <c:v>208</c:v>
                </c:pt>
                <c:pt idx="154">
                  <c:v>208</c:v>
                </c:pt>
                <c:pt idx="155">
                  <c:v>28</c:v>
                </c:pt>
                <c:pt idx="156">
                  <c:v>28</c:v>
                </c:pt>
                <c:pt idx="157">
                  <c:v>28</c:v>
                </c:pt>
                <c:pt idx="158">
                  <c:v>28</c:v>
                </c:pt>
                <c:pt idx="159">
                  <c:v>28</c:v>
                </c:pt>
                <c:pt idx="160">
                  <c:v>28</c:v>
                </c:pt>
                <c:pt idx="161">
                  <c:v>28</c:v>
                </c:pt>
                <c:pt idx="162">
                  <c:v>28</c:v>
                </c:pt>
                <c:pt idx="163">
                  <c:v>28</c:v>
                </c:pt>
                <c:pt idx="164">
                  <c:v>28</c:v>
                </c:pt>
                <c:pt idx="165">
                  <c:v>28</c:v>
                </c:pt>
                <c:pt idx="166">
                  <c:v>28</c:v>
                </c:pt>
                <c:pt idx="167">
                  <c:v>28</c:v>
                </c:pt>
                <c:pt idx="168">
                  <c:v>28</c:v>
                </c:pt>
                <c:pt idx="169">
                  <c:v>28</c:v>
                </c:pt>
                <c:pt idx="170">
                  <c:v>28</c:v>
                </c:pt>
                <c:pt idx="171">
                  <c:v>28</c:v>
                </c:pt>
                <c:pt idx="172">
                  <c:v>28</c:v>
                </c:pt>
                <c:pt idx="173">
                  <c:v>28</c:v>
                </c:pt>
                <c:pt idx="174">
                  <c:v>28</c:v>
                </c:pt>
                <c:pt idx="175">
                  <c:v>28</c:v>
                </c:pt>
                <c:pt idx="176">
                  <c:v>28</c:v>
                </c:pt>
                <c:pt idx="177">
                  <c:v>28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187</c:v>
                </c:pt>
                <c:pt idx="182">
                  <c:v>187</c:v>
                </c:pt>
                <c:pt idx="183">
                  <c:v>187</c:v>
                </c:pt>
                <c:pt idx="184">
                  <c:v>187</c:v>
                </c:pt>
                <c:pt idx="185">
                  <c:v>187</c:v>
                </c:pt>
                <c:pt idx="186">
                  <c:v>187</c:v>
                </c:pt>
                <c:pt idx="187">
                  <c:v>187</c:v>
                </c:pt>
                <c:pt idx="188">
                  <c:v>187</c:v>
                </c:pt>
                <c:pt idx="189">
                  <c:v>187</c:v>
                </c:pt>
                <c:pt idx="190">
                  <c:v>187</c:v>
                </c:pt>
                <c:pt idx="191">
                  <c:v>187</c:v>
                </c:pt>
                <c:pt idx="192">
                  <c:v>187</c:v>
                </c:pt>
                <c:pt idx="193">
                  <c:v>187</c:v>
                </c:pt>
                <c:pt idx="194">
                  <c:v>187</c:v>
                </c:pt>
                <c:pt idx="195">
                  <c:v>28</c:v>
                </c:pt>
                <c:pt idx="196">
                  <c:v>28</c:v>
                </c:pt>
                <c:pt idx="197">
                  <c:v>28</c:v>
                </c:pt>
                <c:pt idx="198">
                  <c:v>28</c:v>
                </c:pt>
                <c:pt idx="199">
                  <c:v>28</c:v>
                </c:pt>
                <c:pt idx="200">
                  <c:v>28</c:v>
                </c:pt>
                <c:pt idx="201">
                  <c:v>28</c:v>
                </c:pt>
                <c:pt idx="202">
                  <c:v>208</c:v>
                </c:pt>
                <c:pt idx="203">
                  <c:v>208</c:v>
                </c:pt>
                <c:pt idx="204">
                  <c:v>208</c:v>
                </c:pt>
                <c:pt idx="205">
                  <c:v>208</c:v>
                </c:pt>
                <c:pt idx="206">
                  <c:v>208</c:v>
                </c:pt>
                <c:pt idx="207">
                  <c:v>208</c:v>
                </c:pt>
                <c:pt idx="208">
                  <c:v>208</c:v>
                </c:pt>
                <c:pt idx="209">
                  <c:v>208</c:v>
                </c:pt>
                <c:pt idx="210">
                  <c:v>208</c:v>
                </c:pt>
                <c:pt idx="211">
                  <c:v>208</c:v>
                </c:pt>
                <c:pt idx="212">
                  <c:v>208</c:v>
                </c:pt>
                <c:pt idx="213">
                  <c:v>208</c:v>
                </c:pt>
                <c:pt idx="214">
                  <c:v>208</c:v>
                </c:pt>
                <c:pt idx="215">
                  <c:v>208</c:v>
                </c:pt>
                <c:pt idx="216">
                  <c:v>208</c:v>
                </c:pt>
                <c:pt idx="217">
                  <c:v>208</c:v>
                </c:pt>
                <c:pt idx="218">
                  <c:v>208</c:v>
                </c:pt>
                <c:pt idx="219">
                  <c:v>208</c:v>
                </c:pt>
                <c:pt idx="220">
                  <c:v>208</c:v>
                </c:pt>
                <c:pt idx="221">
                  <c:v>208</c:v>
                </c:pt>
                <c:pt idx="222">
                  <c:v>208</c:v>
                </c:pt>
                <c:pt idx="223">
                  <c:v>208</c:v>
                </c:pt>
                <c:pt idx="224">
                  <c:v>28</c:v>
                </c:pt>
                <c:pt idx="225">
                  <c:v>28</c:v>
                </c:pt>
                <c:pt idx="226">
                  <c:v>28</c:v>
                </c:pt>
                <c:pt idx="227">
                  <c:v>28</c:v>
                </c:pt>
                <c:pt idx="228">
                  <c:v>28</c:v>
                </c:pt>
                <c:pt idx="229">
                  <c:v>28</c:v>
                </c:pt>
                <c:pt idx="230">
                  <c:v>28</c:v>
                </c:pt>
                <c:pt idx="231">
                  <c:v>28</c:v>
                </c:pt>
                <c:pt idx="232">
                  <c:v>28</c:v>
                </c:pt>
                <c:pt idx="233">
                  <c:v>28</c:v>
                </c:pt>
                <c:pt idx="234">
                  <c:v>28</c:v>
                </c:pt>
                <c:pt idx="235">
                  <c:v>28</c:v>
                </c:pt>
                <c:pt idx="236">
                  <c:v>28</c:v>
                </c:pt>
                <c:pt idx="237">
                  <c:v>28</c:v>
                </c:pt>
                <c:pt idx="238">
                  <c:v>28</c:v>
                </c:pt>
                <c:pt idx="239">
                  <c:v>28</c:v>
                </c:pt>
                <c:pt idx="240">
                  <c:v>28</c:v>
                </c:pt>
                <c:pt idx="241">
                  <c:v>28</c:v>
                </c:pt>
                <c:pt idx="242">
                  <c:v>28</c:v>
                </c:pt>
                <c:pt idx="243">
                  <c:v>28</c:v>
                </c:pt>
                <c:pt idx="244">
                  <c:v>28</c:v>
                </c:pt>
                <c:pt idx="245">
                  <c:v>28</c:v>
                </c:pt>
                <c:pt idx="246">
                  <c:v>28</c:v>
                </c:pt>
                <c:pt idx="247">
                  <c:v>28</c:v>
                </c:pt>
                <c:pt idx="248">
                  <c:v>28</c:v>
                </c:pt>
                <c:pt idx="249">
                  <c:v>28</c:v>
                </c:pt>
                <c:pt idx="250">
                  <c:v>28</c:v>
                </c:pt>
                <c:pt idx="251">
                  <c:v>28</c:v>
                </c:pt>
                <c:pt idx="252">
                  <c:v>28</c:v>
                </c:pt>
                <c:pt idx="253">
                  <c:v>28</c:v>
                </c:pt>
                <c:pt idx="254">
                  <c:v>28</c:v>
                </c:pt>
                <c:pt idx="255">
                  <c:v>28</c:v>
                </c:pt>
                <c:pt idx="256">
                  <c:v>28</c:v>
                </c:pt>
                <c:pt idx="257">
                  <c:v>28</c:v>
                </c:pt>
                <c:pt idx="258">
                  <c:v>28</c:v>
                </c:pt>
                <c:pt idx="259">
                  <c:v>28</c:v>
                </c:pt>
                <c:pt idx="260">
                  <c:v>28</c:v>
                </c:pt>
                <c:pt idx="261">
                  <c:v>187</c:v>
                </c:pt>
                <c:pt idx="262">
                  <c:v>187</c:v>
                </c:pt>
                <c:pt idx="263">
                  <c:v>187</c:v>
                </c:pt>
                <c:pt idx="264">
                  <c:v>187</c:v>
                </c:pt>
                <c:pt idx="265">
                  <c:v>187</c:v>
                </c:pt>
                <c:pt idx="266">
                  <c:v>187</c:v>
                </c:pt>
                <c:pt idx="267">
                  <c:v>187</c:v>
                </c:pt>
                <c:pt idx="268">
                  <c:v>187</c:v>
                </c:pt>
                <c:pt idx="269">
                  <c:v>187</c:v>
                </c:pt>
                <c:pt idx="270">
                  <c:v>187</c:v>
                </c:pt>
                <c:pt idx="271">
                  <c:v>187</c:v>
                </c:pt>
                <c:pt idx="272">
                  <c:v>187</c:v>
                </c:pt>
                <c:pt idx="273">
                  <c:v>187</c:v>
                </c:pt>
                <c:pt idx="274">
                  <c:v>187</c:v>
                </c:pt>
                <c:pt idx="275">
                  <c:v>28</c:v>
                </c:pt>
                <c:pt idx="276">
                  <c:v>28</c:v>
                </c:pt>
                <c:pt idx="277">
                  <c:v>28</c:v>
                </c:pt>
                <c:pt idx="278">
                  <c:v>28</c:v>
                </c:pt>
                <c:pt idx="279">
                  <c:v>28</c:v>
                </c:pt>
                <c:pt idx="280">
                  <c:v>28</c:v>
                </c:pt>
                <c:pt idx="281">
                  <c:v>208</c:v>
                </c:pt>
                <c:pt idx="282">
                  <c:v>208</c:v>
                </c:pt>
                <c:pt idx="283">
                  <c:v>208</c:v>
                </c:pt>
                <c:pt idx="284">
                  <c:v>208</c:v>
                </c:pt>
                <c:pt idx="285">
                  <c:v>208</c:v>
                </c:pt>
                <c:pt idx="286">
                  <c:v>208</c:v>
                </c:pt>
                <c:pt idx="287">
                  <c:v>208</c:v>
                </c:pt>
                <c:pt idx="288">
                  <c:v>208</c:v>
                </c:pt>
                <c:pt idx="289">
                  <c:v>208</c:v>
                </c:pt>
                <c:pt idx="290">
                  <c:v>207.99999999999963</c:v>
                </c:pt>
                <c:pt idx="291">
                  <c:v>207.9999999987449</c:v>
                </c:pt>
                <c:pt idx="292">
                  <c:v>207.99999981269613</c:v>
                </c:pt>
                <c:pt idx="293">
                  <c:v>207.99999444073509</c:v>
                </c:pt>
                <c:pt idx="294">
                  <c:v>207.99990407990484</c:v>
                </c:pt>
                <c:pt idx="295">
                  <c:v>207.99940567595982</c:v>
                </c:pt>
                <c:pt idx="296">
                  <c:v>207.99752638254466</c:v>
                </c:pt>
                <c:pt idx="297">
                  <c:v>207.99221743226664</c:v>
                </c:pt>
                <c:pt idx="298">
                  <c:v>207.98003784709891</c:v>
                </c:pt>
                <c:pt idx="299">
                  <c:v>207.95609070489223</c:v>
                </c:pt>
                <c:pt idx="300">
                  <c:v>207.91421032646187</c:v>
                </c:pt>
                <c:pt idx="301">
                  <c:v>207.8473210211036</c:v>
                </c:pt>
                <c:pt idx="302">
                  <c:v>207.74786705643467</c:v>
                </c:pt>
                <c:pt idx="303">
                  <c:v>27.608231303147775</c:v>
                </c:pt>
                <c:pt idx="304">
                  <c:v>27.421091073801399</c:v>
                </c:pt>
                <c:pt idx="305">
                  <c:v>27.179688360940354</c:v>
                </c:pt>
                <c:pt idx="306">
                  <c:v>26.878012059907185</c:v>
                </c:pt>
                <c:pt idx="307">
                  <c:v>26.51090158665853</c:v>
                </c:pt>
                <c:pt idx="308">
                  <c:v>26.24741877283736</c:v>
                </c:pt>
                <c:pt idx="309">
                  <c:v>26.100059055514478</c:v>
                </c:pt>
                <c:pt idx="310">
                  <c:v>25.613115567489253</c:v>
                </c:pt>
                <c:pt idx="311">
                  <c:v>25.089370893966027</c:v>
                </c:pt>
                <c:pt idx="312">
                  <c:v>24.503617121053388</c:v>
                </c:pt>
                <c:pt idx="313">
                  <c:v>23.855492021599357</c:v>
                </c:pt>
                <c:pt idx="314">
                  <c:v>23.390876099242838</c:v>
                </c:pt>
                <c:pt idx="315">
                  <c:v>21.874111895853236</c:v>
                </c:pt>
                <c:pt idx="316">
                  <c:v>22.19349361262439</c:v>
                </c:pt>
                <c:pt idx="317">
                  <c:v>21.576497890008611</c:v>
                </c:pt>
                <c:pt idx="318">
                  <c:v>20.323777203271831</c:v>
                </c:pt>
                <c:pt idx="319">
                  <c:v>19.272189735081994</c:v>
                </c:pt>
                <c:pt idx="320">
                  <c:v>18.273092575842238</c:v>
                </c:pt>
                <c:pt idx="321">
                  <c:v>14.164386468364338</c:v>
                </c:pt>
                <c:pt idx="322">
                  <c:v>12.752220025115042</c:v>
                </c:pt>
                <c:pt idx="323">
                  <c:v>11.102230720270015</c:v>
                </c:pt>
                <c:pt idx="324">
                  <c:v>9.3601694572434617</c:v>
                </c:pt>
                <c:pt idx="325">
                  <c:v>7.526242778052147</c:v>
                </c:pt>
                <c:pt idx="326">
                  <c:v>5.826990017615131</c:v>
                </c:pt>
                <c:pt idx="327">
                  <c:v>4.0723134169027269</c:v>
                </c:pt>
                <c:pt idx="328">
                  <c:v>6.4660022072847845</c:v>
                </c:pt>
                <c:pt idx="329">
                  <c:v>4.9101241893469449</c:v>
                </c:pt>
                <c:pt idx="330">
                  <c:v>3.6139314464028551</c:v>
                </c:pt>
                <c:pt idx="331">
                  <c:v>1.9968477293331759</c:v>
                </c:pt>
                <c:pt idx="332">
                  <c:v>0.3419764257207234</c:v>
                </c:pt>
                <c:pt idx="333">
                  <c:v>-1.3492110805636131</c:v>
                </c:pt>
                <c:pt idx="334">
                  <c:v>-1.9243561258657138</c:v>
                </c:pt>
                <c:pt idx="335">
                  <c:v>-3.6187900334478655</c:v>
                </c:pt>
                <c:pt idx="336">
                  <c:v>-5.7717227775792281</c:v>
                </c:pt>
                <c:pt idx="337">
                  <c:v>-7.9994459367328545</c:v>
                </c:pt>
                <c:pt idx="338">
                  <c:v>-9.8290207078332443</c:v>
                </c:pt>
                <c:pt idx="339">
                  <c:v>-10.694609361933232</c:v>
                </c:pt>
                <c:pt idx="340">
                  <c:v>10.851711311562571</c:v>
                </c:pt>
                <c:pt idx="341">
                  <c:v>10.063491231479684</c:v>
                </c:pt>
                <c:pt idx="342">
                  <c:v>9.8326930121537934</c:v>
                </c:pt>
                <c:pt idx="343">
                  <c:v>8.4565350322024919</c:v>
                </c:pt>
                <c:pt idx="344">
                  <c:v>-23.212034801977453</c:v>
                </c:pt>
                <c:pt idx="345">
                  <c:v>-25.29230043144711</c:v>
                </c:pt>
                <c:pt idx="346">
                  <c:v>-28.729494131096764</c:v>
                </c:pt>
                <c:pt idx="347">
                  <c:v>-32.290297197677233</c:v>
                </c:pt>
                <c:pt idx="348">
                  <c:v>-31.662426757230833</c:v>
                </c:pt>
                <c:pt idx="349">
                  <c:v>128.8982747531125</c:v>
                </c:pt>
                <c:pt idx="350">
                  <c:v>124.53349485902095</c:v>
                </c:pt>
                <c:pt idx="351">
                  <c:v>121.58791553290331</c:v>
                </c:pt>
                <c:pt idx="352">
                  <c:v>119.39620981850828</c:v>
                </c:pt>
                <c:pt idx="353">
                  <c:v>117.18783168995674</c:v>
                </c:pt>
                <c:pt idx="354">
                  <c:v>111.44941830122393</c:v>
                </c:pt>
                <c:pt idx="355">
                  <c:v>110.00606974405004</c:v>
                </c:pt>
                <c:pt idx="356">
                  <c:v>108.60209215802328</c:v>
                </c:pt>
                <c:pt idx="357">
                  <c:v>114.9264271086047</c:v>
                </c:pt>
                <c:pt idx="358">
                  <c:v>112.83833151075125</c:v>
                </c:pt>
                <c:pt idx="359">
                  <c:v>111.75486250085666</c:v>
                </c:pt>
                <c:pt idx="360">
                  <c:v>110.71595164930108</c:v>
                </c:pt>
                <c:pt idx="361">
                  <c:v>130.11515222349706</c:v>
                </c:pt>
                <c:pt idx="362">
                  <c:v>135.21742156257855</c:v>
                </c:pt>
                <c:pt idx="363">
                  <c:v>-23.996364686949647</c:v>
                </c:pt>
                <c:pt idx="364">
                  <c:v>-19.52270598399415</c:v>
                </c:pt>
                <c:pt idx="365">
                  <c:v>-21.894159111968136</c:v>
                </c:pt>
                <c:pt idx="366">
                  <c:v>-21.894890701905467</c:v>
                </c:pt>
                <c:pt idx="367">
                  <c:v>-21.842527293871257</c:v>
                </c:pt>
                <c:pt idx="368">
                  <c:v>-19.185946973757325</c:v>
                </c:pt>
                <c:pt idx="369">
                  <c:v>-24.185702773123424</c:v>
                </c:pt>
                <c:pt idx="370">
                  <c:v>-21.361678597180358</c:v>
                </c:pt>
                <c:pt idx="371">
                  <c:v>-25.182844931409832</c:v>
                </c:pt>
                <c:pt idx="372">
                  <c:v>153.66017738157836</c:v>
                </c:pt>
                <c:pt idx="373">
                  <c:v>142.53766467388857</c:v>
                </c:pt>
                <c:pt idx="374">
                  <c:v>141.16403591624939</c:v>
                </c:pt>
                <c:pt idx="375">
                  <c:v>141.26904747124922</c:v>
                </c:pt>
                <c:pt idx="376">
                  <c:v>124.78752488313955</c:v>
                </c:pt>
                <c:pt idx="377">
                  <c:v>140.10426610377868</c:v>
                </c:pt>
                <c:pt idx="378">
                  <c:v>138.7748231313235</c:v>
                </c:pt>
                <c:pt idx="379">
                  <c:v>147.06338452535309</c:v>
                </c:pt>
                <c:pt idx="380">
                  <c:v>144.27520211230114</c:v>
                </c:pt>
                <c:pt idx="381">
                  <c:v>93.155091246619619</c:v>
                </c:pt>
                <c:pt idx="382">
                  <c:v>126.64278412219964</c:v>
                </c:pt>
                <c:pt idx="383">
                  <c:v>118.27213689765425</c:v>
                </c:pt>
                <c:pt idx="384">
                  <c:v>116.67769871907207</c:v>
                </c:pt>
                <c:pt idx="385">
                  <c:v>115.07982048085518</c:v>
                </c:pt>
                <c:pt idx="386">
                  <c:v>115.29633629541752</c:v>
                </c:pt>
                <c:pt idx="387">
                  <c:v>111.87420119160396</c:v>
                </c:pt>
                <c:pt idx="388">
                  <c:v>110.2666802370338</c:v>
                </c:pt>
                <c:pt idx="389">
                  <c:v>83.820199661368761</c:v>
                </c:pt>
                <c:pt idx="390">
                  <c:v>83.744913010342856</c:v>
                </c:pt>
                <c:pt idx="391">
                  <c:v>75.838023579349624</c:v>
                </c:pt>
                <c:pt idx="392">
                  <c:v>77.759510043610078</c:v>
                </c:pt>
                <c:pt idx="393">
                  <c:v>124.56979579283757</c:v>
                </c:pt>
                <c:pt idx="394">
                  <c:v>-56.71069893912177</c:v>
                </c:pt>
                <c:pt idx="395">
                  <c:v>-131.40185831434533</c:v>
                </c:pt>
                <c:pt idx="396">
                  <c:v>-135.91114411003605</c:v>
                </c:pt>
                <c:pt idx="397">
                  <c:v>-188.00828398112219</c:v>
                </c:pt>
                <c:pt idx="398">
                  <c:v>-191.14913381138655</c:v>
                </c:pt>
                <c:pt idx="399">
                  <c:v>-194.2940108895879</c:v>
                </c:pt>
                <c:pt idx="400">
                  <c:v>-197.44276459509592</c:v>
                </c:pt>
                <c:pt idx="401">
                  <c:v>-200.59524785396468</c:v>
                </c:pt>
                <c:pt idx="402">
                  <c:v>-203.75131698541622</c:v>
                </c:pt>
                <c:pt idx="403">
                  <c:v>-206.91083155561938</c:v>
                </c:pt>
                <c:pt idx="404">
                  <c:v>-210.07365423840315</c:v>
                </c:pt>
                <c:pt idx="405">
                  <c:v>-213.23965068254131</c:v>
                </c:pt>
                <c:pt idx="406">
                  <c:v>-216.40868938528703</c:v>
                </c:pt>
                <c:pt idx="407">
                  <c:v>-219.58064157183532</c:v>
                </c:pt>
                <c:pt idx="408">
                  <c:v>-222.7553810804194</c:v>
                </c:pt>
                <c:pt idx="409">
                  <c:v>-225.93278425275454</c:v>
                </c:pt>
                <c:pt idx="410">
                  <c:v>-229.11272982957149</c:v>
                </c:pt>
                <c:pt idx="411">
                  <c:v>-232.29509885097201</c:v>
                </c:pt>
                <c:pt idx="412">
                  <c:v>-235.47977456138517</c:v>
                </c:pt>
                <c:pt idx="413">
                  <c:v>-177.33331458553718</c:v>
                </c:pt>
                <c:pt idx="414">
                  <c:v>-228.36281003320175</c:v>
                </c:pt>
                <c:pt idx="415">
                  <c:v>-94.870927457154593</c:v>
                </c:pt>
                <c:pt idx="416">
                  <c:v>-88.020498175144425</c:v>
                </c:pt>
                <c:pt idx="417">
                  <c:v>-67.00749547533826</c:v>
                </c:pt>
                <c:pt idx="418">
                  <c:v>-79.399394954085693</c:v>
                </c:pt>
                <c:pt idx="419">
                  <c:v>-89.189359961331945</c:v>
                </c:pt>
                <c:pt idx="420">
                  <c:v>-90.501016562520078</c:v>
                </c:pt>
                <c:pt idx="421">
                  <c:v>-88.890949402976076</c:v>
                </c:pt>
                <c:pt idx="422">
                  <c:v>-96.080230262800555</c:v>
                </c:pt>
                <c:pt idx="423">
                  <c:v>-55.616962937032213</c:v>
                </c:pt>
                <c:pt idx="424">
                  <c:v>-59.532425393498556</c:v>
                </c:pt>
                <c:pt idx="425">
                  <c:v>-72.663477885858384</c:v>
                </c:pt>
                <c:pt idx="426">
                  <c:v>-73.721376036199956</c:v>
                </c:pt>
                <c:pt idx="427">
                  <c:v>-71.664996149756519</c:v>
                </c:pt>
                <c:pt idx="428">
                  <c:v>-72.691298372031255</c:v>
                </c:pt>
                <c:pt idx="429">
                  <c:v>-73.717787862814845</c:v>
                </c:pt>
                <c:pt idx="430">
                  <c:v>-77.955199691506508</c:v>
                </c:pt>
                <c:pt idx="431">
                  <c:v>-85.499766131454066</c:v>
                </c:pt>
                <c:pt idx="432">
                  <c:v>-73.523155504257502</c:v>
                </c:pt>
                <c:pt idx="433">
                  <c:v>-77.825052225555041</c:v>
                </c:pt>
                <c:pt idx="434">
                  <c:v>-78.852056100563971</c:v>
                </c:pt>
                <c:pt idx="435">
                  <c:v>-76.507859332408501</c:v>
                </c:pt>
                <c:pt idx="436">
                  <c:v>-80.906098972411002</c:v>
                </c:pt>
                <c:pt idx="437">
                  <c:v>-88.803902517687106</c:v>
                </c:pt>
                <c:pt idx="438">
                  <c:v>-62.155009436231254</c:v>
                </c:pt>
                <c:pt idx="439">
                  <c:v>-59.489729416805801</c:v>
                </c:pt>
                <c:pt idx="440">
                  <c:v>-63.823537881670347</c:v>
                </c:pt>
                <c:pt idx="441">
                  <c:v>-21.892578916374333</c:v>
                </c:pt>
                <c:pt idx="442">
                  <c:v>-29.533307115355456</c:v>
                </c:pt>
                <c:pt idx="443">
                  <c:v>-48.185940386101549</c:v>
                </c:pt>
                <c:pt idx="444">
                  <c:v>-41.539345343096656</c:v>
                </c:pt>
                <c:pt idx="445">
                  <c:v>-42.148413948466711</c:v>
                </c:pt>
                <c:pt idx="446">
                  <c:v>-35.309188039490998</c:v>
                </c:pt>
                <c:pt idx="447">
                  <c:v>-39.609963408904406</c:v>
                </c:pt>
                <c:pt idx="448">
                  <c:v>-36.398356426200792</c:v>
                </c:pt>
                <c:pt idx="449">
                  <c:v>-36.942681596110262</c:v>
                </c:pt>
                <c:pt idx="450">
                  <c:v>-37.486817199366939</c:v>
                </c:pt>
                <c:pt idx="451">
                  <c:v>-41.914912485987799</c:v>
                </c:pt>
                <c:pt idx="452">
                  <c:v>116.50938516078162</c:v>
                </c:pt>
                <c:pt idx="453">
                  <c:v>115.9339231425833</c:v>
                </c:pt>
                <c:pt idx="454">
                  <c:v>127.29892874642965</c:v>
                </c:pt>
                <c:pt idx="455">
                  <c:v>126.81981014673232</c:v>
                </c:pt>
                <c:pt idx="456">
                  <c:v>126.34092421802191</c:v>
                </c:pt>
                <c:pt idx="457">
                  <c:v>155.86228162892704</c:v>
                </c:pt>
                <c:pt idx="458">
                  <c:v>159.49163345449028</c:v>
                </c:pt>
                <c:pt idx="459">
                  <c:v>146.62653801898858</c:v>
                </c:pt>
                <c:pt idx="460">
                  <c:v>150.25644765813234</c:v>
                </c:pt>
                <c:pt idx="461">
                  <c:v>149.74704633518138</c:v>
                </c:pt>
                <c:pt idx="462">
                  <c:v>153.47308799975434</c:v>
                </c:pt>
                <c:pt idx="463">
                  <c:v>152.99612618848892</c:v>
                </c:pt>
                <c:pt idx="464">
                  <c:v>161.11688334394123</c:v>
                </c:pt>
                <c:pt idx="465">
                  <c:v>152.04316200473914</c:v>
                </c:pt>
                <c:pt idx="466">
                  <c:v>-7.4328199643244375</c:v>
                </c:pt>
                <c:pt idx="467">
                  <c:v>-3.5145579960011588</c:v>
                </c:pt>
                <c:pt idx="468">
                  <c:v>-3.9581508052068131</c:v>
                </c:pt>
                <c:pt idx="469">
                  <c:v>-4.4014010246949979</c:v>
                </c:pt>
                <c:pt idx="470">
                  <c:v>-4.8442993257632594</c:v>
                </c:pt>
                <c:pt idx="471">
                  <c:v>-5.2868364196222046</c:v>
                </c:pt>
                <c:pt idx="472">
                  <c:v>-1.1769314095425329</c:v>
                </c:pt>
                <c:pt idx="473">
                  <c:v>-6.1707900243687703</c:v>
                </c:pt>
                <c:pt idx="474">
                  <c:v>-11.227344445094147</c:v>
                </c:pt>
                <c:pt idx="475">
                  <c:v>-11.699844597706331</c:v>
                </c:pt>
                <c:pt idx="476">
                  <c:v>-12.17190858796009</c:v>
                </c:pt>
                <c:pt idx="477">
                  <c:v>-12.643526699902225</c:v>
                </c:pt>
                <c:pt idx="478">
                  <c:v>-22.596647821151294</c:v>
                </c:pt>
                <c:pt idx="479">
                  <c:v>-27.90246392739526</c:v>
                </c:pt>
                <c:pt idx="480">
                  <c:v>-28.466730976928829</c:v>
                </c:pt>
                <c:pt idx="481">
                  <c:v>-33.865439917002647</c:v>
                </c:pt>
                <c:pt idx="482">
                  <c:v>65.54018406054017</c:v>
                </c:pt>
                <c:pt idx="483">
                  <c:v>249.84400121155326</c:v>
                </c:pt>
                <c:pt idx="484">
                  <c:v>154.21089843510481</c:v>
                </c:pt>
                <c:pt idx="485">
                  <c:v>153.68083217443683</c:v>
                </c:pt>
                <c:pt idx="486">
                  <c:v>148.16027262084447</c:v>
                </c:pt>
                <c:pt idx="487">
                  <c:v>162.66692791594795</c:v>
                </c:pt>
                <c:pt idx="488">
                  <c:v>172.30739971071441</c:v>
                </c:pt>
                <c:pt idx="489">
                  <c:v>182.07257060542801</c:v>
                </c:pt>
                <c:pt idx="490">
                  <c:v>186.84691360558915</c:v>
                </c:pt>
                <c:pt idx="491">
                  <c:v>191.68359739118708</c:v>
                </c:pt>
                <c:pt idx="492">
                  <c:v>191.40532511242728</c:v>
                </c:pt>
                <c:pt idx="493">
                  <c:v>196.33547638602033</c:v>
                </c:pt>
                <c:pt idx="494">
                  <c:v>201.32766917336423</c:v>
                </c:pt>
                <c:pt idx="495">
                  <c:v>201.11208358859909</c:v>
                </c:pt>
                <c:pt idx="496">
                  <c:v>206.19724800838912</c:v>
                </c:pt>
                <c:pt idx="497">
                  <c:v>211.34413620302485</c:v>
                </c:pt>
                <c:pt idx="498">
                  <c:v>211.19077989075049</c:v>
                </c:pt>
                <c:pt idx="499">
                  <c:v>211.03764075329963</c:v>
                </c:pt>
                <c:pt idx="500">
                  <c:v>210.88472179861776</c:v>
                </c:pt>
                <c:pt idx="501">
                  <c:v>216.18562082097606</c:v>
                </c:pt>
                <c:pt idx="502">
                  <c:v>216.06364514182019</c:v>
                </c:pt>
                <c:pt idx="503">
                  <c:v>215.94185278774799</c:v>
                </c:pt>
                <c:pt idx="504">
                  <c:v>210.27530767315943</c:v>
                </c:pt>
                <c:pt idx="505">
                  <c:v>30.123534459287736</c:v>
                </c:pt>
                <c:pt idx="506">
                  <c:v>29.971999301605194</c:v>
                </c:pt>
                <c:pt idx="507">
                  <c:v>24.184846180787225</c:v>
                </c:pt>
                <c:pt idx="508">
                  <c:v>24.003585938863061</c:v>
                </c:pt>
                <c:pt idx="509">
                  <c:v>58.126392284143058</c:v>
                </c:pt>
                <c:pt idx="510">
                  <c:v>63.641957750002668</c:v>
                </c:pt>
                <c:pt idx="511">
                  <c:v>57.705196288043723</c:v>
                </c:pt>
                <c:pt idx="512">
                  <c:v>57.495133099232362</c:v>
                </c:pt>
                <c:pt idx="513">
                  <c:v>57.285431873772858</c:v>
                </c:pt>
                <c:pt idx="514">
                  <c:v>51.229824761326164</c:v>
                </c:pt>
                <c:pt idx="515">
                  <c:v>156.86713152023194</c:v>
                </c:pt>
                <c:pt idx="516">
                  <c:v>56.658540469213378</c:v>
                </c:pt>
                <c:pt idx="517">
                  <c:v>50.514660040871149</c:v>
                </c:pt>
                <c:pt idx="518">
                  <c:v>50.277139122293931</c:v>
                </c:pt>
                <c:pt idx="519">
                  <c:v>50.040059496666863</c:v>
                </c:pt>
                <c:pt idx="520">
                  <c:v>49.803425725332325</c:v>
                </c:pt>
                <c:pt idx="521">
                  <c:v>49.567242357710647</c:v>
                </c:pt>
                <c:pt idx="522">
                  <c:v>24.997270896994422</c:v>
                </c:pt>
                <c:pt idx="523">
                  <c:v>-21.468601920742373</c:v>
                </c:pt>
                <c:pt idx="524">
                  <c:v>-15.707840010361735</c:v>
                </c:pt>
                <c:pt idx="525">
                  <c:v>-16.059344754428807</c:v>
                </c:pt>
                <c:pt idx="526">
                  <c:v>-4.0084500326215604</c:v>
                </c:pt>
                <c:pt idx="527">
                  <c:v>-16.760219146925564</c:v>
                </c:pt>
                <c:pt idx="528">
                  <c:v>-10.850444096368548</c:v>
                </c:pt>
                <c:pt idx="529">
                  <c:v>-17.458202049692147</c:v>
                </c:pt>
                <c:pt idx="530">
                  <c:v>-41.488918123022657</c:v>
                </c:pt>
                <c:pt idx="531">
                  <c:v>-41.807136735758789</c:v>
                </c:pt>
                <c:pt idx="532">
                  <c:v>-42.124668306918267</c:v>
                </c:pt>
                <c:pt idx="533">
                  <c:v>-36.037733432587686</c:v>
                </c:pt>
                <c:pt idx="534">
                  <c:v>-42.757646098082375</c:v>
                </c:pt>
                <c:pt idx="535">
                  <c:v>-49.534269358583686</c:v>
                </c:pt>
                <c:pt idx="536">
                  <c:v>96.142795920064714</c:v>
                </c:pt>
                <c:pt idx="537">
                  <c:v>96.706459660860119</c:v>
                </c:pt>
                <c:pt idx="538">
                  <c:v>89.703949348087519</c:v>
                </c:pt>
                <c:pt idx="539">
                  <c:v>95.796152599577155</c:v>
                </c:pt>
                <c:pt idx="540">
                  <c:v>101.94618613001965</c:v>
                </c:pt>
                <c:pt idx="541">
                  <c:v>108.15385701318229</c:v>
                </c:pt>
                <c:pt idx="542">
                  <c:v>121.07904936637117</c:v>
                </c:pt>
                <c:pt idx="543">
                  <c:v>134.11777355040337</c:v>
                </c:pt>
                <c:pt idx="544">
                  <c:v>133.83702902010424</c:v>
                </c:pt>
                <c:pt idx="545">
                  <c:v>156.81267750092007</c:v>
                </c:pt>
                <c:pt idx="546">
                  <c:v>156.50539349043868</c:v>
                </c:pt>
                <c:pt idx="547">
                  <c:v>156.19888572272106</c:v>
                </c:pt>
                <c:pt idx="548">
                  <c:v>142.23737092474843</c:v>
                </c:pt>
                <c:pt idx="549">
                  <c:v>148.73260599369848</c:v>
                </c:pt>
                <c:pt idx="550">
                  <c:v>10.050609230065149</c:v>
                </c:pt>
                <c:pt idx="551">
                  <c:v>9.8024180233557558</c:v>
                </c:pt>
                <c:pt idx="552">
                  <c:v>189.5548855786723</c:v>
                </c:pt>
                <c:pt idx="553">
                  <c:v>189.30801658579381</c:v>
                </c:pt>
                <c:pt idx="554">
                  <c:v>189.06181572070992</c:v>
                </c:pt>
                <c:pt idx="555">
                  <c:v>188.8162876455774</c:v>
                </c:pt>
                <c:pt idx="556">
                  <c:v>195.61905511882304</c:v>
                </c:pt>
                <c:pt idx="557">
                  <c:v>195.40201639498892</c:v>
                </c:pt>
                <c:pt idx="558">
                  <c:v>195.18558806491097</c:v>
                </c:pt>
                <c:pt idx="559">
                  <c:v>187.840996001034</c:v>
                </c:pt>
                <c:pt idx="560">
                  <c:v>187.59890132069552</c:v>
                </c:pt>
                <c:pt idx="561">
                  <c:v>194.54000632017795</c:v>
                </c:pt>
                <c:pt idx="562">
                  <c:v>187.11681793357371</c:v>
                </c:pt>
                <c:pt idx="563">
                  <c:v>186.87683834062517</c:v>
                </c:pt>
                <c:pt idx="564">
                  <c:v>186.63757286689525</c:v>
                </c:pt>
                <c:pt idx="565">
                  <c:v>179.11002892622599</c:v>
                </c:pt>
                <c:pt idx="566">
                  <c:v>186.16120234759393</c:v>
                </c:pt>
                <c:pt idx="567">
                  <c:v>178.58234033475787</c:v>
                </c:pt>
                <c:pt idx="568">
                  <c:v>163.58365649679843</c:v>
                </c:pt>
                <c:pt idx="569">
                  <c:v>155.87527725823952</c:v>
                </c:pt>
                <c:pt idx="570">
                  <c:v>162.95630494278083</c:v>
                </c:pt>
                <c:pt idx="571">
                  <c:v>170.09044070945708</c:v>
                </c:pt>
                <c:pt idx="572">
                  <c:v>177.27744098076192</c:v>
                </c:pt>
                <c:pt idx="573">
                  <c:v>177.01895577803191</c:v>
                </c:pt>
                <c:pt idx="574">
                  <c:v>-3.238686449270503</c:v>
                </c:pt>
                <c:pt idx="575">
                  <c:v>-3.4954808400909059</c:v>
                </c:pt>
                <c:pt idx="576">
                  <c:v>-18.901707059977085</c:v>
                </c:pt>
                <c:pt idx="577">
                  <c:v>-42.009760126747892</c:v>
                </c:pt>
                <c:pt idx="578">
                  <c:v>-27.138947222391067</c:v>
                </c:pt>
                <c:pt idx="579">
                  <c:v>-19.816900080099558</c:v>
                </c:pt>
                <c:pt idx="580">
                  <c:v>-20.119879531483349</c:v>
                </c:pt>
                <c:pt idx="581">
                  <c:v>-51.229076001055233</c:v>
                </c:pt>
                <c:pt idx="582">
                  <c:v>-51.630235727931108</c:v>
                </c:pt>
                <c:pt idx="583">
                  <c:v>-59.781851264283773</c:v>
                </c:pt>
                <c:pt idx="584">
                  <c:v>-75.758599438627215</c:v>
                </c:pt>
                <c:pt idx="585">
                  <c:v>-91.833046166523332</c:v>
                </c:pt>
                <c:pt idx="586">
                  <c:v>-92.352065697287571</c:v>
                </c:pt>
                <c:pt idx="587">
                  <c:v>-100.72009860665113</c:v>
                </c:pt>
                <c:pt idx="588">
                  <c:v>-117.01073649350735</c:v>
                </c:pt>
                <c:pt idx="589">
                  <c:v>-133.39713280038737</c:v>
                </c:pt>
                <c:pt idx="590">
                  <c:v>-126.10600550345407</c:v>
                </c:pt>
                <c:pt idx="591">
                  <c:v>-134.66095804434846</c:v>
                </c:pt>
                <c:pt idx="592">
                  <c:v>-43.261921646849089</c:v>
                </c:pt>
                <c:pt idx="593">
                  <c:v>-35.91513340274048</c:v>
                </c:pt>
                <c:pt idx="594">
                  <c:v>-216.74571620994067</c:v>
                </c:pt>
                <c:pt idx="595">
                  <c:v>-273.91774110255807</c:v>
                </c:pt>
                <c:pt idx="596">
                  <c:v>-347.55619283249416</c:v>
                </c:pt>
                <c:pt idx="597">
                  <c:v>-370.88039748510312</c:v>
                </c:pt>
                <c:pt idx="598">
                  <c:v>-396.47819912740573</c:v>
                </c:pt>
                <c:pt idx="599">
                  <c:v>-373.37682338756497</c:v>
                </c:pt>
                <c:pt idx="600">
                  <c:v>-390.9425703337057</c:v>
                </c:pt>
                <c:pt idx="601">
                  <c:v>-400.41052372924173</c:v>
                </c:pt>
                <c:pt idx="602">
                  <c:v>-409.9195534495305</c:v>
                </c:pt>
                <c:pt idx="603">
                  <c:v>-427.70157241595774</c:v>
                </c:pt>
                <c:pt idx="604">
                  <c:v>-412.54907779025609</c:v>
                </c:pt>
                <c:pt idx="605">
                  <c:v>-697.81653530246501</c:v>
                </c:pt>
                <c:pt idx="606">
                  <c:v>-700.09847323074234</c:v>
                </c:pt>
                <c:pt idx="607">
                  <c:v>-702.37046871186851</c:v>
                </c:pt>
                <c:pt idx="608">
                  <c:v>-704.6324789839224</c:v>
                </c:pt>
                <c:pt idx="609">
                  <c:v>-706.88446147438867</c:v>
                </c:pt>
                <c:pt idx="610">
                  <c:v>-739.12637380087858</c:v>
                </c:pt>
                <c:pt idx="611">
                  <c:v>-741.35817377185037</c:v>
                </c:pt>
                <c:pt idx="612">
                  <c:v>-743.57981938732757</c:v>
                </c:pt>
                <c:pt idx="613">
                  <c:v>1237.2087311603818</c:v>
                </c:pt>
                <c:pt idx="614">
                  <c:v>1235.0075194859701</c:v>
                </c:pt>
                <c:pt idx="615">
                  <c:v>1391.8165870104099</c:v>
                </c:pt>
                <c:pt idx="616">
                  <c:v>1389.6359749602439</c:v>
                </c:pt>
                <c:pt idx="617">
                  <c:v>1387.465724366868</c:v>
                </c:pt>
                <c:pt idx="618">
                  <c:v>1385.3058760658209</c:v>
                </c:pt>
                <c:pt idx="619">
                  <c:v>1383.1564706960717</c:v>
                </c:pt>
                <c:pt idx="620">
                  <c:v>1381.017548699311</c:v>
                </c:pt>
                <c:pt idx="621">
                  <c:v>1378.8891503192451</c:v>
                </c:pt>
                <c:pt idx="622">
                  <c:v>1376.7713156008867</c:v>
                </c:pt>
                <c:pt idx="623">
                  <c:v>1374.6640843898545</c:v>
                </c:pt>
                <c:pt idx="624">
                  <c:v>1372.5674963316656</c:v>
                </c:pt>
                <c:pt idx="625">
                  <c:v>1370.4815908710416</c:v>
                </c:pt>
                <c:pt idx="626">
                  <c:v>1368.4064072512033</c:v>
                </c:pt>
                <c:pt idx="627">
                  <c:v>1366.3419845131803</c:v>
                </c:pt>
                <c:pt idx="628">
                  <c:v>1544.2883614951111</c:v>
                </c:pt>
                <c:pt idx="629">
                  <c:v>1383.2455768315544</c:v>
                </c:pt>
                <c:pt idx="630">
                  <c:v>1381.2136689527988</c:v>
                </c:pt>
                <c:pt idx="631">
                  <c:v>1379.1926760841741</c:v>
                </c:pt>
                <c:pt idx="632">
                  <c:v>1377.1826362453655</c:v>
                </c:pt>
                <c:pt idx="633">
                  <c:v>1375.1835872497318</c:v>
                </c:pt>
                <c:pt idx="634">
                  <c:v>-609.80443329637535</c:v>
                </c:pt>
                <c:pt idx="635">
                  <c:v>-611.78138799428962</c:v>
                </c:pt>
                <c:pt idx="636">
                  <c:v>-613.74723965370549</c:v>
                </c:pt>
                <c:pt idx="637">
                  <c:v>-615.70195129334979</c:v>
                </c:pt>
                <c:pt idx="638">
                  <c:v>-617.64548614165381</c:v>
                </c:pt>
                <c:pt idx="639">
                  <c:v>-619.57780763741926</c:v>
                </c:pt>
                <c:pt idx="640">
                  <c:v>-621.4988794304827</c:v>
                </c:pt>
                <c:pt idx="641">
                  <c:v>-623.40866538237754</c:v>
                </c:pt>
                <c:pt idx="642">
                  <c:v>-625.30712956699267</c:v>
                </c:pt>
                <c:pt idx="643">
                  <c:v>-627.1942362712291</c:v>
                </c:pt>
                <c:pt idx="644">
                  <c:v>-629.06994999565109</c:v>
                </c:pt>
                <c:pt idx="645">
                  <c:v>-630.93423545513804</c:v>
                </c:pt>
                <c:pt idx="646">
                  <c:v>-632.78705757952889</c:v>
                </c:pt>
                <c:pt idx="647">
                  <c:v>-634.62838151426865</c:v>
                </c:pt>
                <c:pt idx="648">
                  <c:v>-636.45817262104651</c:v>
                </c:pt>
                <c:pt idx="649">
                  <c:v>-638.27639647843353</c:v>
                </c:pt>
                <c:pt idx="650">
                  <c:v>-295.6356981194831</c:v>
                </c:pt>
                <c:pt idx="651">
                  <c:v>-333.28266274834198</c:v>
                </c:pt>
                <c:pt idx="652">
                  <c:v>-352.59404856718351</c:v>
                </c:pt>
                <c:pt idx="653">
                  <c:v>-325.69915176143189</c:v>
                </c:pt>
                <c:pt idx="654">
                  <c:v>-484.13147504761662</c:v>
                </c:pt>
                <c:pt idx="655">
                  <c:v>-633.86333254474948</c:v>
                </c:pt>
                <c:pt idx="656">
                  <c:v>-616.62147089912639</c:v>
                </c:pt>
                <c:pt idx="657">
                  <c:v>-739.16153707252602</c:v>
                </c:pt>
                <c:pt idx="658">
                  <c:v>-712.67945283528434</c:v>
                </c:pt>
                <c:pt idx="659">
                  <c:v>-704.80091715862045</c:v>
                </c:pt>
                <c:pt idx="660">
                  <c:v>-666.87822567186504</c:v>
                </c:pt>
                <c:pt idx="661">
                  <c:v>-677.69532176372422</c:v>
                </c:pt>
                <c:pt idx="662">
                  <c:v>-594.45097631689976</c:v>
                </c:pt>
                <c:pt idx="663">
                  <c:v>-812.49821484656627</c:v>
                </c:pt>
                <c:pt idx="664">
                  <c:v>-814.13894878315261</c:v>
                </c:pt>
                <c:pt idx="665">
                  <c:v>-815.76759473054722</c:v>
                </c:pt>
                <c:pt idx="666">
                  <c:v>842.61587795145124</c:v>
                </c:pt>
                <c:pt idx="667">
                  <c:v>841.01149967527908</c:v>
                </c:pt>
                <c:pt idx="668">
                  <c:v>923.48898455003325</c:v>
                </c:pt>
                <c:pt idx="669">
                  <c:v>-785.50944099698745</c:v>
                </c:pt>
                <c:pt idx="670">
                  <c:v>-655.96744939187158</c:v>
                </c:pt>
                <c:pt idx="671">
                  <c:v>-686.07256585533014</c:v>
                </c:pt>
                <c:pt idx="672">
                  <c:v>-677.98575227500305</c:v>
                </c:pt>
                <c:pt idx="673">
                  <c:v>-727.35796584808418</c:v>
                </c:pt>
                <c:pt idx="674">
                  <c:v>-728.87646853418323</c:v>
                </c:pt>
                <c:pt idx="675">
                  <c:v>-730.38258714606604</c:v>
                </c:pt>
                <c:pt idx="676">
                  <c:v>-712.61876747942699</c:v>
                </c:pt>
                <c:pt idx="677">
                  <c:v>-675.49610548909754</c:v>
                </c:pt>
                <c:pt idx="678">
                  <c:v>-686.53503851311439</c:v>
                </c:pt>
                <c:pt idx="679">
                  <c:v>-697.59135130208472</c:v>
                </c:pt>
                <c:pt idx="680">
                  <c:v>-737.72643546011773</c:v>
                </c:pt>
                <c:pt idx="681">
                  <c:v>-739.15766272524547</c:v>
                </c:pt>
                <c:pt idx="682">
                  <c:v>-740.57631247192921</c:v>
                </c:pt>
                <c:pt idx="683">
                  <c:v>-741.98235800678094</c:v>
                </c:pt>
                <c:pt idx="684">
                  <c:v>-743.37577287332226</c:v>
                </c:pt>
                <c:pt idx="685">
                  <c:v>-744.75653085248564</c:v>
                </c:pt>
                <c:pt idx="686">
                  <c:v>-726.58211384384708</c:v>
                </c:pt>
                <c:pt idx="687">
                  <c:v>-177.51838402821079</c:v>
                </c:pt>
                <c:pt idx="688">
                  <c:v>-129.30598056868746</c:v>
                </c:pt>
                <c:pt idx="689">
                  <c:v>-326.24130883126588</c:v>
                </c:pt>
                <c:pt idx="690">
                  <c:v>-327.20278350936587</c:v>
                </c:pt>
                <c:pt idx="691">
                  <c:v>-593.77384586266351</c:v>
                </c:pt>
                <c:pt idx="692">
                  <c:v>-595.06529154194982</c:v>
                </c:pt>
                <c:pt idx="693">
                  <c:v>-596.34387918677567</c:v>
                </c:pt>
                <c:pt idx="694">
                  <c:v>-597.60958473659639</c:v>
                </c:pt>
                <c:pt idx="695">
                  <c:v>-598.86238437304917</c:v>
                </c:pt>
                <c:pt idx="696">
                  <c:v>-600.10225452040402</c:v>
                </c:pt>
                <c:pt idx="697">
                  <c:v>-410.32917184601706</c:v>
                </c:pt>
                <c:pt idx="698">
                  <c:v>-411.54311326077004</c:v>
                </c:pt>
                <c:pt idx="699">
                  <c:v>-589.7440559195129</c:v>
                </c:pt>
                <c:pt idx="700">
                  <c:v>-580.98265744928221</c:v>
                </c:pt>
                <c:pt idx="701">
                  <c:v>-751.10685481080736</c:v>
                </c:pt>
                <c:pt idx="702">
                  <c:v>-752.26866657678693</c:v>
                </c:pt>
                <c:pt idx="703">
                  <c:v>-753.41739065446063</c:v>
                </c:pt>
                <c:pt idx="704">
                  <c:v>-754.5530054249499</c:v>
                </c:pt>
                <c:pt idx="705">
                  <c:v>-755.67548951588651</c:v>
                </c:pt>
                <c:pt idx="706">
                  <c:v>-576.78482180182061</c:v>
                </c:pt>
                <c:pt idx="707">
                  <c:v>-577.88098140462318</c:v>
                </c:pt>
                <c:pt idx="708">
                  <c:v>-578.96394769388576</c:v>
                </c:pt>
                <c:pt idx="709">
                  <c:v>-580.03370028731229</c:v>
                </c:pt>
                <c:pt idx="710">
                  <c:v>-404.09021905111138</c:v>
                </c:pt>
                <c:pt idx="711">
                  <c:v>-405.13348410037952</c:v>
                </c:pt>
                <c:pt idx="712">
                  <c:v>-583.16347579948149</c:v>
                </c:pt>
                <c:pt idx="713">
                  <c:v>-584.18017476242494</c:v>
                </c:pt>
                <c:pt idx="714">
                  <c:v>-585.18356185323319</c:v>
                </c:pt>
                <c:pt idx="715">
                  <c:v>-586.17361818630877</c:v>
                </c:pt>
                <c:pt idx="716">
                  <c:v>-587.15032512679727</c:v>
                </c:pt>
                <c:pt idx="717">
                  <c:v>-588.11366429094198</c:v>
                </c:pt>
                <c:pt idx="718">
                  <c:v>-589.06361754643649</c:v>
                </c:pt>
                <c:pt idx="719">
                  <c:v>-590.00016701277207</c:v>
                </c:pt>
                <c:pt idx="720">
                  <c:v>-590.9232950615808</c:v>
                </c:pt>
                <c:pt idx="721">
                  <c:v>-591.83298431697096</c:v>
                </c:pt>
                <c:pt idx="722">
                  <c:v>-592.72921765586273</c:v>
                </c:pt>
                <c:pt idx="723">
                  <c:v>-416.61197820831444</c:v>
                </c:pt>
                <c:pt idx="724">
                  <c:v>-548.48124935784551</c:v>
                </c:pt>
                <c:pt idx="725">
                  <c:v>-726.33701474175803</c:v>
                </c:pt>
                <c:pt idx="726">
                  <c:v>-727.17925825144619</c:v>
                </c:pt>
                <c:pt idx="727">
                  <c:v>-728.00796403270806</c:v>
                </c:pt>
                <c:pt idx="728">
                  <c:v>-908.8231164860498</c:v>
                </c:pt>
                <c:pt idx="729">
                  <c:v>-909.6247002669827</c:v>
                </c:pt>
                <c:pt idx="730">
                  <c:v>-910.4127002863197</c:v>
                </c:pt>
                <c:pt idx="731">
                  <c:v>-911.18710171046428</c:v>
                </c:pt>
                <c:pt idx="732">
                  <c:v>-911.94788996169427</c:v>
                </c:pt>
                <c:pt idx="733">
                  <c:v>747.30494928155645</c:v>
                </c:pt>
                <c:pt idx="734">
                  <c:v>746.57143008442495</c:v>
                </c:pt>
                <c:pt idx="735">
                  <c:v>745.85156625534842</c:v>
                </c:pt>
                <c:pt idx="736">
                  <c:v>-737.85462865420118</c:v>
                </c:pt>
                <c:pt idx="737">
                  <c:v>-738.54714134997744</c:v>
                </c:pt>
                <c:pt idx="738">
                  <c:v>-421.22595879521509</c:v>
                </c:pt>
                <c:pt idx="739">
                  <c:v>-421.89106821087898</c:v>
                </c:pt>
                <c:pt idx="740">
                  <c:v>-436.54245707591122</c:v>
                </c:pt>
                <c:pt idx="741">
                  <c:v>-437.18011312747149</c:v>
                </c:pt>
                <c:pt idx="742">
                  <c:v>-437.8040243611722</c:v>
                </c:pt>
                <c:pt idx="743">
                  <c:v>-1005.414179031309</c:v>
                </c:pt>
                <c:pt idx="744">
                  <c:v>-1006.0105656510875</c:v>
                </c:pt>
                <c:pt idx="745">
                  <c:v>-1006.5931729928438</c:v>
                </c:pt>
                <c:pt idx="746">
                  <c:v>-1007.1619900882595</c:v>
                </c:pt>
                <c:pt idx="747">
                  <c:v>-935.21681579257336</c:v>
                </c:pt>
                <c:pt idx="748">
                  <c:v>-935.72013619725249</c:v>
                </c:pt>
                <c:pt idx="749">
                  <c:v>-925.84274657923856</c:v>
                </c:pt>
                <c:pt idx="750">
                  <c:v>-926.31521407062519</c:v>
                </c:pt>
                <c:pt idx="751">
                  <c:v>-916.39695910512842</c:v>
                </c:pt>
                <c:pt idx="752">
                  <c:v>-916.83909155226956</c:v>
                </c:pt>
                <c:pt idx="753">
                  <c:v>-906.88104446996772</c:v>
                </c:pt>
                <c:pt idx="754">
                  <c:v>-896.90121430331772</c:v>
                </c:pt>
                <c:pt idx="755">
                  <c:v>-481.43295984692691</c:v>
                </c:pt>
                <c:pt idx="756">
                  <c:v>-523.24741926084323</c:v>
                </c:pt>
                <c:pt idx="757">
                  <c:v>-523.46815093177668</c:v>
                </c:pt>
                <c:pt idx="758">
                  <c:v>-544.49968514185537</c:v>
                </c:pt>
                <c:pt idx="759">
                  <c:v>-555.12642224500223</c:v>
                </c:pt>
                <c:pt idx="760">
                  <c:v>-607.41987745772894</c:v>
                </c:pt>
                <c:pt idx="761">
                  <c:v>-961.93111669782013</c:v>
                </c:pt>
                <c:pt idx="762">
                  <c:v>-761.56547992336209</c:v>
                </c:pt>
                <c:pt idx="763">
                  <c:v>-761.86847079875065</c:v>
                </c:pt>
                <c:pt idx="764">
                  <c:v>-835.17098678430943</c:v>
                </c:pt>
                <c:pt idx="765">
                  <c:v>-835.46995026512093</c:v>
                </c:pt>
                <c:pt idx="766">
                  <c:v>-846.19151592003323</c:v>
                </c:pt>
                <c:pt idx="767">
                  <c:v>-783.83159739036182</c:v>
                </c:pt>
                <c:pt idx="768">
                  <c:v>-794.51803979495401</c:v>
                </c:pt>
                <c:pt idx="769">
                  <c:v>-784.30812707065547</c:v>
                </c:pt>
                <c:pt idx="770">
                  <c:v>-502.47070228685482</c:v>
                </c:pt>
                <c:pt idx="771">
                  <c:v>-680.24528543315978</c:v>
                </c:pt>
                <c:pt idx="772">
                  <c:v>-669.96651242759697</c:v>
                </c:pt>
                <c:pt idx="773">
                  <c:v>-670.12500788174498</c:v>
                </c:pt>
                <c:pt idx="774">
                  <c:v>-597.09027173721097</c:v>
                </c:pt>
                <c:pt idx="775">
                  <c:v>-304.44092845944135</c:v>
                </c:pt>
                <c:pt idx="776">
                  <c:v>-453.05433798216694</c:v>
                </c:pt>
                <c:pt idx="777">
                  <c:v>-95.313204730179393</c:v>
                </c:pt>
                <c:pt idx="778">
                  <c:v>-95.34896152400114</c:v>
                </c:pt>
                <c:pt idx="779">
                  <c:v>-74.457852786839567</c:v>
                </c:pt>
                <c:pt idx="780">
                  <c:v>-60.483580021134912</c:v>
                </c:pt>
                <c:pt idx="781">
                  <c:v>49.957642875373551</c:v>
                </c:pt>
                <c:pt idx="782">
                  <c:v>-243.04737285855299</c:v>
                </c:pt>
                <c:pt idx="783">
                  <c:v>-232.61175692380573</c:v>
                </c:pt>
                <c:pt idx="784">
                  <c:v>-243.09731938343543</c:v>
                </c:pt>
                <c:pt idx="785">
                  <c:v>-159.39080203728292</c:v>
                </c:pt>
                <c:pt idx="786">
                  <c:v>-75.674923009245731</c:v>
                </c:pt>
                <c:pt idx="787">
                  <c:v>-54.743654846060053</c:v>
                </c:pt>
                <c:pt idx="788">
                  <c:v>-75.667467224045254</c:v>
                </c:pt>
                <c:pt idx="789">
                  <c:v>-75.65575112251895</c:v>
                </c:pt>
                <c:pt idx="790">
                  <c:v>-86.102886383005284</c:v>
                </c:pt>
                <c:pt idx="791">
                  <c:v>-86.079931594193397</c:v>
                </c:pt>
                <c:pt idx="792">
                  <c:v>-75.588652930192836</c:v>
                </c:pt>
                <c:pt idx="793">
                  <c:v>-86.01762878900945</c:v>
                </c:pt>
                <c:pt idx="794">
                  <c:v>-96.43926353406107</c:v>
                </c:pt>
                <c:pt idx="795">
                  <c:v>-410.18828384651579</c:v>
                </c:pt>
                <c:pt idx="796">
                  <c:v>-389.18096598894874</c:v>
                </c:pt>
                <c:pt idx="797">
                  <c:v>-319.42687515633031</c:v>
                </c:pt>
                <c:pt idx="798">
                  <c:v>-298.42164240159332</c:v>
                </c:pt>
                <c:pt idx="799">
                  <c:v>-478.32252077898102</c:v>
                </c:pt>
                <c:pt idx="800">
                  <c:v>-530.47522117109975</c:v>
                </c:pt>
                <c:pt idx="801">
                  <c:v>-519.8999262761364</c:v>
                </c:pt>
                <c:pt idx="802">
                  <c:v>-545.48599942540852</c:v>
                </c:pt>
                <c:pt idx="803">
                  <c:v>-524.42012091676247</c:v>
                </c:pt>
                <c:pt idx="804">
                  <c:v>-697.01227252207889</c:v>
                </c:pt>
                <c:pt idx="805">
                  <c:v>-696.81097872164798</c:v>
                </c:pt>
                <c:pt idx="806">
                  <c:v>-633.97090420339123</c:v>
                </c:pt>
                <c:pt idx="807">
                  <c:v>-592.02398713466664</c:v>
                </c:pt>
                <c:pt idx="808">
                  <c:v>-456.20114608861934</c:v>
                </c:pt>
                <c:pt idx="809">
                  <c:v>-664.60832225195145</c:v>
                </c:pt>
                <c:pt idx="810">
                  <c:v>-664.36163242739178</c:v>
                </c:pt>
                <c:pt idx="811">
                  <c:v>-684.94919897559055</c:v>
                </c:pt>
                <c:pt idx="812">
                  <c:v>-674.25537393347736</c:v>
                </c:pt>
                <c:pt idx="813">
                  <c:v>-621.89706516654871</c:v>
                </c:pt>
                <c:pt idx="814">
                  <c:v>-569.5660689521078</c:v>
                </c:pt>
                <c:pt idx="815">
                  <c:v>1616.7355221613007</c:v>
                </c:pt>
                <c:pt idx="816">
                  <c:v>1616.9885657594864</c:v>
                </c:pt>
                <c:pt idx="817">
                  <c:v>1627.6494162997928</c:v>
                </c:pt>
                <c:pt idx="818">
                  <c:v>1659.0998218001378</c:v>
                </c:pt>
                <c:pt idx="819">
                  <c:v>1503.505720386941</c:v>
                </c:pt>
                <c:pt idx="820">
                  <c:v>1576.5440773403716</c:v>
                </c:pt>
                <c:pt idx="821">
                  <c:v>1608.0020181252753</c:v>
                </c:pt>
                <c:pt idx="822">
                  <c:v>1597.9355945356301</c:v>
                </c:pt>
                <c:pt idx="823">
                  <c:v>1629.371814852459</c:v>
                </c:pt>
                <c:pt idx="824">
                  <c:v>1681.5172719534698</c:v>
                </c:pt>
                <c:pt idx="825">
                  <c:v>1267.3983483871514</c:v>
                </c:pt>
                <c:pt idx="826">
                  <c:v>1278.2781762664642</c:v>
                </c:pt>
                <c:pt idx="827">
                  <c:v>1299.5094095431268</c:v>
                </c:pt>
                <c:pt idx="828">
                  <c:v>1558.6339866914441</c:v>
                </c:pt>
                <c:pt idx="829">
                  <c:v>1414.3055956072503</c:v>
                </c:pt>
                <c:pt idx="830">
                  <c:v>1414.7991496726918</c:v>
                </c:pt>
                <c:pt idx="831">
                  <c:v>1415.3039897972471</c:v>
                </c:pt>
                <c:pt idx="832">
                  <c:v>1415.8201064767995</c:v>
                </c:pt>
                <c:pt idx="833">
                  <c:v>1416.347489995002</c:v>
                </c:pt>
                <c:pt idx="834">
                  <c:v>1586.1923971256138</c:v>
                </c:pt>
                <c:pt idx="835">
                  <c:v>-595.76661781382256</c:v>
                </c:pt>
                <c:pt idx="836">
                  <c:v>-667.2955765512778</c:v>
                </c:pt>
                <c:pt idx="837">
                  <c:v>-707.85919888106912</c:v>
                </c:pt>
                <c:pt idx="838">
                  <c:v>-707.24005112530949</c:v>
                </c:pt>
                <c:pt idx="839">
                  <c:v>-706.60901609863186</c:v>
                </c:pt>
                <c:pt idx="840">
                  <c:v>-705.96610568026779</c:v>
                </c:pt>
                <c:pt idx="841">
                  <c:v>-695.05487988127538</c:v>
                </c:pt>
                <c:pt idx="842">
                  <c:v>-673.89833808518836</c:v>
                </c:pt>
                <c:pt idx="843">
                  <c:v>-683.484261592297</c:v>
                </c:pt>
                <c:pt idx="844">
                  <c:v>-600.94538589438116</c:v>
                </c:pt>
                <c:pt idx="845">
                  <c:v>-600.32398582670623</c:v>
                </c:pt>
                <c:pt idx="846">
                  <c:v>-630.34248580135284</c:v>
                </c:pt>
                <c:pt idx="847">
                  <c:v>-619.46674774935047</c:v>
                </c:pt>
                <c:pt idx="848">
                  <c:v>-971.59640371037915</c:v>
                </c:pt>
                <c:pt idx="849">
                  <c:v>-991.1351606792847</c:v>
                </c:pt>
                <c:pt idx="850">
                  <c:v>-810.26049179084282</c:v>
                </c:pt>
                <c:pt idx="851">
                  <c:v>-809.37234011563635</c:v>
                </c:pt>
                <c:pt idx="852">
                  <c:v>-808.4707223715692</c:v>
                </c:pt>
                <c:pt idx="853">
                  <c:v>-807.55565552987684</c:v>
                </c:pt>
                <c:pt idx="854">
                  <c:v>-806.62715681480427</c:v>
                </c:pt>
                <c:pt idx="855">
                  <c:v>-805.68524370327361</c:v>
                </c:pt>
                <c:pt idx="856">
                  <c:v>-176.83737489132886</c:v>
                </c:pt>
                <c:pt idx="857">
                  <c:v>-176.4692732747626</c:v>
                </c:pt>
                <c:pt idx="858">
                  <c:v>-186.20388665148062</c:v>
                </c:pt>
                <c:pt idx="859">
                  <c:v>-185.81568420578435</c:v>
                </c:pt>
                <c:pt idx="860">
                  <c:v>-185.42228569899856</c:v>
                </c:pt>
                <c:pt idx="861">
                  <c:v>-769.52048097311581</c:v>
                </c:pt>
                <c:pt idx="862">
                  <c:v>-768.51623669502408</c:v>
                </c:pt>
                <c:pt idx="863">
                  <c:v>-707.15897280385798</c:v>
                </c:pt>
                <c:pt idx="864">
                  <c:v>-535.40946577880572</c:v>
                </c:pt>
                <c:pt idx="865">
                  <c:v>1014.9975061670407</c:v>
                </c:pt>
                <c:pt idx="866">
                  <c:v>1025.9469563264427</c:v>
                </c:pt>
                <c:pt idx="867">
                  <c:v>1026.8721585055346</c:v>
                </c:pt>
                <c:pt idx="868">
                  <c:v>-642.19386198082907</c:v>
                </c:pt>
                <c:pt idx="869">
                  <c:v>-611.26227388571886</c:v>
                </c:pt>
                <c:pt idx="870">
                  <c:v>-610.32676780679321</c:v>
                </c:pt>
                <c:pt idx="871">
                  <c:v>-609.38051916273025</c:v>
                </c:pt>
                <c:pt idx="872">
                  <c:v>-768.51077635294814</c:v>
                </c:pt>
                <c:pt idx="873">
                  <c:v>-777.51128188682378</c:v>
                </c:pt>
                <c:pt idx="874">
                  <c:v>-965.26524015866494</c:v>
                </c:pt>
                <c:pt idx="875">
                  <c:v>-964.05909527173174</c:v>
                </c:pt>
                <c:pt idx="876">
                  <c:v>-962.83996073754486</c:v>
                </c:pt>
                <c:pt idx="877">
                  <c:v>-961.60785949889328</c:v>
                </c:pt>
                <c:pt idx="878">
                  <c:v>-960.36281474235955</c:v>
                </c:pt>
                <c:pt idx="879">
                  <c:v>1174.8951501021254</c:v>
                </c:pt>
                <c:pt idx="880">
                  <c:v>1176.1660113617243</c:v>
                </c:pt>
                <c:pt idx="881">
                  <c:v>1177.4497451211469</c:v>
                </c:pt>
                <c:pt idx="882">
                  <c:v>1178.746327223103</c:v>
                </c:pt>
                <c:pt idx="883">
                  <c:v>1180.0557332687631</c:v>
                </c:pt>
                <c:pt idx="884">
                  <c:v>1181.3779386182212</c:v>
                </c:pt>
                <c:pt idx="885">
                  <c:v>1182.7129183909624</c:v>
                </c:pt>
                <c:pt idx="886">
                  <c:v>1184.0606474663359</c:v>
                </c:pt>
                <c:pt idx="887">
                  <c:v>1185.4211004840326</c:v>
                </c:pt>
                <c:pt idx="888">
                  <c:v>1186.7942518445652</c:v>
                </c:pt>
                <c:pt idx="889">
                  <c:v>1246.6092711671677</c:v>
                </c:pt>
                <c:pt idx="890">
                  <c:v>1247.92383324302</c:v>
                </c:pt>
                <c:pt idx="891">
                  <c:v>1249.2502582262018</c:v>
                </c:pt>
                <c:pt idx="892">
                  <c:v>1250.5885211584882</c:v>
                </c:pt>
                <c:pt idx="893">
                  <c:v>1251.9385968591505</c:v>
                </c:pt>
                <c:pt idx="894">
                  <c:v>1253.3004599254289</c:v>
                </c:pt>
                <c:pt idx="895">
                  <c:v>1273.9788914408234</c:v>
                </c:pt>
                <c:pt idx="896">
                  <c:v>1246.4217799624585</c:v>
                </c:pt>
                <c:pt idx="897">
                  <c:v>1247.8337129484523</c:v>
                </c:pt>
                <c:pt idx="898">
                  <c:v>1220.4340049431494</c:v>
                </c:pt>
                <c:pt idx="899">
                  <c:v>-883.3070243562338</c:v>
                </c:pt>
                <c:pt idx="900">
                  <c:v>-891.43721947977394</c:v>
                </c:pt>
                <c:pt idx="901">
                  <c:v>-880.40074572038327</c:v>
                </c:pt>
                <c:pt idx="902">
                  <c:v>-869.38341159884408</c:v>
                </c:pt>
                <c:pt idx="903">
                  <c:v>-877.44766986396974</c:v>
                </c:pt>
                <c:pt idx="904">
                  <c:v>-657.10171542014587</c:v>
                </c:pt>
                <c:pt idx="905">
                  <c:v>-845.94966052950497</c:v>
                </c:pt>
                <c:pt idx="906">
                  <c:v>-853.96383421764335</c:v>
                </c:pt>
                <c:pt idx="907">
                  <c:v>-702.93462926987706</c:v>
                </c:pt>
                <c:pt idx="908">
                  <c:v>-701.41053354377948</c:v>
                </c:pt>
                <c:pt idx="909">
                  <c:v>-699.8750578011061</c:v>
                </c:pt>
                <c:pt idx="910">
                  <c:v>-670.07307462288668</c:v>
                </c:pt>
                <c:pt idx="911">
                  <c:v>-668.56465387864432</c:v>
                </c:pt>
                <c:pt idx="912">
                  <c:v>-629.50484804143844</c:v>
                </c:pt>
                <c:pt idx="913">
                  <c:v>-618.67355810862773</c:v>
                </c:pt>
                <c:pt idx="914">
                  <c:v>-617.21710395797118</c:v>
                </c:pt>
                <c:pt idx="915">
                  <c:v>-653.0876276906597</c:v>
                </c:pt>
                <c:pt idx="916">
                  <c:v>-651.54200684451143</c:v>
                </c:pt>
                <c:pt idx="917">
                  <c:v>-687.18508240060919</c:v>
                </c:pt>
                <c:pt idx="918">
                  <c:v>-685.54851192230478</c:v>
                </c:pt>
                <c:pt idx="919">
                  <c:v>-285.51004097409935</c:v>
                </c:pt>
                <c:pt idx="920">
                  <c:v>-303.10462051135147</c:v>
                </c:pt>
                <c:pt idx="921">
                  <c:v>-405.78621751101531</c:v>
                </c:pt>
                <c:pt idx="922">
                  <c:v>-432.58070474010623</c:v>
                </c:pt>
                <c:pt idx="923">
                  <c:v>-394.90641156662133</c:v>
                </c:pt>
                <c:pt idx="924">
                  <c:v>-348.19570385172761</c:v>
                </c:pt>
                <c:pt idx="925">
                  <c:v>-548.90841466508255</c:v>
                </c:pt>
                <c:pt idx="926">
                  <c:v>-556.89166972469377</c:v>
                </c:pt>
                <c:pt idx="927">
                  <c:v>-309.45750342923969</c:v>
                </c:pt>
                <c:pt idx="928">
                  <c:v>-326.97405901585472</c:v>
                </c:pt>
                <c:pt idx="929">
                  <c:v>-317.16199289207617</c:v>
                </c:pt>
                <c:pt idx="930">
                  <c:v>-298.31867315501762</c:v>
                </c:pt>
                <c:pt idx="931">
                  <c:v>-288.5921866784733</c:v>
                </c:pt>
                <c:pt idx="932">
                  <c:v>-269.87321551017652</c:v>
                </c:pt>
                <c:pt idx="933">
                  <c:v>-278.24881301836569</c:v>
                </c:pt>
                <c:pt idx="934">
                  <c:v>-358.48667759820228</c:v>
                </c:pt>
                <c:pt idx="935">
                  <c:v>-339.7164604623913</c:v>
                </c:pt>
                <c:pt idx="936">
                  <c:v>-419.46070289897517</c:v>
                </c:pt>
                <c:pt idx="937">
                  <c:v>-418.48111686302548</c:v>
                </c:pt>
                <c:pt idx="938">
                  <c:v>-246.40588756489871</c:v>
                </c:pt>
                <c:pt idx="939">
                  <c:v>-245.39538095392584</c:v>
                </c:pt>
                <c:pt idx="940">
                  <c:v>-182.28797036444496</c:v>
                </c:pt>
                <c:pt idx="941">
                  <c:v>-190.25659907331828</c:v>
                </c:pt>
                <c:pt idx="942">
                  <c:v>-118.7100884327624</c:v>
                </c:pt>
                <c:pt idx="943">
                  <c:v>-117.96070395753122</c:v>
                </c:pt>
                <c:pt idx="944">
                  <c:v>-117.2072865767841</c:v>
                </c:pt>
                <c:pt idx="945">
                  <c:v>-116.44985046425728</c:v>
                </c:pt>
                <c:pt idx="946">
                  <c:v>-106.94007446754404</c:v>
                </c:pt>
                <c:pt idx="947">
                  <c:v>-88.74003486447242</c:v>
                </c:pt>
                <c:pt idx="948">
                  <c:v>-88.03301266665153</c:v>
                </c:pt>
                <c:pt idx="949">
                  <c:v>-87.322350371805214</c:v>
                </c:pt>
                <c:pt idx="950">
                  <c:v>-43.283346445640433</c:v>
                </c:pt>
                <c:pt idx="951">
                  <c:v>-345.20500525169211</c:v>
                </c:pt>
                <c:pt idx="952">
                  <c:v>-300.73384588074236</c:v>
                </c:pt>
                <c:pt idx="953">
                  <c:v>-290.87432299033463</c:v>
                </c:pt>
                <c:pt idx="954">
                  <c:v>-298.21116351128325</c:v>
                </c:pt>
                <c:pt idx="955">
                  <c:v>-288.38223258660412</c:v>
                </c:pt>
                <c:pt idx="956">
                  <c:v>-116.39362012761723</c:v>
                </c:pt>
                <c:pt idx="957">
                  <c:v>-98.53748766840539</c:v>
                </c:pt>
                <c:pt idx="958">
                  <c:v>-89.257896651131716</c:v>
                </c:pt>
                <c:pt idx="959">
                  <c:v>-130.84529081316032</c:v>
                </c:pt>
                <c:pt idx="960">
                  <c:v>-318.41224525904204</c:v>
                </c:pt>
                <c:pt idx="961">
                  <c:v>-309.07695293752158</c:v>
                </c:pt>
                <c:pt idx="962">
                  <c:v>-143.5680011850319</c:v>
                </c:pt>
                <c:pt idx="963">
                  <c:v>-142.76309519802072</c:v>
                </c:pt>
                <c:pt idx="964">
                  <c:v>-133.59470608505654</c:v>
                </c:pt>
                <c:pt idx="965">
                  <c:v>-124.46781778188779</c:v>
                </c:pt>
                <c:pt idx="966">
                  <c:v>-547.74343640096322</c:v>
                </c:pt>
                <c:pt idx="967">
                  <c:v>-545.80885543926343</c:v>
                </c:pt>
                <c:pt idx="968">
                  <c:v>-543.86583798147967</c:v>
                </c:pt>
                <c:pt idx="969">
                  <c:v>-525.42231658549963</c:v>
                </c:pt>
                <c:pt idx="970">
                  <c:v>-523.50864849516392</c:v>
                </c:pt>
                <c:pt idx="971">
                  <c:v>-505.18716688277118</c:v>
                </c:pt>
                <c:pt idx="972">
                  <c:v>-503.30377762947887</c:v>
                </c:pt>
                <c:pt idx="973">
                  <c:v>-501.41252466079686</c:v>
                </c:pt>
                <c:pt idx="974">
                  <c:v>-499.51344358191409</c:v>
                </c:pt>
                <c:pt idx="975">
                  <c:v>-497.60657014710887</c:v>
                </c:pt>
                <c:pt idx="976">
                  <c:v>-495.69194025916431</c:v>
                </c:pt>
                <c:pt idx="977">
                  <c:v>-493.76958996878284</c:v>
                </c:pt>
                <c:pt idx="978">
                  <c:v>712.12538828557842</c:v>
                </c:pt>
                <c:pt idx="979">
                  <c:v>714.08699264434472</c:v>
                </c:pt>
                <c:pt idx="980">
                  <c:v>628.1980014335727</c:v>
                </c:pt>
                <c:pt idx="981">
                  <c:v>869.07027150448255</c:v>
                </c:pt>
                <c:pt idx="982">
                  <c:v>871.07908300664394</c:v>
                </c:pt>
                <c:pt idx="983">
                  <c:v>1165.9324905327567</c:v>
                </c:pt>
                <c:pt idx="984">
                  <c:v>1135.493811283794</c:v>
                </c:pt>
                <c:pt idx="985">
                  <c:v>1128.8521159596905</c:v>
                </c:pt>
                <c:pt idx="986">
                  <c:v>1341.8142103464702</c:v>
                </c:pt>
                <c:pt idx="987">
                  <c:v>1350.2224874612859</c:v>
                </c:pt>
                <c:pt idx="988">
                  <c:v>1343.0001045836109</c:v>
                </c:pt>
                <c:pt idx="989">
                  <c:v>1351.3631124816288</c:v>
                </c:pt>
                <c:pt idx="990">
                  <c:v>1351.9365134606644</c:v>
                </c:pt>
                <c:pt idx="991">
                  <c:v>1360.2288303692544</c:v>
                </c:pt>
                <c:pt idx="992">
                  <c:v>1376.164728973886</c:v>
                </c:pt>
                <c:pt idx="993">
                  <c:v>1376.6686438844401</c:v>
                </c:pt>
                <c:pt idx="994">
                  <c:v>1369.5330237089124</c:v>
                </c:pt>
                <c:pt idx="995">
                  <c:v>1195.8339695691016</c:v>
                </c:pt>
                <c:pt idx="996">
                  <c:v>1204.0099321839598</c:v>
                </c:pt>
                <c:pt idx="997">
                  <c:v>1204.5718733064055</c:v>
                </c:pt>
                <c:pt idx="998">
                  <c:v>1227.7535562443397</c:v>
                </c:pt>
                <c:pt idx="999">
                  <c:v>1243.2692572543046</c:v>
                </c:pt>
                <c:pt idx="1000">
                  <c:v>1243.7078232572417</c:v>
                </c:pt>
                <c:pt idx="1001">
                  <c:v>1244.1478190050093</c:v>
                </c:pt>
                <c:pt idx="1002">
                  <c:v>2904.5892361944798</c:v>
                </c:pt>
                <c:pt idx="1003">
                  <c:v>2890.2123096115711</c:v>
                </c:pt>
                <c:pt idx="1004">
                  <c:v>2890.708807610592</c:v>
                </c:pt>
                <c:pt idx="1005">
                  <c:v>1223.8493328977183</c:v>
                </c:pt>
                <c:pt idx="1006">
                  <c:v>1217.0439999376376</c:v>
                </c:pt>
                <c:pt idx="1007">
                  <c:v>1217.5979044317992</c:v>
                </c:pt>
                <c:pt idx="1008">
                  <c:v>1225.4319072029043</c:v>
                </c:pt>
                <c:pt idx="1009">
                  <c:v>1182.4514466536043</c:v>
                </c:pt>
                <c:pt idx="1010">
                  <c:v>1161.467733041987</c:v>
                </c:pt>
                <c:pt idx="1011">
                  <c:v>1176.6390261259594</c:v>
                </c:pt>
                <c:pt idx="1012">
                  <c:v>1170.190161386316</c:v>
                </c:pt>
                <c:pt idx="1013">
                  <c:v>1343.7971118203154</c:v>
                </c:pt>
                <c:pt idx="1014">
                  <c:v>1373.0500804991264</c:v>
                </c:pt>
                <c:pt idx="1015">
                  <c:v>1373.7252683980014</c:v>
                </c:pt>
                <c:pt idx="1016">
                  <c:v>1374.4023714593307</c:v>
                </c:pt>
                <c:pt idx="1017">
                  <c:v>3035.0813768720486</c:v>
                </c:pt>
                <c:pt idx="1018">
                  <c:v>3056.790799171863</c:v>
                </c:pt>
                <c:pt idx="1019">
                  <c:v>3057.3916381155373</c:v>
                </c:pt>
                <c:pt idx="1020">
                  <c:v>1397.9941171023811</c:v>
                </c:pt>
                <c:pt idx="1021">
                  <c:v>1398.5982247224736</c:v>
                </c:pt>
                <c:pt idx="1022">
                  <c:v>1413.0035904837475</c:v>
                </c:pt>
                <c:pt idx="1023">
                  <c:v>1413.5557091399714</c:v>
                </c:pt>
                <c:pt idx="1024">
                  <c:v>1427.7983493630732</c:v>
                </c:pt>
                <c:pt idx="1025">
                  <c:v>1421.481069590219</c:v>
                </c:pt>
                <c:pt idx="1026">
                  <c:v>1428.7986468678228</c:v>
                </c:pt>
                <c:pt idx="1027">
                  <c:v>1436.061785692664</c:v>
                </c:pt>
                <c:pt idx="1028">
                  <c:v>1436.5371565003154</c:v>
                </c:pt>
                <c:pt idx="1029">
                  <c:v>1423.6035630750212</c:v>
                </c:pt>
                <c:pt idx="1030">
                  <c:v>1424.1375030905519</c:v>
                </c:pt>
                <c:pt idx="1031">
                  <c:v>1431.3215521793502</c:v>
                </c:pt>
                <c:pt idx="1032">
                  <c:v>1418.5887286326035</c:v>
                </c:pt>
                <c:pt idx="1033">
                  <c:v>1419.1548641335414</c:v>
                </c:pt>
                <c:pt idx="1034">
                  <c:v>1419.7223426035587</c:v>
                </c:pt>
                <c:pt idx="1035">
                  <c:v>1240.2911532477469</c:v>
                </c:pt>
                <c:pt idx="1036">
                  <c:v>1253.8751567173867</c:v>
                </c:pt>
                <c:pt idx="1037">
                  <c:v>1267.3461821846111</c:v>
                </c:pt>
                <c:pt idx="1038">
                  <c:v>55.804375865335274</c:v>
                </c:pt>
                <c:pt idx="1039">
                  <c:v>62.6846254732327</c:v>
                </c:pt>
                <c:pt idx="1040">
                  <c:v>69.508366430134643</c:v>
                </c:pt>
                <c:pt idx="1041">
                  <c:v>1281.9119691669423</c:v>
                </c:pt>
                <c:pt idx="1042">
                  <c:v>1275.9819117331187</c:v>
                </c:pt>
                <c:pt idx="1043">
                  <c:v>1276.4162186359699</c:v>
                </c:pt>
                <c:pt idx="1044">
                  <c:v>1270.5748808600285</c:v>
                </c:pt>
                <c:pt idx="1045">
                  <c:v>1271.0401065883129</c:v>
                </c:pt>
                <c:pt idx="1046">
                  <c:v>1271.5063015010182</c:v>
                </c:pt>
                <c:pt idx="1047">
                  <c:v>1265.7842977215046</c:v>
                </c:pt>
                <c:pt idx="1048">
                  <c:v>1266.2816608785447</c:v>
                </c:pt>
                <c:pt idx="1049">
                  <c:v>1266.7800252893485</c:v>
                </c:pt>
                <c:pt idx="1050">
                  <c:v>1261.1781685435456</c:v>
                </c:pt>
                <c:pt idx="1051">
                  <c:v>1255.6361572451849</c:v>
                </c:pt>
                <c:pt idx="1052">
                  <c:v>1256.1964457434092</c:v>
                </c:pt>
                <c:pt idx="1053">
                  <c:v>1262.7705572398233</c:v>
                </c:pt>
                <c:pt idx="1054">
                  <c:v>1269.286530961587</c:v>
                </c:pt>
                <c:pt idx="1055">
                  <c:v>1269.7907014296154</c:v>
                </c:pt>
                <c:pt idx="1056">
                  <c:v>1270.295805760913</c:v>
                </c:pt>
                <c:pt idx="1057">
                  <c:v>1270.8018342270384</c:v>
                </c:pt>
                <c:pt idx="1058">
                  <c:v>1271.3087770740342</c:v>
                </c:pt>
                <c:pt idx="1059">
                  <c:v>1271.8166245223342</c:v>
                </c:pt>
                <c:pt idx="1060">
                  <c:v>1278.1297569568628</c:v>
                </c:pt>
                <c:pt idx="1061">
                  <c:v>1284.3838182140692</c:v>
                </c:pt>
                <c:pt idx="1062">
                  <c:v>1284.8342614351332</c:v>
                </c:pt>
                <c:pt idx="1063">
                  <c:v>1285.2854680898884</c:v>
                </c:pt>
                <c:pt idx="1064">
                  <c:v>1285.7374294348581</c:v>
                </c:pt>
                <c:pt idx="1065">
                  <c:v>1291.844127589766</c:v>
                </c:pt>
                <c:pt idx="1066">
                  <c:v>1286.6435811051704</c:v>
                </c:pt>
                <c:pt idx="1067">
                  <c:v>1281.5042707485516</c:v>
                </c:pt>
                <c:pt idx="1068">
                  <c:v>1281.9894890994944</c:v>
                </c:pt>
                <c:pt idx="1069">
                  <c:v>1276.9426820367967</c:v>
                </c:pt>
                <c:pt idx="1070">
                  <c:v>1277.459827206141</c:v>
                </c:pt>
                <c:pt idx="1071">
                  <c:v>1267.0339643528055</c:v>
                </c:pt>
                <c:pt idx="1072">
                  <c:v>1267.6136939744001</c:v>
                </c:pt>
                <c:pt idx="1073">
                  <c:v>1273.605105959045</c:v>
                </c:pt>
                <c:pt idx="1074">
                  <c:v>1274.1559325565702</c:v>
                </c:pt>
                <c:pt idx="1075">
                  <c:v>1269.3579667889644</c:v>
                </c:pt>
                <c:pt idx="1076">
                  <c:v>1269.9410476736443</c:v>
                </c:pt>
                <c:pt idx="1077">
                  <c:v>1270.5249377659159</c:v>
                </c:pt>
                <c:pt idx="1078">
                  <c:v>1276.3670136858505</c:v>
                </c:pt>
                <c:pt idx="1079">
                  <c:v>1276.9216732162135</c:v>
                </c:pt>
                <c:pt idx="1080">
                  <c:v>1441.6727850854213</c:v>
                </c:pt>
                <c:pt idx="1081">
                  <c:v>1447.3628290860729</c:v>
                </c:pt>
                <c:pt idx="1082">
                  <c:v>1458.1255638524267</c:v>
                </c:pt>
                <c:pt idx="1083">
                  <c:v>1458.5591972593045</c:v>
                </c:pt>
                <c:pt idx="1084">
                  <c:v>1443.7776599761376</c:v>
                </c:pt>
                <c:pt idx="1085">
                  <c:v>1444.3055069337966</c:v>
                </c:pt>
                <c:pt idx="1086">
                  <c:v>1449.8437497802026</c:v>
                </c:pt>
                <c:pt idx="1087">
                  <c:v>1625.363081019538</c:v>
                </c:pt>
                <c:pt idx="1088">
                  <c:v>1625.8927869546501</c:v>
                </c:pt>
                <c:pt idx="1089">
                  <c:v>1631.3393800462281</c:v>
                </c:pt>
                <c:pt idx="1090">
                  <c:v>1631.839043172092</c:v>
                </c:pt>
                <c:pt idx="1091">
                  <c:v>1632.3392493649199</c:v>
                </c:pt>
                <c:pt idx="1092">
                  <c:v>1632.8399885030353</c:v>
                </c:pt>
                <c:pt idx="1093">
                  <c:v>1633.3412504300886</c:v>
                </c:pt>
                <c:pt idx="1094">
                  <c:v>1474.8430249543933</c:v>
                </c:pt>
                <c:pt idx="1095">
                  <c:v>1475.3453018482301</c:v>
                </c:pt>
                <c:pt idx="1096">
                  <c:v>1475.8480708471238</c:v>
                </c:pt>
                <c:pt idx="1097">
                  <c:v>1476.3513216490817</c:v>
                </c:pt>
                <c:pt idx="1098">
                  <c:v>1481.4891036691893</c:v>
                </c:pt>
                <c:pt idx="1099">
                  <c:v>1477.3592272618434</c:v>
                </c:pt>
                <c:pt idx="1100">
                  <c:v>1477.8638612737607</c:v>
                </c:pt>
                <c:pt idx="1101">
                  <c:v>270.90837702112412</c:v>
                </c:pt>
                <c:pt idx="1102">
                  <c:v>280.39798201733316</c:v>
                </c:pt>
                <c:pt idx="1103">
                  <c:v>289.76149920428384</c:v>
                </c:pt>
                <c:pt idx="1104">
                  <c:v>290.10960220702265</c:v>
                </c:pt>
                <c:pt idx="1105">
                  <c:v>324.87088980820045</c:v>
                </c:pt>
                <c:pt idx="1106">
                  <c:v>329.56905404276017</c:v>
                </c:pt>
                <c:pt idx="1107">
                  <c:v>325.50502117134261</c:v>
                </c:pt>
                <c:pt idx="1108">
                  <c:v>330.14018980042209</c:v>
                </c:pt>
                <c:pt idx="1109">
                  <c:v>146.1400668801318</c:v>
                </c:pt>
                <c:pt idx="1110">
                  <c:v>142.20370724712637</c:v>
                </c:pt>
                <c:pt idx="1111">
                  <c:v>142.55356994604148</c:v>
                </c:pt>
                <c:pt idx="1112">
                  <c:v>147.09423101289326</c:v>
                </c:pt>
                <c:pt idx="1113">
                  <c:v>147.41268378430391</c:v>
                </c:pt>
                <c:pt idx="1114">
                  <c:v>151.85819165210859</c:v>
                </c:pt>
                <c:pt idx="1115">
                  <c:v>152.14513037621788</c:v>
                </c:pt>
                <c:pt idx="1116">
                  <c:v>152.43222527014973</c:v>
                </c:pt>
                <c:pt idx="1117">
                  <c:v>156.75063999189678</c:v>
                </c:pt>
                <c:pt idx="1118">
                  <c:v>157.00609614167047</c:v>
                </c:pt>
                <c:pt idx="1119">
                  <c:v>157.26167409731261</c:v>
                </c:pt>
                <c:pt idx="1120">
                  <c:v>177.51736812155906</c:v>
                </c:pt>
                <c:pt idx="1121">
                  <c:v>173.86981899733087</c:v>
                </c:pt>
                <c:pt idx="1122">
                  <c:v>178.02908125033267</c:v>
                </c:pt>
                <c:pt idx="1123">
                  <c:v>228.28508870048637</c:v>
                </c:pt>
                <c:pt idx="1124">
                  <c:v>228.54118890813604</c:v>
                </c:pt>
                <c:pt idx="1125">
                  <c:v>228.79737594908485</c:v>
                </c:pt>
                <c:pt idx="1126">
                  <c:v>225.31034934027733</c:v>
                </c:pt>
                <c:pt idx="1127">
                  <c:v>221.88748328395565</c:v>
                </c:pt>
                <c:pt idx="1128">
                  <c:v>222.20799775600719</c:v>
                </c:pt>
                <c:pt idx="1129">
                  <c:v>222.52859061730931</c:v>
                </c:pt>
                <c:pt idx="1130">
                  <c:v>219.2341796065696</c:v>
                </c:pt>
                <c:pt idx="1131">
                  <c:v>219.58697879931958</c:v>
                </c:pt>
                <c:pt idx="1132">
                  <c:v>219.93983867328538</c:v>
                </c:pt>
                <c:pt idx="1133">
                  <c:v>223.811591429911</c:v>
                </c:pt>
                <c:pt idx="1134">
                  <c:v>220.64570576850565</c:v>
                </c:pt>
                <c:pt idx="1135">
                  <c:v>224.45335950334783</c:v>
                </c:pt>
                <c:pt idx="1136">
                  <c:v>228.196854243866</c:v>
                </c:pt>
                <c:pt idx="1137">
                  <c:v>351.87617648482239</c:v>
                </c:pt>
                <c:pt idx="1138">
                  <c:v>352.1329324889515</c:v>
                </c:pt>
                <c:pt idx="1139">
                  <c:v>352.38968735796686</c:v>
                </c:pt>
                <c:pt idx="1140">
                  <c:v>349.35223867310191</c:v>
                </c:pt>
                <c:pt idx="1141">
                  <c:v>346.3789584477945</c:v>
                </c:pt>
                <c:pt idx="1142">
                  <c:v>343.46983176516733</c:v>
                </c:pt>
                <c:pt idx="1143">
                  <c:v>284.22898019584403</c:v>
                </c:pt>
                <c:pt idx="1144">
                  <c:v>215.18056517808907</c:v>
                </c:pt>
                <c:pt idx="1145">
                  <c:v>209.45830266855992</c:v>
                </c:pt>
                <c:pt idx="1146">
                  <c:v>200.76250776653336</c:v>
                </c:pt>
                <c:pt idx="1147">
                  <c:v>204.53751882549932</c:v>
                </c:pt>
                <c:pt idx="1148">
                  <c:v>211.28583242073574</c:v>
                </c:pt>
                <c:pt idx="1149">
                  <c:v>89.889149142755969</c:v>
                </c:pt>
                <c:pt idx="1150">
                  <c:v>90.529855400151916</c:v>
                </c:pt>
                <c:pt idx="1151">
                  <c:v>91.170344317982369</c:v>
                </c:pt>
                <c:pt idx="1152">
                  <c:v>91.810596524944287</c:v>
                </c:pt>
                <c:pt idx="1153">
                  <c:v>1908.5731219941756</c:v>
                </c:pt>
                <c:pt idx="1154">
                  <c:v>1903.5538587290159</c:v>
                </c:pt>
                <c:pt idx="1155">
                  <c:v>1898.6621687316986</c:v>
                </c:pt>
                <c:pt idx="1156">
                  <c:v>425.02416712604963</c:v>
                </c:pt>
                <c:pt idx="1157">
                  <c:v>431.25798951319888</c:v>
                </c:pt>
                <c:pt idx="1158">
                  <c:v>423.77522164017154</c:v>
                </c:pt>
                <c:pt idx="1159">
                  <c:v>407.16926026114049</c:v>
                </c:pt>
                <c:pt idx="1160">
                  <c:v>368.18942783697662</c:v>
                </c:pt>
                <c:pt idx="1161">
                  <c:v>372.11774605682376</c:v>
                </c:pt>
                <c:pt idx="1162">
                  <c:v>363.03037810212356</c:v>
                </c:pt>
                <c:pt idx="1163">
                  <c:v>361.87179562164647</c:v>
                </c:pt>
                <c:pt idx="1164">
                  <c:v>491.77570486763301</c:v>
                </c:pt>
                <c:pt idx="1165">
                  <c:v>448.32949838892182</c:v>
                </c:pt>
                <c:pt idx="1166">
                  <c:v>504.54916193148728</c:v>
                </c:pt>
                <c:pt idx="1167">
                  <c:v>349.31230597486092</c:v>
                </c:pt>
                <c:pt idx="1168">
                  <c:v>350.61111930984941</c:v>
                </c:pt>
                <c:pt idx="1169">
                  <c:v>361.3809893635036</c:v>
                </c:pt>
                <c:pt idx="1170">
                  <c:v>360.21428396991644</c:v>
                </c:pt>
                <c:pt idx="1171">
                  <c:v>372.93880553130032</c:v>
                </c:pt>
                <c:pt idx="1172">
                  <c:v>376.25317879236661</c:v>
                </c:pt>
                <c:pt idx="1173">
                  <c:v>375.01967355536965</c:v>
                </c:pt>
                <c:pt idx="1174">
                  <c:v>371.63754472170376</c:v>
                </c:pt>
                <c:pt idx="1175">
                  <c:v>2028.3798482407713</c:v>
                </c:pt>
                <c:pt idx="1176">
                  <c:v>2027.3938196745423</c:v>
                </c:pt>
                <c:pt idx="1177">
                  <c:v>2032.8174643544367</c:v>
                </c:pt>
                <c:pt idx="1178">
                  <c:v>163.94446140366151</c:v>
                </c:pt>
                <c:pt idx="1179">
                  <c:v>84.978779016954604</c:v>
                </c:pt>
                <c:pt idx="1180">
                  <c:v>105.52134582014099</c:v>
                </c:pt>
                <c:pt idx="1181">
                  <c:v>125.49929069262068</c:v>
                </c:pt>
                <c:pt idx="1182">
                  <c:v>133.15308564154384</c:v>
                </c:pt>
                <c:pt idx="1183">
                  <c:v>3.8303137281253328</c:v>
                </c:pt>
                <c:pt idx="1184">
                  <c:v>7.4026582219936188</c:v>
                </c:pt>
                <c:pt idx="1185">
                  <c:v>-28.299346726681705</c:v>
                </c:pt>
                <c:pt idx="1186">
                  <c:v>-26.044360085365696</c:v>
                </c:pt>
                <c:pt idx="1187">
                  <c:v>-34.626158835556595</c:v>
                </c:pt>
                <c:pt idx="1188">
                  <c:v>-33.970189031837691</c:v>
                </c:pt>
                <c:pt idx="1189">
                  <c:v>-38.489710708152614</c:v>
                </c:pt>
                <c:pt idx="1190">
                  <c:v>-29.063196231417948</c:v>
                </c:pt>
                <c:pt idx="1191">
                  <c:v>-26.617932363253175</c:v>
                </c:pt>
                <c:pt idx="1192">
                  <c:v>-24.178409855958563</c:v>
                </c:pt>
                <c:pt idx="1193">
                  <c:v>-21.744826296259674</c:v>
                </c:pt>
                <c:pt idx="1194">
                  <c:v>-0.21977801934943386</c:v>
                </c:pt>
                <c:pt idx="1195">
                  <c:v>36.184627578298731</c:v>
                </c:pt>
                <c:pt idx="1196">
                  <c:v>32.979905672333132</c:v>
                </c:pt>
                <c:pt idx="1197">
                  <c:v>56.950001105550868</c:v>
                </c:pt>
                <c:pt idx="1198">
                  <c:v>57.099543414756283</c:v>
                </c:pt>
                <c:pt idx="1199">
                  <c:v>61.627009154055116</c:v>
                </c:pt>
                <c:pt idx="1200">
                  <c:v>91.431180323384979</c:v>
                </c:pt>
                <c:pt idx="1201">
                  <c:v>32.41214232854341</c:v>
                </c:pt>
                <c:pt idx="1202">
                  <c:v>21.223356476089108</c:v>
                </c:pt>
                <c:pt idx="1203">
                  <c:v>14.529422162997044</c:v>
                </c:pt>
                <c:pt idx="1204">
                  <c:v>17.234148573185891</c:v>
                </c:pt>
                <c:pt idx="1205">
                  <c:v>18.611322335455895</c:v>
                </c:pt>
                <c:pt idx="1206">
                  <c:v>23.686270925654171</c:v>
                </c:pt>
                <c:pt idx="1207">
                  <c:v>4.9651856251705553</c:v>
                </c:pt>
                <c:pt idx="1208">
                  <c:v>18.002589894491301</c:v>
                </c:pt>
                <c:pt idx="1209">
                  <c:v>-9.7072517379152004</c:v>
                </c:pt>
                <c:pt idx="1210">
                  <c:v>-24.798575736315129</c:v>
                </c:pt>
                <c:pt idx="1211">
                  <c:v>-23.776746577810044</c:v>
                </c:pt>
                <c:pt idx="1212">
                  <c:v>-35.452162242953136</c:v>
                </c:pt>
                <c:pt idx="1213">
                  <c:v>-33.999673073280235</c:v>
                </c:pt>
                <c:pt idx="1214">
                  <c:v>-32.504491979032565</c:v>
                </c:pt>
                <c:pt idx="1215">
                  <c:v>-31.945261262212767</c:v>
                </c:pt>
                <c:pt idx="1216">
                  <c:v>-29.390004907503283</c:v>
                </c:pt>
                <c:pt idx="1217">
                  <c:v>-28.695077855892407</c:v>
                </c:pt>
                <c:pt idx="1218">
                  <c:v>-8.2198205660692025</c:v>
                </c:pt>
                <c:pt idx="1219">
                  <c:v>128.2665147448119</c:v>
                </c:pt>
                <c:pt idx="1220">
                  <c:v>136.88457190952522</c:v>
                </c:pt>
                <c:pt idx="1221">
                  <c:v>141.80421757911864</c:v>
                </c:pt>
                <c:pt idx="1222">
                  <c:v>150.43328671727869</c:v>
                </c:pt>
                <c:pt idx="1223">
                  <c:v>156.29223854279272</c:v>
                </c:pt>
                <c:pt idx="1224">
                  <c:v>161.09134613062673</c:v>
                </c:pt>
                <c:pt idx="1225">
                  <c:v>162.07842638032099</c:v>
                </c:pt>
                <c:pt idx="1226">
                  <c:v>162.37363249817324</c:v>
                </c:pt>
                <c:pt idx="1227">
                  <c:v>161.39581320849157</c:v>
                </c:pt>
                <c:pt idx="1228">
                  <c:v>163.08726335905851</c:v>
                </c:pt>
                <c:pt idx="1229">
                  <c:v>161.68211611401782</c:v>
                </c:pt>
                <c:pt idx="1230">
                  <c:v>159.88040933112933</c:v>
                </c:pt>
                <c:pt idx="1231">
                  <c:v>161.65738506874666</c:v>
                </c:pt>
                <c:pt idx="1232">
                  <c:v>162.30308973166757</c:v>
                </c:pt>
                <c:pt idx="1233">
                  <c:v>160.42985177388459</c:v>
                </c:pt>
                <c:pt idx="1234">
                  <c:v>166.12253512281106</c:v>
                </c:pt>
                <c:pt idx="1235">
                  <c:v>169.06211206705319</c:v>
                </c:pt>
                <c:pt idx="1236">
                  <c:v>170.03927617958072</c:v>
                </c:pt>
                <c:pt idx="1237">
                  <c:v>171.41900786783472</c:v>
                </c:pt>
                <c:pt idx="1238">
                  <c:v>172.34149408941579</c:v>
                </c:pt>
                <c:pt idx="1239">
                  <c:v>173.24701241474412</c:v>
                </c:pt>
                <c:pt idx="1240">
                  <c:v>173.42700381252104</c:v>
                </c:pt>
                <c:pt idx="1241">
                  <c:v>171.00557612766042</c:v>
                </c:pt>
                <c:pt idx="1242">
                  <c:v>174.28975418216788</c:v>
                </c:pt>
                <c:pt idx="1243">
                  <c:v>179.32401117354587</c:v>
                </c:pt>
                <c:pt idx="1244">
                  <c:v>179.68629331210713</c:v>
                </c:pt>
                <c:pt idx="1245">
                  <c:v>339.32436278988365</c:v>
                </c:pt>
                <c:pt idx="1246">
                  <c:v>438.99659948973999</c:v>
                </c:pt>
                <c:pt idx="1247">
                  <c:v>352.7647355330476</c:v>
                </c:pt>
                <c:pt idx="1248">
                  <c:v>353.12713015527027</c:v>
                </c:pt>
                <c:pt idx="1249">
                  <c:v>353.87417217621891</c:v>
                </c:pt>
                <c:pt idx="1250">
                  <c:v>354.39872763101539</c:v>
                </c:pt>
                <c:pt idx="1251">
                  <c:v>355.67462356644575</c:v>
                </c:pt>
                <c:pt idx="1252">
                  <c:v>355.80363145579906</c:v>
                </c:pt>
                <c:pt idx="1253">
                  <c:v>356.47311987118997</c:v>
                </c:pt>
                <c:pt idx="1254">
                  <c:v>356.95599140266484</c:v>
                </c:pt>
                <c:pt idx="1255">
                  <c:v>357.39372536906995</c:v>
                </c:pt>
                <c:pt idx="1256">
                  <c:v>357.69955322781243</c:v>
                </c:pt>
                <c:pt idx="1257">
                  <c:v>358.06326535498704</c:v>
                </c:pt>
                <c:pt idx="1258">
                  <c:v>358.31931881285811</c:v>
                </c:pt>
                <c:pt idx="1259">
                  <c:v>379.49815055337297</c:v>
                </c:pt>
                <c:pt idx="1260">
                  <c:v>379.72377238392784</c:v>
                </c:pt>
                <c:pt idx="1261">
                  <c:v>399.97006109615552</c:v>
                </c:pt>
                <c:pt idx="1262">
                  <c:v>400.14755502959093</c:v>
                </c:pt>
                <c:pt idx="1263">
                  <c:v>414.27773426834824</c:v>
                </c:pt>
                <c:pt idx="1264">
                  <c:v>423.51096069652937</c:v>
                </c:pt>
                <c:pt idx="1265">
                  <c:v>523.68633440808935</c:v>
                </c:pt>
                <c:pt idx="1266">
                  <c:v>523.77320150570267</c:v>
                </c:pt>
                <c:pt idx="1267">
                  <c:v>423.82112778314496</c:v>
                </c:pt>
                <c:pt idx="1268">
                  <c:v>423.83512770300291</c:v>
                </c:pt>
                <c:pt idx="1269">
                  <c:v>423.88548193788483</c:v>
                </c:pt>
                <c:pt idx="1270">
                  <c:v>433.92395883402713</c:v>
                </c:pt>
                <c:pt idx="1271">
                  <c:v>433.95425034876115</c:v>
                </c:pt>
                <c:pt idx="1272">
                  <c:v>453.97306225698441</c:v>
                </c:pt>
                <c:pt idx="1273">
                  <c:v>453.9853814026643</c:v>
                </c:pt>
                <c:pt idx="1274">
                  <c:v>453.993164810199</c:v>
                </c:pt>
                <c:pt idx="1275">
                  <c:v>393.99734305904366</c:v>
                </c:pt>
                <c:pt idx="1276">
                  <c:v>393.99898791716635</c:v>
                </c:pt>
                <c:pt idx="1277">
                  <c:v>393.99969468051364</c:v>
                </c:pt>
                <c:pt idx="1278">
                  <c:v>393.99991814510008</c:v>
                </c:pt>
                <c:pt idx="1279">
                  <c:v>393.99998926679586</c:v>
                </c:pt>
                <c:pt idx="1280">
                  <c:v>423.99999928081746</c:v>
                </c:pt>
                <c:pt idx="1281">
                  <c:v>243.99999998489648</c:v>
                </c:pt>
                <c:pt idx="1282">
                  <c:v>243.99999999996498</c:v>
                </c:pt>
                <c:pt idx="1283">
                  <c:v>244</c:v>
                </c:pt>
                <c:pt idx="1284">
                  <c:v>244</c:v>
                </c:pt>
                <c:pt idx="1285">
                  <c:v>244</c:v>
                </c:pt>
                <c:pt idx="1286">
                  <c:v>256</c:v>
                </c:pt>
                <c:pt idx="1287">
                  <c:v>244</c:v>
                </c:pt>
                <c:pt idx="1288">
                  <c:v>244</c:v>
                </c:pt>
                <c:pt idx="1289">
                  <c:v>1904</c:v>
                </c:pt>
                <c:pt idx="1290">
                  <c:v>1904</c:v>
                </c:pt>
                <c:pt idx="1291">
                  <c:v>1904</c:v>
                </c:pt>
                <c:pt idx="1292">
                  <c:v>244</c:v>
                </c:pt>
                <c:pt idx="1293">
                  <c:v>244</c:v>
                </c:pt>
                <c:pt idx="1294">
                  <c:v>244</c:v>
                </c:pt>
                <c:pt idx="1295">
                  <c:v>244</c:v>
                </c:pt>
                <c:pt idx="1296">
                  <c:v>344</c:v>
                </c:pt>
                <c:pt idx="1297">
                  <c:v>304</c:v>
                </c:pt>
                <c:pt idx="1298">
                  <c:v>304</c:v>
                </c:pt>
                <c:pt idx="1299">
                  <c:v>244</c:v>
                </c:pt>
                <c:pt idx="1300">
                  <c:v>244</c:v>
                </c:pt>
                <c:pt idx="1301">
                  <c:v>244</c:v>
                </c:pt>
                <c:pt idx="1302">
                  <c:v>244</c:v>
                </c:pt>
                <c:pt idx="1303">
                  <c:v>232</c:v>
                </c:pt>
                <c:pt idx="1304">
                  <c:v>232</c:v>
                </c:pt>
                <c:pt idx="1305">
                  <c:v>232</c:v>
                </c:pt>
                <c:pt idx="1306">
                  <c:v>232</c:v>
                </c:pt>
                <c:pt idx="1307">
                  <c:v>244</c:v>
                </c:pt>
                <c:pt idx="1308">
                  <c:v>299</c:v>
                </c:pt>
                <c:pt idx="1309">
                  <c:v>299</c:v>
                </c:pt>
                <c:pt idx="1310">
                  <c:v>299</c:v>
                </c:pt>
                <c:pt idx="1311">
                  <c:v>299</c:v>
                </c:pt>
                <c:pt idx="1312">
                  <c:v>299</c:v>
                </c:pt>
                <c:pt idx="1313">
                  <c:v>299</c:v>
                </c:pt>
                <c:pt idx="1314">
                  <c:v>299</c:v>
                </c:pt>
                <c:pt idx="1315">
                  <c:v>299</c:v>
                </c:pt>
                <c:pt idx="1316">
                  <c:v>299</c:v>
                </c:pt>
                <c:pt idx="1317">
                  <c:v>458</c:v>
                </c:pt>
                <c:pt idx="1318">
                  <c:v>558</c:v>
                </c:pt>
                <c:pt idx="1319">
                  <c:v>526</c:v>
                </c:pt>
                <c:pt idx="1320">
                  <c:v>526</c:v>
                </c:pt>
                <c:pt idx="1321">
                  <c:v>577</c:v>
                </c:pt>
                <c:pt idx="1322">
                  <c:v>517</c:v>
                </c:pt>
                <c:pt idx="1323">
                  <c:v>503</c:v>
                </c:pt>
                <c:pt idx="1324">
                  <c:v>503</c:v>
                </c:pt>
                <c:pt idx="1325">
                  <c:v>503</c:v>
                </c:pt>
                <c:pt idx="1326">
                  <c:v>503</c:v>
                </c:pt>
                <c:pt idx="1327">
                  <c:v>515</c:v>
                </c:pt>
                <c:pt idx="1328">
                  <c:v>503</c:v>
                </c:pt>
                <c:pt idx="1329">
                  <c:v>403</c:v>
                </c:pt>
                <c:pt idx="1330">
                  <c:v>403</c:v>
                </c:pt>
                <c:pt idx="1331">
                  <c:v>244</c:v>
                </c:pt>
                <c:pt idx="1332">
                  <c:v>244</c:v>
                </c:pt>
                <c:pt idx="1333">
                  <c:v>244</c:v>
                </c:pt>
                <c:pt idx="1334">
                  <c:v>244</c:v>
                </c:pt>
                <c:pt idx="1335">
                  <c:v>244</c:v>
                </c:pt>
                <c:pt idx="1336">
                  <c:v>244</c:v>
                </c:pt>
                <c:pt idx="1337">
                  <c:v>244</c:v>
                </c:pt>
                <c:pt idx="1338">
                  <c:v>244</c:v>
                </c:pt>
                <c:pt idx="1339">
                  <c:v>344</c:v>
                </c:pt>
                <c:pt idx="1340">
                  <c:v>356</c:v>
                </c:pt>
                <c:pt idx="1341">
                  <c:v>344</c:v>
                </c:pt>
                <c:pt idx="1342">
                  <c:v>509</c:v>
                </c:pt>
                <c:pt idx="1343">
                  <c:v>444</c:v>
                </c:pt>
                <c:pt idx="1344">
                  <c:v>444</c:v>
                </c:pt>
                <c:pt idx="1345">
                  <c:v>504</c:v>
                </c:pt>
                <c:pt idx="1346">
                  <c:v>504</c:v>
                </c:pt>
                <c:pt idx="1347">
                  <c:v>504</c:v>
                </c:pt>
                <c:pt idx="1348">
                  <c:v>504</c:v>
                </c:pt>
                <c:pt idx="1349">
                  <c:v>518</c:v>
                </c:pt>
                <c:pt idx="1350">
                  <c:v>538</c:v>
                </c:pt>
                <c:pt idx="1351">
                  <c:v>478</c:v>
                </c:pt>
                <c:pt idx="1352">
                  <c:v>478</c:v>
                </c:pt>
                <c:pt idx="1353">
                  <c:v>448</c:v>
                </c:pt>
                <c:pt idx="1354">
                  <c:v>448</c:v>
                </c:pt>
                <c:pt idx="1355">
                  <c:v>448</c:v>
                </c:pt>
                <c:pt idx="1356">
                  <c:v>448</c:v>
                </c:pt>
                <c:pt idx="1357">
                  <c:v>448</c:v>
                </c:pt>
                <c:pt idx="1358">
                  <c:v>448</c:v>
                </c:pt>
                <c:pt idx="1359">
                  <c:v>448</c:v>
                </c:pt>
                <c:pt idx="1360">
                  <c:v>488</c:v>
                </c:pt>
                <c:pt idx="1361">
                  <c:v>257</c:v>
                </c:pt>
                <c:pt idx="1362">
                  <c:v>257</c:v>
                </c:pt>
                <c:pt idx="1363">
                  <c:v>157</c:v>
                </c:pt>
                <c:pt idx="1364">
                  <c:v>157</c:v>
                </c:pt>
                <c:pt idx="1365">
                  <c:v>157</c:v>
                </c:pt>
                <c:pt idx="1366">
                  <c:v>157</c:v>
                </c:pt>
                <c:pt idx="1367">
                  <c:v>157</c:v>
                </c:pt>
                <c:pt idx="1368">
                  <c:v>157</c:v>
                </c:pt>
                <c:pt idx="1369">
                  <c:v>337</c:v>
                </c:pt>
                <c:pt idx="1370">
                  <c:v>208</c:v>
                </c:pt>
                <c:pt idx="1371">
                  <c:v>208</c:v>
                </c:pt>
                <c:pt idx="1372">
                  <c:v>208</c:v>
                </c:pt>
                <c:pt idx="1373">
                  <c:v>208</c:v>
                </c:pt>
                <c:pt idx="1374">
                  <c:v>208</c:v>
                </c:pt>
                <c:pt idx="1375">
                  <c:v>208</c:v>
                </c:pt>
                <c:pt idx="1376">
                  <c:v>208</c:v>
                </c:pt>
                <c:pt idx="1377">
                  <c:v>208</c:v>
                </c:pt>
                <c:pt idx="1378">
                  <c:v>208</c:v>
                </c:pt>
                <c:pt idx="1379">
                  <c:v>208</c:v>
                </c:pt>
                <c:pt idx="1380">
                  <c:v>208</c:v>
                </c:pt>
                <c:pt idx="1381">
                  <c:v>208</c:v>
                </c:pt>
                <c:pt idx="1382">
                  <c:v>208</c:v>
                </c:pt>
                <c:pt idx="1383">
                  <c:v>208</c:v>
                </c:pt>
                <c:pt idx="1384">
                  <c:v>208</c:v>
                </c:pt>
                <c:pt idx="1385">
                  <c:v>208</c:v>
                </c:pt>
                <c:pt idx="1386">
                  <c:v>208</c:v>
                </c:pt>
                <c:pt idx="1387">
                  <c:v>208</c:v>
                </c:pt>
                <c:pt idx="1388">
                  <c:v>208</c:v>
                </c:pt>
                <c:pt idx="1389">
                  <c:v>208</c:v>
                </c:pt>
                <c:pt idx="1390">
                  <c:v>208</c:v>
                </c:pt>
                <c:pt idx="1391">
                  <c:v>28</c:v>
                </c:pt>
                <c:pt idx="1392">
                  <c:v>187</c:v>
                </c:pt>
                <c:pt idx="1393">
                  <c:v>187</c:v>
                </c:pt>
                <c:pt idx="1394">
                  <c:v>187</c:v>
                </c:pt>
                <c:pt idx="1395">
                  <c:v>187</c:v>
                </c:pt>
                <c:pt idx="1396">
                  <c:v>187</c:v>
                </c:pt>
                <c:pt idx="1397">
                  <c:v>187</c:v>
                </c:pt>
                <c:pt idx="1398">
                  <c:v>187</c:v>
                </c:pt>
                <c:pt idx="1399">
                  <c:v>187</c:v>
                </c:pt>
                <c:pt idx="1400">
                  <c:v>187</c:v>
                </c:pt>
                <c:pt idx="1401">
                  <c:v>187</c:v>
                </c:pt>
                <c:pt idx="1402">
                  <c:v>187</c:v>
                </c:pt>
                <c:pt idx="1403">
                  <c:v>187</c:v>
                </c:pt>
                <c:pt idx="1404">
                  <c:v>187</c:v>
                </c:pt>
                <c:pt idx="1405">
                  <c:v>187</c:v>
                </c:pt>
                <c:pt idx="1406">
                  <c:v>28</c:v>
                </c:pt>
                <c:pt idx="1407">
                  <c:v>28</c:v>
                </c:pt>
                <c:pt idx="1408">
                  <c:v>28</c:v>
                </c:pt>
                <c:pt idx="1409">
                  <c:v>28</c:v>
                </c:pt>
                <c:pt idx="1410">
                  <c:v>42</c:v>
                </c:pt>
                <c:pt idx="1411">
                  <c:v>42</c:v>
                </c:pt>
                <c:pt idx="1412">
                  <c:v>42</c:v>
                </c:pt>
                <c:pt idx="1413">
                  <c:v>102</c:v>
                </c:pt>
                <c:pt idx="1414">
                  <c:v>102</c:v>
                </c:pt>
                <c:pt idx="1415">
                  <c:v>42</c:v>
                </c:pt>
                <c:pt idx="1416">
                  <c:v>42</c:v>
                </c:pt>
                <c:pt idx="1417">
                  <c:v>42</c:v>
                </c:pt>
                <c:pt idx="1418">
                  <c:v>42</c:v>
                </c:pt>
                <c:pt idx="1419">
                  <c:v>42</c:v>
                </c:pt>
                <c:pt idx="1420">
                  <c:v>42</c:v>
                </c:pt>
                <c:pt idx="1421">
                  <c:v>54</c:v>
                </c:pt>
                <c:pt idx="1422">
                  <c:v>54</c:v>
                </c:pt>
                <c:pt idx="1423">
                  <c:v>54</c:v>
                </c:pt>
                <c:pt idx="1424">
                  <c:v>154</c:v>
                </c:pt>
                <c:pt idx="1425">
                  <c:v>154</c:v>
                </c:pt>
                <c:pt idx="1426">
                  <c:v>154</c:v>
                </c:pt>
                <c:pt idx="1427">
                  <c:v>154</c:v>
                </c:pt>
                <c:pt idx="1428">
                  <c:v>154</c:v>
                </c:pt>
                <c:pt idx="1429">
                  <c:v>154</c:v>
                </c:pt>
                <c:pt idx="1430">
                  <c:v>154</c:v>
                </c:pt>
                <c:pt idx="1431">
                  <c:v>154</c:v>
                </c:pt>
                <c:pt idx="1432">
                  <c:v>154</c:v>
                </c:pt>
                <c:pt idx="1433">
                  <c:v>154</c:v>
                </c:pt>
                <c:pt idx="1434">
                  <c:v>154</c:v>
                </c:pt>
                <c:pt idx="1435">
                  <c:v>142</c:v>
                </c:pt>
                <c:pt idx="1436">
                  <c:v>142</c:v>
                </c:pt>
                <c:pt idx="1437">
                  <c:v>192</c:v>
                </c:pt>
                <c:pt idx="1438">
                  <c:v>372</c:v>
                </c:pt>
                <c:pt idx="1439">
                  <c:v>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28-4DAE-A8A2-DBA37D87E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45504"/>
        <c:axId val="74647040"/>
      </c:scatterChart>
      <c:valAx>
        <c:axId val="74645504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7040"/>
        <c:crosses val="autoZero"/>
        <c:crossBetween val="midCat"/>
        <c:majorUnit val="8.3333333000000023E-2"/>
        <c:minorUnit val="4.1666665999999998E-2"/>
      </c:valAx>
      <c:valAx>
        <c:axId val="74647040"/>
        <c:scaling>
          <c:orientation val="minMax"/>
          <c:min val="-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5504"/>
        <c:crosses val="autoZero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38039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70322704515482E-2"/>
          <c:y val="6.7073270581159763E-2"/>
          <c:w val="0.15646041250831708"/>
          <c:h val="0.118925164842199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5448697525526"/>
          <c:y val="0.19632806768719141"/>
          <c:w val="0.86378468587380364"/>
          <c:h val="0.68642376224711044"/>
        </c:manualLayout>
      </c:layout>
      <c:scatterChart>
        <c:scatterStyle val="lineMarker"/>
        <c:varyColors val="0"/>
        <c:ser>
          <c:idx val="0"/>
          <c:order val="0"/>
          <c:tx>
            <c:strRef>
              <c:f>PV_Model!$I$9</c:f>
              <c:strCache>
                <c:ptCount val="1"/>
                <c:pt idx="0">
                  <c:v>Clear sky beam radiation at surface (horizontal)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PV_Model!$I$10:$I$1449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1.6048556529088359E-38</c:v>
                </c:pt>
                <c:pt idx="289">
                  <c:v>4.7385173619858986E-19</c:v>
                </c:pt>
                <c:pt idx="290">
                  <c:v>4.0201546233177689E-12</c:v>
                </c:pt>
                <c:pt idx="291">
                  <c:v>1.4354383746007929E-8</c:v>
                </c:pt>
                <c:pt idx="292">
                  <c:v>2.0784848297099254E-6</c:v>
                </c:pt>
                <c:pt idx="293">
                  <c:v>5.8959873358505093E-5</c:v>
                </c:pt>
                <c:pt idx="294">
                  <c:v>6.5214027250855148E-4</c:v>
                </c:pt>
                <c:pt idx="295">
                  <c:v>3.9856500199145686E-3</c:v>
                </c:pt>
                <c:pt idx="296">
                  <c:v>1.6365035867018519E-2</c:v>
                </c:pt>
                <c:pt idx="297">
                  <c:v>5.0801744852885085E-2</c:v>
                </c:pt>
                <c:pt idx="298">
                  <c:v>0.12858662230801063</c:v>
                </c:pt>
                <c:pt idx="299">
                  <c:v>0.27915002389022109</c:v>
                </c:pt>
                <c:pt idx="300">
                  <c:v>0.53835390128915017</c:v>
                </c:pt>
                <c:pt idx="301">
                  <c:v>0.94584807417208061</c:v>
                </c:pt>
                <c:pt idx="302">
                  <c:v>1.5421886085445184</c:v>
                </c:pt>
                <c:pt idx="303">
                  <c:v>2.3662396491264515</c:v>
                </c:pt>
                <c:pt idx="304">
                  <c:v>3.4531431403847028</c:v>
                </c:pt>
                <c:pt idx="305">
                  <c:v>4.8329436044441039</c:v>
                </c:pt>
                <c:pt idx="306">
                  <c:v>6.5298275185300358</c:v>
                </c:pt>
                <c:pt idx="307">
                  <c:v>8.5618721628398529</c:v>
                </c:pt>
                <c:pt idx="308">
                  <c:v>10.94117842577846</c:v>
                </c:pt>
                <c:pt idx="309">
                  <c:v>13.674267722556559</c:v>
                </c:pt>
                <c:pt idx="310">
                  <c:v>16.762641346313309</c:v>
                </c:pt>
                <c:pt idx="311">
                  <c:v>20.203422631142811</c:v>
                </c:pt>
                <c:pt idx="312">
                  <c:v>23.990023520855001</c:v>
                </c:pt>
                <c:pt idx="313">
                  <c:v>28.112795325021967</c:v>
                </c:pt>
                <c:pt idx="314">
                  <c:v>32.559637942290806</c:v>
                </c:pt>
                <c:pt idx="315">
                  <c:v>37.316552777967836</c:v>
                </c:pt>
                <c:pt idx="316">
                  <c:v>42.368132472367002</c:v>
                </c:pt>
                <c:pt idx="317">
                  <c:v>47.697985986392318</c:v>
                </c:pt>
                <c:pt idx="318">
                  <c:v>53.289101135379447</c:v>
                </c:pt>
                <c:pt idx="319">
                  <c:v>59.124148815817811</c:v>
                </c:pt>
                <c:pt idx="320">
                  <c:v>65.185734331936416</c:v>
                </c:pt>
                <c:pt idx="321">
                  <c:v>71.456601709103055</c:v>
                </c:pt>
                <c:pt idx="322">
                  <c:v>77.919796909668321</c:v>
                </c:pt>
                <c:pt idx="323">
                  <c:v>84.55879561200409</c:v>
                </c:pt>
                <c:pt idx="324">
                  <c:v>91.357600793997747</c:v>
                </c:pt>
                <c:pt idx="325">
                  <c:v>98.300814859894771</c:v>
                </c:pt>
                <c:pt idx="326">
                  <c:v>105.37369051887565</c:v>
                </c:pt>
                <c:pt idx="327">
                  <c:v>112.56216410025482</c:v>
                </c:pt>
                <c:pt idx="328">
                  <c:v>119.852874494895</c:v>
                </c:pt>
                <c:pt idx="329">
                  <c:v>127.23317045735294</c:v>
                </c:pt>
                <c:pt idx="330">
                  <c:v>134.69110859357468</c:v>
                </c:pt>
                <c:pt idx="331">
                  <c:v>142.21544399615672</c:v>
                </c:pt>
                <c:pt idx="332">
                  <c:v>149.79561517158638</c:v>
                </c:pt>
                <c:pt idx="333">
                  <c:v>157.42172462884332</c:v>
                </c:pt>
                <c:pt idx="334">
                  <c:v>165.08451626230382</c:v>
                </c:pt>
                <c:pt idx="335">
                  <c:v>172.77535046022572</c:v>
                </c:pt>
                <c:pt idx="336">
                  <c:v>180.4861776989105</c:v>
                </c:pt>
                <c:pt idx="337">
                  <c:v>188.2095112383455</c:v>
                </c:pt>
                <c:pt idx="338">
                  <c:v>195.93839941383928</c:v>
                </c:pt>
                <c:pt idx="339">
                  <c:v>203.66639791690204</c:v>
                </c:pt>
                <c:pt idx="340">
                  <c:v>211.3875423742864</c:v>
                </c:pt>
                <c:pt idx="341">
                  <c:v>219.09632146427751</c:v>
                </c:pt>
                <c:pt idx="342">
                  <c:v>226.78765075172595</c:v>
                </c:pt>
                <c:pt idx="343">
                  <c:v>234.45684737601783</c:v>
                </c:pt>
                <c:pt idx="344">
                  <c:v>242.09960568762565</c:v>
                </c:pt>
                <c:pt idx="345">
                  <c:v>249.71197389747758</c:v>
                </c:pt>
                <c:pt idx="346">
                  <c:v>257.29033177817962</c:v>
                </c:pt>
                <c:pt idx="347">
                  <c:v>264.83136943583554</c:v>
                </c:pt>
                <c:pt idx="348">
                  <c:v>272.33206715522442</c:v>
                </c:pt>
                <c:pt idx="349">
                  <c:v>279.78967630846046</c:v>
                </c:pt>
                <c:pt idx="350">
                  <c:v>287.20170130759431</c:v>
                </c:pt>
                <c:pt idx="351">
                  <c:v>294.56588257417047</c:v>
                </c:pt>
                <c:pt idx="352">
                  <c:v>301.88018049335585</c:v>
                </c:pt>
                <c:pt idx="353">
                  <c:v>309.14276031628265</c:v>
                </c:pt>
                <c:pt idx="354">
                  <c:v>316.35197797167427</c:v>
                </c:pt>
                <c:pt idx="355">
                  <c:v>323.50636674613406</c:v>
                </c:pt>
                <c:pt idx="356">
                  <c:v>330.6046247917198</c:v>
                </c:pt>
                <c:pt idx="357">
                  <c:v>337.64560341923408</c:v>
                </c:pt>
                <c:pt idx="358">
                  <c:v>344.62829613598768</c:v>
                </c:pt>
                <c:pt idx="359">
                  <c:v>351.55182838756065</c:v>
                </c:pt>
                <c:pt idx="360">
                  <c:v>358.41544796405987</c:v>
                </c:pt>
                <c:pt idx="361">
                  <c:v>365.21851603266708</c:v>
                </c:pt>
                <c:pt idx="362">
                  <c:v>371.96049875962495</c:v>
                </c:pt>
                <c:pt idx="363">
                  <c:v>378.64095948636259</c:v>
                </c:pt>
                <c:pt idx="364">
                  <c:v>385.25955142598923</c:v>
                </c:pt>
                <c:pt idx="365">
                  <c:v>391.81601084804436</c:v>
                </c:pt>
                <c:pt idx="366">
                  <c:v>398.31015072095408</c:v>
                </c:pt>
                <c:pt idx="367">
                  <c:v>404.7418547833044</c:v>
                </c:pt>
                <c:pt idx="368">
                  <c:v>411.11107201656404</c:v>
                </c:pt>
                <c:pt idx="369">
                  <c:v>417.41781149347167</c:v>
                </c:pt>
                <c:pt idx="370">
                  <c:v>423.66213757776313</c:v>
                </c:pt>
                <c:pt idx="371">
                  <c:v>429.84416545235752</c:v>
                </c:pt>
                <c:pt idx="372">
                  <c:v>435.96405695450591</c:v>
                </c:pt>
                <c:pt idx="373">
                  <c:v>442.02201669769607</c:v>
                </c:pt>
                <c:pt idx="374">
                  <c:v>448.01828846139426</c:v>
                </c:pt>
                <c:pt idx="375">
                  <c:v>453.95315183084915</c:v>
                </c:pt>
                <c:pt idx="376">
                  <c:v>459.82691907035803</c:v>
                </c:pt>
                <c:pt idx="377">
                  <c:v>465.63993221440575</c:v>
                </c:pt>
                <c:pt idx="378">
                  <c:v>471.3925603621442</c:v>
                </c:pt>
                <c:pt idx="379">
                  <c:v>477.08519716157372</c:v>
                </c:pt>
                <c:pt idx="380">
                  <c:v>482.7182584707291</c:v>
                </c:pt>
                <c:pt idx="381">
                  <c:v>488.29218018395233</c:v>
                </c:pt>
                <c:pt idx="382">
                  <c:v>493.80741621217618</c:v>
                </c:pt>
                <c:pt idx="383">
                  <c:v>499.26443660682418</c:v>
                </c:pt>
                <c:pt idx="384">
                  <c:v>504.66372581766308</c:v>
                </c:pt>
                <c:pt idx="385">
                  <c:v>510.0057810755664</c:v>
                </c:pt>
                <c:pt idx="386">
                  <c:v>515.29111089174694</c:v>
                </c:pt>
                <c:pt idx="387">
                  <c:v>520.52023366560638</c:v>
                </c:pt>
                <c:pt idx="388">
                  <c:v>525.6936763938379</c:v>
                </c:pt>
                <c:pt idx="389">
                  <c:v>530.81197347395573</c:v>
                </c:pt>
                <c:pt idx="390">
                  <c:v>535.87566559583524</c:v>
                </c:pt>
                <c:pt idx="391">
                  <c:v>540.88529871532774</c:v>
                </c:pt>
                <c:pt idx="392">
                  <c:v>545.84142310436459</c:v>
                </c:pt>
                <c:pt idx="393">
                  <c:v>550.74459247238747</c:v>
                </c:pt>
                <c:pt idx="394">
                  <c:v>555.59536315424361</c:v>
                </c:pt>
                <c:pt idx="395">
                  <c:v>560.39429336005401</c:v>
                </c:pt>
                <c:pt idx="396">
                  <c:v>565.14194248282365</c:v>
                </c:pt>
                <c:pt idx="397">
                  <c:v>569.83887045988683</c:v>
                </c:pt>
                <c:pt idx="398">
                  <c:v>574.48563718450634</c:v>
                </c:pt>
                <c:pt idx="399">
                  <c:v>579.08280196422606</c:v>
                </c:pt>
                <c:pt idx="400">
                  <c:v>583.63092302277153</c:v>
                </c:pt>
                <c:pt idx="401">
                  <c:v>588.13055704253509</c:v>
                </c:pt>
                <c:pt idx="402">
                  <c:v>592.58225874487403</c:v>
                </c:pt>
                <c:pt idx="403">
                  <c:v>596.98658050561437</c:v>
                </c:pt>
                <c:pt idx="404">
                  <c:v>601.34407200336807</c:v>
                </c:pt>
                <c:pt idx="405">
                  <c:v>605.65527989838711</c:v>
                </c:pt>
                <c:pt idx="406">
                  <c:v>609.92074753986776</c:v>
                </c:pt>
                <c:pt idx="407">
                  <c:v>614.14101469972979</c:v>
                </c:pt>
                <c:pt idx="408">
                  <c:v>618.31661733104693</c:v>
                </c:pt>
                <c:pt idx="409">
                  <c:v>622.44808734940841</c:v>
                </c:pt>
                <c:pt idx="410">
                  <c:v>626.53595243562893</c:v>
                </c:pt>
                <c:pt idx="411">
                  <c:v>630.58073585829982</c:v>
                </c:pt>
                <c:pt idx="412">
                  <c:v>634.58295631480996</c:v>
                </c:pt>
                <c:pt idx="413">
                  <c:v>638.54312778951873</c:v>
                </c:pt>
                <c:pt idx="414">
                  <c:v>642.46175942788716</c:v>
                </c:pt>
                <c:pt idx="415">
                  <c:v>646.33935542541803</c:v>
                </c:pt>
                <c:pt idx="416">
                  <c:v>650.17641493036479</c:v>
                </c:pt>
                <c:pt idx="417">
                  <c:v>653.97343195921383</c:v>
                </c:pt>
                <c:pt idx="418">
                  <c:v>657.73089532401696</c:v>
                </c:pt>
                <c:pt idx="419">
                  <c:v>661.44928857072694</c:v>
                </c:pt>
                <c:pt idx="420">
                  <c:v>665.12908992771668</c:v>
                </c:pt>
                <c:pt idx="421">
                  <c:v>668.77077226375047</c:v>
                </c:pt>
                <c:pt idx="422">
                  <c:v>672.37480305469069</c:v>
                </c:pt>
                <c:pt idx="423">
                  <c:v>675.94164435830248</c:v>
                </c:pt>
                <c:pt idx="424">
                  <c:v>679.47175279653209</c:v>
                </c:pt>
                <c:pt idx="425">
                  <c:v>682.96557954470529</c:v>
                </c:pt>
                <c:pt idx="426">
                  <c:v>686.42357032709822</c:v>
                </c:pt>
                <c:pt idx="427">
                  <c:v>689.84616541839978</c:v>
                </c:pt>
                <c:pt idx="428">
                  <c:v>693.2337996505911</c:v>
                </c:pt>
                <c:pt idx="429">
                  <c:v>696.5869024248168</c:v>
                </c:pt>
                <c:pt idx="430">
                  <c:v>699.90589772784574</c:v>
                </c:pt>
                <c:pt idx="431">
                  <c:v>703.19120415273608</c:v>
                </c:pt>
                <c:pt idx="432">
                  <c:v>706.44323492336753</c:v>
                </c:pt>
                <c:pt idx="433">
                  <c:v>709.66239792249905</c:v>
                </c:pt>
                <c:pt idx="434">
                  <c:v>712.84909572306117</c:v>
                </c:pt>
                <c:pt idx="435">
                  <c:v>716.00372562238351</c:v>
                </c:pt>
                <c:pt idx="436">
                  <c:v>719.12667967910568</c:v>
                </c:pt>
                <c:pt idx="437">
                  <c:v>722.21834475251148</c:v>
                </c:pt>
                <c:pt idx="438">
                  <c:v>725.27910254406902</c:v>
                </c:pt>
                <c:pt idx="439">
                  <c:v>728.30932964094859</c:v>
                </c:pt>
                <c:pt idx="440">
                  <c:v>731.30939756132966</c:v>
                </c:pt>
                <c:pt idx="441">
                  <c:v>734.27967280130053</c:v>
                </c:pt>
                <c:pt idx="442">
                  <c:v>737.22051688318732</c:v>
                </c:pt>
                <c:pt idx="443">
                  <c:v>740.13228640514069</c:v>
                </c:pt>
                <c:pt idx="444">
                  <c:v>743.01533309183844</c:v>
                </c:pt>
                <c:pt idx="445">
                  <c:v>745.87000384616022</c:v>
                </c:pt>
                <c:pt idx="446">
                  <c:v>748.6966408017023</c:v>
                </c:pt>
                <c:pt idx="447">
                  <c:v>751.49558137602094</c:v>
                </c:pt>
                <c:pt idx="448">
                  <c:v>754.26715832447792</c:v>
                </c:pt>
                <c:pt idx="449">
                  <c:v>757.01169979460008</c:v>
                </c:pt>
                <c:pt idx="450">
                  <c:v>759.72952938084461</c:v>
                </c:pt>
                <c:pt idx="451">
                  <c:v>762.42096617968627</c:v>
                </c:pt>
                <c:pt idx="452">
                  <c:v>765.08632484494228</c:v>
                </c:pt>
                <c:pt idx="453">
                  <c:v>767.72591564326046</c:v>
                </c:pt>
                <c:pt idx="454">
                  <c:v>770.34004450969394</c:v>
                </c:pt>
                <c:pt idx="455">
                  <c:v>772.9290131033074</c:v>
                </c:pt>
                <c:pt idx="456">
                  <c:v>775.4931188627404</c:v>
                </c:pt>
                <c:pt idx="457">
                  <c:v>778.03265506168725</c:v>
                </c:pt>
                <c:pt idx="458">
                  <c:v>780.54791086422961</c:v>
                </c:pt>
                <c:pt idx="459">
                  <c:v>783.03917137998303</c:v>
                </c:pt>
                <c:pt idx="460">
                  <c:v>785.50671771900852</c:v>
                </c:pt>
                <c:pt idx="461">
                  <c:v>787.95082704645404</c:v>
                </c:pt>
                <c:pt idx="462">
                  <c:v>790.37177263688625</c:v>
                </c:pt>
                <c:pt idx="463">
                  <c:v>792.76982392828063</c:v>
                </c:pt>
                <c:pt idx="464">
                  <c:v>795.14524657564004</c:v>
                </c:pt>
                <c:pt idx="465">
                  <c:v>797.49830250421098</c:v>
                </c:pt>
                <c:pt idx="466">
                  <c:v>799.82924996228076</c:v>
                </c:pt>
                <c:pt idx="467">
                  <c:v>802.13834357352141</c:v>
                </c:pt>
                <c:pt idx="468">
                  <c:v>804.42583438887038</c:v>
                </c:pt>
                <c:pt idx="469">
                  <c:v>806.69196993792082</c:v>
                </c:pt>
                <c:pt idx="470">
                  <c:v>808.93699427981551</c:v>
                </c:pt>
                <c:pt idx="471">
                  <c:v>811.16114805361701</c:v>
                </c:pt>
                <c:pt idx="472">
                  <c:v>813.3646685281534</c:v>
                </c:pt>
                <c:pt idx="473">
                  <c:v>815.54778965131902</c:v>
                </c:pt>
                <c:pt idx="474">
                  <c:v>817.71074209882704</c:v>
                </c:pt>
                <c:pt idx="475">
                  <c:v>819.85375332239914</c:v>
                </c:pt>
                <c:pt idx="476">
                  <c:v>821.97704759739042</c:v>
                </c:pt>
                <c:pt idx="477">
                  <c:v>824.08084606984096</c:v>
                </c:pt>
                <c:pt idx="478">
                  <c:v>826.1653668029478</c:v>
                </c:pt>
                <c:pt idx="479">
                  <c:v>828.23082482295604</c:v>
                </c:pt>
                <c:pt idx="480">
                  <c:v>830.27743216446299</c:v>
                </c:pt>
                <c:pt idx="481">
                  <c:v>832.30539791513741</c:v>
                </c:pt>
                <c:pt idx="482">
                  <c:v>834.31492825984651</c:v>
                </c:pt>
                <c:pt idx="483">
                  <c:v>836.30622652419538</c:v>
                </c:pt>
                <c:pt idx="484">
                  <c:v>838.27949321747565</c:v>
                </c:pt>
                <c:pt idx="485">
                  <c:v>840.23492607502612</c:v>
                </c:pt>
                <c:pt idx="486">
                  <c:v>842.1727201000034</c:v>
                </c:pt>
                <c:pt idx="487">
                  <c:v>844.09306760456934</c:v>
                </c:pt>
                <c:pt idx="488">
                  <c:v>845.99615825049113</c:v>
                </c:pt>
                <c:pt idx="489">
                  <c:v>847.88217908916351</c:v>
                </c:pt>
                <c:pt idx="490">
                  <c:v>849.75131460105047</c:v>
                </c:pt>
                <c:pt idx="491">
                  <c:v>851.60374673455328</c:v>
                </c:pt>
                <c:pt idx="492">
                  <c:v>853.43965494430779</c:v>
                </c:pt>
                <c:pt idx="493">
                  <c:v>855.25921622891462</c:v>
                </c:pt>
                <c:pt idx="494">
                  <c:v>857.06260516810869</c:v>
                </c:pt>
                <c:pt idx="495">
                  <c:v>858.84999395936825</c:v>
                </c:pt>
                <c:pt idx="496">
                  <c:v>860.62155245397491</c:v>
                </c:pt>
                <c:pt idx="497">
                  <c:v>862.37744819252407</c:v>
                </c:pt>
                <c:pt idx="498">
                  <c:v>864.11784643989472</c:v>
                </c:pt>
                <c:pt idx="499">
                  <c:v>865.8429102196809</c:v>
                </c:pt>
                <c:pt idx="500">
                  <c:v>867.55280034809596</c:v>
                </c:pt>
                <c:pt idx="501">
                  <c:v>869.24767546734665</c:v>
                </c:pt>
                <c:pt idx="502">
                  <c:v>870.92769207849381</c:v>
                </c:pt>
                <c:pt idx="503">
                  <c:v>872.59300457379607</c:v>
                </c:pt>
                <c:pt idx="504">
                  <c:v>874.2437652685478</c:v>
                </c:pt>
                <c:pt idx="505">
                  <c:v>875.88012443241826</c:v>
                </c:pt>
                <c:pt idx="506">
                  <c:v>877.50223032029305</c:v>
                </c:pt>
                <c:pt idx="507">
                  <c:v>879.11022920263065</c:v>
                </c:pt>
                <c:pt idx="508">
                  <c:v>880.70426539533457</c:v>
                </c:pt>
                <c:pt idx="509">
                  <c:v>882.28448128915204</c:v>
                </c:pt>
                <c:pt idx="510">
                  <c:v>883.85101737860305</c:v>
                </c:pt>
                <c:pt idx="511">
                  <c:v>885.40401229044755</c:v>
                </c:pt>
                <c:pt idx="512">
                  <c:v>886.94360281169463</c:v>
                </c:pt>
                <c:pt idx="513">
                  <c:v>888.4699239171639</c:v>
                </c:pt>
                <c:pt idx="514">
                  <c:v>889.98310879660301</c:v>
                </c:pt>
                <c:pt idx="515">
                  <c:v>891.48328888136894</c:v>
                </c:pt>
                <c:pt idx="516">
                  <c:v>892.97059387067588</c:v>
                </c:pt>
                <c:pt idx="517">
                  <c:v>894.44515175742345</c:v>
                </c:pt>
                <c:pt idx="518">
                  <c:v>895.90708885360289</c:v>
                </c:pt>
                <c:pt idx="519">
                  <c:v>897.35652981529438</c:v>
                </c:pt>
                <c:pt idx="520">
                  <c:v>898.79359766725736</c:v>
                </c:pt>
                <c:pt idx="521">
                  <c:v>900.21841382712205</c:v>
                </c:pt>
                <c:pt idx="522">
                  <c:v>901.63109812918913</c:v>
                </c:pt>
                <c:pt idx="523">
                  <c:v>903.03176884783954</c:v>
                </c:pt>
                <c:pt idx="524">
                  <c:v>904.4205427205668</c:v>
                </c:pt>
                <c:pt idx="525">
                  <c:v>905.79753497063166</c:v>
                </c:pt>
                <c:pt idx="526">
                  <c:v>907.16285932934943</c:v>
                </c:pt>
                <c:pt idx="527">
                  <c:v>908.51662805801209</c:v>
                </c:pt>
                <c:pt idx="528">
                  <c:v>909.85895196945614</c:v>
                </c:pt>
                <c:pt idx="529">
                  <c:v>911.18994044927479</c:v>
                </c:pt>
                <c:pt idx="530">
                  <c:v>912.50970147668829</c:v>
                </c:pt>
                <c:pt idx="531">
                  <c:v>913.8183416450704</c:v>
                </c:pt>
                <c:pt idx="532">
                  <c:v>915.11596618214116</c:v>
                </c:pt>
                <c:pt idx="533">
                  <c:v>916.40267896983187</c:v>
                </c:pt>
                <c:pt idx="534">
                  <c:v>917.67858256382328</c:v>
                </c:pt>
                <c:pt idx="535">
                  <c:v>918.94377821276692</c:v>
                </c:pt>
                <c:pt idx="536">
                  <c:v>920.19836587719226</c:v>
                </c:pt>
                <c:pt idx="537">
                  <c:v>921.4424442481062</c:v>
                </c:pt>
                <c:pt idx="538">
                  <c:v>922.6761107652884</c:v>
                </c:pt>
                <c:pt idx="539">
                  <c:v>923.89946163528975</c:v>
                </c:pt>
                <c:pt idx="540">
                  <c:v>925.11259184913581</c:v>
                </c:pt>
                <c:pt idx="541">
                  <c:v>926.31559519974451</c:v>
                </c:pt>
                <c:pt idx="542">
                  <c:v>927.50856429905878</c:v>
                </c:pt>
                <c:pt idx="543">
                  <c:v>928.69159059490039</c:v>
                </c:pt>
                <c:pt idx="544">
                  <c:v>929.86476438754983</c:v>
                </c:pt>
                <c:pt idx="545">
                  <c:v>931.02817484605862</c:v>
                </c:pt>
                <c:pt idx="546">
                  <c:v>932.18191002429387</c:v>
                </c:pt>
                <c:pt idx="547">
                  <c:v>933.32605687672481</c:v>
                </c:pt>
                <c:pt idx="548">
                  <c:v>934.46070127395205</c:v>
                </c:pt>
                <c:pt idx="549">
                  <c:v>935.58592801798602</c:v>
                </c:pt>
                <c:pt idx="550">
                  <c:v>936.70182085727674</c:v>
                </c:pt>
                <c:pt idx="551">
                  <c:v>937.80846250150296</c:v>
                </c:pt>
                <c:pt idx="552">
                  <c:v>938.90593463611856</c:v>
                </c:pt>
                <c:pt idx="553">
                  <c:v>939.99431793666781</c:v>
                </c:pt>
                <c:pt idx="554">
                  <c:v>941.07369208286639</c:v>
                </c:pt>
                <c:pt idx="555">
                  <c:v>942.14413577245784</c:v>
                </c:pt>
                <c:pt idx="556">
                  <c:v>943.20572673484537</c:v>
                </c:pt>
                <c:pt idx="557">
                  <c:v>944.25854174450387</c:v>
                </c:pt>
                <c:pt idx="558">
                  <c:v>945.30265663417913</c:v>
                </c:pt>
                <c:pt idx="559">
                  <c:v>946.33814630787026</c:v>
                </c:pt>
                <c:pt idx="560">
                  <c:v>947.3650847536087</c:v>
                </c:pt>
                <c:pt idx="561">
                  <c:v>948.38354505602854</c:v>
                </c:pt>
                <c:pt idx="562">
                  <c:v>949.39359940873862</c:v>
                </c:pt>
                <c:pt idx="563">
                  <c:v>950.39531912649443</c:v>
                </c:pt>
                <c:pt idx="564">
                  <c:v>951.38877465717565</c:v>
                </c:pt>
                <c:pt idx="565">
                  <c:v>952.37403559357472</c:v>
                </c:pt>
                <c:pt idx="566">
                  <c:v>953.35117068499483</c:v>
                </c:pt>
                <c:pt idx="567">
                  <c:v>954.32024784866405</c:v>
                </c:pt>
                <c:pt idx="568">
                  <c:v>955.28133418096888</c:v>
                </c:pt>
                <c:pt idx="569">
                  <c:v>956.23449596850764</c:v>
                </c:pt>
                <c:pt idx="570">
                  <c:v>957.17979869896919</c:v>
                </c:pt>
                <c:pt idx="571">
                  <c:v>958.11730707184017</c:v>
                </c:pt>
                <c:pt idx="572">
                  <c:v>959.04708500894014</c:v>
                </c:pt>
                <c:pt idx="573">
                  <c:v>959.96919566479301</c:v>
                </c:pt>
                <c:pt idx="574">
                  <c:v>960.8837014368313</c:v>
                </c:pt>
                <c:pt idx="575">
                  <c:v>961.79066397544409</c:v>
                </c:pt>
                <c:pt idx="576">
                  <c:v>962.69014419386053</c:v>
                </c:pt>
                <c:pt idx="577">
                  <c:v>963.58220227788331</c:v>
                </c:pt>
                <c:pt idx="578">
                  <c:v>964.46689769546549</c:v>
                </c:pt>
                <c:pt idx="579">
                  <c:v>965.34428920613857</c:v>
                </c:pt>
                <c:pt idx="580">
                  <c:v>966.21443487029205</c:v>
                </c:pt>
                <c:pt idx="581">
                  <c:v>967.07739205830853</c:v>
                </c:pt>
                <c:pt idx="582">
                  <c:v>967.93321745955325</c:v>
                </c:pt>
                <c:pt idx="583">
                  <c:v>968.78196709122767</c:v>
                </c:pt>
                <c:pt idx="584">
                  <c:v>969.62369630707951</c:v>
                </c:pt>
                <c:pt idx="585">
                  <c:v>970.45845980598199</c:v>
                </c:pt>
                <c:pt idx="586">
                  <c:v>971.28631164037517</c:v>
                </c:pt>
                <c:pt idx="587">
                  <c:v>972.10730522457959</c:v>
                </c:pt>
                <c:pt idx="588">
                  <c:v>972.92149334297767</c:v>
                </c:pt>
                <c:pt idx="589">
                  <c:v>973.72892815807097</c:v>
                </c:pt>
                <c:pt idx="590">
                  <c:v>974.52966121841075</c:v>
                </c:pt>
                <c:pt idx="591">
                  <c:v>975.32374346640609</c:v>
                </c:pt>
                <c:pt idx="592">
                  <c:v>976.11122524601228</c:v>
                </c:pt>
                <c:pt idx="593">
                  <c:v>976.89215631029845</c:v>
                </c:pt>
                <c:pt idx="594">
                  <c:v>977.66658582890147</c:v>
                </c:pt>
                <c:pt idx="595">
                  <c:v>978.43456239536215</c:v>
                </c:pt>
                <c:pt idx="596">
                  <c:v>979.19613403435073</c:v>
                </c:pt>
                <c:pt idx="597">
                  <c:v>979.95134820877956</c:v>
                </c:pt>
                <c:pt idx="598">
                  <c:v>980.70025182680843</c:v>
                </c:pt>
                <c:pt idx="599">
                  <c:v>981.44289124874081</c:v>
                </c:pt>
                <c:pt idx="600">
                  <c:v>982.179312293816</c:v>
                </c:pt>
                <c:pt idx="601">
                  <c:v>982.90956024689626</c:v>
                </c:pt>
                <c:pt idx="602">
                  <c:v>983.63367986505216</c:v>
                </c:pt>
                <c:pt idx="603">
                  <c:v>984.35171538404825</c:v>
                </c:pt>
                <c:pt idx="604">
                  <c:v>985.06371052472809</c:v>
                </c:pt>
                <c:pt idx="605">
                  <c:v>985.7697084993041</c:v>
                </c:pt>
                <c:pt idx="606">
                  <c:v>986.46975201755026</c:v>
                </c:pt>
                <c:pt idx="607">
                  <c:v>987.16388329290157</c:v>
                </c:pt>
                <c:pt idx="608">
                  <c:v>987.8521440484609</c:v>
                </c:pt>
                <c:pt idx="609">
                  <c:v>988.53457552291377</c:v>
                </c:pt>
                <c:pt idx="610">
                  <c:v>989.2112184763555</c:v>
                </c:pt>
                <c:pt idx="611">
                  <c:v>989.88211319602851</c:v>
                </c:pt>
                <c:pt idx="612">
                  <c:v>990.54729950197373</c:v>
                </c:pt>
                <c:pt idx="613">
                  <c:v>991.20681675259641</c:v>
                </c:pt>
                <c:pt idx="614">
                  <c:v>991.86070385014841</c:v>
                </c:pt>
                <c:pt idx="615">
                  <c:v>992.50899924612781</c:v>
                </c:pt>
                <c:pt idx="616">
                  <c:v>993.15174094659619</c:v>
                </c:pt>
                <c:pt idx="617">
                  <c:v>993.78896651741832</c:v>
                </c:pt>
                <c:pt idx="618">
                  <c:v>994.42071308942081</c:v>
                </c:pt>
                <c:pt idx="619">
                  <c:v>995.04701736347431</c:v>
                </c:pt>
                <c:pt idx="620">
                  <c:v>995.66791561550019</c:v>
                </c:pt>
                <c:pt idx="621">
                  <c:v>996.28344370140042</c:v>
                </c:pt>
                <c:pt idx="622">
                  <c:v>996.89363706191614</c:v>
                </c:pt>
                <c:pt idx="623">
                  <c:v>997.49853072741098</c:v>
                </c:pt>
                <c:pt idx="624">
                  <c:v>998.09815932258562</c:v>
                </c:pt>
                <c:pt idx="625">
                  <c:v>998.6925570711187</c:v>
                </c:pt>
                <c:pt idx="626">
                  <c:v>999.28175780024219</c:v>
                </c:pt>
                <c:pt idx="627">
                  <c:v>999.86579494524517</c:v>
                </c:pt>
                <c:pt idx="628">
                  <c:v>1000.4447015539138</c:v>
                </c:pt>
                <c:pt idx="629">
                  <c:v>1001.0185102909016</c:v>
                </c:pt>
                <c:pt idx="630">
                  <c:v>1001.5872534420381</c:v>
                </c:pt>
                <c:pt idx="631">
                  <c:v>1002.1509629185711</c:v>
                </c:pt>
                <c:pt idx="632">
                  <c:v>1002.7096702613471</c:v>
                </c:pt>
                <c:pt idx="633">
                  <c:v>1003.2634066449301</c:v>
                </c:pt>
                <c:pt idx="634">
                  <c:v>1003.8122028816572</c:v>
                </c:pt>
                <c:pt idx="635">
                  <c:v>1004.3560894256362</c:v>
                </c:pt>
                <c:pt idx="636">
                  <c:v>1004.8950963766836</c:v>
                </c:pt>
                <c:pt idx="637">
                  <c:v>1005.4292534842026</c:v>
                </c:pt>
                <c:pt idx="638">
                  <c:v>1005.9585901510064</c:v>
                </c:pt>
                <c:pt idx="639">
                  <c:v>1006.4831354370824</c:v>
                </c:pt>
                <c:pt idx="640">
                  <c:v>1007.0029180633023</c:v>
                </c:pt>
                <c:pt idx="641">
                  <c:v>1007.5179664150763</c:v>
                </c:pt>
                <c:pt idx="642">
                  <c:v>1008.0283085459546</c:v>
                </c:pt>
                <c:pt idx="643">
                  <c:v>1008.5339721811742</c:v>
                </c:pt>
                <c:pt idx="644">
                  <c:v>1009.0349847211537</c:v>
                </c:pt>
                <c:pt idx="645">
                  <c:v>1009.5313732449374</c:v>
                </c:pt>
                <c:pt idx="646">
                  <c:v>1010.0231645135873</c:v>
                </c:pt>
                <c:pt idx="647">
                  <c:v>1010.5103849735264</c:v>
                </c:pt>
                <c:pt idx="648">
                  <c:v>1010.99306075983</c:v>
                </c:pt>
                <c:pt idx="649">
                  <c:v>1011.4712176994724</c:v>
                </c:pt>
                <c:pt idx="650">
                  <c:v>1011.9448813145214</c:v>
                </c:pt>
                <c:pt idx="651">
                  <c:v>1012.4140768252889</c:v>
                </c:pt>
                <c:pt idx="652">
                  <c:v>1012.8788291534337</c:v>
                </c:pt>
                <c:pt idx="653">
                  <c:v>1013.3391629250173</c:v>
                </c:pt>
                <c:pt idx="654">
                  <c:v>1013.795102473517</c:v>
                </c:pt>
                <c:pt idx="655">
                  <c:v>1014.246671842793</c:v>
                </c:pt>
                <c:pt idx="656">
                  <c:v>1014.6938947900111</c:v>
                </c:pt>
                <c:pt idx="657">
                  <c:v>1015.1367947885237</c:v>
                </c:pt>
                <c:pt idx="658">
                  <c:v>1015.5753950307071</c:v>
                </c:pt>
                <c:pt idx="659">
                  <c:v>1016.0097184307572</c:v>
                </c:pt>
                <c:pt idx="660">
                  <c:v>1016.4397876274436</c:v>
                </c:pt>
                <c:pt idx="661">
                  <c:v>1016.8656249868235</c:v>
                </c:pt>
                <c:pt idx="662">
                  <c:v>1017.2872526049142</c:v>
                </c:pt>
                <c:pt idx="663">
                  <c:v>1017.7046923103272</c:v>
                </c:pt>
                <c:pt idx="664">
                  <c:v>1018.1179656668623</c:v>
                </c:pt>
                <c:pt idx="665">
                  <c:v>1018.5270939760644</c:v>
                </c:pt>
                <c:pt idx="666">
                  <c:v>1018.9320982797401</c:v>
                </c:pt>
                <c:pt idx="667">
                  <c:v>1019.3329993624391</c:v>
                </c:pt>
                <c:pt idx="668">
                  <c:v>1019.7298177538972</c:v>
                </c:pt>
                <c:pt idx="669">
                  <c:v>1020.1225737314443</c:v>
                </c:pt>
                <c:pt idx="670">
                  <c:v>1020.511287322374</c:v>
                </c:pt>
                <c:pt idx="671">
                  <c:v>1020.8959783062808</c:v>
                </c:pt>
                <c:pt idx="672">
                  <c:v>1021.2766662173599</c:v>
                </c:pt>
                <c:pt idx="673">
                  <c:v>1021.6533703466736</c:v>
                </c:pt>
                <c:pt idx="674">
                  <c:v>1022.0261097443838</c:v>
                </c:pt>
                <c:pt idx="675">
                  <c:v>1022.394903221951</c:v>
                </c:pt>
                <c:pt idx="676">
                  <c:v>1022.7597693542991</c:v>
                </c:pt>
                <c:pt idx="677">
                  <c:v>1023.1207264819484</c:v>
                </c:pt>
                <c:pt idx="678">
                  <c:v>1023.4777927131173</c:v>
                </c:pt>
                <c:pt idx="679">
                  <c:v>1023.8309859257905</c:v>
                </c:pt>
                <c:pt idx="680">
                  <c:v>1024.1803237697559</c:v>
                </c:pt>
                <c:pt idx="681">
                  <c:v>1024.5258236686132</c:v>
                </c:pt>
                <c:pt idx="682">
                  <c:v>1024.8675028217474</c:v>
                </c:pt>
                <c:pt idx="683">
                  <c:v>1025.2053782062771</c:v>
                </c:pt>
                <c:pt idx="684">
                  <c:v>1025.5394665789688</c:v>
                </c:pt>
                <c:pt idx="685">
                  <c:v>1025.869784478125</c:v>
                </c:pt>
                <c:pt idx="686">
                  <c:v>1026.1963482254405</c:v>
                </c:pt>
                <c:pt idx="687">
                  <c:v>1026.5191739278337</c:v>
                </c:pt>
                <c:pt idx="688">
                  <c:v>1026.8382774792451</c:v>
                </c:pt>
                <c:pt idx="689">
                  <c:v>1027.1536745624119</c:v>
                </c:pt>
                <c:pt idx="690">
                  <c:v>1027.4653806506128</c:v>
                </c:pt>
                <c:pt idx="691">
                  <c:v>1027.7734110093859</c:v>
                </c:pt>
                <c:pt idx="692">
                  <c:v>1028.0777806982207</c:v>
                </c:pt>
                <c:pt idx="693">
                  <c:v>1028.3785045722232</c:v>
                </c:pt>
                <c:pt idx="694">
                  <c:v>1028.6755972837527</c:v>
                </c:pt>
                <c:pt idx="695">
                  <c:v>1028.969073284037</c:v>
                </c:pt>
                <c:pt idx="696">
                  <c:v>1029.2589468247565</c:v>
                </c:pt>
                <c:pt idx="697">
                  <c:v>1029.5452319596095</c:v>
                </c:pt>
                <c:pt idx="698">
                  <c:v>1029.8279425458461</c:v>
                </c:pt>
                <c:pt idx="699">
                  <c:v>1030.1070922457825</c:v>
                </c:pt>
                <c:pt idx="700">
                  <c:v>1030.3826945282876</c:v>
                </c:pt>
                <c:pt idx="701">
                  <c:v>1030.6547626702468</c:v>
                </c:pt>
                <c:pt idx="702">
                  <c:v>1030.9233097580027</c:v>
                </c:pt>
                <c:pt idx="703">
                  <c:v>1031.1883486887716</c:v>
                </c:pt>
                <c:pt idx="704">
                  <c:v>1031.4498921720353</c:v>
                </c:pt>
                <c:pt idx="705">
                  <c:v>1031.7079527309127</c:v>
                </c:pt>
                <c:pt idx="706">
                  <c:v>1031.9625427035069</c:v>
                </c:pt>
                <c:pt idx="707">
                  <c:v>1032.2136742442297</c:v>
                </c:pt>
                <c:pt idx="708">
                  <c:v>1032.4613593251049</c:v>
                </c:pt>
                <c:pt idx="709">
                  <c:v>1032.7056097370489</c:v>
                </c:pt>
                <c:pt idx="710">
                  <c:v>1032.9464370911296</c:v>
                </c:pt>
                <c:pt idx="711">
                  <c:v>1033.1838528198043</c:v>
                </c:pt>
                <c:pt idx="712">
                  <c:v>1033.4178681781361</c:v>
                </c:pt>
                <c:pt idx="713">
                  <c:v>1033.6484942449881</c:v>
                </c:pt>
                <c:pt idx="714">
                  <c:v>1033.8757419241995</c:v>
                </c:pt>
                <c:pt idx="715">
                  <c:v>1034.0996219457384</c:v>
                </c:pt>
                <c:pt idx="716">
                  <c:v>1034.3201448668353</c:v>
                </c:pt>
                <c:pt idx="717">
                  <c:v>1034.5373210730975</c:v>
                </c:pt>
                <c:pt idx="718">
                  <c:v>1034.7511607796005</c:v>
                </c:pt>
                <c:pt idx="719">
                  <c:v>1034.9616740319639</c:v>
                </c:pt>
                <c:pt idx="720">
                  <c:v>1035.168870707404</c:v>
                </c:pt>
                <c:pt idx="721">
                  <c:v>1035.3727605157694</c:v>
                </c:pt>
                <c:pt idx="722">
                  <c:v>1035.5733530005559</c:v>
                </c:pt>
                <c:pt idx="723">
                  <c:v>1035.7706575399036</c:v>
                </c:pt>
                <c:pt idx="724">
                  <c:v>1035.9646833475738</c:v>
                </c:pt>
                <c:pt idx="725">
                  <c:v>1036.1554394739101</c:v>
                </c:pt>
                <c:pt idx="726">
                  <c:v>1036.3429348067766</c:v>
                </c:pt>
                <c:pt idx="727">
                  <c:v>1036.5271780724827</c:v>
                </c:pt>
                <c:pt idx="728">
                  <c:v>1036.7081778366862</c:v>
                </c:pt>
                <c:pt idx="729">
                  <c:v>1036.8859425052797</c:v>
                </c:pt>
                <c:pt idx="730">
                  <c:v>1037.0604803252604</c:v>
                </c:pt>
                <c:pt idx="731">
                  <c:v>1037.2317993855797</c:v>
                </c:pt>
                <c:pt idx="732">
                  <c:v>1037.3999076179775</c:v>
                </c:pt>
                <c:pt idx="733">
                  <c:v>1037.5648127977993</c:v>
                </c:pt>
                <c:pt idx="734">
                  <c:v>1037.7265225447939</c:v>
                </c:pt>
                <c:pt idx="735">
                  <c:v>1037.885044323896</c:v>
                </c:pt>
                <c:pt idx="736">
                  <c:v>1038.0403854459919</c:v>
                </c:pt>
                <c:pt idx="737">
                  <c:v>1038.1925530686678</c:v>
                </c:pt>
                <c:pt idx="738">
                  <c:v>1038.3415541969418</c:v>
                </c:pt>
                <c:pt idx="739">
                  <c:v>1038.4873956839785</c:v>
                </c:pt>
                <c:pt idx="740">
                  <c:v>1038.6300842317896</c:v>
                </c:pt>
                <c:pt idx="741">
                  <c:v>1038.7696263919152</c:v>
                </c:pt>
                <c:pt idx="742">
                  <c:v>1038.9060285660917</c:v>
                </c:pt>
                <c:pt idx="743">
                  <c:v>1039.039297006902</c:v>
                </c:pt>
                <c:pt idx="744">
                  <c:v>1039.1694378184109</c:v>
                </c:pt>
                <c:pt idx="745">
                  <c:v>1039.2964569567837</c:v>
                </c:pt>
                <c:pt idx="746">
                  <c:v>1039.4203602308905</c:v>
                </c:pt>
                <c:pt idx="747">
                  <c:v>1039.5411533028935</c:v>
                </c:pt>
                <c:pt idx="748">
                  <c:v>1039.6588416888196</c:v>
                </c:pt>
                <c:pt idx="749">
                  <c:v>1039.773430759119</c:v>
                </c:pt>
                <c:pt idx="750">
                  <c:v>1039.8849257392055</c:v>
                </c:pt>
                <c:pt idx="751">
                  <c:v>1039.9933317099837</c:v>
                </c:pt>
                <c:pt idx="752">
                  <c:v>1040.0986536083626</c:v>
                </c:pt>
                <c:pt idx="753">
                  <c:v>1040.20089622775</c:v>
                </c:pt>
                <c:pt idx="754">
                  <c:v>1040.3000642185364</c:v>
                </c:pt>
                <c:pt idx="755">
                  <c:v>1040.3961620885616</c:v>
                </c:pt>
                <c:pt idx="756">
                  <c:v>1040.4891942035679</c:v>
                </c:pt>
                <c:pt idx="757">
                  <c:v>1040.5791647876367</c:v>
                </c:pt>
                <c:pt idx="758">
                  <c:v>1040.6660779236136</c:v>
                </c:pt>
                <c:pt idx="759">
                  <c:v>1040.7499375535162</c:v>
                </c:pt>
                <c:pt idx="760">
                  <c:v>1040.8307474789297</c:v>
                </c:pt>
                <c:pt idx="761">
                  <c:v>1040.908511361386</c:v>
                </c:pt>
                <c:pt idx="762">
                  <c:v>1040.9832327227311</c:v>
                </c:pt>
                <c:pt idx="763">
                  <c:v>1041.0549149454755</c:v>
                </c:pt>
                <c:pt idx="764">
                  <c:v>1041.1235612731332</c:v>
                </c:pt>
                <c:pt idx="765">
                  <c:v>1041.1891748105443</c:v>
                </c:pt>
                <c:pt idx="766">
                  <c:v>1041.2517585241853</c:v>
                </c:pt>
                <c:pt idx="767">
                  <c:v>1041.3113152424648</c:v>
                </c:pt>
                <c:pt idx="768">
                  <c:v>1041.3678476560049</c:v>
                </c:pt>
                <c:pt idx="769">
                  <c:v>1041.4213583179085</c:v>
                </c:pt>
                <c:pt idx="770">
                  <c:v>1041.4718496440153</c:v>
                </c:pt>
                <c:pt idx="771">
                  <c:v>1041.5193239131397</c:v>
                </c:pt>
                <c:pt idx="772">
                  <c:v>1041.5637832672996</c:v>
                </c:pt>
                <c:pt idx="773">
                  <c:v>1041.6052297119277</c:v>
                </c:pt>
                <c:pt idx="774">
                  <c:v>1041.6436651160716</c:v>
                </c:pt>
                <c:pt idx="775">
                  <c:v>1041.6790912125791</c:v>
                </c:pt>
                <c:pt idx="776">
                  <c:v>1041.7115095982701</c:v>
                </c:pt>
                <c:pt idx="777">
                  <c:v>1041.740921734096</c:v>
                </c:pt>
                <c:pt idx="778">
                  <c:v>1041.7673289452832</c:v>
                </c:pt>
                <c:pt idx="779">
                  <c:v>1041.7907324214661</c:v>
                </c:pt>
                <c:pt idx="780">
                  <c:v>1041.8111332168039</c:v>
                </c:pt>
                <c:pt idx="781">
                  <c:v>1041.8285322500856</c:v>
                </c:pt>
                <c:pt idx="782">
                  <c:v>1041.8429303048213</c:v>
                </c:pt>
                <c:pt idx="783">
                  <c:v>1041.8543280293195</c:v>
                </c:pt>
                <c:pt idx="784">
                  <c:v>1041.862725936752</c:v>
                </c:pt>
                <c:pt idx="785">
                  <c:v>1041.8681244052034</c:v>
                </c:pt>
                <c:pt idx="786">
                  <c:v>1041.87052367771</c:v>
                </c:pt>
                <c:pt idx="787">
                  <c:v>1041.8699238622835</c:v>
                </c:pt>
                <c:pt idx="788">
                  <c:v>1041.8663249319213</c:v>
                </c:pt>
                <c:pt idx="789">
                  <c:v>1041.8597267246041</c:v>
                </c:pt>
                <c:pt idx="790">
                  <c:v>1041.8501289432793</c:v>
                </c:pt>
                <c:pt idx="791">
                  <c:v>1041.8375311558332</c:v>
                </c:pt>
                <c:pt idx="792">
                  <c:v>1041.8219327950458</c:v>
                </c:pt>
                <c:pt idx="793">
                  <c:v>1041.8033331585366</c:v>
                </c:pt>
                <c:pt idx="794">
                  <c:v>1041.781731408694</c:v>
                </c:pt>
                <c:pt idx="795">
                  <c:v>1041.7571265725926</c:v>
                </c:pt>
                <c:pt idx="796">
                  <c:v>1041.7295175418965</c:v>
                </c:pt>
                <c:pt idx="797">
                  <c:v>1041.6989030727493</c:v>
                </c:pt>
                <c:pt idx="798">
                  <c:v>1041.6652817856509</c:v>
                </c:pt>
                <c:pt idx="799">
                  <c:v>1041.6286521653212</c:v>
                </c:pt>
                <c:pt idx="800">
                  <c:v>1041.5890125605486</c:v>
                </c:pt>
                <c:pt idx="801">
                  <c:v>1041.5463611840266</c:v>
                </c:pt>
                <c:pt idx="802">
                  <c:v>1041.5006961121769</c:v>
                </c:pt>
                <c:pt idx="803">
                  <c:v>1041.4520152849575</c:v>
                </c:pt>
                <c:pt idx="804">
                  <c:v>1041.4003165056579</c:v>
                </c:pt>
                <c:pt idx="805">
                  <c:v>1041.3455974406816</c:v>
                </c:pt>
                <c:pt idx="806">
                  <c:v>1041.2878556193134</c:v>
                </c:pt>
                <c:pt idx="807">
                  <c:v>1041.2270884334739</c:v>
                </c:pt>
                <c:pt idx="808">
                  <c:v>1041.163293137459</c:v>
                </c:pt>
                <c:pt idx="809">
                  <c:v>1041.0964668476681</c:v>
                </c:pt>
                <c:pt idx="810">
                  <c:v>1041.0266065423152</c:v>
                </c:pt>
                <c:pt idx="811">
                  <c:v>1040.9537090611286</c:v>
                </c:pt>
                <c:pt idx="812">
                  <c:v>1040.8777711050354</c:v>
                </c:pt>
                <c:pt idx="813">
                  <c:v>1040.7987892358321</c:v>
                </c:pt>
                <c:pt idx="814">
                  <c:v>1040.7167598758415</c:v>
                </c:pt>
                <c:pt idx="815">
                  <c:v>1040.6316793075548</c:v>
                </c:pt>
                <c:pt idx="816">
                  <c:v>1040.5435436732607</c:v>
                </c:pt>
                <c:pt idx="817">
                  <c:v>1040.4523489746582</c:v>
                </c:pt>
                <c:pt idx="818">
                  <c:v>1040.3580910724577</c:v>
                </c:pt>
                <c:pt idx="819">
                  <c:v>1040.2607656859643</c:v>
                </c:pt>
                <c:pt idx="820">
                  <c:v>1040.160368392651</c:v>
                </c:pt>
                <c:pt idx="821">
                  <c:v>1040.0568946277122</c:v>
                </c:pt>
                <c:pt idx="822">
                  <c:v>1039.9503396836076</c:v>
                </c:pt>
                <c:pt idx="823">
                  <c:v>1039.8406987095875</c:v>
                </c:pt>
                <c:pt idx="824">
                  <c:v>1039.7279667112055</c:v>
                </c:pt>
                <c:pt idx="825">
                  <c:v>1039.612138549815</c:v>
                </c:pt>
                <c:pt idx="826">
                  <c:v>1039.493208942052</c:v>
                </c:pt>
                <c:pt idx="827">
                  <c:v>1039.3711724593018</c:v>
                </c:pt>
                <c:pt idx="828">
                  <c:v>1039.2460235271508</c:v>
                </c:pt>
                <c:pt idx="829">
                  <c:v>1039.1177564248233</c:v>
                </c:pt>
                <c:pt idx="830">
                  <c:v>1038.9863652846022</c:v>
                </c:pt>
                <c:pt idx="831">
                  <c:v>1038.851844091236</c:v>
                </c:pt>
                <c:pt idx="832">
                  <c:v>1038.7141866813281</c:v>
                </c:pt>
                <c:pt idx="833">
                  <c:v>1038.5733867427111</c:v>
                </c:pt>
                <c:pt idx="834">
                  <c:v>1038.4294378138059</c:v>
                </c:pt>
                <c:pt idx="835">
                  <c:v>1038.2823332829646</c:v>
                </c:pt>
                <c:pt idx="836">
                  <c:v>1038.1320663877975</c:v>
                </c:pt>
                <c:pt idx="837">
                  <c:v>1037.9786302144832</c:v>
                </c:pt>
                <c:pt idx="838">
                  <c:v>1037.8220176970635</c:v>
                </c:pt>
                <c:pt idx="839">
                  <c:v>1037.6622216167207</c:v>
                </c:pt>
                <c:pt idx="840">
                  <c:v>1037.4992346010397</c:v>
                </c:pt>
                <c:pt idx="841">
                  <c:v>1037.333049123253</c:v>
                </c:pt>
                <c:pt idx="842">
                  <c:v>1037.1636575014679</c:v>
                </c:pt>
                <c:pt idx="843">
                  <c:v>1036.9910518978784</c:v>
                </c:pt>
                <c:pt idx="844">
                  <c:v>1036.8152243179584</c:v>
                </c:pt>
                <c:pt idx="845">
                  <c:v>1036.6361666096393</c:v>
                </c:pt>
                <c:pt idx="846">
                  <c:v>1036.4538704624692</c:v>
                </c:pt>
                <c:pt idx="847">
                  <c:v>1036.2683274067542</c:v>
                </c:pt>
                <c:pt idx="848">
                  <c:v>1036.0795288126837</c:v>
                </c:pt>
                <c:pt idx="849">
                  <c:v>1035.8874658894356</c:v>
                </c:pt>
                <c:pt idx="850">
                  <c:v>1035.6921296842656</c:v>
                </c:pt>
                <c:pt idx="851">
                  <c:v>1035.4935110815775</c:v>
                </c:pt>
                <c:pt idx="852">
                  <c:v>1035.291600801974</c:v>
                </c:pt>
                <c:pt idx="853">
                  <c:v>1035.0863894012912</c:v>
                </c:pt>
                <c:pt idx="854">
                  <c:v>1034.8778672696133</c:v>
                </c:pt>
                <c:pt idx="855">
                  <c:v>1034.6660246302672</c:v>
                </c:pt>
                <c:pt idx="856">
                  <c:v>1034.4508515388006</c:v>
                </c:pt>
                <c:pt idx="857">
                  <c:v>1034.2323378819394</c:v>
                </c:pt>
                <c:pt idx="858">
                  <c:v>1034.0104733765245</c:v>
                </c:pt>
                <c:pt idx="859">
                  <c:v>1033.7852475684324</c:v>
                </c:pt>
                <c:pt idx="860">
                  <c:v>1033.5566498314722</c:v>
                </c:pt>
                <c:pt idx="861">
                  <c:v>1033.3246693662643</c:v>
                </c:pt>
                <c:pt idx="862">
                  <c:v>1033.0892951990995</c:v>
                </c:pt>
                <c:pt idx="863">
                  <c:v>1032.850516180777</c:v>
                </c:pt>
                <c:pt idx="864">
                  <c:v>1032.6083209854205</c:v>
                </c:pt>
                <c:pt idx="865">
                  <c:v>1032.3626981092757</c:v>
                </c:pt>
                <c:pt idx="866">
                  <c:v>1032.1136358694851</c:v>
                </c:pt>
                <c:pt idx="867">
                  <c:v>1031.8611224028414</c:v>
                </c:pt>
                <c:pt idx="868">
                  <c:v>1031.6051456645207</c:v>
                </c:pt>
                <c:pt idx="869">
                  <c:v>1031.345693426792</c:v>
                </c:pt>
                <c:pt idx="870">
                  <c:v>1031.0827532777064</c:v>
                </c:pt>
                <c:pt idx="871">
                  <c:v>1030.8163126197628</c:v>
                </c:pt>
                <c:pt idx="872">
                  <c:v>1030.5463586685512</c:v>
                </c:pt>
                <c:pt idx="873">
                  <c:v>1030.2728784513731</c:v>
                </c:pt>
                <c:pt idx="874">
                  <c:v>1029.9958588058405</c:v>
                </c:pt>
                <c:pt idx="875">
                  <c:v>1029.7152863784481</c:v>
                </c:pt>
                <c:pt idx="876">
                  <c:v>1029.4311476231258</c:v>
                </c:pt>
                <c:pt idx="877">
                  <c:v>1029.1434287997629</c:v>
                </c:pt>
                <c:pt idx="878">
                  <c:v>1028.8521159727138</c:v>
                </c:pt>
                <c:pt idx="879">
                  <c:v>1028.5571950092726</c:v>
                </c:pt>
                <c:pt idx="880">
                  <c:v>1028.2586515781286</c:v>
                </c:pt>
                <c:pt idx="881">
                  <c:v>1027.9564711477938</c:v>
                </c:pt>
                <c:pt idx="882">
                  <c:v>1027.6506389850044</c:v>
                </c:pt>
                <c:pt idx="883">
                  <c:v>1027.3411401531002</c:v>
                </c:pt>
                <c:pt idx="884">
                  <c:v>1027.027959510373</c:v>
                </c:pt>
                <c:pt idx="885">
                  <c:v>1026.7110817083926</c:v>
                </c:pt>
                <c:pt idx="886">
                  <c:v>1026.3904911903051</c:v>
                </c:pt>
                <c:pt idx="887">
                  <c:v>1026.0661721891024</c:v>
                </c:pt>
                <c:pt idx="888">
                  <c:v>1025.7381087258675</c:v>
                </c:pt>
                <c:pt idx="889">
                  <c:v>1025.4062846079896</c:v>
                </c:pt>
                <c:pt idx="890">
                  <c:v>1025.070683427351</c:v>
                </c:pt>
                <c:pt idx="891">
                  <c:v>1024.7312885584886</c:v>
                </c:pt>
                <c:pt idx="892">
                  <c:v>1024.388083156723</c:v>
                </c:pt>
                <c:pt idx="893">
                  <c:v>1024.0410501562608</c:v>
                </c:pt>
                <c:pt idx="894">
                  <c:v>1023.6901722682661</c:v>
                </c:pt>
                <c:pt idx="895">
                  <c:v>1023.3354319789031</c:v>
                </c:pt>
                <c:pt idx="896">
                  <c:v>1022.9768115473472</c:v>
                </c:pt>
                <c:pt idx="897">
                  <c:v>1022.6142930037669</c:v>
                </c:pt>
                <c:pt idx="898">
                  <c:v>1022.2478581472728</c:v>
                </c:pt>
                <c:pt idx="899">
                  <c:v>1021.8774885438371</c:v>
                </c:pt>
                <c:pt idx="900">
                  <c:v>1021.5031655241792</c:v>
                </c:pt>
                <c:pt idx="901">
                  <c:v>1021.1248701816195</c:v>
                </c:pt>
                <c:pt idx="902">
                  <c:v>1020.742583369902</c:v>
                </c:pt>
                <c:pt idx="903">
                  <c:v>1020.3562857009806</c:v>
                </c:pt>
                <c:pt idx="904">
                  <c:v>1019.9659575427747</c:v>
                </c:pt>
                <c:pt idx="905">
                  <c:v>1019.5715790168877</c:v>
                </c:pt>
                <c:pt idx="906">
                  <c:v>1019.1731299962939</c:v>
                </c:pt>
                <c:pt idx="907">
                  <c:v>1018.770590102988</c:v>
                </c:pt>
                <c:pt idx="908">
                  <c:v>1018.363938705599</c:v>
                </c:pt>
                <c:pt idx="909">
                  <c:v>1017.9531549169699</c:v>
                </c:pt>
                <c:pt idx="910">
                  <c:v>1017.5382175916982</c:v>
                </c:pt>
                <c:pt idx="911">
                  <c:v>1017.119105323642</c:v>
                </c:pt>
                <c:pt idx="912">
                  <c:v>1016.6957964433852</c:v>
                </c:pt>
                <c:pt idx="913">
                  <c:v>1016.2682690156676</c:v>
                </c:pt>
                <c:pt idx="914">
                  <c:v>1015.8365008367742</c:v>
                </c:pt>
                <c:pt idx="915">
                  <c:v>1015.4004694318858</c:v>
                </c:pt>
                <c:pt idx="916">
                  <c:v>1014.9601520523901</c:v>
                </c:pt>
                <c:pt idx="917">
                  <c:v>1014.5155256731521</c:v>
                </c:pt>
                <c:pt idx="918">
                  <c:v>1014.0665669897425</c:v>
                </c:pt>
                <c:pt idx="919">
                  <c:v>1013.6132524156269</c:v>
                </c:pt>
                <c:pt idx="920">
                  <c:v>1013.1555580793093</c:v>
                </c:pt>
                <c:pt idx="921">
                  <c:v>1012.6934598214365</c:v>
                </c:pt>
                <c:pt idx="922">
                  <c:v>1012.2269331918554</c:v>
                </c:pt>
                <c:pt idx="923">
                  <c:v>1011.7559534466301</c:v>
                </c:pt>
                <c:pt idx="924">
                  <c:v>1011.2804955450094</c:v>
                </c:pt>
                <c:pt idx="925">
                  <c:v>1010.8005341463545</c:v>
                </c:pt>
                <c:pt idx="926">
                  <c:v>1010.3160436070151</c:v>
                </c:pt>
                <c:pt idx="927">
                  <c:v>1009.826997977163</c:v>
                </c:pt>
                <c:pt idx="928">
                  <c:v>1009.3333709975757</c:v>
                </c:pt>
                <c:pt idx="929">
                  <c:v>1008.8351360963729</c:v>
                </c:pt>
                <c:pt idx="930">
                  <c:v>1008.3322663857032</c:v>
                </c:pt>
                <c:pt idx="931">
                  <c:v>1007.8247346583826</c:v>
                </c:pt>
                <c:pt idx="932">
                  <c:v>1007.3125133844809</c:v>
                </c:pt>
                <c:pt idx="933">
                  <c:v>1006.7955747078587</c:v>
                </c:pt>
                <c:pt idx="934">
                  <c:v>1006.2738904426502</c:v>
                </c:pt>
                <c:pt idx="935">
                  <c:v>1005.7474320696958</c:v>
                </c:pt>
                <c:pt idx="936">
                  <c:v>1005.216170732919</c:v>
                </c:pt>
                <c:pt idx="937">
                  <c:v>1004.6800772356503</c:v>
                </c:pt>
                <c:pt idx="938">
                  <c:v>1004.1391220368956</c:v>
                </c:pt>
                <c:pt idx="939">
                  <c:v>1003.5932752475479</c:v>
                </c:pt>
                <c:pt idx="940">
                  <c:v>1003.0425066265436</c:v>
                </c:pt>
                <c:pt idx="941">
                  <c:v>1002.4867855769583</c:v>
                </c:pt>
                <c:pt idx="942">
                  <c:v>1001.9260811420472</c:v>
                </c:pt>
                <c:pt idx="943">
                  <c:v>1001.3603620012242</c:v>
                </c:pt>
                <c:pt idx="944">
                  <c:v>1000.7895964659792</c:v>
                </c:pt>
                <c:pt idx="945">
                  <c:v>1000.213752475737</c:v>
                </c:pt>
                <c:pt idx="946">
                  <c:v>999.63279759365139</c:v>
                </c:pt>
                <c:pt idx="947">
                  <c:v>999.04669900233591</c:v>
                </c:pt>
                <c:pt idx="948">
                  <c:v>998.45542349953189</c:v>
                </c:pt>
                <c:pt idx="949">
                  <c:v>997.8589374937095</c:v>
                </c:pt>
                <c:pt idx="950">
                  <c:v>997.2572069996022</c:v>
                </c:pt>
                <c:pt idx="951">
                  <c:v>996.65019763367548</c:v>
                </c:pt>
                <c:pt idx="952">
                  <c:v>996.03787460952435</c:v>
                </c:pt>
                <c:pt idx="953">
                  <c:v>995.42020273320395</c:v>
                </c:pt>
                <c:pt idx="954">
                  <c:v>994.7971463984868</c:v>
                </c:pt>
                <c:pt idx="955">
                  <c:v>994.16866958205014</c:v>
                </c:pt>
                <c:pt idx="956">
                  <c:v>993.53473583858886</c:v>
                </c:pt>
                <c:pt idx="957">
                  <c:v>992.89530829585476</c:v>
                </c:pt>
                <c:pt idx="958">
                  <c:v>992.25034964962038</c:v>
                </c:pt>
                <c:pt idx="959">
                  <c:v>991.59982215856576</c:v>
                </c:pt>
                <c:pt idx="960">
                  <c:v>990.94368763908744</c:v>
                </c:pt>
                <c:pt idx="961">
                  <c:v>990.28190746002872</c:v>
                </c:pt>
                <c:pt idx="962">
                  <c:v>989.61444253732896</c:v>
                </c:pt>
                <c:pt idx="963">
                  <c:v>988.94125332859107</c:v>
                </c:pt>
                <c:pt idx="964">
                  <c:v>988.26229982756615</c:v>
                </c:pt>
                <c:pt idx="965">
                  <c:v>987.57754155855366</c:v>
                </c:pt>
                <c:pt idx="966">
                  <c:v>986.88693757071587</c:v>
                </c:pt>
                <c:pt idx="967">
                  <c:v>986.19044643230404</c:v>
                </c:pt>
                <c:pt idx="968">
                  <c:v>985.48802622479764</c:v>
                </c:pt>
                <c:pt idx="969">
                  <c:v>984.77963453695179</c:v>
                </c:pt>
                <c:pt idx="970">
                  <c:v>984.06522845875452</c:v>
                </c:pt>
                <c:pt idx="971">
                  <c:v>983.34476457528945</c:v>
                </c:pt>
                <c:pt idx="972">
                  <c:v>982.6181989605044</c:v>
                </c:pt>
                <c:pt idx="973">
                  <c:v>981.88548717088474</c:v>
                </c:pt>
                <c:pt idx="974">
                  <c:v>981.14658423902665</c:v>
                </c:pt>
                <c:pt idx="975">
                  <c:v>980.40144466711297</c:v>
                </c:pt>
                <c:pt idx="976">
                  <c:v>979.65002242028731</c:v>
                </c:pt>
                <c:pt idx="977">
                  <c:v>978.89227091992439</c:v>
                </c:pt>
                <c:pt idx="978">
                  <c:v>978.12814303679681</c:v>
                </c:pt>
                <c:pt idx="979">
                  <c:v>977.35759108413583</c:v>
                </c:pt>
                <c:pt idx="980">
                  <c:v>976.58056681058281</c:v>
                </c:pt>
                <c:pt idx="981">
                  <c:v>975.79702139303174</c:v>
                </c:pt>
                <c:pt idx="982">
                  <c:v>975.00690542935956</c:v>
                </c:pt>
                <c:pt idx="983">
                  <c:v>974.21016893104365</c:v>
                </c:pt>
                <c:pt idx="984">
                  <c:v>973.40676131566192</c:v>
                </c:pt>
                <c:pt idx="985">
                  <c:v>972.59663139927784</c:v>
                </c:pt>
                <c:pt idx="986">
                  <c:v>971.7797273887038</c:v>
                </c:pt>
                <c:pt idx="987">
                  <c:v>970.95599687364472</c:v>
                </c:pt>
                <c:pt idx="988">
                  <c:v>970.12538681871604</c:v>
                </c:pt>
                <c:pt idx="989">
                  <c:v>969.28784355533935</c:v>
                </c:pt>
                <c:pt idx="990">
                  <c:v>968.44331277350568</c:v>
                </c:pt>
                <c:pt idx="991">
                  <c:v>967.59173951341279</c:v>
                </c:pt>
                <c:pt idx="992">
                  <c:v>966.73306815696799</c:v>
                </c:pt>
                <c:pt idx="993">
                  <c:v>965.86724241915772</c:v>
                </c:pt>
                <c:pt idx="994">
                  <c:v>964.9942053392798</c:v>
                </c:pt>
                <c:pt idx="995">
                  <c:v>964.11389927203561</c:v>
                </c:pt>
                <c:pt idx="996">
                  <c:v>963.22626587848333</c:v>
                </c:pt>
                <c:pt idx="997">
                  <c:v>962.33124611684411</c:v>
                </c:pt>
                <c:pt idx="998">
                  <c:v>961.42878023316518</c:v>
                </c:pt>
                <c:pt idx="999">
                  <c:v>960.51880775183088</c:v>
                </c:pt>
                <c:pt idx="1000">
                  <c:v>959.60126746592493</c:v>
                </c:pt>
                <c:pt idx="1001">
                  <c:v>958.67609742743548</c:v>
                </c:pt>
                <c:pt idx="1002">
                  <c:v>957.7432349373081</c:v>
                </c:pt>
                <c:pt idx="1003">
                  <c:v>956.80261653533466</c:v>
                </c:pt>
                <c:pt idx="1004">
                  <c:v>955.85417798988203</c:v>
                </c:pt>
                <c:pt idx="1005">
                  <c:v>954.89785428745688</c:v>
                </c:pt>
                <c:pt idx="1006">
                  <c:v>953.93357962210064</c:v>
                </c:pt>
                <c:pt idx="1007">
                  <c:v>952.96128738461516</c:v>
                </c:pt>
                <c:pt idx="1008">
                  <c:v>951.98091015161333</c:v>
                </c:pt>
                <c:pt idx="1009">
                  <c:v>950.99237967439547</c:v>
                </c:pt>
                <c:pt idx="1010">
                  <c:v>949.99562686764239</c:v>
                </c:pt>
                <c:pt idx="1011">
                  <c:v>948.99058179792962</c:v>
                </c:pt>
                <c:pt idx="1012">
                  <c:v>947.97717367205155</c:v>
                </c:pt>
                <c:pt idx="1013">
                  <c:v>946.95533082515999</c:v>
                </c:pt>
                <c:pt idx="1014">
                  <c:v>945.92498070870772</c:v>
                </c:pt>
                <c:pt idx="1015">
                  <c:v>944.88604987819713</c:v>
                </c:pt>
                <c:pt idx="1016">
                  <c:v>943.83846398072967</c:v>
                </c:pt>
                <c:pt idx="1017">
                  <c:v>942.78214774235278</c:v>
                </c:pt>
                <c:pt idx="1018">
                  <c:v>941.71702495519878</c:v>
                </c:pt>
                <c:pt idx="1019">
                  <c:v>940.64301846441708</c:v>
                </c:pt>
                <c:pt idx="1020">
                  <c:v>939.56005015489006</c:v>
                </c:pt>
                <c:pt idx="1021">
                  <c:v>938.46804093773392</c:v>
                </c:pt>
                <c:pt idx="1022">
                  <c:v>937.3669107365763</c:v>
                </c:pt>
                <c:pt idx="1023">
                  <c:v>936.25657847361219</c:v>
                </c:pt>
                <c:pt idx="1024">
                  <c:v>935.13696205542851</c:v>
                </c:pt>
                <c:pt idx="1025">
                  <c:v>934.00797835859692</c:v>
                </c:pt>
                <c:pt idx="1026">
                  <c:v>932.86954321503094</c:v>
                </c:pt>
                <c:pt idx="1027">
                  <c:v>931.72157139710214</c:v>
                </c:pt>
                <c:pt idx="1028">
                  <c:v>930.56397660250957</c:v>
                </c:pt>
                <c:pt idx="1029">
                  <c:v>929.39667143890267</c:v>
                </c:pt>
                <c:pt idx="1030">
                  <c:v>928.21956740824874</c:v>
                </c:pt>
                <c:pt idx="1031">
                  <c:v>927.03257489094608</c:v>
                </c:pt>
                <c:pt idx="1032">
                  <c:v>925.83560312966881</c:v>
                </c:pt>
                <c:pt idx="1033">
                  <c:v>924.62856021295249</c:v>
                </c:pt>
                <c:pt idx="1034">
                  <c:v>923.41135305850162</c:v>
                </c:pt>
                <c:pt idx="1035">
                  <c:v>922.18388739622742</c:v>
                </c:pt>
                <c:pt idx="1036">
                  <c:v>920.94606775099976</c:v>
                </c:pt>
                <c:pt idx="1037">
                  <c:v>919.69779742511696</c:v>
                </c:pt>
                <c:pt idx="1038">
                  <c:v>918.43897848048539</c:v>
                </c:pt>
                <c:pt idx="1039">
                  <c:v>917.16951172050119</c:v>
                </c:pt>
                <c:pt idx="1040">
                  <c:v>915.88929667163518</c:v>
                </c:pt>
                <c:pt idx="1041">
                  <c:v>914.59823156471009</c:v>
                </c:pt>
                <c:pt idx="1042">
                  <c:v>913.29621331586952</c:v>
                </c:pt>
                <c:pt idx="1043">
                  <c:v>911.98313750722957</c:v>
                </c:pt>
                <c:pt idx="1044">
                  <c:v>910.65889836721033</c:v>
                </c:pt>
                <c:pt idx="1045">
                  <c:v>909.32338875054097</c:v>
                </c:pt>
                <c:pt idx="1046">
                  <c:v>907.97650011793542</c:v>
                </c:pt>
                <c:pt idx="1047">
                  <c:v>906.61812251542563</c:v>
                </c:pt>
                <c:pt idx="1048">
                  <c:v>905.24814455335854</c:v>
                </c:pt>
                <c:pt idx="1049">
                  <c:v>903.86645338504047</c:v>
                </c:pt>
                <c:pt idx="1050">
                  <c:v>902.47293468502903</c:v>
                </c:pt>
                <c:pt idx="1051">
                  <c:v>901.06747262706563</c:v>
                </c:pt>
                <c:pt idx="1052">
                  <c:v>899.64994986164061</c:v>
                </c:pt>
                <c:pt idx="1053">
                  <c:v>898.22024749319041</c:v>
                </c:pt>
                <c:pt idx="1054">
                  <c:v>896.77824505691387</c:v>
                </c:pt>
                <c:pt idx="1055">
                  <c:v>895.32382049520618</c:v>
                </c:pt>
                <c:pt idx="1056">
                  <c:v>893.85685013370482</c:v>
                </c:pt>
                <c:pt idx="1057">
                  <c:v>892.37720865693905</c:v>
                </c:pt>
                <c:pt idx="1058">
                  <c:v>890.88476908357666</c:v>
                </c:pt>
                <c:pt idx="1059">
                  <c:v>889.37940274126413</c:v>
                </c:pt>
                <c:pt idx="1060">
                  <c:v>887.86097924105263</c:v>
                </c:pt>
                <c:pt idx="1061">
                  <c:v>886.32936645140398</c:v>
                </c:pt>
                <c:pt idx="1062">
                  <c:v>884.78443047176688</c:v>
                </c:pt>
                <c:pt idx="1063">
                  <c:v>883.22603560572463</c:v>
                </c:pt>
                <c:pt idx="1064">
                  <c:v>881.65404433370009</c:v>
                </c:pt>
                <c:pt idx="1065">
                  <c:v>880.06831728521672</c:v>
                </c:pt>
                <c:pt idx="1066">
                  <c:v>878.468713210705</c:v>
                </c:pt>
                <c:pt idx="1067">
                  <c:v>876.85508895285227</c:v>
                </c:pt>
                <c:pt idx="1068">
                  <c:v>875.22729941748787</c:v>
                </c:pt>
                <c:pt idx="1069">
                  <c:v>873.58519754399413</c:v>
                </c:pt>
                <c:pt idx="1070">
                  <c:v>871.92863427524105</c:v>
                </c:pt>
                <c:pt idx="1071">
                  <c:v>870.25745852703892</c:v>
                </c:pt>
                <c:pt idx="1072">
                  <c:v>868.57151715709574</c:v>
                </c:pt>
                <c:pt idx="1073">
                  <c:v>866.87065493348098</c:v>
                </c:pt>
                <c:pt idx="1074">
                  <c:v>865.15471450258508</c:v>
                </c:pt>
                <c:pt idx="1075">
                  <c:v>863.42353635657025</c:v>
                </c:pt>
                <c:pt idx="1076">
                  <c:v>861.67695880030647</c:v>
                </c:pt>
                <c:pt idx="1077">
                  <c:v>859.91481791778301</c:v>
                </c:pt>
                <c:pt idx="1078">
                  <c:v>858.13694753799609</c:v>
                </c:pt>
                <c:pt idx="1079">
                  <c:v>856.34317920030207</c:v>
                </c:pt>
                <c:pt idx="1080">
                  <c:v>854.533342119233</c:v>
                </c:pt>
                <c:pt idx="1081">
                  <c:v>852.70726314876561</c:v>
                </c:pt>
                <c:pt idx="1082">
                  <c:v>850.86476674604319</c:v>
                </c:pt>
                <c:pt idx="1083">
                  <c:v>849.00567493454253</c:v>
                </c:pt>
                <c:pt idx="1084">
                  <c:v>847.12980726668138</c:v>
                </c:pt>
                <c:pt idx="1085">
                  <c:v>845.23698078586028</c:v>
                </c:pt>
                <c:pt idx="1086">
                  <c:v>843.32700998793916</c:v>
                </c:pt>
                <c:pt idx="1087">
                  <c:v>841.39970678214047</c:v>
                </c:pt>
                <c:pt idx="1088">
                  <c:v>839.45488045137336</c:v>
                </c:pt>
                <c:pt idx="1089">
                  <c:v>837.49233761198309</c:v>
                </c:pt>
                <c:pt idx="1090">
                  <c:v>835.51188217291508</c:v>
                </c:pt>
                <c:pt idx="1091">
                  <c:v>833.51331529429547</c:v>
                </c:pt>
                <c:pt idx="1092">
                  <c:v>831.49643534542338</c:v>
                </c:pt>
                <c:pt idx="1093">
                  <c:v>829.4610378621752</c:v>
                </c:pt>
                <c:pt idx="1094">
                  <c:v>827.40691550382076</c:v>
                </c:pt>
                <c:pt idx="1095">
                  <c:v>825.3338580092493</c:v>
                </c:pt>
                <c:pt idx="1096">
                  <c:v>823.24165215260268</c:v>
                </c:pt>
                <c:pt idx="1097">
                  <c:v>821.13008169832415</c:v>
                </c:pt>
                <c:pt idx="1098">
                  <c:v>818.9989273556198</c:v>
                </c:pt>
                <c:pt idx="1099">
                  <c:v>816.84796673233291</c:v>
                </c:pt>
                <c:pt idx="1100">
                  <c:v>814.67697428823908</c:v>
                </c:pt>
                <c:pt idx="1101">
                  <c:v>812.48572128776698</c:v>
                </c:pt>
                <c:pt idx="1102">
                  <c:v>810.27397575214627</c:v>
                </c:pt>
                <c:pt idx="1103">
                  <c:v>808.04150241098978</c:v>
                </c:pt>
                <c:pt idx="1104">
                  <c:v>805.78806265332275</c:v>
                </c:pt>
                <c:pt idx="1105">
                  <c:v>803.51341447806055</c:v>
                </c:pt>
                <c:pt idx="1106">
                  <c:v>801.2173124439563</c:v>
                </c:pt>
                <c:pt idx="1107">
                  <c:v>798.89950761901309</c:v>
                </c:pt>
                <c:pt idx="1108">
                  <c:v>796.55974752939483</c:v>
                </c:pt>
                <c:pt idx="1109">
                  <c:v>794.19777610783501</c:v>
                </c:pt>
                <c:pt idx="1110">
                  <c:v>791.81333364157058</c:v>
                </c:pt>
                <c:pt idx="1111">
                  <c:v>789.40615671981141</c:v>
                </c:pt>
                <c:pt idx="1112">
                  <c:v>786.97597818077452</c:v>
                </c:pt>
                <c:pt idx="1113">
                  <c:v>784.52252705830438</c:v>
                </c:pt>
                <c:pt idx="1114">
                  <c:v>782.04552852810036</c:v>
                </c:pt>
                <c:pt idx="1115">
                  <c:v>779.54470385358673</c:v>
                </c:pt>
                <c:pt idx="1116">
                  <c:v>777.01977033145363</c:v>
                </c:pt>
                <c:pt idx="1117">
                  <c:v>774.47044123690318</c:v>
                </c:pt>
                <c:pt idx="1118">
                  <c:v>771.89642576863696</c:v>
                </c:pt>
                <c:pt idx="1119">
                  <c:v>769.29742899363248</c:v>
                </c:pt>
                <c:pt idx="1120">
                  <c:v>766.67315179174204</c:v>
                </c:pt>
                <c:pt idx="1121">
                  <c:v>764.02329080017921</c:v>
                </c:pt>
                <c:pt idx="1122">
                  <c:v>761.3475383579239</c:v>
                </c:pt>
                <c:pt idx="1123">
                  <c:v>758.64558245012677</c:v>
                </c:pt>
                <c:pt idx="1124">
                  <c:v>755.91710665255755</c:v>
                </c:pt>
                <c:pt idx="1125">
                  <c:v>753.16179007617745</c:v>
                </c:pt>
                <c:pt idx="1126">
                  <c:v>750.37930731189522</c:v>
                </c:pt>
                <c:pt idx="1127">
                  <c:v>747.56932837560066</c:v>
                </c:pt>
                <c:pt idx="1128">
                  <c:v>744.73151865355135</c:v>
                </c:pt>
                <c:pt idx="1129">
                  <c:v>741.86553884820569</c:v>
                </c:pt>
                <c:pt idx="1130">
                  <c:v>738.97104492460414</c:v>
                </c:pt>
                <c:pt idx="1131">
                  <c:v>736.04768805740525</c:v>
                </c:pt>
                <c:pt idx="1132">
                  <c:v>733.09511457869257</c:v>
                </c:pt>
                <c:pt idx="1133">
                  <c:v>730.11296592666952</c:v>
                </c:pt>
                <c:pt idx="1134">
                  <c:v>727.10087859538896</c:v>
                </c:pt>
                <c:pt idx="1135">
                  <c:v>724.05848408564839</c:v>
                </c:pt>
                <c:pt idx="1136">
                  <c:v>720.98540885721627</c:v>
                </c:pt>
                <c:pt idx="1137">
                  <c:v>717.88127428254359</c:v>
                </c:pt>
                <c:pt idx="1138">
                  <c:v>714.7456966021515</c:v>
                </c:pt>
                <c:pt idx="1139">
                  <c:v>711.57828688187999</c:v>
                </c:pt>
                <c:pt idx="1140">
                  <c:v>708.37865097220424</c:v>
                </c:pt>
                <c:pt idx="1141">
                  <c:v>705.14638946983882</c:v>
                </c:pt>
                <c:pt idx="1142">
                  <c:v>701.88109768186973</c:v>
                </c:pt>
                <c:pt idx="1143">
                  <c:v>698.58236559267141</c:v>
                </c:pt>
                <c:pt idx="1144">
                  <c:v>695.24977783386942</c:v>
                </c:pt>
                <c:pt idx="1145">
                  <c:v>691.88291365765519</c:v>
                </c:pt>
                <c:pt idx="1146">
                  <c:v>688.48134691376276</c:v>
                </c:pt>
                <c:pt idx="1147">
                  <c:v>685.04464603043994</c:v>
                </c:pt>
                <c:pt idx="1148">
                  <c:v>681.57237399977669</c:v>
                </c:pt>
                <c:pt idx="1149">
                  <c:v>678.06408836778132</c:v>
                </c:pt>
                <c:pt idx="1150">
                  <c:v>674.51934122961325</c:v>
                </c:pt>
                <c:pt idx="1151">
                  <c:v>670.93767923042356</c:v>
                </c:pt>
                <c:pt idx="1152">
                  <c:v>667.31864357226584</c:v>
                </c:pt>
                <c:pt idx="1153">
                  <c:v>663.66177002760435</c:v>
                </c:pt>
                <c:pt idx="1154">
                  <c:v>659.96658895995245</c:v>
                </c:pt>
                <c:pt idx="1155">
                  <c:v>656.23262535223421</c:v>
                </c:pt>
                <c:pt idx="1156">
                  <c:v>652.45939884348797</c:v>
                </c:pt>
                <c:pt idx="1157">
                  <c:v>648.64642377458983</c:v>
                </c:pt>
                <c:pt idx="1158">
                  <c:v>644.79320924371757</c:v>
                </c:pt>
                <c:pt idx="1159">
                  <c:v>640.89925917231506</c:v>
                </c:pt>
                <c:pt idx="1160">
                  <c:v>636.96407238239078</c:v>
                </c:pt>
                <c:pt idx="1161">
                  <c:v>632.98714268603658</c:v>
                </c:pt>
                <c:pt idx="1162">
                  <c:v>628.9679589881008</c:v>
                </c:pt>
                <c:pt idx="1163">
                  <c:v>624.9060054030399</c:v>
                </c:pt>
                <c:pt idx="1164">
                  <c:v>620.80076138703225</c:v>
                </c:pt>
                <c:pt idx="1165">
                  <c:v>616.65170188651416</c:v>
                </c:pt>
                <c:pt idx="1166">
                  <c:v>612.45829750439077</c:v>
                </c:pt>
                <c:pt idx="1167">
                  <c:v>608.22001468524206</c:v>
                </c:pt>
                <c:pt idx="1168">
                  <c:v>603.93631592097222</c:v>
                </c:pt>
                <c:pt idx="1169">
                  <c:v>599.60665997842034</c:v>
                </c:pt>
                <c:pt idx="1170">
                  <c:v>595.23050215058345</c:v>
                </c:pt>
                <c:pt idx="1171">
                  <c:v>590.80729453319316</c:v>
                </c:pt>
                <c:pt idx="1172">
                  <c:v>586.3364863285525</c:v>
                </c:pt>
                <c:pt idx="1173">
                  <c:v>581.81752417863629</c:v>
                </c:pt>
                <c:pt idx="1174">
                  <c:v>577.24985252961937</c:v>
                </c:pt>
                <c:pt idx="1175">
                  <c:v>572.63291403015171</c:v>
                </c:pt>
                <c:pt idx="1176">
                  <c:v>567.9661499658713</c:v>
                </c:pt>
                <c:pt idx="1177">
                  <c:v>563.24900073280583</c:v>
                </c:pt>
                <c:pt idx="1178">
                  <c:v>558.48090635252049</c:v>
                </c:pt>
                <c:pt idx="1179">
                  <c:v>553.66130703207591</c:v>
                </c:pt>
                <c:pt idx="1180">
                  <c:v>548.78964377206262</c:v>
                </c:pt>
                <c:pt idx="1181">
                  <c:v>543.86535902624246</c:v>
                </c:pt>
                <c:pt idx="1182">
                  <c:v>538.88789741654023</c:v>
                </c:pt>
                <c:pt idx="1183">
                  <c:v>533.85670650744783</c:v>
                </c:pt>
                <c:pt idx="1184">
                  <c:v>528.77123764415478</c:v>
                </c:pt>
                <c:pt idx="1185">
                  <c:v>523.63094685905128</c:v>
                </c:pt>
                <c:pt idx="1186">
                  <c:v>518.43529585157182</c:v>
                </c:pt>
                <c:pt idx="1187">
                  <c:v>513.18375304672372</c:v>
                </c:pt>
                <c:pt idx="1188">
                  <c:v>507.87579473801532</c:v>
                </c:pt>
                <c:pt idx="1189">
                  <c:v>502.51090632090171</c:v>
                </c:pt>
                <c:pt idx="1190">
                  <c:v>497.08858362333353</c:v>
                </c:pt>
                <c:pt idx="1191">
                  <c:v>491.60833434044827</c:v>
                </c:pt>
                <c:pt idx="1192">
                  <c:v>486.06967958094913</c:v>
                </c:pt>
                <c:pt idx="1193">
                  <c:v>480.47215553325822</c:v>
                </c:pt>
                <c:pt idx="1194">
                  <c:v>474.81531526012884</c:v>
                </c:pt>
                <c:pt idx="1195">
                  <c:v>469.09873063098968</c:v>
                </c:pt>
                <c:pt idx="1196">
                  <c:v>463.32199440198798</c:v>
                </c:pt>
                <c:pt idx="1197">
                  <c:v>457.48472245436579</c:v>
                </c:pt>
                <c:pt idx="1198">
                  <c:v>451.58655620261084</c:v>
                </c:pt>
                <c:pt idx="1199">
                  <c:v>445.62716518457796</c:v>
                </c:pt>
                <c:pt idx="1200">
                  <c:v>439.60624984666327</c:v>
                </c:pt>
                <c:pt idx="1201">
                  <c:v>433.52354453800825</c:v>
                </c:pt>
                <c:pt idx="1202">
                  <c:v>427.37882072869456</c:v>
                </c:pt>
                <c:pt idx="1203">
                  <c:v>421.1718904679102</c:v>
                </c:pt>
                <c:pt idx="1204">
                  <c:v>414.90261009914542</c:v>
                </c:pt>
                <c:pt idx="1205">
                  <c:v>408.5708842506462</c:v>
                </c:pt>
                <c:pt idx="1206">
                  <c:v>402.17667012056143</c:v>
                </c:pt>
                <c:pt idx="1207">
                  <c:v>395.71998207748123</c:v>
                </c:pt>
                <c:pt idx="1208">
                  <c:v>389.20089659841875</c:v>
                </c:pt>
                <c:pt idx="1209">
                  <c:v>382.6195575676922</c:v>
                </c:pt>
                <c:pt idx="1210">
                  <c:v>375.97618196159618</c:v>
                </c:pt>
                <c:pt idx="1211">
                  <c:v>369.27106594529539</c:v>
                </c:pt>
                <c:pt idx="1212">
                  <c:v>362.50459140987914</c:v>
                </c:pt>
                <c:pt idx="1213">
                  <c:v>355.6772329791695</c:v>
                </c:pt>
                <c:pt idx="1214">
                  <c:v>348.78956551742232</c:v>
                </c:pt>
                <c:pt idx="1215">
                  <c:v>341.84227217072674</c:v>
                </c:pt>
                <c:pt idx="1216">
                  <c:v>334.83615297645883</c:v>
                </c:pt>
                <c:pt idx="1217">
                  <c:v>327.77213407675561</c:v>
                </c:pt>
                <c:pt idx="1218">
                  <c:v>320.65127757339462</c:v>
                </c:pt>
                <c:pt idx="1219">
                  <c:v>313.47479206282992</c:v>
                </c:pt>
                <c:pt idx="1220">
                  <c:v>306.24404389130689</c:v>
                </c:pt>
                <c:pt idx="1221">
                  <c:v>298.96056917088725</c:v>
                </c:pt>
                <c:pt idx="1222">
                  <c:v>291.62608659779784</c:v>
                </c:pt>
                <c:pt idx="1223">
                  <c:v>284.24251111466168</c:v>
                </c:pt>
                <c:pt idx="1224">
                  <c:v>276.81196845779272</c:v>
                </c:pt>
                <c:pt idx="1225">
                  <c:v>269.33681062957947</c:v>
                </c:pt>
                <c:pt idx="1226">
                  <c:v>261.81963233402257</c:v>
                </c:pt>
                <c:pt idx="1227">
                  <c:v>254.26328841032503</c:v>
                </c:pt>
                <c:pt idx="1228">
                  <c:v>246.67091229500809</c:v>
                </c:pt>
                <c:pt idx="1229">
                  <c:v>239.0459355367789</c:v>
                </c:pt>
                <c:pt idx="1230">
                  <c:v>231.39210838015438</c:v>
                </c:pt>
                <c:pt idx="1231">
                  <c:v>223.71352142301353</c:v>
                </c:pt>
                <c:pt idx="1232">
                  <c:v>216.01462833940352</c:v>
                </c:pt>
                <c:pt idx="1233">
                  <c:v>208.30026964127447</c:v>
                </c:pt>
                <c:pt idx="1234">
                  <c:v>200.57569743067432</c:v>
                </c:pt>
                <c:pt idx="1235">
                  <c:v>192.84660106641212</c:v>
                </c:pt>
                <c:pt idx="1236">
                  <c:v>185.11913363506875</c:v>
                </c:pt>
                <c:pt idx="1237">
                  <c:v>177.39993907436005</c:v>
                </c:pt>
                <c:pt idx="1238">
                  <c:v>169.69617974565907</c:v>
                </c:pt>
                <c:pt idx="1239">
                  <c:v>162.01556419026113</c:v>
                </c:pt>
                <c:pt idx="1240">
                  <c:v>154.36637472859309</c:v>
                </c:pt>
                <c:pt idx="1241">
                  <c:v>146.75749447082609</c:v>
                </c:pt>
                <c:pt idx="1242">
                  <c:v>139.19843319839106</c:v>
                </c:pt>
                <c:pt idx="1243">
                  <c:v>131.69935144589684</c:v>
                </c:pt>
                <c:pt idx="1244">
                  <c:v>124.27108195825683</c:v>
                </c:pt>
                <c:pt idx="1245">
                  <c:v>116.92514751501486</c:v>
                </c:pt>
                <c:pt idx="1246">
                  <c:v>109.67377389870116</c:v>
                </c:pt>
                <c:pt idx="1247">
                  <c:v>102.52989653273534</c:v>
                </c:pt>
                <c:pt idx="1248">
                  <c:v>95.507159022668915</c:v>
                </c:pt>
                <c:pt idx="1249">
                  <c:v>88.619901499202783</c:v>
                </c:pt>
                <c:pt idx="1250">
                  <c:v>81.883136279896107</c:v>
                </c:pt>
                <c:pt idx="1251">
                  <c:v>75.312507938305529</c:v>
                </c:pt>
                <c:pt idx="1252">
                  <c:v>68.924234397141731</c:v>
                </c:pt>
                <c:pt idx="1253">
                  <c:v>62.735025153625713</c:v>
                </c:pt>
                <c:pt idx="1254">
                  <c:v>56.76197221569263</c:v>
                </c:pt>
                <c:pt idx="1255">
                  <c:v>51.022408803258784</c:v>
                </c:pt>
                <c:pt idx="1256">
                  <c:v>45.533730391693972</c:v>
                </c:pt>
                <c:pt idx="1257">
                  <c:v>40.313172309305642</c:v>
                </c:pt>
                <c:pt idx="1258">
                  <c:v>35.37753794252599</c:v>
                </c:pt>
                <c:pt idx="1259">
                  <c:v>30.742871788294867</c:v>
                </c:pt>
                <c:pt idx="1260">
                  <c:v>26.42407231433614</c:v>
                </c:pt>
                <c:pt idx="1261">
                  <c:v>22.434441104928052</c:v>
                </c:pt>
                <c:pt idx="1262">
                  <c:v>18.785167426472313</c:v>
                </c:pt>
                <c:pt idx="1263">
                  <c:v>15.484751581390471</c:v>
                </c:pt>
                <c:pt idx="1264">
                  <c:v>12.538376760623212</c:v>
                </c:pt>
                <c:pt idx="1265">
                  <c:v>9.9472481476438652</c:v>
                </c:pt>
                <c:pt idx="1266">
                  <c:v>7.7079303478225505</c:v>
                </c:pt>
                <c:pt idx="1267">
                  <c:v>5.8117302068529622</c:v>
                </c:pt>
                <c:pt idx="1268">
                  <c:v>4.2441916254499663</c:v>
                </c:pt>
                <c:pt idx="1269">
                  <c:v>2.9847909085463216</c:v>
                </c:pt>
                <c:pt idx="1270">
                  <c:v>2.0069424433876586</c:v>
                </c:pt>
                <c:pt idx="1271">
                  <c:v>1.2784389580691327</c:v>
                </c:pt>
                <c:pt idx="1272">
                  <c:v>0.76244778200985208</c:v>
                </c:pt>
                <c:pt idx="1273">
                  <c:v>0.41914880306248264</c:v>
                </c:pt>
                <c:pt idx="1274">
                  <c:v>0.20801192798313878</c:v>
                </c:pt>
                <c:pt idx="1275">
                  <c:v>9.0555816993453497E-2</c:v>
                </c:pt>
                <c:pt idx="1276">
                  <c:v>3.320976660084337E-2</c:v>
                </c:pt>
                <c:pt idx="1277">
                  <c:v>9.6709385512022353E-3</c:v>
                </c:pt>
                <c:pt idx="1278">
                  <c:v>2.0442369304550707E-3</c:v>
                </c:pt>
                <c:pt idx="1279">
                  <c:v>2.7176751282305698E-4</c:v>
                </c:pt>
                <c:pt idx="1280">
                  <c:v>1.7805770289677641E-5</c:v>
                </c:pt>
                <c:pt idx="1281">
                  <c:v>3.6616368366284231E-7</c:v>
                </c:pt>
                <c:pt idx="1282">
                  <c:v>9.2479309510333161E-10</c:v>
                </c:pt>
                <c:pt idx="1283">
                  <c:v>2.8026942020190396E-14</c:v>
                </c:pt>
                <c:pt idx="1284">
                  <c:v>4.2498068713931018E-24</c:v>
                </c:pt>
                <c:pt idx="1285">
                  <c:v>8.9143639213220816E-62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3-486C-8371-C3CE94F9BB3F}"/>
            </c:ext>
          </c:extLst>
        </c:ser>
        <c:ser>
          <c:idx val="1"/>
          <c:order val="1"/>
          <c:tx>
            <c:strRef>
              <c:f>PV_Model!$J$9</c:f>
              <c:strCache>
                <c:ptCount val="1"/>
                <c:pt idx="0">
                  <c:v>Total radiation on panel (clear sky)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PV_Model!$J$10:$J$1449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2.1669090910547541E-39</c:v>
                </c:pt>
                <c:pt idx="289">
                  <c:v>6.4926121426943537E-20</c:v>
                </c:pt>
                <c:pt idx="290">
                  <c:v>5.5887986537865735E-13</c:v>
                </c:pt>
                <c:pt idx="291">
                  <c:v>2.0243572352815504E-9</c:v>
                </c:pt>
                <c:pt idx="292">
                  <c:v>2.97307718342404E-7</c:v>
                </c:pt>
                <c:pt idx="293">
                  <c:v>8.5527152554962921E-6</c:v>
                </c:pt>
                <c:pt idx="294">
                  <c:v>9.592009515254218E-5</c:v>
                </c:pt>
                <c:pt idx="295">
                  <c:v>5.9432404018781946E-4</c:v>
                </c:pt>
                <c:pt idx="296">
                  <c:v>2.473617455332108E-3</c:v>
                </c:pt>
                <c:pt idx="297">
                  <c:v>7.7825677333494218E-3</c:v>
                </c:pt>
                <c:pt idx="298">
                  <c:v>1.9962152901078486E-2</c:v>
                </c:pt>
                <c:pt idx="299">
                  <c:v>4.390929510775983E-2</c:v>
                </c:pt>
                <c:pt idx="300">
                  <c:v>8.5789673538139891E-2</c:v>
                </c:pt>
                <c:pt idx="301">
                  <c:v>0.15267897889640189</c:v>
                </c:pt>
                <c:pt idx="302">
                  <c:v>0.25213294356533222</c:v>
                </c:pt>
                <c:pt idx="303">
                  <c:v>0.39176869685222304</c:v>
                </c:pt>
                <c:pt idx="304">
                  <c:v>0.57890892619860024</c:v>
                </c:pt>
                <c:pt idx="305">
                  <c:v>0.8203116390596451</c:v>
                </c:pt>
                <c:pt idx="306">
                  <c:v>1.1219879400928146</c:v>
                </c:pt>
                <c:pt idx="307">
                  <c:v>1.4890984133414709</c:v>
                </c:pt>
                <c:pt idx="308">
                  <c:v>1.9259134364424628</c:v>
                </c:pt>
                <c:pt idx="309">
                  <c:v>2.4358217236993847</c:v>
                </c:pt>
                <c:pt idx="310">
                  <c:v>3.0213726993806951</c:v>
                </c:pt>
                <c:pt idx="311">
                  <c:v>3.6843406405493351</c:v>
                </c:pt>
                <c:pt idx="312">
                  <c:v>4.4258011125906496</c:v>
                </c:pt>
                <c:pt idx="313">
                  <c:v>5.246212630886891</c:v>
                </c:pt>
                <c:pt idx="314">
                  <c:v>6.1454985343428801</c:v>
                </c:pt>
                <c:pt idx="315">
                  <c:v>7.123125702496238</c:v>
                </c:pt>
                <c:pt idx="316">
                  <c:v>8.1781780103881836</c:v>
                </c:pt>
                <c:pt idx="317">
                  <c:v>9.3094233478136097</c:v>
                </c:pt>
                <c:pt idx="318">
                  <c:v>10.515373694148179</c:v>
                </c:pt>
                <c:pt idx="319">
                  <c:v>11.79433819583514</c:v>
                </c:pt>
                <c:pt idx="320">
                  <c:v>13.144469492105083</c:v>
                </c:pt>
                <c:pt idx="321">
                  <c:v>14.563803717511222</c:v>
                </c:pt>
                <c:pt idx="322">
                  <c:v>16.050294710405218</c:v>
                </c:pt>
                <c:pt idx="323">
                  <c:v>17.601842999718734</c:v>
                </c:pt>
                <c:pt idx="324">
                  <c:v>19.21632014717169</c:v>
                </c:pt>
                <c:pt idx="325">
                  <c:v>20.891589001987604</c:v>
                </c:pt>
                <c:pt idx="326">
                  <c:v>22.625520390188644</c:v>
                </c:pt>
                <c:pt idx="327">
                  <c:v>24.416006717446198</c:v>
                </c:pt>
                <c:pt idx="328">
                  <c:v>26.260972917945388</c:v>
                </c:pt>
                <c:pt idx="329">
                  <c:v>28.158385134942751</c:v>
                </c:pt>
                <c:pt idx="330">
                  <c:v>30.106257473576722</c:v>
                </c:pt>
                <c:pt idx="331">
                  <c:v>32.102657124280029</c:v>
                </c:pt>
                <c:pt idx="332">
                  <c:v>34.145708116394161</c:v>
                </c:pt>
                <c:pt idx="333">
                  <c:v>36.233593926621744</c:v>
                </c:pt>
                <c:pt idx="334">
                  <c:v>38.364559135725273</c:v>
                </c:pt>
                <c:pt idx="335">
                  <c:v>40.536910299292131</c:v>
                </c:pt>
                <c:pt idx="336">
                  <c:v>42.749016174150917</c:v>
                </c:pt>
                <c:pt idx="337">
                  <c:v>44.999307420916068</c:v>
                </c:pt>
                <c:pt idx="338">
                  <c:v>47.286275884791543</c:v>
                </c:pt>
                <c:pt idx="339">
                  <c:v>49.608473540940039</c:v>
                </c:pt>
                <c:pt idx="340">
                  <c:v>51.964511177083118</c:v>
                </c:pt>
                <c:pt idx="341">
                  <c:v>54.353056874303988</c:v>
                </c:pt>
                <c:pt idx="342">
                  <c:v>56.772834337019397</c:v>
                </c:pt>
                <c:pt idx="343">
                  <c:v>59.222621114537901</c:v>
                </c:pt>
                <c:pt idx="344">
                  <c:v>61.701246749370426</c:v>
                </c:pt>
                <c:pt idx="345">
                  <c:v>64.207590881261581</c:v>
                </c:pt>
                <c:pt idx="346">
                  <c:v>66.740581330702071</c:v>
                </c:pt>
                <c:pt idx="347">
                  <c:v>69.299192181238197</c:v>
                </c:pt>
                <c:pt idx="348">
                  <c:v>71.88244187618173</c:v>
                </c:pt>
                <c:pt idx="349">
                  <c:v>74.489391342163458</c:v>
                </c:pt>
                <c:pt idx="350">
                  <c:v>77.119142149356833</c:v>
                </c:pt>
                <c:pt idx="351">
                  <c:v>79.770834715971574</c:v>
                </c:pt>
                <c:pt idx="352">
                  <c:v>82.443646562794783</c:v>
                </c:pt>
                <c:pt idx="353">
                  <c:v>85.136790622003986</c:v>
                </c:pt>
                <c:pt idx="354">
                  <c:v>87.84951360322799</c:v>
                </c:pt>
                <c:pt idx="355">
                  <c:v>90.58109441876465</c:v>
                </c:pt>
                <c:pt idx="356">
                  <c:v>93.330842669019901</c:v>
                </c:pt>
                <c:pt idx="357">
                  <c:v>96.098097188527063</c:v>
                </c:pt>
                <c:pt idx="358">
                  <c:v>98.882224652331644</c:v>
                </c:pt>
                <c:pt idx="359">
                  <c:v>101.6826182420856</c:v>
                </c:pt>
                <c:pt idx="360">
                  <c:v>104.49869637082045</c:v>
                </c:pt>
                <c:pt idx="361">
                  <c:v>107.32990146509988</c:v>
                </c:pt>
                <c:pt idx="362">
                  <c:v>110.17569880302439</c:v>
                </c:pt>
                <c:pt idx="363">
                  <c:v>113.03557540641225</c:v>
                </c:pt>
                <c:pt idx="364">
                  <c:v>115.9090389853516</c:v>
                </c:pt>
                <c:pt idx="365">
                  <c:v>118.79561693325746</c:v>
                </c:pt>
                <c:pt idx="366">
                  <c:v>121.69485537050114</c:v>
                </c:pt>
                <c:pt idx="367">
                  <c:v>124.60631823467811</c:v>
                </c:pt>
                <c:pt idx="368">
                  <c:v>127.52958641556032</c:v>
                </c:pt>
                <c:pt idx="369">
                  <c:v>130.46425693280855</c:v>
                </c:pt>
                <c:pt idx="370">
                  <c:v>133.40994215454151</c:v>
                </c:pt>
                <c:pt idx="371">
                  <c:v>136.36626905489697</c:v>
                </c:pt>
                <c:pt idx="372">
                  <c:v>139.33287850877338</c:v>
                </c:pt>
                <c:pt idx="373">
                  <c:v>142.30942462198141</c:v>
                </c:pt>
                <c:pt idx="374">
                  <c:v>145.29557409511003</c:v>
                </c:pt>
                <c:pt idx="375">
                  <c:v>148.29100561944611</c:v>
                </c:pt>
                <c:pt idx="376">
                  <c:v>151.2954093033826</c:v>
                </c:pt>
                <c:pt idx="377">
                  <c:v>154.30848612777572</c:v>
                </c:pt>
                <c:pt idx="378">
                  <c:v>157.32994742881016</c:v>
                </c:pt>
                <c:pt idx="379">
                  <c:v>160.35951440696559</c:v>
                </c:pt>
                <c:pt idx="380">
                  <c:v>163.39691766076632</c:v>
                </c:pt>
                <c:pt idx="381">
                  <c:v>166.44189674402952</c:v>
                </c:pt>
                <c:pt idx="382">
                  <c:v>169.4941997454174</c:v>
                </c:pt>
                <c:pt idx="383">
                  <c:v>172.55358288912643</c:v>
                </c:pt>
                <c:pt idx="384">
                  <c:v>175.6198101556306</c:v>
                </c:pt>
                <c:pt idx="385">
                  <c:v>178.69265292143234</c:v>
                </c:pt>
                <c:pt idx="386">
                  <c:v>181.77188961682839</c:v>
                </c:pt>
                <c:pt idx="387">
                  <c:v>184.85730540076159</c:v>
                </c:pt>
                <c:pt idx="388">
                  <c:v>187.94869185185809</c:v>
                </c:pt>
                <c:pt idx="389">
                  <c:v>191.04584667481726</c:v>
                </c:pt>
                <c:pt idx="390">
                  <c:v>194.14857342133925</c:v>
                </c:pt>
                <c:pt idx="391">
                  <c:v>197.25668122485129</c:v>
                </c:pt>
                <c:pt idx="392">
                  <c:v>200.36998454829217</c:v>
                </c:pt>
                <c:pt idx="393">
                  <c:v>203.4883029442986</c:v>
                </c:pt>
                <c:pt idx="394">
                  <c:v>206.61146082712628</c:v>
                </c:pt>
                <c:pt idx="395">
                  <c:v>209.73928725571756</c:v>
                </c:pt>
                <c:pt idx="396">
                  <c:v>212.87161572731952</c:v>
                </c:pt>
                <c:pt idx="397">
                  <c:v>216.00828398112219</c:v>
                </c:pt>
                <c:pt idx="398">
                  <c:v>219.14913381138652</c:v>
                </c:pt>
                <c:pt idx="399">
                  <c:v>222.2940108895879</c:v>
                </c:pt>
                <c:pt idx="400">
                  <c:v>225.44276459509592</c:v>
                </c:pt>
                <c:pt idx="401">
                  <c:v>228.59524785396465</c:v>
                </c:pt>
                <c:pt idx="402">
                  <c:v>231.75131698541622</c:v>
                </c:pt>
                <c:pt idx="403">
                  <c:v>234.91083155561935</c:v>
                </c:pt>
                <c:pt idx="404">
                  <c:v>238.07365423840315</c:v>
                </c:pt>
                <c:pt idx="405">
                  <c:v>241.23965068254131</c:v>
                </c:pt>
                <c:pt idx="406">
                  <c:v>244.408689385287</c:v>
                </c:pt>
                <c:pt idx="407">
                  <c:v>247.58064157183529</c:v>
                </c:pt>
                <c:pt idx="408">
                  <c:v>250.7553810804194</c:v>
                </c:pt>
                <c:pt idx="409">
                  <c:v>253.93278425275452</c:v>
                </c:pt>
                <c:pt idx="410">
                  <c:v>257.11272982957149</c:v>
                </c:pt>
                <c:pt idx="411">
                  <c:v>260.29509885097201</c:v>
                </c:pt>
                <c:pt idx="412">
                  <c:v>263.47977456138517</c:v>
                </c:pt>
                <c:pt idx="413">
                  <c:v>266.66664231887944</c:v>
                </c:pt>
                <c:pt idx="414">
                  <c:v>269.85558950863344</c:v>
                </c:pt>
                <c:pt idx="415">
                  <c:v>273.0465054603435</c:v>
                </c:pt>
                <c:pt idx="416">
                  <c:v>276.23928136939151</c:v>
                </c:pt>
                <c:pt idx="417">
                  <c:v>279.43381022158309</c:v>
                </c:pt>
                <c:pt idx="418">
                  <c:v>282.6299867212781</c:v>
                </c:pt>
                <c:pt idx="419">
                  <c:v>285.82770722276081</c:v>
                </c:pt>
                <c:pt idx="420">
                  <c:v>289.02686966468309</c:v>
                </c:pt>
                <c:pt idx="421">
                  <c:v>292.22737350744018</c:v>
                </c:pt>
                <c:pt idx="422">
                  <c:v>295.42911967333464</c:v>
                </c:pt>
                <c:pt idx="423">
                  <c:v>298.63201048940067</c:v>
                </c:pt>
                <c:pt idx="424">
                  <c:v>301.83594963275362</c:v>
                </c:pt>
                <c:pt idx="425">
                  <c:v>305.04084207835871</c:v>
                </c:pt>
                <c:pt idx="426">
                  <c:v>308.24659404909073</c:v>
                </c:pt>
                <c:pt idx="427">
                  <c:v>311.45311296798911</c:v>
                </c:pt>
                <c:pt idx="428">
                  <c:v>314.6603074125976</c:v>
                </c:pt>
                <c:pt idx="429">
                  <c:v>317.86808707129637</c:v>
                </c:pt>
                <c:pt idx="430">
                  <c:v>321.07636270153483</c:v>
                </c:pt>
                <c:pt idx="431">
                  <c:v>324.28504608986879</c:v>
                </c:pt>
                <c:pt idx="432">
                  <c:v>327.4940500137339</c:v>
                </c:pt>
                <c:pt idx="433">
                  <c:v>330.70328820485946</c:v>
                </c:pt>
                <c:pt idx="434">
                  <c:v>333.91267531426234</c:v>
                </c:pt>
                <c:pt idx="435">
                  <c:v>337.12212687873705</c:v>
                </c:pt>
                <c:pt idx="436">
                  <c:v>340.33155928878432</c:v>
                </c:pt>
                <c:pt idx="437">
                  <c:v>343.54088975790324</c:v>
                </c:pt>
                <c:pt idx="438">
                  <c:v>346.75003629319713</c:v>
                </c:pt>
                <c:pt idx="439">
                  <c:v>349.95891766722315</c:v>
                </c:pt>
                <c:pt idx="440">
                  <c:v>353.16745339103977</c:v>
                </c:pt>
                <c:pt idx="441">
                  <c:v>356.37556368838807</c:v>
                </c:pt>
                <c:pt idx="442">
                  <c:v>359.5831694709716</c:v>
                </c:pt>
                <c:pt idx="443">
                  <c:v>362.79019231476929</c:v>
                </c:pt>
                <c:pt idx="444">
                  <c:v>365.99655443735077</c:v>
                </c:pt>
                <c:pt idx="445">
                  <c:v>369.20217867614059</c:v>
                </c:pt>
                <c:pt idx="446">
                  <c:v>372.40698846759403</c:v>
                </c:pt>
                <c:pt idx="447">
                  <c:v>375.61090782724671</c:v>
                </c:pt>
                <c:pt idx="448">
                  <c:v>378.81386133059283</c:v>
                </c:pt>
                <c:pt idx="449">
                  <c:v>382.01577409476624</c:v>
                </c:pt>
                <c:pt idx="450">
                  <c:v>385.21657176098199</c:v>
                </c:pt>
                <c:pt idx="451">
                  <c:v>388.41618047770999</c:v>
                </c:pt>
                <c:pt idx="452">
                  <c:v>391.61452688454659</c:v>
                </c:pt>
                <c:pt idx="453">
                  <c:v>394.81153809675948</c:v>
                </c:pt>
                <c:pt idx="454">
                  <c:v>398.00714169046898</c:v>
                </c:pt>
                <c:pt idx="455">
                  <c:v>401.20126568845109</c:v>
                </c:pt>
                <c:pt idx="456">
                  <c:v>404.39383854652061</c:v>
                </c:pt>
                <c:pt idx="457">
                  <c:v>407.58478914048641</c:v>
                </c:pt>
                <c:pt idx="458">
                  <c:v>410.7740467536409</c:v>
                </c:pt>
                <c:pt idx="459">
                  <c:v>413.96154106477292</c:v>
                </c:pt>
                <c:pt idx="460">
                  <c:v>417.14720213667283</c:v>
                </c:pt>
                <c:pt idx="461">
                  <c:v>420.33096040511646</c:v>
                </c:pt>
                <c:pt idx="462">
                  <c:v>423.51274666830449</c:v>
                </c:pt>
                <c:pt idx="463">
                  <c:v>426.69249207674068</c:v>
                </c:pt>
                <c:pt idx="464">
                  <c:v>429.87012812352896</c:v>
                </c:pt>
                <c:pt idx="465">
                  <c:v>433.04558663507237</c:v>
                </c:pt>
                <c:pt idx="466">
                  <c:v>436.21879976216292</c:v>
                </c:pt>
                <c:pt idx="467">
                  <c:v>439.38969997143676</c:v>
                </c:pt>
                <c:pt idx="468">
                  <c:v>442.55822003719146</c:v>
                </c:pt>
                <c:pt idx="469">
                  <c:v>445.72429303353562</c:v>
                </c:pt>
                <c:pt idx="470">
                  <c:v>448.88785232688031</c:v>
                </c:pt>
                <c:pt idx="471">
                  <c:v>452.04883156873001</c:v>
                </c:pt>
                <c:pt idx="472">
                  <c:v>455.20716468878868</c:v>
                </c:pt>
                <c:pt idx="473">
                  <c:v>458.3627858883483</c:v>
                </c:pt>
                <c:pt idx="474">
                  <c:v>461.515629633961</c:v>
                </c:pt>
                <c:pt idx="475">
                  <c:v>464.66563065137558</c:v>
                </c:pt>
                <c:pt idx="476">
                  <c:v>467.81272391973397</c:v>
                </c:pt>
                <c:pt idx="477">
                  <c:v>470.95684466601489</c:v>
                </c:pt>
                <c:pt idx="478">
                  <c:v>474.09792835971336</c:v>
                </c:pt>
                <c:pt idx="479">
                  <c:v>477.23591070775137</c:v>
                </c:pt>
                <c:pt idx="480">
                  <c:v>480.37072764960453</c:v>
                </c:pt>
                <c:pt idx="481">
                  <c:v>483.5023153526455</c:v>
                </c:pt>
                <c:pt idx="482">
                  <c:v>486.63061020768333</c:v>
                </c:pt>
                <c:pt idx="483">
                  <c:v>489.75554882470408</c:v>
                </c:pt>
                <c:pt idx="484">
                  <c:v>492.87706802879518</c:v>
                </c:pt>
                <c:pt idx="485">
                  <c:v>495.99510485625387</c:v>
                </c:pt>
                <c:pt idx="486">
                  <c:v>499.10959655086401</c:v>
                </c:pt>
                <c:pt idx="487">
                  <c:v>502.22048056034714</c:v>
                </c:pt>
                <c:pt idx="488">
                  <c:v>505.32769453296612</c:v>
                </c:pt>
                <c:pt idx="489">
                  <c:v>508.43117631429084</c:v>
                </c:pt>
                <c:pt idx="490">
                  <c:v>511.53086394410849</c:v>
                </c:pt>
                <c:pt idx="491">
                  <c:v>514.62669565347687</c:v>
                </c:pt>
                <c:pt idx="492">
                  <c:v>517.71860986191916</c:v>
                </c:pt>
                <c:pt idx="493">
                  <c:v>520.80654517474591</c:v>
                </c:pt>
                <c:pt idx="494">
                  <c:v>523.89044038051111</c:v>
                </c:pt>
                <c:pt idx="495">
                  <c:v>526.97023444858439</c:v>
                </c:pt>
                <c:pt idx="496">
                  <c:v>530.04586652684793</c:v>
                </c:pt>
                <c:pt idx="497">
                  <c:v>533.11727593950332</c:v>
                </c:pt>
                <c:pt idx="498">
                  <c:v>536.18440218498984</c:v>
                </c:pt>
                <c:pt idx="499">
                  <c:v>539.24718493400735</c:v>
                </c:pt>
                <c:pt idx="500">
                  <c:v>542.30556402764478</c:v>
                </c:pt>
                <c:pt idx="501">
                  <c:v>545.35947947559839</c:v>
                </c:pt>
                <c:pt idx="502">
                  <c:v>548.4088714544954</c:v>
                </c:pt>
                <c:pt idx="503">
                  <c:v>551.45368030630027</c:v>
                </c:pt>
                <c:pt idx="504">
                  <c:v>554.49384653681159</c:v>
                </c:pt>
                <c:pt idx="505">
                  <c:v>557.52931081424526</c:v>
                </c:pt>
                <c:pt idx="506">
                  <c:v>560.56001396789611</c:v>
                </c:pt>
                <c:pt idx="507">
                  <c:v>563.58589698687956</c:v>
                </c:pt>
                <c:pt idx="508">
                  <c:v>566.60690101894897</c:v>
                </c:pt>
                <c:pt idx="509">
                  <c:v>569.62296736938481</c:v>
                </c:pt>
                <c:pt idx="510">
                  <c:v>572.63403749995553</c:v>
                </c:pt>
                <c:pt idx="511">
                  <c:v>575.64005302794681</c:v>
                </c:pt>
                <c:pt idx="512">
                  <c:v>578.64095572525196</c:v>
                </c:pt>
                <c:pt idx="513">
                  <c:v>581.6366875175305</c:v>
                </c:pt>
                <c:pt idx="514">
                  <c:v>584.62719048342296</c:v>
                </c:pt>
                <c:pt idx="515">
                  <c:v>587.6124068538295</c:v>
                </c:pt>
                <c:pt idx="516">
                  <c:v>590.59227901123745</c:v>
                </c:pt>
                <c:pt idx="517">
                  <c:v>593.56674948911052</c:v>
                </c:pt>
                <c:pt idx="518">
                  <c:v>596.53576097132589</c:v>
                </c:pt>
                <c:pt idx="519">
                  <c:v>599.4992562916641</c:v>
                </c:pt>
                <c:pt idx="520">
                  <c:v>602.4571784333458</c:v>
                </c:pt>
                <c:pt idx="521">
                  <c:v>605.40947052861691</c:v>
                </c:pt>
                <c:pt idx="522">
                  <c:v>608.35607585837988</c:v>
                </c:pt>
                <c:pt idx="523">
                  <c:v>611.29693785186441</c:v>
                </c:pt>
                <c:pt idx="524">
                  <c:v>614.23200008634785</c:v>
                </c:pt>
                <c:pt idx="525">
                  <c:v>617.16120628690658</c:v>
                </c:pt>
                <c:pt idx="526">
                  <c:v>620.08450032621556</c:v>
                </c:pt>
                <c:pt idx="527">
                  <c:v>623.00182622437978</c:v>
                </c:pt>
                <c:pt idx="528">
                  <c:v>625.91312814880496</c:v>
                </c:pt>
                <c:pt idx="529">
                  <c:v>628.81835041410125</c:v>
                </c:pt>
                <c:pt idx="530">
                  <c:v>631.71743748202414</c:v>
                </c:pt>
                <c:pt idx="531">
                  <c:v>634.61033396144353</c:v>
                </c:pt>
                <c:pt idx="532">
                  <c:v>637.49698460834782</c:v>
                </c:pt>
                <c:pt idx="533">
                  <c:v>640.37733432587686</c:v>
                </c:pt>
                <c:pt idx="534">
                  <c:v>643.2513281643852</c:v>
                </c:pt>
                <c:pt idx="535">
                  <c:v>646.11891132153073</c:v>
                </c:pt>
                <c:pt idx="536">
                  <c:v>648.98002914239476</c:v>
                </c:pt>
                <c:pt idx="537">
                  <c:v>651.8346271196242</c:v>
                </c:pt>
                <c:pt idx="538">
                  <c:v>654.68265089360273</c:v>
                </c:pt>
                <c:pt idx="539">
                  <c:v>657.52404625264273</c:v>
                </c:pt>
                <c:pt idx="540">
                  <c:v>660.35875913320228</c:v>
                </c:pt>
                <c:pt idx="541">
                  <c:v>663.18673562012634</c:v>
                </c:pt>
                <c:pt idx="542">
                  <c:v>666.007921946907</c:v>
                </c:pt>
                <c:pt idx="543">
                  <c:v>668.82226449596624</c:v>
                </c:pt>
                <c:pt idx="544">
                  <c:v>671.62970979895772</c:v>
                </c:pt>
                <c:pt idx="545">
                  <c:v>674.43020453709005</c:v>
                </c:pt>
                <c:pt idx="546">
                  <c:v>677.22369554146667</c:v>
                </c:pt>
                <c:pt idx="547">
                  <c:v>680.010129793445</c:v>
                </c:pt>
                <c:pt idx="548">
                  <c:v>682.78945442501208</c:v>
                </c:pt>
                <c:pt idx="549">
                  <c:v>685.56161671917914</c:v>
                </c:pt>
                <c:pt idx="550">
                  <c:v>688.32656411038715</c:v>
                </c:pt>
                <c:pt idx="551">
                  <c:v>691.0842441849361</c:v>
                </c:pt>
                <c:pt idx="552">
                  <c:v>693.83460468141891</c:v>
                </c:pt>
                <c:pt idx="553">
                  <c:v>696.57759349117998</c:v>
                </c:pt>
                <c:pt idx="554">
                  <c:v>699.31315865877878</c:v>
                </c:pt>
                <c:pt idx="555">
                  <c:v>702.04124838247333</c:v>
                </c:pt>
                <c:pt idx="556">
                  <c:v>704.76181101471207</c:v>
                </c:pt>
                <c:pt idx="557">
                  <c:v>707.47479506263858</c:v>
                </c:pt>
                <c:pt idx="558">
                  <c:v>710.18014918861263</c:v>
                </c:pt>
                <c:pt idx="559">
                  <c:v>712.87782221073348</c:v>
                </c:pt>
                <c:pt idx="560">
                  <c:v>715.5677631033833</c:v>
                </c:pt>
                <c:pt idx="561">
                  <c:v>718.24992099777546</c:v>
                </c:pt>
                <c:pt idx="562">
                  <c:v>720.92424518251448</c:v>
                </c:pt>
                <c:pt idx="563">
                  <c:v>723.59068510416489</c:v>
                </c:pt>
                <c:pt idx="564">
                  <c:v>726.24919036783047</c:v>
                </c:pt>
                <c:pt idx="565">
                  <c:v>728.89971073774007</c:v>
                </c:pt>
                <c:pt idx="566">
                  <c:v>731.54219613784517</c:v>
                </c:pt>
                <c:pt idx="567">
                  <c:v>734.17659665242093</c:v>
                </c:pt>
                <c:pt idx="568">
                  <c:v>736.80286252667986</c:v>
                </c:pt>
                <c:pt idx="569">
                  <c:v>739.42094416738814</c:v>
                </c:pt>
                <c:pt idx="570">
                  <c:v>742.03079214349293</c:v>
                </c:pt>
                <c:pt idx="571">
                  <c:v>744.63235718675389</c:v>
                </c:pt>
                <c:pt idx="572">
                  <c:v>747.22559019238088</c:v>
                </c:pt>
                <c:pt idx="573">
                  <c:v>749.81044221968091</c:v>
                </c:pt>
                <c:pt idx="574">
                  <c:v>752.38686449270506</c:v>
                </c:pt>
                <c:pt idx="575">
                  <c:v>754.95480840090897</c:v>
                </c:pt>
                <c:pt idx="576">
                  <c:v>757.51422549980907</c:v>
                </c:pt>
                <c:pt idx="577">
                  <c:v>760.06506751165261</c:v>
                </c:pt>
                <c:pt idx="578">
                  <c:v>762.60728632608516</c:v>
                </c:pt>
                <c:pt idx="579">
                  <c:v>765.14083400082961</c:v>
                </c:pt>
                <c:pt idx="580">
                  <c:v>767.66566276236131</c:v>
                </c:pt>
                <c:pt idx="581">
                  <c:v>770.18172500659512</c:v>
                </c:pt>
                <c:pt idx="582">
                  <c:v>772.6889732995694</c:v>
                </c:pt>
                <c:pt idx="583">
                  <c:v>775.18736037813972</c:v>
                </c:pt>
                <c:pt idx="584">
                  <c:v>777.67683915066937</c:v>
                </c:pt>
                <c:pt idx="585">
                  <c:v>780.15736269773004</c:v>
                </c:pt>
                <c:pt idx="586">
                  <c:v>782.6288842727979</c:v>
                </c:pt>
                <c:pt idx="587">
                  <c:v>785.09135730295952</c:v>
                </c:pt>
                <c:pt idx="588">
                  <c:v>787.54473538961383</c:v>
                </c:pt>
                <c:pt idx="589">
                  <c:v>789.98897230918215</c:v>
                </c:pt>
                <c:pt idx="590">
                  <c:v>792.42402201381628</c:v>
                </c:pt>
                <c:pt idx="591">
                  <c:v>794.84983863210937</c:v>
                </c:pt>
                <c:pt idx="592">
                  <c:v>797.26637646981135</c:v>
                </c:pt>
                <c:pt idx="593">
                  <c:v>799.67359001054012</c:v>
                </c:pt>
                <c:pt idx="594">
                  <c:v>802.07143391650186</c:v>
                </c:pt>
                <c:pt idx="595">
                  <c:v>804.45986302920483</c:v>
                </c:pt>
                <c:pt idx="596">
                  <c:v>806.83883237018108</c:v>
                </c:pt>
                <c:pt idx="597">
                  <c:v>809.20829714170395</c:v>
                </c:pt>
                <c:pt idx="598">
                  <c:v>811.56821272751006</c:v>
                </c:pt>
                <c:pt idx="599">
                  <c:v>813.91853469351861</c:v>
                </c:pt>
                <c:pt idx="600">
                  <c:v>816.2592187885557</c:v>
                </c:pt>
                <c:pt idx="601">
                  <c:v>818.59022094507441</c:v>
                </c:pt>
                <c:pt idx="602">
                  <c:v>820.91149727987818</c:v>
                </c:pt>
                <c:pt idx="603">
                  <c:v>823.22300409484365</c:v>
                </c:pt>
                <c:pt idx="604">
                  <c:v>825.52469787764232</c:v>
                </c:pt>
                <c:pt idx="605">
                  <c:v>827.81653530246501</c:v>
                </c:pt>
                <c:pt idx="606">
                  <c:v>830.09847323074234</c:v>
                </c:pt>
                <c:pt idx="607">
                  <c:v>832.37046871186851</c:v>
                </c:pt>
                <c:pt idx="608">
                  <c:v>834.6324789839224</c:v>
                </c:pt>
                <c:pt idx="609">
                  <c:v>836.88446147438856</c:v>
                </c:pt>
                <c:pt idx="610">
                  <c:v>839.12637380087858</c:v>
                </c:pt>
                <c:pt idx="611">
                  <c:v>841.35817377185037</c:v>
                </c:pt>
                <c:pt idx="612">
                  <c:v>843.57981938732757</c:v>
                </c:pt>
                <c:pt idx="613">
                  <c:v>845.79126883961806</c:v>
                </c:pt>
                <c:pt idx="614">
                  <c:v>847.99248051402992</c:v>
                </c:pt>
                <c:pt idx="615">
                  <c:v>850.18341298959012</c:v>
                </c:pt>
                <c:pt idx="616">
                  <c:v>852.36402503975614</c:v>
                </c:pt>
                <c:pt idx="617">
                  <c:v>854.53427563313198</c:v>
                </c:pt>
                <c:pt idx="618">
                  <c:v>856.69412393417917</c:v>
                </c:pt>
                <c:pt idx="619">
                  <c:v>858.84352930392834</c:v>
                </c:pt>
                <c:pt idx="620">
                  <c:v>860.98245130068904</c:v>
                </c:pt>
                <c:pt idx="621">
                  <c:v>863.11084968075488</c:v>
                </c:pt>
                <c:pt idx="622">
                  <c:v>865.22868439911304</c:v>
                </c:pt>
                <c:pt idx="623">
                  <c:v>867.33591561014566</c:v>
                </c:pt>
                <c:pt idx="624">
                  <c:v>869.43250366833433</c:v>
                </c:pt>
                <c:pt idx="625">
                  <c:v>871.51840912895841</c:v>
                </c:pt>
                <c:pt idx="626">
                  <c:v>873.5935927487966</c:v>
                </c:pt>
                <c:pt idx="627">
                  <c:v>875.65801548681964</c:v>
                </c:pt>
                <c:pt idx="628">
                  <c:v>877.71163850488904</c:v>
                </c:pt>
                <c:pt idx="629">
                  <c:v>879.75442316844544</c:v>
                </c:pt>
                <c:pt idx="630">
                  <c:v>881.78633104720097</c:v>
                </c:pt>
                <c:pt idx="631">
                  <c:v>883.80732391582592</c:v>
                </c:pt>
                <c:pt idx="632">
                  <c:v>885.81736375463447</c:v>
                </c:pt>
                <c:pt idx="633">
                  <c:v>887.81641275026834</c:v>
                </c:pt>
                <c:pt idx="634">
                  <c:v>889.80443329637535</c:v>
                </c:pt>
                <c:pt idx="635">
                  <c:v>891.78138799428962</c:v>
                </c:pt>
                <c:pt idx="636">
                  <c:v>893.74723965370538</c:v>
                </c:pt>
                <c:pt idx="637">
                  <c:v>895.70195129334979</c:v>
                </c:pt>
                <c:pt idx="638">
                  <c:v>897.64548614165381</c:v>
                </c:pt>
                <c:pt idx="639">
                  <c:v>899.57780763741926</c:v>
                </c:pt>
                <c:pt idx="640">
                  <c:v>901.4988794304827</c:v>
                </c:pt>
                <c:pt idx="641">
                  <c:v>903.40866538237742</c:v>
                </c:pt>
                <c:pt idx="642">
                  <c:v>905.30712956699267</c:v>
                </c:pt>
                <c:pt idx="643">
                  <c:v>907.1942362712291</c:v>
                </c:pt>
                <c:pt idx="644">
                  <c:v>909.06994999565109</c:v>
                </c:pt>
                <c:pt idx="645">
                  <c:v>910.93423545513792</c:v>
                </c:pt>
                <c:pt idx="646">
                  <c:v>912.78705757952878</c:v>
                </c:pt>
                <c:pt idx="647">
                  <c:v>914.62838151426865</c:v>
                </c:pt>
                <c:pt idx="648">
                  <c:v>916.4581726210464</c:v>
                </c:pt>
                <c:pt idx="649">
                  <c:v>918.27639647843353</c:v>
                </c:pt>
                <c:pt idx="650">
                  <c:v>920.08301888251867</c:v>
                </c:pt>
                <c:pt idx="651">
                  <c:v>921.8780058475362</c:v>
                </c:pt>
                <c:pt idx="652">
                  <c:v>923.66132360649681</c:v>
                </c:pt>
                <c:pt idx="653">
                  <c:v>925.43293861180825</c:v>
                </c:pt>
                <c:pt idx="654">
                  <c:v>927.19281753589917</c:v>
                </c:pt>
                <c:pt idx="655">
                  <c:v>928.94092727183477</c:v>
                </c:pt>
                <c:pt idx="656">
                  <c:v>930.67723493393021</c:v>
                </c:pt>
                <c:pt idx="657">
                  <c:v>932.4017078583621</c:v>
                </c:pt>
                <c:pt idx="658">
                  <c:v>934.11431360377492</c:v>
                </c:pt>
                <c:pt idx="659">
                  <c:v>935.81501995188432</c:v>
                </c:pt>
                <c:pt idx="660">
                  <c:v>937.50379490807654</c:v>
                </c:pt>
                <c:pt idx="661">
                  <c:v>939.18060670200475</c:v>
                </c:pt>
                <c:pt idx="662">
                  <c:v>940.84542378818139</c:v>
                </c:pt>
                <c:pt idx="663">
                  <c:v>942.49821484656627</c:v>
                </c:pt>
                <c:pt idx="664">
                  <c:v>944.1389487831525</c:v>
                </c:pt>
                <c:pt idx="665">
                  <c:v>945.7675947305471</c:v>
                </c:pt>
                <c:pt idx="666">
                  <c:v>947.38412204854876</c:v>
                </c:pt>
                <c:pt idx="667">
                  <c:v>948.98850032472092</c:v>
                </c:pt>
                <c:pt idx="668">
                  <c:v>950.58069937496214</c:v>
                </c:pt>
                <c:pt idx="669">
                  <c:v>952.16068924407239</c:v>
                </c:pt>
                <c:pt idx="670">
                  <c:v>953.72844020631339</c:v>
                </c:pt>
                <c:pt idx="671">
                  <c:v>955.2839227659689</c:v>
                </c:pt>
                <c:pt idx="672">
                  <c:v>956.82710765789795</c:v>
                </c:pt>
                <c:pt idx="673">
                  <c:v>958.35796584808406</c:v>
                </c:pt>
                <c:pt idx="674">
                  <c:v>959.87646853418323</c:v>
                </c:pt>
                <c:pt idx="675">
                  <c:v>961.38258714606593</c:v>
                </c:pt>
                <c:pt idx="676">
                  <c:v>962.87629334635392</c:v>
                </c:pt>
                <c:pt idx="677">
                  <c:v>964.3575590309548</c:v>
                </c:pt>
                <c:pt idx="678">
                  <c:v>965.82635632959409</c:v>
                </c:pt>
                <c:pt idx="679">
                  <c:v>967.28265760633826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971.57631247192921</c:v>
                </c:pt>
                <c:pt idx="683">
                  <c:v>972.98235800678094</c:v>
                </c:pt>
                <c:pt idx="684">
                  <c:v>974.37577287332226</c:v>
                </c:pt>
                <c:pt idx="685">
                  <c:v>975.75653085248564</c:v>
                </c:pt>
                <c:pt idx="686">
                  <c:v>977.12460596310916</c:v>
                </c:pt>
                <c:pt idx="687">
                  <c:v>978.47997246243244</c:v>
                </c:pt>
                <c:pt idx="688">
                  <c:v>979.82260484658013</c:v>
                </c:pt>
                <c:pt idx="689">
                  <c:v>981.15247785104896</c:v>
                </c:pt>
                <c:pt idx="690">
                  <c:v>982.46956645118598</c:v>
                </c:pt>
                <c:pt idx="691">
                  <c:v>983.77384586266351</c:v>
                </c:pt>
                <c:pt idx="692">
                  <c:v>985.0652915419497</c:v>
                </c:pt>
                <c:pt idx="693">
                  <c:v>986.34387918677567</c:v>
                </c:pt>
                <c:pt idx="694">
                  <c:v>987.60958473659628</c:v>
                </c:pt>
                <c:pt idx="695">
                  <c:v>988.86238437304905</c:v>
                </c:pt>
                <c:pt idx="696">
                  <c:v>990.10225452040402</c:v>
                </c:pt>
                <c:pt idx="697">
                  <c:v>991.32917184601706</c:v>
                </c:pt>
                <c:pt idx="698">
                  <c:v>992.54311326077004</c:v>
                </c:pt>
                <c:pt idx="699">
                  <c:v>993.7440559195129</c:v>
                </c:pt>
                <c:pt idx="700">
                  <c:v>994.93197722149716</c:v>
                </c:pt>
                <c:pt idx="701">
                  <c:v>996.10685481080736</c:v>
                </c:pt>
                <c:pt idx="702">
                  <c:v>997.26866657678693</c:v>
                </c:pt>
                <c:pt idx="703">
                  <c:v>998.41739065446063</c:v>
                </c:pt>
                <c:pt idx="704">
                  <c:v>999.55300542494979</c:v>
                </c:pt>
                <c:pt idx="705">
                  <c:v>1000.6754895158865</c:v>
                </c:pt>
                <c:pt idx="706">
                  <c:v>1001.7848218018205</c:v>
                </c:pt>
                <c:pt idx="707">
                  <c:v>1002.8809814046232</c:v>
                </c:pt>
                <c:pt idx="708">
                  <c:v>1003.9639476938856</c:v>
                </c:pt>
                <c:pt idx="709">
                  <c:v>1005.0337002873122</c:v>
                </c:pt>
                <c:pt idx="710">
                  <c:v>1006.0902190511113</c:v>
                </c:pt>
                <c:pt idx="711">
                  <c:v>1007.1334841003795</c:v>
                </c:pt>
                <c:pt idx="712">
                  <c:v>1008.1634757994815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1024.4127002863197</c:v>
                </c:pt>
                <c:pt idx="731">
                  <c:v>1025.1871017104643</c:v>
                </c:pt>
                <c:pt idx="732">
                  <c:v>1025.9478899616943</c:v>
                </c:pt>
                <c:pt idx="733">
                  <c:v>1026.6950507184436</c:v>
                </c:pt>
                <c:pt idx="734">
                  <c:v>1027.4285699155748</c:v>
                </c:pt>
                <c:pt idx="735">
                  <c:v>1028.1484337446516</c:v>
                </c:pt>
                <c:pt idx="736">
                  <c:v>1028.8546286542012</c:v>
                </c:pt>
                <c:pt idx="737">
                  <c:v>1029.5471413499774</c:v>
                </c:pt>
                <c:pt idx="738">
                  <c:v>1030.2259587952151</c:v>
                </c:pt>
                <c:pt idx="739">
                  <c:v>1030.891068210879</c:v>
                </c:pt>
                <c:pt idx="740">
                  <c:v>1031.5424570759112</c:v>
                </c:pt>
                <c:pt idx="741">
                  <c:v>1032.1801131274715</c:v>
                </c:pt>
                <c:pt idx="742">
                  <c:v>1032.8040243611722</c:v>
                </c:pt>
                <c:pt idx="743">
                  <c:v>1033.414179031309</c:v>
                </c:pt>
                <c:pt idx="744">
                  <c:v>1034.0105656510875</c:v>
                </c:pt>
                <c:pt idx="745">
                  <c:v>1034.5931729928438</c:v>
                </c:pt>
                <c:pt idx="746">
                  <c:v>1035.1619900882595</c:v>
                </c:pt>
                <c:pt idx="747">
                  <c:v>1035.7170062285734</c:v>
                </c:pt>
                <c:pt idx="748">
                  <c:v>1036.2582109647874</c:v>
                </c:pt>
                <c:pt idx="749">
                  <c:v>1036.7855941078678</c:v>
                </c:pt>
                <c:pt idx="750">
                  <c:v>1037.2991457289404</c:v>
                </c:pt>
                <c:pt idx="751">
                  <c:v>1037.7988561594816</c:v>
                </c:pt>
                <c:pt idx="752">
                  <c:v>1038.284715991505</c:v>
                </c:pt>
                <c:pt idx="753">
                  <c:v>1038.7567160777419</c:v>
                </c:pt>
                <c:pt idx="754">
                  <c:v>1039.2148475318177</c:v>
                </c:pt>
                <c:pt idx="755">
                  <c:v>1039.6591017284222</c:v>
                </c:pt>
                <c:pt idx="756">
                  <c:v>1040.0894703034776</c:v>
                </c:pt>
                <c:pt idx="757">
                  <c:v>1040.5059451542957</c:v>
                </c:pt>
                <c:pt idx="758">
                  <c:v>1040.908518439737</c:v>
                </c:pt>
                <c:pt idx="759">
                  <c:v>1041.2971825803611</c:v>
                </c:pt>
                <c:pt idx="760">
                  <c:v>1041.671930258572</c:v>
                </c:pt>
                <c:pt idx="761">
                  <c:v>1042.032754418758</c:v>
                </c:pt>
                <c:pt idx="762">
                  <c:v>1042.3796482674309</c:v>
                </c:pt>
                <c:pt idx="763">
                  <c:v>1042.7126052733522</c:v>
                </c:pt>
                <c:pt idx="764">
                  <c:v>1043.0316191676627</c:v>
                </c:pt>
                <c:pt idx="765">
                  <c:v>1043.3366839440009</c:v>
                </c:pt>
                <c:pt idx="766">
                  <c:v>1043.6277938586195</c:v>
                </c:pt>
                <c:pt idx="767">
                  <c:v>1043.9049434304966</c:v>
                </c:pt>
                <c:pt idx="768">
                  <c:v>1044.1681274414404</c:v>
                </c:pt>
                <c:pt idx="769">
                  <c:v>1044.4173409361886</c:v>
                </c:pt>
                <c:pt idx="770">
                  <c:v>1044.6525792225073</c:v>
                </c:pt>
                <c:pt idx="771">
                  <c:v>1044.8738378712769</c:v>
                </c:pt>
                <c:pt idx="772">
                  <c:v>1045.0811127165816</c:v>
                </c:pt>
                <c:pt idx="773">
                  <c:v>1045.2743998557864</c:v>
                </c:pt>
                <c:pt idx="774">
                  <c:v>1045.4536956496145</c:v>
                </c:pt>
                <c:pt idx="775">
                  <c:v>1045.6189967222156</c:v>
                </c:pt>
                <c:pt idx="776">
                  <c:v>1045.7702999612325</c:v>
                </c:pt>
                <c:pt idx="777">
                  <c:v>1045.9076025178601</c:v>
                </c:pt>
                <c:pt idx="778">
                  <c:v>1046.0309018069006</c:v>
                </c:pt>
                <c:pt idx="779">
                  <c:v>1046.1401955068131</c:v>
                </c:pt>
                <c:pt idx="780">
                  <c:v>1046.2354815597589</c:v>
                </c:pt>
                <c:pt idx="781">
                  <c:v>1046.3167581716402</c:v>
                </c:pt>
                <c:pt idx="782">
                  <c:v>1046.3840238121352</c:v>
                </c:pt>
                <c:pt idx="783">
                  <c:v>1046.4372772147278</c:v>
                </c:pt>
                <c:pt idx="784">
                  <c:v>1046.4765173767323</c:v>
                </c:pt>
                <c:pt idx="785">
                  <c:v>1046.5017435593106</c:v>
                </c:pt>
                <c:pt idx="786">
                  <c:v>1046.5129552874887</c:v>
                </c:pt>
                <c:pt idx="787">
                  <c:v>1046.5101523501667</c:v>
                </c:pt>
                <c:pt idx="788">
                  <c:v>1046.4933348001191</c:v>
                </c:pt>
                <c:pt idx="789">
                  <c:v>1046.462502953997</c:v>
                </c:pt>
                <c:pt idx="790">
                  <c:v>1046.4176573923212</c:v>
                </c:pt>
                <c:pt idx="791">
                  <c:v>1046.3587989594703</c:v>
                </c:pt>
                <c:pt idx="792">
                  <c:v>1046.2859287636652</c:v>
                </c:pt>
                <c:pt idx="793">
                  <c:v>1046.1990481769471</c:v>
                </c:pt>
                <c:pt idx="794">
                  <c:v>1046.0981588351526</c:v>
                </c:pt>
                <c:pt idx="795">
                  <c:v>1045.9832626378798</c:v>
                </c:pt>
                <c:pt idx="796">
                  <c:v>1045.854361748454</c:v>
                </c:pt>
                <c:pt idx="797">
                  <c:v>1045.7114585938837</c:v>
                </c:pt>
                <c:pt idx="798">
                  <c:v>1045.5545558648162</c:v>
                </c:pt>
                <c:pt idx="799">
                  <c:v>1045.3836565154845</c:v>
                </c:pt>
                <c:pt idx="800">
                  <c:v>1045.1987637636503</c:v>
                </c:pt>
                <c:pt idx="801">
                  <c:v>1044.9998810905427</c:v>
                </c:pt>
                <c:pt idx="802">
                  <c:v>1044.7870122407903</c:v>
                </c:pt>
                <c:pt idx="803">
                  <c:v>1044.56016122235</c:v>
                </c:pt>
                <c:pt idx="804">
                  <c:v>1044.3193323064288</c:v>
                </c:pt>
                <c:pt idx="805">
                  <c:v>1044.0645300274025</c:v>
                </c:pt>
                <c:pt idx="806">
                  <c:v>1043.7957591827278</c:v>
                </c:pt>
                <c:pt idx="807">
                  <c:v>1043.5130248328503</c:v>
                </c:pt>
                <c:pt idx="808">
                  <c:v>1043.2163323011059</c:v>
                </c:pt>
                <c:pt idx="809">
                  <c:v>1042.9056871736202</c:v>
                </c:pt>
                <c:pt idx="810">
                  <c:v>1042.5810952991997</c:v>
                </c:pt>
                <c:pt idx="811">
                  <c:v>1042.2425627892185</c:v>
                </c:pt>
                <c:pt idx="812">
                  <c:v>1041.8900960175031</c:v>
                </c:pt>
                <c:pt idx="813">
                  <c:v>1041.5237016202066</c:v>
                </c:pt>
                <c:pt idx="814">
                  <c:v>1041.143386495683</c:v>
                </c:pt>
                <c:pt idx="815">
                  <c:v>1040.7491578043537</c:v>
                </c:pt>
                <c:pt idx="816">
                  <c:v>1040.3410229685703</c:v>
                </c:pt>
                <c:pt idx="817">
                  <c:v>1039.9189896724706</c:v>
                </c:pt>
                <c:pt idx="818">
                  <c:v>1039.4830658618316</c:v>
                </c:pt>
                <c:pt idx="819">
                  <c:v>1039.0332597439162</c:v>
                </c:pt>
                <c:pt idx="820">
                  <c:v>1038.5695797873154</c:v>
                </c:pt>
                <c:pt idx="821">
                  <c:v>1038.092034721785</c:v>
                </c:pt>
                <c:pt idx="822">
                  <c:v>1037.600633538078</c:v>
                </c:pt>
                <c:pt idx="823">
                  <c:v>1037.0953854877719</c:v>
                </c:pt>
                <c:pt idx="824">
                  <c:v>1036.5763000830893</c:v>
                </c:pt>
                <c:pt idx="825">
                  <c:v>1036.0433870967172</c:v>
                </c:pt>
                <c:pt idx="826">
                  <c:v>1035.4966565616166</c:v>
                </c:pt>
                <c:pt idx="827">
                  <c:v>1034.9361187708312</c:v>
                </c:pt>
                <c:pt idx="828">
                  <c:v>1034.3617842772881</c:v>
                </c:pt>
                <c:pt idx="829">
                  <c:v>1033.7736638935971</c:v>
                </c:pt>
                <c:pt idx="830">
                  <c:v>1033.1717686918391</c:v>
                </c:pt>
                <c:pt idx="831">
                  <c:v>1032.5561100033572</c:v>
                </c:pt>
                <c:pt idx="832">
                  <c:v>1031.9266994185371</c:v>
                </c:pt>
                <c:pt idx="833">
                  <c:v>1031.283548786583</c:v>
                </c:pt>
                <c:pt idx="834">
                  <c:v>1030.6266702152916</c:v>
                </c:pt>
                <c:pt idx="835">
                  <c:v>1029.9560760708191</c:v>
                </c:pt>
                <c:pt idx="836">
                  <c:v>1029.2717789774431</c:v>
                </c:pt>
                <c:pt idx="837">
                  <c:v>1028.5737918173209</c:v>
                </c:pt>
                <c:pt idx="838">
                  <c:v>1027.8621277302407</c:v>
                </c:pt>
                <c:pt idx="839">
                  <c:v>1027.1368001133699</c:v>
                </c:pt>
                <c:pt idx="840">
                  <c:v>1026.3978226209974</c:v>
                </c:pt>
                <c:pt idx="841">
                  <c:v>1025.6452091642736</c:v>
                </c:pt>
                <c:pt idx="842">
                  <c:v>1024.8789739109386</c:v>
                </c:pt>
                <c:pt idx="843">
                  <c:v>1024.0991312850554</c:v>
                </c:pt>
                <c:pt idx="844">
                  <c:v>1023.3056959667286</c:v>
                </c:pt>
                <c:pt idx="845">
                  <c:v>1022.4986828918263</c:v>
                </c:pt>
                <c:pt idx="846">
                  <c:v>1021.678107251691</c:v>
                </c:pt>
                <c:pt idx="847">
                  <c:v>1020.8439844928487</c:v>
                </c:pt>
                <c:pt idx="848">
                  <c:v>1019.9963303167134</c:v>
                </c:pt>
                <c:pt idx="849">
                  <c:v>1019.1351606792846</c:v>
                </c:pt>
                <c:pt idx="850">
                  <c:v>1018.2604917908427</c:v>
                </c:pt>
                <c:pt idx="851">
                  <c:v>1017.3723401156362</c:v>
                </c:pt>
                <c:pt idx="852">
                  <c:v>1016.4707223715692</c:v>
                </c:pt>
                <c:pt idx="853">
                  <c:v>1015.5556555298767</c:v>
                </c:pt>
                <c:pt idx="854">
                  <c:v>1014.6271568148043</c:v>
                </c:pt>
                <c:pt idx="855">
                  <c:v>1013.6852437032735</c:v>
                </c:pt>
                <c:pt idx="856">
                  <c:v>1012.7299339245495</c:v>
                </c:pt>
                <c:pt idx="857">
                  <c:v>1011.7612454599016</c:v>
                </c:pt>
                <c:pt idx="858">
                  <c:v>1010.779196542258</c:v>
                </c:pt>
                <c:pt idx="859">
                  <c:v>1009.7838056558572</c:v>
                </c:pt>
                <c:pt idx="860">
                  <c:v>1008.7750915358936</c:v>
                </c:pt>
                <c:pt idx="861">
                  <c:v>1007.7530731681607</c:v>
                </c:pt>
                <c:pt idx="862">
                  <c:v>1006.7177697886847</c:v>
                </c:pt>
                <c:pt idx="863">
                  <c:v>1005.6692008833604</c:v>
                </c:pt>
                <c:pt idx="864">
                  <c:v>1004.6073861875753</c:v>
                </c:pt>
                <c:pt idx="865">
                  <c:v>1003.5323456858346</c:v>
                </c:pt>
                <c:pt idx="866">
                  <c:v>1002.4440996113779</c:v>
                </c:pt>
                <c:pt idx="867">
                  <c:v>1001.3426684457921</c:v>
                </c:pt>
                <c:pt idx="868">
                  <c:v>1000.2280729186225</c:v>
                </c:pt>
                <c:pt idx="869">
                  <c:v>999.10033400697432</c:v>
                </c:pt>
                <c:pt idx="870">
                  <c:v>997.95947293511358</c:v>
                </c:pt>
                <c:pt idx="871">
                  <c:v>996.80551117406128</c:v>
                </c:pt>
                <c:pt idx="872">
                  <c:v>995.63847044118518</c:v>
                </c:pt>
                <c:pt idx="873">
                  <c:v>994.45837269978233</c:v>
                </c:pt>
                <c:pt idx="874">
                  <c:v>993.26524015866494</c:v>
                </c:pt>
                <c:pt idx="875">
                  <c:v>992.05909527173162</c:v>
                </c:pt>
                <c:pt idx="876">
                  <c:v>990.83996073754474</c:v>
                </c:pt>
                <c:pt idx="877">
                  <c:v>989.60785949889316</c:v>
                </c:pt>
                <c:pt idx="878">
                  <c:v>988.36281474235943</c:v>
                </c:pt>
                <c:pt idx="879">
                  <c:v>987.1048498978746</c:v>
                </c:pt>
                <c:pt idx="880">
                  <c:v>985.83398863827563</c:v>
                </c:pt>
                <c:pt idx="881">
                  <c:v>984.55025487885325</c:v>
                </c:pt>
                <c:pt idx="882">
                  <c:v>983.25367277689691</c:v>
                </c:pt>
                <c:pt idx="883">
                  <c:v>981.94426673123689</c:v>
                </c:pt>
                <c:pt idx="884">
                  <c:v>980.62206138177885</c:v>
                </c:pt>
                <c:pt idx="885">
                  <c:v>979.28708160903773</c:v>
                </c:pt>
                <c:pt idx="886">
                  <c:v>977.93935253366408</c:v>
                </c:pt>
                <c:pt idx="887">
                  <c:v>976.57889951596712</c:v>
                </c:pt>
                <c:pt idx="888">
                  <c:v>975.20574815543466</c:v>
                </c:pt>
                <c:pt idx="889">
                  <c:v>973.8199242902474</c:v>
                </c:pt>
                <c:pt idx="890">
                  <c:v>972.42145399678725</c:v>
                </c:pt>
                <c:pt idx="891">
                  <c:v>971.01036358914712</c:v>
                </c:pt>
                <c:pt idx="892">
                  <c:v>969.58667961862955</c:v>
                </c:pt>
                <c:pt idx="893">
                  <c:v>968.15042887324421</c:v>
                </c:pt>
                <c:pt idx="894">
                  <c:v>966.70163837720327</c:v>
                </c:pt>
                <c:pt idx="895">
                  <c:v>965.2403353904092</c:v>
                </c:pt>
                <c:pt idx="896">
                  <c:v>963.76654740793833</c:v>
                </c:pt>
                <c:pt idx="897">
                  <c:v>962.2803021595239</c:v>
                </c:pt>
                <c:pt idx="898">
                  <c:v>960.78162760903103</c:v>
                </c:pt>
                <c:pt idx="899">
                  <c:v>959.27055195393029</c:v>
                </c:pt>
                <c:pt idx="900">
                  <c:v>957.74710362476446</c:v>
                </c:pt>
                <c:pt idx="901">
                  <c:v>956.211311284614</c:v>
                </c:pt>
                <c:pt idx="902">
                  <c:v>954.66320382855747</c:v>
                </c:pt>
                <c:pt idx="903">
                  <c:v>953.10281038312598</c:v>
                </c:pt>
                <c:pt idx="904">
                  <c:v>951.53016030575805</c:v>
                </c:pt>
                <c:pt idx="905">
                  <c:v>949.94528318424443</c:v>
                </c:pt>
                <c:pt idx="906">
                  <c:v>948.34820883617544</c:v>
                </c:pt>
                <c:pt idx="907">
                  <c:v>946.73896730837987</c:v>
                </c:pt>
                <c:pt idx="908">
                  <c:v>945.11758887636108</c:v>
                </c:pt>
                <c:pt idx="909">
                  <c:v>943.48410404372999</c:v>
                </c:pt>
                <c:pt idx="910">
                  <c:v>941.83854354163373</c:v>
                </c:pt>
                <c:pt idx="911">
                  <c:v>940.18093832818045</c:v>
                </c:pt>
                <c:pt idx="912">
                  <c:v>938.51131958786027</c:v>
                </c:pt>
                <c:pt idx="913">
                  <c:v>936.82971873096244</c:v>
                </c:pt>
                <c:pt idx="914">
                  <c:v>935.13616739298971</c:v>
                </c:pt>
                <c:pt idx="915">
                  <c:v>933.43069743406625</c:v>
                </c:pt>
                <c:pt idx="916">
                  <c:v>931.71334093834594</c:v>
                </c:pt>
                <c:pt idx="917">
                  <c:v>929.98413021341412</c:v>
                </c:pt>
                <c:pt idx="918">
                  <c:v>928.24309778968586</c:v>
                </c:pt>
                <c:pt idx="919">
                  <c:v>926.49027641980263</c:v>
                </c:pt>
                <c:pt idx="920">
                  <c:v>924.72569907802165</c:v>
                </c:pt>
                <c:pt idx="921">
                  <c:v>922.94939895960692</c:v>
                </c:pt>
                <c:pt idx="922">
                  <c:v>921.16140948021234</c:v>
                </c:pt>
                <c:pt idx="923">
                  <c:v>919.36176427526357</c:v>
                </c:pt>
                <c:pt idx="924">
                  <c:v>917.55049719933572</c:v>
                </c:pt>
                <c:pt idx="925">
                  <c:v>915.72764232552777</c:v>
                </c:pt>
                <c:pt idx="926">
                  <c:v>913.89323394483404</c:v>
                </c:pt>
                <c:pt idx="927">
                  <c:v>912.0473065655126</c:v>
                </c:pt>
                <c:pt idx="928">
                  <c:v>910.18989491244804</c:v>
                </c:pt>
                <c:pt idx="929">
                  <c:v>908.32103392651629</c:v>
                </c:pt>
                <c:pt idx="930">
                  <c:v>906.44075876393777</c:v>
                </c:pt>
                <c:pt idx="931">
                  <c:v>904.54910479563785</c:v>
                </c:pt>
                <c:pt idx="932">
                  <c:v>902.64610760659525</c:v>
                </c:pt>
                <c:pt idx="933">
                  <c:v>900.73180299519322</c:v>
                </c:pt>
                <c:pt idx="934">
                  <c:v>898.80622697256331</c:v>
                </c:pt>
                <c:pt idx="935">
                  <c:v>896.86941576192999</c:v>
                </c:pt>
                <c:pt idx="936">
                  <c:v>894.92140579795034</c:v>
                </c:pt>
                <c:pt idx="937">
                  <c:v>892.96223372605084</c:v>
                </c:pt>
                <c:pt idx="938">
                  <c:v>890.99193640176213</c:v>
                </c:pt>
                <c:pt idx="939">
                  <c:v>889.01055089005058</c:v>
                </c:pt>
                <c:pt idx="940">
                  <c:v>887.01811446464762</c:v>
                </c:pt>
                <c:pt idx="941">
                  <c:v>885.0146646073739</c:v>
                </c:pt>
                <c:pt idx="942">
                  <c:v>883.00023900746578</c:v>
                </c:pt>
                <c:pt idx="943">
                  <c:v>880.97487556089504</c:v>
                </c:pt>
                <c:pt idx="944">
                  <c:v>878.93861236968678</c:v>
                </c:pt>
                <c:pt idx="945">
                  <c:v>876.89148774123589</c:v>
                </c:pt>
                <c:pt idx="946">
                  <c:v>874.83354018762213</c:v>
                </c:pt>
                <c:pt idx="947">
                  <c:v>872.76480842491878</c:v>
                </c:pt>
                <c:pt idx="948">
                  <c:v>870.68533137250438</c:v>
                </c:pt>
                <c:pt idx="949">
                  <c:v>868.59514815236821</c:v>
                </c:pt>
                <c:pt idx="950">
                  <c:v>866.49429808841535</c:v>
                </c:pt>
                <c:pt idx="951">
                  <c:v>864.38282070576895</c:v>
                </c:pt>
                <c:pt idx="952">
                  <c:v>862.26075573007176</c:v>
                </c:pt>
                <c:pt idx="953">
                  <c:v>860.12814308678389</c:v>
                </c:pt>
                <c:pt idx="954">
                  <c:v>857.98502290048009</c:v>
                </c:pt>
                <c:pt idx="955">
                  <c:v>855.83143549414501</c:v>
                </c:pt>
                <c:pt idx="956">
                  <c:v>853.66742138846644</c:v>
                </c:pt>
                <c:pt idx="957">
                  <c:v>851.49302130112596</c:v>
                </c:pt>
                <c:pt idx="958">
                  <c:v>849.30827614609075</c:v>
                </c:pt>
                <c:pt idx="959">
                  <c:v>847.1132270329008</c:v>
                </c:pt>
                <c:pt idx="960">
                  <c:v>844.90791526595615</c:v>
                </c:pt>
                <c:pt idx="961">
                  <c:v>842.69238234380396</c:v>
                </c:pt>
                <c:pt idx="962">
                  <c:v>840.46666995842202</c:v>
                </c:pt>
                <c:pt idx="963">
                  <c:v>838.23081999450199</c:v>
                </c:pt>
                <c:pt idx="964">
                  <c:v>835.98487452873303</c:v>
                </c:pt>
                <c:pt idx="965">
                  <c:v>833.72887582908163</c:v>
                </c:pt>
                <c:pt idx="966">
                  <c:v>831.46286635407432</c:v>
                </c:pt>
                <c:pt idx="967">
                  <c:v>829.18688875207454</c:v>
                </c:pt>
                <c:pt idx="968">
                  <c:v>826.90098586056433</c:v>
                </c:pt>
                <c:pt idx="969">
                  <c:v>824.60520070542111</c:v>
                </c:pt>
                <c:pt idx="970">
                  <c:v>822.29957650019742</c:v>
                </c:pt>
                <c:pt idx="971">
                  <c:v>819.98415664539652</c:v>
                </c:pt>
                <c:pt idx="972">
                  <c:v>817.65898472775166</c:v>
                </c:pt>
                <c:pt idx="973">
                  <c:v>815.32410451950227</c:v>
                </c:pt>
                <c:pt idx="974">
                  <c:v>812.97955997767167</c:v>
                </c:pt>
                <c:pt idx="975">
                  <c:v>810.62539524334409</c:v>
                </c:pt>
                <c:pt idx="976">
                  <c:v>808.26165464094333</c:v>
                </c:pt>
                <c:pt idx="977">
                  <c:v>805.88838267750953</c:v>
                </c:pt>
                <c:pt idx="978">
                  <c:v>803.50562404197763</c:v>
                </c:pt>
                <c:pt idx="979">
                  <c:v>801.11342360445758</c:v>
                </c:pt>
                <c:pt idx="980">
                  <c:v>798.71182641551309</c:v>
                </c:pt>
                <c:pt idx="981">
                  <c:v>796.30087770544276</c:v>
                </c:pt>
                <c:pt idx="982">
                  <c:v>793.88062288356161</c:v>
                </c:pt>
                <c:pt idx="983">
                  <c:v>791.45110753748554</c:v>
                </c:pt>
                <c:pt idx="984">
                  <c:v>789.01237743241211</c:v>
                </c:pt>
                <c:pt idx="985">
                  <c:v>786.56447851041071</c:v>
                </c:pt>
                <c:pt idx="986">
                  <c:v>784.10745688970701</c:v>
                </c:pt>
                <c:pt idx="987">
                  <c:v>781.64135886397378</c:v>
                </c:pt>
                <c:pt idx="988">
                  <c:v>779.16623090162091</c:v>
                </c:pt>
                <c:pt idx="989">
                  <c:v>776.68211964509146</c:v>
                </c:pt>
                <c:pt idx="990">
                  <c:v>774.18907191015455</c:v>
                </c:pt>
                <c:pt idx="991">
                  <c:v>771.68713468520673</c:v>
                </c:pt>
                <c:pt idx="992">
                  <c:v>769.17635513056985</c:v>
                </c:pt>
                <c:pt idx="993">
                  <c:v>766.65678057779894</c:v>
                </c:pt>
                <c:pt idx="994">
                  <c:v>764.12845852898818</c:v>
                </c:pt>
                <c:pt idx="995">
                  <c:v>761.59143665607996</c:v>
                </c:pt>
                <c:pt idx="996">
                  <c:v>759.04576280018239</c:v>
                </c:pt>
                <c:pt idx="997">
                  <c:v>756.49148497088413</c:v>
                </c:pt>
                <c:pt idx="998">
                  <c:v>753.92865134558065</c:v>
                </c:pt>
                <c:pt idx="999">
                  <c:v>751.35731026879603</c:v>
                </c:pt>
                <c:pt idx="1000">
                  <c:v>748.77751025151917</c:v>
                </c:pt>
                <c:pt idx="1001">
                  <c:v>746.18929997053397</c:v>
                </c:pt>
                <c:pt idx="1002">
                  <c:v>743.59272826776635</c:v>
                </c:pt>
                <c:pt idx="1003">
                  <c:v>740.98784414962552</c:v>
                </c:pt>
                <c:pt idx="1004">
                  <c:v>738.37469678635887</c:v>
                </c:pt>
                <c:pt idx="1005">
                  <c:v>735.75333551140773</c:v>
                </c:pt>
                <c:pt idx="1006">
                  <c:v>733.12380982077286</c:v>
                </c:pt>
                <c:pt idx="1007">
                  <c:v>730.48616937238489</c:v>
                </c:pt>
                <c:pt idx="1008">
                  <c:v>727.84046398547889</c:v>
                </c:pt>
                <c:pt idx="1009">
                  <c:v>725.18674363998321</c:v>
                </c:pt>
                <c:pt idx="1010">
                  <c:v>722.52505847590669</c:v>
                </c:pt>
                <c:pt idx="1011">
                  <c:v>719.85545879274241</c:v>
                </c:pt>
                <c:pt idx="1012">
                  <c:v>717.17799504887103</c:v>
                </c:pt>
                <c:pt idx="1013">
                  <c:v>714.49271786098177</c:v>
                </c:pt>
                <c:pt idx="1014">
                  <c:v>711.79967800349425</c:v>
                </c:pt>
                <c:pt idx="1015">
                  <c:v>709.0989264079941</c:v>
                </c:pt>
                <c:pt idx="1016">
                  <c:v>706.39051416267739</c:v>
                </c:pt>
                <c:pt idx="1017">
                  <c:v>703.67449251180517</c:v>
                </c:pt>
                <c:pt idx="1018">
                  <c:v>700.95091285516719</c:v>
                </c:pt>
                <c:pt idx="1019">
                  <c:v>698.21982674755873</c:v>
                </c:pt>
                <c:pt idx="1020">
                  <c:v>695.48128589826786</c:v>
                </c:pt>
                <c:pt idx="1021">
                  <c:v>692.73534217057477</c:v>
                </c:pt>
                <c:pt idx="1022">
                  <c:v>689.98204758126235</c:v>
                </c:pt>
                <c:pt idx="1023">
                  <c:v>687.22145430014257</c:v>
                </c:pt>
                <c:pt idx="1024">
                  <c:v>684.45361464959342</c:v>
                </c:pt>
                <c:pt idx="1025">
                  <c:v>681.67858110411009</c:v>
                </c:pt>
                <c:pt idx="1026">
                  <c:v>678.89640628987297</c:v>
                </c:pt>
                <c:pt idx="1027">
                  <c:v>676.10714298433004</c:v>
                </c:pt>
                <c:pt idx="1028">
                  <c:v>673.31084411579172</c:v>
                </c:pt>
                <c:pt idx="1029">
                  <c:v>670.50756276304639</c:v>
                </c:pt>
                <c:pt idx="1030">
                  <c:v>667.69735215498963</c:v>
                </c:pt>
                <c:pt idx="1031">
                  <c:v>664.88026567027657</c:v>
                </c:pt>
                <c:pt idx="1032">
                  <c:v>662.05635683698233</c:v>
                </c:pt>
                <c:pt idx="1033">
                  <c:v>659.225679332293</c:v>
                </c:pt>
                <c:pt idx="1034">
                  <c:v>656.38828698220686</c:v>
                </c:pt>
                <c:pt idx="1035">
                  <c:v>653.54423376126567</c:v>
                </c:pt>
                <c:pt idx="1036">
                  <c:v>650.69357379229564</c:v>
                </c:pt>
                <c:pt idx="1037">
                  <c:v>647.83636134618052</c:v>
                </c:pt>
                <c:pt idx="1038">
                  <c:v>644.9726508416544</c:v>
                </c:pt>
                <c:pt idx="1039">
                  <c:v>642.1024968451153</c:v>
                </c:pt>
                <c:pt idx="1040">
                  <c:v>639.22595407046663</c:v>
                </c:pt>
                <c:pt idx="1041">
                  <c:v>636.34307737898393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627.65699462482166</c:v>
                </c:pt>
                <c:pt idx="1045">
                  <c:v>624.74933382304459</c:v>
                </c:pt>
                <c:pt idx="1046">
                  <c:v>621.83561561863564</c:v>
                </c:pt>
                <c:pt idx="1047">
                  <c:v>618.91589575585601</c:v>
                </c:pt>
                <c:pt idx="1048">
                  <c:v>615.99023012620705</c:v>
                </c:pt>
                <c:pt idx="1049">
                  <c:v>613.0586747685378</c:v>
                </c:pt>
                <c:pt idx="1050">
                  <c:v>610.12128586919141</c:v>
                </c:pt>
                <c:pt idx="1051">
                  <c:v>607.17811976218422</c:v>
                </c:pt>
                <c:pt idx="1052">
                  <c:v>604.22923292942585</c:v>
                </c:pt>
                <c:pt idx="1053">
                  <c:v>601.27468200098167</c:v>
                </c:pt>
                <c:pt idx="1054">
                  <c:v>598.31452375537071</c:v>
                </c:pt>
                <c:pt idx="1055">
                  <c:v>595.34881511990932</c:v>
                </c:pt>
                <c:pt idx="1056">
                  <c:v>592.37761317110039</c:v>
                </c:pt>
                <c:pt idx="1057">
                  <c:v>589.40097513506748</c:v>
                </c:pt>
                <c:pt idx="1058">
                  <c:v>586.41895838803453</c:v>
                </c:pt>
                <c:pt idx="1059">
                  <c:v>583.43162045685756</c:v>
                </c:pt>
                <c:pt idx="1060">
                  <c:v>580.43901901960692</c:v>
                </c:pt>
                <c:pt idx="1061">
                  <c:v>577.44121190620513</c:v>
                </c:pt>
                <c:pt idx="1062">
                  <c:v>574.43825709911221</c:v>
                </c:pt>
                <c:pt idx="1063">
                  <c:v>571.4302127340776</c:v>
                </c:pt>
                <c:pt idx="1064">
                  <c:v>568.41713710094655</c:v>
                </c:pt>
                <c:pt idx="1065">
                  <c:v>565.39908864452889</c:v>
                </c:pt>
                <c:pt idx="1066">
                  <c:v>562.37612596553026</c:v>
                </c:pt>
                <c:pt idx="1067">
                  <c:v>559.34830782155223</c:v>
                </c:pt>
                <c:pt idx="1068">
                  <c:v>556.31569312815941</c:v>
                </c:pt>
                <c:pt idx="1069">
                  <c:v>553.27834096001902</c:v>
                </c:pt>
                <c:pt idx="1070">
                  <c:v>550.23631055211138</c:v>
                </c:pt>
                <c:pt idx="1071">
                  <c:v>547.18966130102342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507.19023543448543</c:v>
                </c:pt>
                <c:pt idx="1085">
                  <c:v>504.08525333060891</c:v>
                </c:pt>
                <c:pt idx="1086">
                  <c:v>500.97656387373394</c:v>
                </c:pt>
                <c:pt idx="1087">
                  <c:v>497.8642292968359</c:v>
                </c:pt>
                <c:pt idx="1088">
                  <c:v>494.74831203147005</c:v>
                </c:pt>
                <c:pt idx="1089">
                  <c:v>491.62887471107467</c:v>
                </c:pt>
                <c:pt idx="1090">
                  <c:v>488.50598017442422</c:v>
                </c:pt>
                <c:pt idx="1091">
                  <c:v>485.37969146925059</c:v>
                </c:pt>
                <c:pt idx="1092">
                  <c:v>482.25007185602965</c:v>
                </c:pt>
                <c:pt idx="1093">
                  <c:v>479.11718481194589</c:v>
                </c:pt>
                <c:pt idx="1094">
                  <c:v>475.98109403504247</c:v>
                </c:pt>
                <c:pt idx="1095">
                  <c:v>472.84186344856141</c:v>
                </c:pt>
                <c:pt idx="1096">
                  <c:v>469.69955720547637</c:v>
                </c:pt>
                <c:pt idx="1097">
                  <c:v>466.55423969323891</c:v>
                </c:pt>
                <c:pt idx="1098">
                  <c:v>463.40597553873818</c:v>
                </c:pt>
                <c:pt idx="1099">
                  <c:v>460.25482961347922</c:v>
                </c:pt>
                <c:pt idx="1100">
                  <c:v>457.10086703899543</c:v>
                </c:pt>
                <c:pt idx="1101">
                  <c:v>453.94415319250595</c:v>
                </c:pt>
                <c:pt idx="1102">
                  <c:v>450.7847537128219</c:v>
                </c:pt>
                <c:pt idx="1103">
                  <c:v>447.62273450651082</c:v>
                </c:pt>
                <c:pt idx="1104">
                  <c:v>444.45816175433953</c:v>
                </c:pt>
                <c:pt idx="1105">
                  <c:v>441.29110191799521</c:v>
                </c:pt>
                <c:pt idx="1106">
                  <c:v>438.1216217471088</c:v>
                </c:pt>
                <c:pt idx="1107">
                  <c:v>434.94978828657418</c:v>
                </c:pt>
                <c:pt idx="1108">
                  <c:v>431.77566888419904</c:v>
                </c:pt>
                <c:pt idx="1109">
                  <c:v>428.59933119868202</c:v>
                </c:pt>
                <c:pt idx="1110">
                  <c:v>425.42084320794208</c:v>
                </c:pt>
                <c:pt idx="1111">
                  <c:v>422.24027321780477</c:v>
                </c:pt>
                <c:pt idx="1112">
                  <c:v>419.05768987106728</c:v>
                </c:pt>
                <c:pt idx="1113">
                  <c:v>415.87316215696086</c:v>
                </c:pt>
                <c:pt idx="1114">
                  <c:v>412.68675942101567</c:v>
                </c:pt>
                <c:pt idx="1115">
                  <c:v>409.49855137535695</c:v>
                </c:pt>
                <c:pt idx="1116">
                  <c:v>406.30860810944756</c:v>
                </c:pt>
                <c:pt idx="1117">
                  <c:v>403.11700010129027</c:v>
                </c:pt>
                <c:pt idx="1118">
                  <c:v>399.92379822911926</c:v>
                </c:pt>
                <c:pt idx="1119">
                  <c:v>396.72907378359236</c:v>
                </c:pt>
                <c:pt idx="1120">
                  <c:v>393.5328984805119</c:v>
                </c:pt>
                <c:pt idx="1121">
                  <c:v>390.33534447410136</c:v>
                </c:pt>
                <c:pt idx="1122">
                  <c:v>387.13648437084152</c:v>
                </c:pt>
                <c:pt idx="1123">
                  <c:v>383.93639124392035</c:v>
                </c:pt>
                <c:pt idx="1124">
                  <c:v>380.73513864829965</c:v>
                </c:pt>
                <c:pt idx="1125">
                  <c:v>377.53280063643922</c:v>
                </c:pt>
                <c:pt idx="1126">
                  <c:v>374.32945177469634</c:v>
                </c:pt>
                <c:pt idx="1127">
                  <c:v>371.12516716044354</c:v>
                </c:pt>
                <c:pt idx="1128">
                  <c:v>367.92002243992818</c:v>
                </c:pt>
                <c:pt idx="1129">
                  <c:v>364.714093826907</c:v>
                </c:pt>
                <c:pt idx="1130">
                  <c:v>361.50745812209448</c:v>
                </c:pt>
                <c:pt idx="1131">
                  <c:v>358.30019273345829</c:v>
                </c:pt>
                <c:pt idx="1132">
                  <c:v>355.09237569740566</c:v>
                </c:pt>
                <c:pt idx="1133">
                  <c:v>351.88408570089007</c:v>
                </c:pt>
                <c:pt idx="1134">
                  <c:v>348.67540210449414</c:v>
                </c:pt>
                <c:pt idx="1135">
                  <c:v>345.46640496652157</c:v>
                </c:pt>
                <c:pt idx="1136">
                  <c:v>342.25717506815556</c:v>
                </c:pt>
                <c:pt idx="1137">
                  <c:v>339.04779393972012</c:v>
                </c:pt>
                <c:pt idx="1138">
                  <c:v>335.83834388810607</c:v>
                </c:pt>
                <c:pt idx="1139">
                  <c:v>332.62890802541398</c:v>
                </c:pt>
                <c:pt idx="1140">
                  <c:v>329.41957029886777</c:v>
                </c:pt>
                <c:pt idx="1141">
                  <c:v>326.21041552205503</c:v>
                </c:pt>
                <c:pt idx="1142">
                  <c:v>323.00152940756982</c:v>
                </c:pt>
                <c:pt idx="1143">
                  <c:v>319.79299860111394</c:v>
                </c:pt>
                <c:pt idx="1144">
                  <c:v>316.58491071712308</c:v>
                </c:pt>
                <c:pt idx="1145">
                  <c:v>313.37735437600043</c:v>
                </c:pt>
                <c:pt idx="1146">
                  <c:v>310.17041924303021</c:v>
                </c:pt>
                <c:pt idx="1147">
                  <c:v>306.96419606905079</c:v>
                </c:pt>
                <c:pt idx="1148">
                  <c:v>303.75877673296981</c:v>
                </c:pt>
                <c:pt idx="1149">
                  <c:v>300.55425428622016</c:v>
                </c:pt>
                <c:pt idx="1150">
                  <c:v>297.35072299924042</c:v>
                </c:pt>
                <c:pt idx="1151">
                  <c:v>294.1482784100881</c:v>
                </c:pt>
                <c:pt idx="1152">
                  <c:v>290.94701737527851</c:v>
                </c:pt>
                <c:pt idx="1153">
                  <c:v>287.74703812297378</c:v>
                </c:pt>
                <c:pt idx="1154">
                  <c:v>284.54844030862654</c:v>
                </c:pt>
                <c:pt idx="1155">
                  <c:v>281.35132507320606</c:v>
                </c:pt>
                <c:pt idx="1156">
                  <c:v>278.15579510413187</c:v>
                </c:pt>
                <c:pt idx="1157">
                  <c:v>274.96195469905302</c:v>
                </c:pt>
                <c:pt idx="1158">
                  <c:v>271.76990983261862</c:v>
                </c:pt>
                <c:pt idx="1159">
                  <c:v>268.57976822638267</c:v>
                </c:pt>
                <c:pt idx="1160">
                  <c:v>265.39163942200821</c:v>
                </c:pt>
                <c:pt idx="1161">
                  <c:v>262.20563485794065</c:v>
                </c:pt>
                <c:pt idx="1162">
                  <c:v>259.02186794971925</c:v>
                </c:pt>
                <c:pt idx="1163">
                  <c:v>255.84045417411889</c:v>
                </c:pt>
                <c:pt idx="1164">
                  <c:v>252.66151115731952</c:v>
                </c:pt>
                <c:pt idx="1165">
                  <c:v>249.48515876730966</c:v>
                </c:pt>
                <c:pt idx="1166">
                  <c:v>246.31151921074456</c:v>
                </c:pt>
                <c:pt idx="1167">
                  <c:v>243.14071713448556</c:v>
                </c:pt>
                <c:pt idx="1168">
                  <c:v>239.97287973207466</c:v>
                </c:pt>
                <c:pt idx="1169">
                  <c:v>236.80813685539567</c:v>
                </c:pt>
                <c:pt idx="1170">
                  <c:v>233.64662113179878</c:v>
                </c:pt>
                <c:pt idx="1171">
                  <c:v>230.48846808696879</c:v>
                </c:pt>
                <c:pt idx="1172">
                  <c:v>227.33381627385432</c:v>
                </c:pt>
                <c:pt idx="1173">
                  <c:v>224.18280740797073</c:v>
                </c:pt>
                <c:pt idx="1174">
                  <c:v>221.03558650941775</c:v>
                </c:pt>
                <c:pt idx="1175">
                  <c:v>217.89230205196966</c:v>
                </c:pt>
                <c:pt idx="1176">
                  <c:v>214.75310611962544</c:v>
                </c:pt>
                <c:pt idx="1177">
                  <c:v>211.61815457100954</c:v>
                </c:pt>
                <c:pt idx="1178">
                  <c:v>208.48760721205139</c:v>
                </c:pt>
                <c:pt idx="1179">
                  <c:v>205.36162797739382</c:v>
                </c:pt>
                <c:pt idx="1180">
                  <c:v>202.2403851209985</c:v>
                </c:pt>
                <c:pt idx="1181">
                  <c:v>199.12405141645496</c:v>
                </c:pt>
                <c:pt idx="1182">
                  <c:v>196.01280436751134</c:v>
                </c:pt>
                <c:pt idx="1183">
                  <c:v>192.90682642939748</c:v>
                </c:pt>
                <c:pt idx="1184">
                  <c:v>189.80630524152147</c:v>
                </c:pt>
                <c:pt idx="1185">
                  <c:v>186.71143387216671</c:v>
                </c:pt>
                <c:pt idx="1186">
                  <c:v>183.62241107584339</c:v>
                </c:pt>
                <c:pt idx="1187">
                  <c:v>180.53944156399567</c:v>
                </c:pt>
                <c:pt idx="1188">
                  <c:v>177.46273628979711</c:v>
                </c:pt>
                <c:pt idx="1189">
                  <c:v>174.39251274780071</c:v>
                </c:pt>
                <c:pt idx="1190">
                  <c:v>171.32899528927243</c:v>
                </c:pt>
                <c:pt idx="1191">
                  <c:v>168.27241545406642</c:v>
                </c:pt>
                <c:pt idx="1192">
                  <c:v>165.2230123199482</c:v>
                </c:pt>
                <c:pt idx="1193">
                  <c:v>162.18103287032457</c:v>
                </c:pt>
                <c:pt idx="1194">
                  <c:v>159.14673238139619</c:v>
                </c:pt>
                <c:pt idx="1195">
                  <c:v>156.12037482978536</c:v>
                </c:pt>
                <c:pt idx="1196">
                  <c:v>153.10223332176912</c:v>
                </c:pt>
                <c:pt idx="1197">
                  <c:v>150.09259054527615</c:v>
                </c:pt>
                <c:pt idx="1198">
                  <c:v>147.09173924589766</c:v>
                </c:pt>
                <c:pt idx="1199">
                  <c:v>144.09998272819789</c:v>
                </c:pt>
                <c:pt idx="1200">
                  <c:v>141.11763538368189</c:v>
                </c:pt>
                <c:pt idx="1201">
                  <c:v>138.14502324683815</c:v>
                </c:pt>
                <c:pt idx="1202">
                  <c:v>135.18248458074021</c:v>
                </c:pt>
                <c:pt idx="1203">
                  <c:v>132.23037049375617</c:v>
                </c:pt>
                <c:pt idx="1204">
                  <c:v>129.28904558896619</c:v>
                </c:pt>
                <c:pt idx="1205">
                  <c:v>126.35888864796618</c:v>
                </c:pt>
                <c:pt idx="1206">
                  <c:v>123.44029335078598</c:v>
                </c:pt>
                <c:pt idx="1207">
                  <c:v>120.53366903370328</c:v>
                </c:pt>
                <c:pt idx="1208">
                  <c:v>117.63944148679029</c:v>
                </c:pt>
                <c:pt idx="1209">
                  <c:v>114.75805379307661</c:v>
                </c:pt>
                <c:pt idx="1210">
                  <c:v>111.88996721123667</c:v>
                </c:pt>
                <c:pt idx="1211">
                  <c:v>109.0356621037467</c:v>
                </c:pt>
                <c:pt idx="1212">
                  <c:v>106.19563891244674</c:v>
                </c:pt>
                <c:pt idx="1213">
                  <c:v>103.37041918346094</c:v>
                </c:pt>
                <c:pt idx="1214">
                  <c:v>100.56054664336952</c:v>
                </c:pt>
                <c:pt idx="1215">
                  <c:v>97.766588328492134</c:v>
                </c:pt>
                <c:pt idx="1216">
                  <c:v>94.989135769025296</c:v>
                </c:pt>
                <c:pt idx="1217">
                  <c:v>92.228806229672784</c:v>
                </c:pt>
                <c:pt idx="1218">
                  <c:v>89.486244008201624</c:v>
                </c:pt>
                <c:pt idx="1219">
                  <c:v>86.762121793125871</c:v>
                </c:pt>
                <c:pt idx="1220">
                  <c:v>84.057142081410916</c:v>
                </c:pt>
                <c:pt idx="1221">
                  <c:v>81.372038656691984</c:v>
                </c:pt>
                <c:pt idx="1222">
                  <c:v>78.707578128002638</c:v>
                </c:pt>
                <c:pt idx="1223">
                  <c:v>76.064561528389021</c:v>
                </c:pt>
                <c:pt idx="1224">
                  <c:v>73.443825972034915</c:v>
                </c:pt>
                <c:pt idx="1225">
                  <c:v>70.846246367576356</c:v>
                </c:pt>
                <c:pt idx="1226">
                  <c:v>68.272737184171163</c:v>
                </c:pt>
                <c:pt idx="1227">
                  <c:v>65.724254265496228</c:v>
                </c:pt>
                <c:pt idx="1228">
                  <c:v>63.201796685223158</c:v>
                </c:pt>
                <c:pt idx="1229">
                  <c:v>60.706408635515942</c:v>
                </c:pt>
                <c:pt idx="1230">
                  <c:v>58.239181337741364</c:v>
                </c:pt>
                <c:pt idx="1231">
                  <c:v>55.801254961741485</c:v>
                </c:pt>
                <c:pt idx="1232">
                  <c:v>53.39382053666489</c:v>
                </c:pt>
                <c:pt idx="1233">
                  <c:v>51.018121832348953</c:v>
                </c:pt>
                <c:pt idx="1234">
                  <c:v>48.675457185508378</c:v>
                </c:pt>
                <c:pt idx="1235">
                  <c:v>46.367181239411181</c:v>
                </c:pt>
                <c:pt idx="1236">
                  <c:v>44.094706559114613</c:v>
                </c:pt>
                <c:pt idx="1237">
                  <c:v>41.859505076583986</c:v>
                </c:pt>
                <c:pt idx="1238">
                  <c:v>39.663109310914791</c:v>
                </c:pt>
                <c:pt idx="1239">
                  <c:v>37.50711329822829</c:v>
                </c:pt>
                <c:pt idx="1240">
                  <c:v>35.393173153361303</c:v>
                </c:pt>
                <c:pt idx="1241">
                  <c:v>33.323007170999205</c:v>
                </c:pt>
                <c:pt idx="1242">
                  <c:v>31.298395357089639</c:v>
                </c:pt>
                <c:pt idx="1243">
                  <c:v>29.321178261982197</c:v>
                </c:pt>
                <c:pt idx="1244">
                  <c:v>27.393254964390835</c:v>
                </c:pt>
                <c:pt idx="1245">
                  <c:v>25.516580029753904</c:v>
                </c:pt>
                <c:pt idx="1246">
                  <c:v>23.693159237526373</c:v>
                </c:pt>
                <c:pt idx="1247">
                  <c:v>21.925043839249781</c:v>
                </c:pt>
                <c:pt idx="1248">
                  <c:v>20.214323072734548</c:v>
                </c:pt>
                <c:pt idx="1249">
                  <c:v>18.563114617518419</c:v>
                </c:pt>
                <c:pt idx="1250">
                  <c:v>16.973552633286655</c:v>
                </c:pt>
                <c:pt idx="1251">
                  <c:v>15.44777297697952</c:v>
                </c:pt>
                <c:pt idx="1252">
                  <c:v>13.98789514733641</c:v>
                </c:pt>
                <c:pt idx="1253">
                  <c:v>12.596000460035889</c:v>
                </c:pt>
                <c:pt idx="1254">
                  <c:v>11.274105916056097</c:v>
                </c:pt>
                <c:pt idx="1255">
                  <c:v>10.024133195884868</c:v>
                </c:pt>
                <c:pt idx="1256">
                  <c:v>8.8478722007215076</c:v>
                </c:pt>
                <c:pt idx="1257">
                  <c:v>7.7469385800519603</c:v>
                </c:pt>
                <c:pt idx="1258">
                  <c:v>6.722724748567579</c:v>
                </c:pt>
                <c:pt idx="1259">
                  <c:v>5.7763440254886564</c:v>
                </c:pt>
                <c:pt idx="1260">
                  <c:v>4.9085677541237915</c:v>
                </c:pt>
                <c:pt idx="1261">
                  <c:v>4.1197556153778736</c:v>
                </c:pt>
                <c:pt idx="1262">
                  <c:v>3.4097798816363794</c:v>
                </c:pt>
                <c:pt idx="1263">
                  <c:v>2.7779451217376052</c:v>
                </c:pt>
                <c:pt idx="1264">
                  <c:v>2.2229059248665983</c:v>
                </c:pt>
                <c:pt idx="1265">
                  <c:v>1.742586621725998</c:v>
                </c:pt>
                <c:pt idx="1266">
                  <c:v>1.3341087899841912</c:v>
                </c:pt>
                <c:pt idx="1267">
                  <c:v>0.99373453808356527</c:v>
                </c:pt>
                <c:pt idx="1268">
                  <c:v>0.71683607390033954</c:v>
                </c:pt>
                <c:pt idx="1269">
                  <c:v>0.49790461789215157</c:v>
                </c:pt>
                <c:pt idx="1270">
                  <c:v>0.3306137650993764</c:v>
                </c:pt>
                <c:pt idx="1271">
                  <c:v>0.20795296017650097</c:v>
                </c:pt>
                <c:pt idx="1272">
                  <c:v>0.12244428643443461</c:v>
                </c:pt>
                <c:pt idx="1273">
                  <c:v>6.6448169707625071E-2</c:v>
                </c:pt>
                <c:pt idx="1274">
                  <c:v>3.2548522861873055E-2</c:v>
                </c:pt>
                <c:pt idx="1275">
                  <c:v>1.3983899770310258E-2</c:v>
                </c:pt>
                <c:pt idx="1276">
                  <c:v>5.0604141683961755E-3</c:v>
                </c:pt>
                <c:pt idx="1277">
                  <c:v>1.4539023160529008E-3</c:v>
                </c:pt>
                <c:pt idx="1278">
                  <c:v>3.0316629590321491E-4</c:v>
                </c:pt>
                <c:pt idx="1279">
                  <c:v>3.9752607873903321E-5</c:v>
                </c:pt>
                <c:pt idx="1280">
                  <c:v>2.5685090987217079E-6</c:v>
                </c:pt>
                <c:pt idx="1281">
                  <c:v>5.208110876885893E-8</c:v>
                </c:pt>
                <c:pt idx="1282">
                  <c:v>1.2967759102179654E-10</c:v>
                </c:pt>
                <c:pt idx="1283">
                  <c:v>3.8738307871950685E-15</c:v>
                </c:pt>
                <c:pt idx="1284">
                  <c:v>5.7890352538810098E-25</c:v>
                </c:pt>
                <c:pt idx="1285">
                  <c:v>1.1965343699788268E-62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83-486C-8371-C3CE94F9BB3F}"/>
            </c:ext>
          </c:extLst>
        </c:ser>
        <c:ser>
          <c:idx val="3"/>
          <c:order val="2"/>
          <c:tx>
            <c:strRef>
              <c:f>PV_Model!$M$9</c:f>
              <c:strCache>
                <c:ptCount val="1"/>
                <c:pt idx="0">
                  <c:v>Net radiation on panel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1.4084909091855901E-39</c:v>
                </c:pt>
                <c:pt idx="289">
                  <c:v>4.2851240141782736E-20</c:v>
                </c:pt>
                <c:pt idx="290">
                  <c:v>3.6327191249612731E-13</c:v>
                </c:pt>
                <c:pt idx="291">
                  <c:v>1.2551014858745611E-9</c:v>
                </c:pt>
                <c:pt idx="292">
                  <c:v>1.8730386255571452E-7</c:v>
                </c:pt>
                <c:pt idx="293">
                  <c:v>5.5592649160725904E-6</c:v>
                </c:pt>
                <c:pt idx="294">
                  <c:v>9.592009515254218E-5</c:v>
                </c:pt>
                <c:pt idx="295">
                  <c:v>5.9432404018781946E-4</c:v>
                </c:pt>
                <c:pt idx="296">
                  <c:v>2.473617455332108E-3</c:v>
                </c:pt>
                <c:pt idx="297">
                  <c:v>7.7825677333494218E-3</c:v>
                </c:pt>
                <c:pt idx="298">
                  <c:v>1.9962152901078486E-2</c:v>
                </c:pt>
                <c:pt idx="299">
                  <c:v>4.390929510775983E-2</c:v>
                </c:pt>
                <c:pt idx="300">
                  <c:v>8.5789673538139891E-2</c:v>
                </c:pt>
                <c:pt idx="301">
                  <c:v>0.15267897889640189</c:v>
                </c:pt>
                <c:pt idx="302">
                  <c:v>0.25213294356533222</c:v>
                </c:pt>
                <c:pt idx="303">
                  <c:v>0.39176869685222304</c:v>
                </c:pt>
                <c:pt idx="304">
                  <c:v>0.57890892619860024</c:v>
                </c:pt>
                <c:pt idx="305">
                  <c:v>0.8203116390596451</c:v>
                </c:pt>
                <c:pt idx="306">
                  <c:v>1.1219879400928146</c:v>
                </c:pt>
                <c:pt idx="307">
                  <c:v>1.4890984133414709</c:v>
                </c:pt>
                <c:pt idx="308">
                  <c:v>1.7525812271626413</c:v>
                </c:pt>
                <c:pt idx="309">
                  <c:v>1.8999409444855202</c:v>
                </c:pt>
                <c:pt idx="310">
                  <c:v>2.3868844325107492</c:v>
                </c:pt>
                <c:pt idx="311">
                  <c:v>2.9106291060339746</c:v>
                </c:pt>
                <c:pt idx="312">
                  <c:v>3.4963828789466134</c:v>
                </c:pt>
                <c:pt idx="313">
                  <c:v>4.144507978400644</c:v>
                </c:pt>
                <c:pt idx="314">
                  <c:v>4.6091239007571598</c:v>
                </c:pt>
                <c:pt idx="315">
                  <c:v>6.1258881041467648</c:v>
                </c:pt>
                <c:pt idx="316">
                  <c:v>5.8065063873756104</c:v>
                </c:pt>
                <c:pt idx="317">
                  <c:v>6.4235021099913903</c:v>
                </c:pt>
                <c:pt idx="318">
                  <c:v>7.6762227967281706</c:v>
                </c:pt>
                <c:pt idx="319">
                  <c:v>8.7278102649180038</c:v>
                </c:pt>
                <c:pt idx="320">
                  <c:v>9.726907424157762</c:v>
                </c:pt>
                <c:pt idx="321">
                  <c:v>13.83561353163566</c:v>
                </c:pt>
                <c:pt idx="322">
                  <c:v>15.247779974884956</c:v>
                </c:pt>
                <c:pt idx="323">
                  <c:v>16.897769279729985</c:v>
                </c:pt>
                <c:pt idx="324">
                  <c:v>18.639830542756538</c:v>
                </c:pt>
                <c:pt idx="325">
                  <c:v>20.473757221947853</c:v>
                </c:pt>
                <c:pt idx="326">
                  <c:v>22.173009982384869</c:v>
                </c:pt>
                <c:pt idx="327">
                  <c:v>23.927686583097273</c:v>
                </c:pt>
                <c:pt idx="328">
                  <c:v>21.533997792715216</c:v>
                </c:pt>
                <c:pt idx="329">
                  <c:v>23.089875810653055</c:v>
                </c:pt>
                <c:pt idx="330">
                  <c:v>24.386068553597145</c:v>
                </c:pt>
                <c:pt idx="331">
                  <c:v>26.003152270666824</c:v>
                </c:pt>
                <c:pt idx="332">
                  <c:v>27.658023574279273</c:v>
                </c:pt>
                <c:pt idx="333">
                  <c:v>29.349211080563613</c:v>
                </c:pt>
                <c:pt idx="334">
                  <c:v>29.924356125865714</c:v>
                </c:pt>
                <c:pt idx="335">
                  <c:v>31.618790033447862</c:v>
                </c:pt>
                <c:pt idx="336">
                  <c:v>33.771722777579228</c:v>
                </c:pt>
                <c:pt idx="337">
                  <c:v>35.999445936732855</c:v>
                </c:pt>
                <c:pt idx="338">
                  <c:v>37.829020707833237</c:v>
                </c:pt>
                <c:pt idx="339">
                  <c:v>38.694609361933232</c:v>
                </c:pt>
                <c:pt idx="340">
                  <c:v>17.148288688437429</c:v>
                </c:pt>
                <c:pt idx="341">
                  <c:v>17.936508768520316</c:v>
                </c:pt>
                <c:pt idx="342">
                  <c:v>18.167306987846207</c:v>
                </c:pt>
                <c:pt idx="343">
                  <c:v>19.543464967797508</c:v>
                </c:pt>
                <c:pt idx="344">
                  <c:v>51.212034801977453</c:v>
                </c:pt>
                <c:pt idx="345">
                  <c:v>53.29230043144711</c:v>
                </c:pt>
                <c:pt idx="346">
                  <c:v>56.729494131096757</c:v>
                </c:pt>
                <c:pt idx="347">
                  <c:v>60.290297197677233</c:v>
                </c:pt>
                <c:pt idx="348">
                  <c:v>59.662426757230833</c:v>
                </c:pt>
                <c:pt idx="349">
                  <c:v>58.101725246887497</c:v>
                </c:pt>
                <c:pt idx="350">
                  <c:v>62.466505140979038</c:v>
                </c:pt>
                <c:pt idx="351">
                  <c:v>65.41208446709669</c:v>
                </c:pt>
                <c:pt idx="352">
                  <c:v>67.603790181491718</c:v>
                </c:pt>
                <c:pt idx="353">
                  <c:v>69.812168310043262</c:v>
                </c:pt>
                <c:pt idx="354">
                  <c:v>75.550581698776071</c:v>
                </c:pt>
                <c:pt idx="355">
                  <c:v>76.993930255949948</c:v>
                </c:pt>
                <c:pt idx="356">
                  <c:v>78.397907841976718</c:v>
                </c:pt>
                <c:pt idx="357">
                  <c:v>72.073572891395301</c:v>
                </c:pt>
                <c:pt idx="358">
                  <c:v>74.16166848924874</c:v>
                </c:pt>
                <c:pt idx="359">
                  <c:v>75.24513749914334</c:v>
                </c:pt>
                <c:pt idx="360">
                  <c:v>76.284048350698924</c:v>
                </c:pt>
                <c:pt idx="361">
                  <c:v>56.884847776502937</c:v>
                </c:pt>
                <c:pt idx="362">
                  <c:v>51.782578437421456</c:v>
                </c:pt>
                <c:pt idx="363">
                  <c:v>51.99636468694964</c:v>
                </c:pt>
                <c:pt idx="364">
                  <c:v>47.52270598399415</c:v>
                </c:pt>
                <c:pt idx="365">
                  <c:v>49.894159111968136</c:v>
                </c:pt>
                <c:pt idx="366">
                  <c:v>49.894890701905467</c:v>
                </c:pt>
                <c:pt idx="367">
                  <c:v>49.84252729387125</c:v>
                </c:pt>
                <c:pt idx="368">
                  <c:v>47.185946973757318</c:v>
                </c:pt>
                <c:pt idx="369">
                  <c:v>52.185702773123424</c:v>
                </c:pt>
                <c:pt idx="370">
                  <c:v>49.361678597180358</c:v>
                </c:pt>
                <c:pt idx="371">
                  <c:v>53.182844931409825</c:v>
                </c:pt>
                <c:pt idx="372">
                  <c:v>54.339822618421621</c:v>
                </c:pt>
                <c:pt idx="373">
                  <c:v>65.462335326111443</c:v>
                </c:pt>
                <c:pt idx="374">
                  <c:v>66.835964083750611</c:v>
                </c:pt>
                <c:pt idx="375">
                  <c:v>66.730952528750748</c:v>
                </c:pt>
                <c:pt idx="376">
                  <c:v>83.212475116860432</c:v>
                </c:pt>
                <c:pt idx="377">
                  <c:v>67.895733896221316</c:v>
                </c:pt>
                <c:pt idx="378">
                  <c:v>69.225176868676471</c:v>
                </c:pt>
                <c:pt idx="379">
                  <c:v>60.936615474646921</c:v>
                </c:pt>
                <c:pt idx="380">
                  <c:v>63.72479788769887</c:v>
                </c:pt>
                <c:pt idx="381">
                  <c:v>114.84490875338037</c:v>
                </c:pt>
                <c:pt idx="382">
                  <c:v>81.357215877800357</c:v>
                </c:pt>
                <c:pt idx="383">
                  <c:v>89.727863102345751</c:v>
                </c:pt>
                <c:pt idx="384">
                  <c:v>91.322301280927917</c:v>
                </c:pt>
                <c:pt idx="385">
                  <c:v>92.920179519144824</c:v>
                </c:pt>
                <c:pt idx="386">
                  <c:v>92.703663704582482</c:v>
                </c:pt>
                <c:pt idx="387">
                  <c:v>96.125798808396027</c:v>
                </c:pt>
                <c:pt idx="388">
                  <c:v>97.733319762966204</c:v>
                </c:pt>
                <c:pt idx="389">
                  <c:v>124.17980033863122</c:v>
                </c:pt>
                <c:pt idx="390">
                  <c:v>124.25508698965713</c:v>
                </c:pt>
                <c:pt idx="391">
                  <c:v>132.16197642065038</c:v>
                </c:pt>
                <c:pt idx="392">
                  <c:v>130.24048995638992</c:v>
                </c:pt>
                <c:pt idx="393">
                  <c:v>83.430204207162419</c:v>
                </c:pt>
                <c:pt idx="394">
                  <c:v>84.71069893912177</c:v>
                </c:pt>
                <c:pt idx="395">
                  <c:v>159.40185831434533</c:v>
                </c:pt>
                <c:pt idx="396">
                  <c:v>163.91114411003605</c:v>
                </c:pt>
                <c:pt idx="397">
                  <c:v>216.00828398112219</c:v>
                </c:pt>
                <c:pt idx="398">
                  <c:v>219.14913381138652</c:v>
                </c:pt>
                <c:pt idx="399">
                  <c:v>222.2940108895879</c:v>
                </c:pt>
                <c:pt idx="400">
                  <c:v>225.44276459509592</c:v>
                </c:pt>
                <c:pt idx="401">
                  <c:v>228.59524785396465</c:v>
                </c:pt>
                <c:pt idx="402">
                  <c:v>231.75131698541622</c:v>
                </c:pt>
                <c:pt idx="403">
                  <c:v>234.91083155561935</c:v>
                </c:pt>
                <c:pt idx="404">
                  <c:v>238.07365423840315</c:v>
                </c:pt>
                <c:pt idx="405">
                  <c:v>241.23965068254131</c:v>
                </c:pt>
                <c:pt idx="406">
                  <c:v>244.408689385287</c:v>
                </c:pt>
                <c:pt idx="407">
                  <c:v>247.58064157183529</c:v>
                </c:pt>
                <c:pt idx="408">
                  <c:v>250.7553810804194</c:v>
                </c:pt>
                <c:pt idx="409">
                  <c:v>253.93278425275452</c:v>
                </c:pt>
                <c:pt idx="410">
                  <c:v>257.11272982957149</c:v>
                </c:pt>
                <c:pt idx="411">
                  <c:v>260.29509885097201</c:v>
                </c:pt>
                <c:pt idx="412">
                  <c:v>263.47977456138517</c:v>
                </c:pt>
                <c:pt idx="413">
                  <c:v>205.33331458553718</c:v>
                </c:pt>
                <c:pt idx="414">
                  <c:v>256.36281003320175</c:v>
                </c:pt>
                <c:pt idx="415">
                  <c:v>122.87092745715458</c:v>
                </c:pt>
                <c:pt idx="416">
                  <c:v>116.02049817514443</c:v>
                </c:pt>
                <c:pt idx="417">
                  <c:v>95.00749547533826</c:v>
                </c:pt>
                <c:pt idx="418">
                  <c:v>107.39939495408568</c:v>
                </c:pt>
                <c:pt idx="419">
                  <c:v>117.18935996133193</c:v>
                </c:pt>
                <c:pt idx="420">
                  <c:v>118.50101656252006</c:v>
                </c:pt>
                <c:pt idx="421">
                  <c:v>116.89094940297608</c:v>
                </c:pt>
                <c:pt idx="422">
                  <c:v>124.08023026280054</c:v>
                </c:pt>
                <c:pt idx="423">
                  <c:v>83.616962937032199</c:v>
                </c:pt>
                <c:pt idx="424">
                  <c:v>87.532425393498542</c:v>
                </c:pt>
                <c:pt idx="425">
                  <c:v>100.66347788585838</c:v>
                </c:pt>
                <c:pt idx="426">
                  <c:v>101.72137603619994</c:v>
                </c:pt>
                <c:pt idx="427">
                  <c:v>99.664996149756519</c:v>
                </c:pt>
                <c:pt idx="428">
                  <c:v>100.69129837203124</c:v>
                </c:pt>
                <c:pt idx="429">
                  <c:v>101.71778786281484</c:v>
                </c:pt>
                <c:pt idx="430">
                  <c:v>105.95519969150649</c:v>
                </c:pt>
                <c:pt idx="431">
                  <c:v>113.49976613145407</c:v>
                </c:pt>
                <c:pt idx="432">
                  <c:v>101.5231555042575</c:v>
                </c:pt>
                <c:pt idx="433">
                  <c:v>105.82505222555503</c:v>
                </c:pt>
                <c:pt idx="434">
                  <c:v>106.85205610056396</c:v>
                </c:pt>
                <c:pt idx="435">
                  <c:v>104.50785933240849</c:v>
                </c:pt>
                <c:pt idx="436">
                  <c:v>108.90609897241099</c:v>
                </c:pt>
                <c:pt idx="437">
                  <c:v>116.80390251768711</c:v>
                </c:pt>
                <c:pt idx="438">
                  <c:v>90.155009436231254</c:v>
                </c:pt>
                <c:pt idx="439">
                  <c:v>87.489729416805787</c:v>
                </c:pt>
                <c:pt idx="440">
                  <c:v>91.823537881670347</c:v>
                </c:pt>
                <c:pt idx="441">
                  <c:v>49.892578916374333</c:v>
                </c:pt>
                <c:pt idx="442">
                  <c:v>57.533307115355456</c:v>
                </c:pt>
                <c:pt idx="443">
                  <c:v>76.185940386101549</c:v>
                </c:pt>
                <c:pt idx="444">
                  <c:v>69.539345343096642</c:v>
                </c:pt>
                <c:pt idx="445">
                  <c:v>70.148413948466711</c:v>
                </c:pt>
                <c:pt idx="446">
                  <c:v>63.309188039490991</c:v>
                </c:pt>
                <c:pt idx="447">
                  <c:v>67.609963408904406</c:v>
                </c:pt>
                <c:pt idx="448">
                  <c:v>64.398356426200792</c:v>
                </c:pt>
                <c:pt idx="449">
                  <c:v>64.942681596110262</c:v>
                </c:pt>
                <c:pt idx="450">
                  <c:v>65.486817199366939</c:v>
                </c:pt>
                <c:pt idx="451">
                  <c:v>69.914912485987799</c:v>
                </c:pt>
                <c:pt idx="452">
                  <c:v>70.490614839218381</c:v>
                </c:pt>
                <c:pt idx="453">
                  <c:v>71.066076857416704</c:v>
                </c:pt>
                <c:pt idx="454">
                  <c:v>59.701071253570348</c:v>
                </c:pt>
                <c:pt idx="455">
                  <c:v>60.180189853267663</c:v>
                </c:pt>
                <c:pt idx="456">
                  <c:v>60.659075781978089</c:v>
                </c:pt>
                <c:pt idx="457">
                  <c:v>61.137718371072957</c:v>
                </c:pt>
                <c:pt idx="458">
                  <c:v>57.50836654550973</c:v>
                </c:pt>
                <c:pt idx="459">
                  <c:v>70.373461981011403</c:v>
                </c:pt>
                <c:pt idx="460">
                  <c:v>66.743552341867655</c:v>
                </c:pt>
                <c:pt idx="461">
                  <c:v>67.252953664818634</c:v>
                </c:pt>
                <c:pt idx="462">
                  <c:v>63.526912000245673</c:v>
                </c:pt>
                <c:pt idx="463">
                  <c:v>64.003873811511099</c:v>
                </c:pt>
                <c:pt idx="464">
                  <c:v>55.883116656058768</c:v>
                </c:pt>
                <c:pt idx="465">
                  <c:v>64.956837995260855</c:v>
                </c:pt>
                <c:pt idx="466">
                  <c:v>65.432819964324437</c:v>
                </c:pt>
                <c:pt idx="467">
                  <c:v>61.514557996001152</c:v>
                </c:pt>
                <c:pt idx="468">
                  <c:v>61.958150805206813</c:v>
                </c:pt>
                <c:pt idx="469">
                  <c:v>62.401401024694991</c:v>
                </c:pt>
                <c:pt idx="470">
                  <c:v>62.844299325763252</c:v>
                </c:pt>
                <c:pt idx="471">
                  <c:v>63.286836419622205</c:v>
                </c:pt>
                <c:pt idx="472">
                  <c:v>59.176931409542533</c:v>
                </c:pt>
                <c:pt idx="473">
                  <c:v>64.17079002436877</c:v>
                </c:pt>
                <c:pt idx="474">
                  <c:v>69.227344445094147</c:v>
                </c:pt>
                <c:pt idx="475">
                  <c:v>69.699844597706331</c:v>
                </c:pt>
                <c:pt idx="476">
                  <c:v>70.17190858796009</c:v>
                </c:pt>
                <c:pt idx="477">
                  <c:v>70.643526699902225</c:v>
                </c:pt>
                <c:pt idx="478">
                  <c:v>80.596647821151279</c:v>
                </c:pt>
                <c:pt idx="479">
                  <c:v>85.902463927395246</c:v>
                </c:pt>
                <c:pt idx="480">
                  <c:v>86.466730976928815</c:v>
                </c:pt>
                <c:pt idx="481">
                  <c:v>91.865439917002647</c:v>
                </c:pt>
                <c:pt idx="482">
                  <c:v>92.45981593945983</c:v>
                </c:pt>
                <c:pt idx="483">
                  <c:v>88.155998788446738</c:v>
                </c:pt>
                <c:pt idx="484">
                  <c:v>83.789101564895191</c:v>
                </c:pt>
                <c:pt idx="485">
                  <c:v>84.31916782556317</c:v>
                </c:pt>
                <c:pt idx="486">
                  <c:v>89.839727379155519</c:v>
                </c:pt>
                <c:pt idx="487">
                  <c:v>75.333072084052063</c:v>
                </c:pt>
                <c:pt idx="488">
                  <c:v>65.692600289285593</c:v>
                </c:pt>
                <c:pt idx="489">
                  <c:v>55.927429394571995</c:v>
                </c:pt>
                <c:pt idx="490">
                  <c:v>51.153086394410849</c:v>
                </c:pt>
                <c:pt idx="491">
                  <c:v>46.316402608812915</c:v>
                </c:pt>
                <c:pt idx="492">
                  <c:v>46.594674887572722</c:v>
                </c:pt>
                <c:pt idx="493">
                  <c:v>41.664523613979675</c:v>
                </c:pt>
                <c:pt idx="494">
                  <c:v>36.672330826635779</c:v>
                </c:pt>
                <c:pt idx="495">
                  <c:v>36.887916411400909</c:v>
                </c:pt>
                <c:pt idx="496">
                  <c:v>31.802751991610876</c:v>
                </c:pt>
                <c:pt idx="497">
                  <c:v>26.655863796975169</c:v>
                </c:pt>
                <c:pt idx="498">
                  <c:v>26.809220109249495</c:v>
                </c:pt>
                <c:pt idx="499">
                  <c:v>26.96235924670037</c:v>
                </c:pt>
                <c:pt idx="500">
                  <c:v>27.115278201382239</c:v>
                </c:pt>
                <c:pt idx="501">
                  <c:v>21.814379179023938</c:v>
                </c:pt>
                <c:pt idx="502">
                  <c:v>21.936354858179815</c:v>
                </c:pt>
                <c:pt idx="503">
                  <c:v>22.05814721225201</c:v>
                </c:pt>
                <c:pt idx="504">
                  <c:v>27.724692326840582</c:v>
                </c:pt>
                <c:pt idx="505">
                  <c:v>27.876465540712264</c:v>
                </c:pt>
                <c:pt idx="506">
                  <c:v>28.028000698394806</c:v>
                </c:pt>
                <c:pt idx="507">
                  <c:v>33.815153819212775</c:v>
                </c:pt>
                <c:pt idx="508">
                  <c:v>33.996414061136939</c:v>
                </c:pt>
                <c:pt idx="509">
                  <c:v>39.873607715856942</c:v>
                </c:pt>
                <c:pt idx="510">
                  <c:v>34.358042249997332</c:v>
                </c:pt>
                <c:pt idx="511">
                  <c:v>40.294803711956277</c:v>
                </c:pt>
                <c:pt idx="512">
                  <c:v>40.504866900767638</c:v>
                </c:pt>
                <c:pt idx="513">
                  <c:v>40.714568126227142</c:v>
                </c:pt>
                <c:pt idx="514">
                  <c:v>46.770175238673836</c:v>
                </c:pt>
                <c:pt idx="515">
                  <c:v>41.132868479768071</c:v>
                </c:pt>
                <c:pt idx="516">
                  <c:v>41.341459530786622</c:v>
                </c:pt>
                <c:pt idx="517">
                  <c:v>47.485339959128844</c:v>
                </c:pt>
                <c:pt idx="518">
                  <c:v>47.722860877706069</c:v>
                </c:pt>
                <c:pt idx="519">
                  <c:v>47.959940503333129</c:v>
                </c:pt>
                <c:pt idx="520">
                  <c:v>48.196574274667668</c:v>
                </c:pt>
                <c:pt idx="521">
                  <c:v>48.432757642289353</c:v>
                </c:pt>
                <c:pt idx="522">
                  <c:v>73.002729103005578</c:v>
                </c:pt>
                <c:pt idx="523">
                  <c:v>79.468601920742373</c:v>
                </c:pt>
                <c:pt idx="524">
                  <c:v>73.707840010361735</c:v>
                </c:pt>
                <c:pt idx="525">
                  <c:v>74.059344754428793</c:v>
                </c:pt>
                <c:pt idx="526">
                  <c:v>62.00845003262156</c:v>
                </c:pt>
                <c:pt idx="527">
                  <c:v>74.760219146925564</c:v>
                </c:pt>
                <c:pt idx="528">
                  <c:v>68.850444096368548</c:v>
                </c:pt>
                <c:pt idx="529">
                  <c:v>75.458202049692147</c:v>
                </c:pt>
                <c:pt idx="530">
                  <c:v>69.488918123022657</c:v>
                </c:pt>
                <c:pt idx="531">
                  <c:v>69.807136735758789</c:v>
                </c:pt>
                <c:pt idx="532">
                  <c:v>70.124668306918267</c:v>
                </c:pt>
                <c:pt idx="533">
                  <c:v>64.037733432587686</c:v>
                </c:pt>
                <c:pt idx="534">
                  <c:v>70.757646098082375</c:v>
                </c:pt>
                <c:pt idx="535">
                  <c:v>77.534269358583686</c:v>
                </c:pt>
                <c:pt idx="536">
                  <c:v>90.857204079935272</c:v>
                </c:pt>
                <c:pt idx="537">
                  <c:v>104.29354033913988</c:v>
                </c:pt>
                <c:pt idx="538">
                  <c:v>111.29605065191247</c:v>
                </c:pt>
                <c:pt idx="539">
                  <c:v>105.20384740042284</c:v>
                </c:pt>
                <c:pt idx="540">
                  <c:v>99.053813869980345</c:v>
                </c:pt>
                <c:pt idx="541">
                  <c:v>92.846142986817696</c:v>
                </c:pt>
                <c:pt idx="542">
                  <c:v>79.920950633628834</c:v>
                </c:pt>
                <c:pt idx="543">
                  <c:v>66.882226449596629</c:v>
                </c:pt>
                <c:pt idx="544">
                  <c:v>67.162970979895775</c:v>
                </c:pt>
                <c:pt idx="545">
                  <c:v>74.187322499079912</c:v>
                </c:pt>
                <c:pt idx="546">
                  <c:v>74.494606509561336</c:v>
                </c:pt>
                <c:pt idx="547">
                  <c:v>74.801114277278955</c:v>
                </c:pt>
                <c:pt idx="548">
                  <c:v>88.762629075251567</c:v>
                </c:pt>
                <c:pt idx="549">
                  <c:v>82.267394006301501</c:v>
                </c:pt>
                <c:pt idx="550">
                  <c:v>61.949390769934844</c:v>
                </c:pt>
                <c:pt idx="551">
                  <c:v>62.197581976644244</c:v>
                </c:pt>
                <c:pt idx="552">
                  <c:v>62.445114421327702</c:v>
                </c:pt>
                <c:pt idx="553">
                  <c:v>62.691983414206199</c:v>
                </c:pt>
                <c:pt idx="554">
                  <c:v>62.938184279290084</c:v>
                </c:pt>
                <c:pt idx="555">
                  <c:v>63.183712354422596</c:v>
                </c:pt>
                <c:pt idx="556">
                  <c:v>56.380944881176966</c:v>
                </c:pt>
                <c:pt idx="557">
                  <c:v>56.597983605011088</c:v>
                </c:pt>
                <c:pt idx="558">
                  <c:v>56.814411935089012</c:v>
                </c:pt>
                <c:pt idx="559">
                  <c:v>64.159003998966014</c:v>
                </c:pt>
                <c:pt idx="560">
                  <c:v>64.401098679304496</c:v>
                </c:pt>
                <c:pt idx="561">
                  <c:v>57.459993679822041</c:v>
                </c:pt>
                <c:pt idx="562">
                  <c:v>64.883182066426301</c:v>
                </c:pt>
                <c:pt idx="563">
                  <c:v>65.123161659374844</c:v>
                </c:pt>
                <c:pt idx="564">
                  <c:v>65.362427133104745</c:v>
                </c:pt>
                <c:pt idx="565">
                  <c:v>72.889971073774007</c:v>
                </c:pt>
                <c:pt idx="566">
                  <c:v>65.838797652406058</c:v>
                </c:pt>
                <c:pt idx="567">
                  <c:v>73.417659665242098</c:v>
                </c:pt>
                <c:pt idx="568">
                  <c:v>88.416343503201574</c:v>
                </c:pt>
                <c:pt idx="569">
                  <c:v>96.124722741760465</c:v>
                </c:pt>
                <c:pt idx="570">
                  <c:v>89.043695057219153</c:v>
                </c:pt>
                <c:pt idx="571">
                  <c:v>81.90955929054293</c:v>
                </c:pt>
                <c:pt idx="572">
                  <c:v>74.722559019238091</c:v>
                </c:pt>
                <c:pt idx="573">
                  <c:v>74.981044221968091</c:v>
                </c:pt>
                <c:pt idx="574">
                  <c:v>75.238686449270503</c:v>
                </c:pt>
                <c:pt idx="575">
                  <c:v>75.495480840090906</c:v>
                </c:pt>
                <c:pt idx="576">
                  <c:v>90.901707059977085</c:v>
                </c:pt>
                <c:pt idx="577">
                  <c:v>114.00976012674789</c:v>
                </c:pt>
                <c:pt idx="578">
                  <c:v>99.138947222391067</c:v>
                </c:pt>
                <c:pt idx="579">
                  <c:v>91.816900080099543</c:v>
                </c:pt>
                <c:pt idx="580">
                  <c:v>92.119879531483349</c:v>
                </c:pt>
                <c:pt idx="581">
                  <c:v>123.22907600105522</c:v>
                </c:pt>
                <c:pt idx="582">
                  <c:v>123.63023572793111</c:v>
                </c:pt>
                <c:pt idx="583">
                  <c:v>131.78185126428377</c:v>
                </c:pt>
                <c:pt idx="584">
                  <c:v>147.75859943862719</c:v>
                </c:pt>
                <c:pt idx="585">
                  <c:v>163.8330461665233</c:v>
                </c:pt>
                <c:pt idx="586">
                  <c:v>164.35206569728754</c:v>
                </c:pt>
                <c:pt idx="587">
                  <c:v>172.72009860665111</c:v>
                </c:pt>
                <c:pt idx="588">
                  <c:v>189.01073649350732</c:v>
                </c:pt>
                <c:pt idx="589">
                  <c:v>205.39713280038737</c:v>
                </c:pt>
                <c:pt idx="590">
                  <c:v>198.10600550345407</c:v>
                </c:pt>
                <c:pt idx="591">
                  <c:v>206.66095804434843</c:v>
                </c:pt>
                <c:pt idx="592">
                  <c:v>215.26192164684909</c:v>
                </c:pt>
                <c:pt idx="593">
                  <c:v>207.91513340274045</c:v>
                </c:pt>
                <c:pt idx="594">
                  <c:v>288.74571620994067</c:v>
                </c:pt>
                <c:pt idx="595">
                  <c:v>345.91774110255807</c:v>
                </c:pt>
                <c:pt idx="596">
                  <c:v>419.55619283249416</c:v>
                </c:pt>
                <c:pt idx="597">
                  <c:v>428.88039748510312</c:v>
                </c:pt>
                <c:pt idx="598">
                  <c:v>454.47819912740567</c:v>
                </c:pt>
                <c:pt idx="599">
                  <c:v>431.37682338756491</c:v>
                </c:pt>
                <c:pt idx="600">
                  <c:v>448.94257033370565</c:v>
                </c:pt>
                <c:pt idx="601">
                  <c:v>458.41052372924173</c:v>
                </c:pt>
                <c:pt idx="602">
                  <c:v>467.9195534495305</c:v>
                </c:pt>
                <c:pt idx="603">
                  <c:v>485.70157241595774</c:v>
                </c:pt>
                <c:pt idx="604">
                  <c:v>470.54907779025609</c:v>
                </c:pt>
                <c:pt idx="605">
                  <c:v>827.81653530246501</c:v>
                </c:pt>
                <c:pt idx="606">
                  <c:v>830.09847323074234</c:v>
                </c:pt>
                <c:pt idx="607">
                  <c:v>832.37046871186851</c:v>
                </c:pt>
                <c:pt idx="608">
                  <c:v>834.6324789839224</c:v>
                </c:pt>
                <c:pt idx="609">
                  <c:v>836.88446147438856</c:v>
                </c:pt>
                <c:pt idx="610">
                  <c:v>839.12637380087858</c:v>
                </c:pt>
                <c:pt idx="611">
                  <c:v>841.35817377185037</c:v>
                </c:pt>
                <c:pt idx="612">
                  <c:v>843.57981938732757</c:v>
                </c:pt>
                <c:pt idx="613">
                  <c:v>845.79126883961806</c:v>
                </c:pt>
                <c:pt idx="614">
                  <c:v>847.99248051402992</c:v>
                </c:pt>
                <c:pt idx="615">
                  <c:v>850.18341298959012</c:v>
                </c:pt>
                <c:pt idx="616">
                  <c:v>852.36402503975614</c:v>
                </c:pt>
                <c:pt idx="617">
                  <c:v>854.53427563313198</c:v>
                </c:pt>
                <c:pt idx="618">
                  <c:v>856.69412393417917</c:v>
                </c:pt>
                <c:pt idx="619">
                  <c:v>858.84352930392834</c:v>
                </c:pt>
                <c:pt idx="620">
                  <c:v>860.98245130068904</c:v>
                </c:pt>
                <c:pt idx="621">
                  <c:v>863.11084968075488</c:v>
                </c:pt>
                <c:pt idx="622">
                  <c:v>865.22868439911304</c:v>
                </c:pt>
                <c:pt idx="623">
                  <c:v>867.33591561014566</c:v>
                </c:pt>
                <c:pt idx="624">
                  <c:v>869.43250366833433</c:v>
                </c:pt>
                <c:pt idx="625">
                  <c:v>871.51840912895841</c:v>
                </c:pt>
                <c:pt idx="626">
                  <c:v>873.5935927487966</c:v>
                </c:pt>
                <c:pt idx="627">
                  <c:v>875.65801548681964</c:v>
                </c:pt>
                <c:pt idx="628">
                  <c:v>877.71163850488904</c:v>
                </c:pt>
                <c:pt idx="629">
                  <c:v>879.75442316844544</c:v>
                </c:pt>
                <c:pt idx="630">
                  <c:v>881.78633104720097</c:v>
                </c:pt>
                <c:pt idx="631">
                  <c:v>883.80732391582592</c:v>
                </c:pt>
                <c:pt idx="632">
                  <c:v>885.81736375463447</c:v>
                </c:pt>
                <c:pt idx="633">
                  <c:v>887.81641275026834</c:v>
                </c:pt>
                <c:pt idx="634">
                  <c:v>889.80443329637535</c:v>
                </c:pt>
                <c:pt idx="635">
                  <c:v>891.78138799428962</c:v>
                </c:pt>
                <c:pt idx="636">
                  <c:v>893.74723965370538</c:v>
                </c:pt>
                <c:pt idx="637">
                  <c:v>895.70195129334979</c:v>
                </c:pt>
                <c:pt idx="638">
                  <c:v>897.64548614165381</c:v>
                </c:pt>
                <c:pt idx="639">
                  <c:v>899.57780763741926</c:v>
                </c:pt>
                <c:pt idx="640">
                  <c:v>901.4988794304827</c:v>
                </c:pt>
                <c:pt idx="641">
                  <c:v>903.40866538237742</c:v>
                </c:pt>
                <c:pt idx="642">
                  <c:v>905.30712956699267</c:v>
                </c:pt>
                <c:pt idx="643">
                  <c:v>907.1942362712291</c:v>
                </c:pt>
                <c:pt idx="644">
                  <c:v>909.06994999565109</c:v>
                </c:pt>
                <c:pt idx="645">
                  <c:v>910.93423545513792</c:v>
                </c:pt>
                <c:pt idx="646">
                  <c:v>912.78705757952878</c:v>
                </c:pt>
                <c:pt idx="647">
                  <c:v>914.62838151426865</c:v>
                </c:pt>
                <c:pt idx="648">
                  <c:v>916.4581726210464</c:v>
                </c:pt>
                <c:pt idx="649">
                  <c:v>918.27639647843353</c:v>
                </c:pt>
                <c:pt idx="650">
                  <c:v>395.63569811948304</c:v>
                </c:pt>
                <c:pt idx="651">
                  <c:v>433.28266274834198</c:v>
                </c:pt>
                <c:pt idx="652">
                  <c:v>452.59404856718345</c:v>
                </c:pt>
                <c:pt idx="653">
                  <c:v>425.69915176143184</c:v>
                </c:pt>
                <c:pt idx="654">
                  <c:v>584.1314750476165</c:v>
                </c:pt>
                <c:pt idx="655">
                  <c:v>733.86333254474948</c:v>
                </c:pt>
                <c:pt idx="656">
                  <c:v>716.62147089912628</c:v>
                </c:pt>
                <c:pt idx="657">
                  <c:v>839.1615370725259</c:v>
                </c:pt>
                <c:pt idx="658">
                  <c:v>812.67945283528422</c:v>
                </c:pt>
                <c:pt idx="659">
                  <c:v>804.80091715862045</c:v>
                </c:pt>
                <c:pt idx="660">
                  <c:v>796.87822567186504</c:v>
                </c:pt>
                <c:pt idx="661">
                  <c:v>807.69532176372411</c:v>
                </c:pt>
                <c:pt idx="662">
                  <c:v>724.45097631689964</c:v>
                </c:pt>
                <c:pt idx="663">
                  <c:v>942.49821484656627</c:v>
                </c:pt>
                <c:pt idx="664">
                  <c:v>944.1389487831525</c:v>
                </c:pt>
                <c:pt idx="665">
                  <c:v>945.7675947305471</c:v>
                </c:pt>
                <c:pt idx="666">
                  <c:v>947.38412204854876</c:v>
                </c:pt>
                <c:pt idx="667">
                  <c:v>948.98850032472092</c:v>
                </c:pt>
                <c:pt idx="668">
                  <c:v>836.51101544996664</c:v>
                </c:pt>
                <c:pt idx="669">
                  <c:v>885.50944099698734</c:v>
                </c:pt>
                <c:pt idx="670">
                  <c:v>886.96744939187147</c:v>
                </c:pt>
                <c:pt idx="671">
                  <c:v>917.07256585533014</c:v>
                </c:pt>
                <c:pt idx="672">
                  <c:v>908.98575227500305</c:v>
                </c:pt>
                <c:pt idx="673">
                  <c:v>958.35796584808406</c:v>
                </c:pt>
                <c:pt idx="674">
                  <c:v>959.87646853418323</c:v>
                </c:pt>
                <c:pt idx="675">
                  <c:v>961.38258714606593</c:v>
                </c:pt>
                <c:pt idx="676">
                  <c:v>943.61876747942688</c:v>
                </c:pt>
                <c:pt idx="677">
                  <c:v>906.49610548909743</c:v>
                </c:pt>
                <c:pt idx="678">
                  <c:v>917.53503851311439</c:v>
                </c:pt>
                <c:pt idx="679">
                  <c:v>928.59135130208472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971.57631247192921</c:v>
                </c:pt>
                <c:pt idx="683">
                  <c:v>972.98235800678094</c:v>
                </c:pt>
                <c:pt idx="684">
                  <c:v>974.37577287332226</c:v>
                </c:pt>
                <c:pt idx="685">
                  <c:v>975.75653085248564</c:v>
                </c:pt>
                <c:pt idx="686">
                  <c:v>957.58211384384697</c:v>
                </c:pt>
                <c:pt idx="687">
                  <c:v>567.51838402821079</c:v>
                </c:pt>
                <c:pt idx="688">
                  <c:v>519.30598056868746</c:v>
                </c:pt>
                <c:pt idx="689">
                  <c:v>716.24130883126577</c:v>
                </c:pt>
                <c:pt idx="690">
                  <c:v>717.20278350936576</c:v>
                </c:pt>
                <c:pt idx="691">
                  <c:v>983.77384586266351</c:v>
                </c:pt>
                <c:pt idx="692">
                  <c:v>985.0652915419497</c:v>
                </c:pt>
                <c:pt idx="693">
                  <c:v>986.34387918677567</c:v>
                </c:pt>
                <c:pt idx="694">
                  <c:v>987.60958473659628</c:v>
                </c:pt>
                <c:pt idx="695">
                  <c:v>988.86238437304905</c:v>
                </c:pt>
                <c:pt idx="696">
                  <c:v>990.10225452040402</c:v>
                </c:pt>
                <c:pt idx="697">
                  <c:v>991.32917184601706</c:v>
                </c:pt>
                <c:pt idx="698">
                  <c:v>992.54311326077004</c:v>
                </c:pt>
                <c:pt idx="699">
                  <c:v>993.7440559195129</c:v>
                </c:pt>
                <c:pt idx="700">
                  <c:v>984.98265744928221</c:v>
                </c:pt>
                <c:pt idx="701">
                  <c:v>996.10685481080736</c:v>
                </c:pt>
                <c:pt idx="702">
                  <c:v>997.26866657678693</c:v>
                </c:pt>
                <c:pt idx="703">
                  <c:v>998.41739065446063</c:v>
                </c:pt>
                <c:pt idx="704">
                  <c:v>999.55300542494979</c:v>
                </c:pt>
                <c:pt idx="705">
                  <c:v>1000.6754895158865</c:v>
                </c:pt>
                <c:pt idx="706">
                  <c:v>1001.7848218018205</c:v>
                </c:pt>
                <c:pt idx="707">
                  <c:v>1002.8809814046232</c:v>
                </c:pt>
                <c:pt idx="708">
                  <c:v>1003.9639476938856</c:v>
                </c:pt>
                <c:pt idx="709">
                  <c:v>1005.0337002873122</c:v>
                </c:pt>
                <c:pt idx="710">
                  <c:v>1006.0902190511113</c:v>
                </c:pt>
                <c:pt idx="711">
                  <c:v>1007.1334841003795</c:v>
                </c:pt>
                <c:pt idx="712">
                  <c:v>1008.1634757994815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1024.4127002863197</c:v>
                </c:pt>
                <c:pt idx="731">
                  <c:v>1025.1871017104643</c:v>
                </c:pt>
                <c:pt idx="732">
                  <c:v>1025.9478899616943</c:v>
                </c:pt>
                <c:pt idx="733">
                  <c:v>1026.6950507184436</c:v>
                </c:pt>
                <c:pt idx="734">
                  <c:v>1027.4285699155748</c:v>
                </c:pt>
                <c:pt idx="735">
                  <c:v>1028.1484337446516</c:v>
                </c:pt>
                <c:pt idx="736">
                  <c:v>1028.8546286542012</c:v>
                </c:pt>
                <c:pt idx="737">
                  <c:v>1029.5471413499774</c:v>
                </c:pt>
                <c:pt idx="738">
                  <c:v>1030.2259587952151</c:v>
                </c:pt>
                <c:pt idx="739">
                  <c:v>1030.891068210879</c:v>
                </c:pt>
                <c:pt idx="740">
                  <c:v>1031.5424570759112</c:v>
                </c:pt>
                <c:pt idx="741">
                  <c:v>1032.1801131274715</c:v>
                </c:pt>
                <c:pt idx="742">
                  <c:v>1032.8040243611722</c:v>
                </c:pt>
                <c:pt idx="743">
                  <c:v>1033.414179031309</c:v>
                </c:pt>
                <c:pt idx="744">
                  <c:v>1034.0105656510875</c:v>
                </c:pt>
                <c:pt idx="745">
                  <c:v>1034.5931729928438</c:v>
                </c:pt>
                <c:pt idx="746">
                  <c:v>1035.1619900882595</c:v>
                </c:pt>
                <c:pt idx="747">
                  <c:v>963.21681579257324</c:v>
                </c:pt>
                <c:pt idx="748">
                  <c:v>963.72013619725237</c:v>
                </c:pt>
                <c:pt idx="749">
                  <c:v>953.84274657923845</c:v>
                </c:pt>
                <c:pt idx="750">
                  <c:v>954.31521407062519</c:v>
                </c:pt>
                <c:pt idx="751">
                  <c:v>944.3969591051283</c:v>
                </c:pt>
                <c:pt idx="752">
                  <c:v>944.83909155226956</c:v>
                </c:pt>
                <c:pt idx="753">
                  <c:v>934.88104446996772</c:v>
                </c:pt>
                <c:pt idx="754">
                  <c:v>924.90121430331772</c:v>
                </c:pt>
                <c:pt idx="755">
                  <c:v>509.43295984692691</c:v>
                </c:pt>
                <c:pt idx="756">
                  <c:v>551.24741926084312</c:v>
                </c:pt>
                <c:pt idx="757">
                  <c:v>551.46815093177668</c:v>
                </c:pt>
                <c:pt idx="758">
                  <c:v>572.49968514185537</c:v>
                </c:pt>
                <c:pt idx="759">
                  <c:v>583.12642224500223</c:v>
                </c:pt>
                <c:pt idx="760">
                  <c:v>635.41987745772894</c:v>
                </c:pt>
                <c:pt idx="761">
                  <c:v>989.93111669782013</c:v>
                </c:pt>
                <c:pt idx="762">
                  <c:v>948.56547992336209</c:v>
                </c:pt>
                <c:pt idx="763">
                  <c:v>948.86847079875054</c:v>
                </c:pt>
                <c:pt idx="764">
                  <c:v>1022.1709867843094</c:v>
                </c:pt>
                <c:pt idx="765">
                  <c:v>1022.4699502651209</c:v>
                </c:pt>
                <c:pt idx="766">
                  <c:v>1033.1915159200332</c:v>
                </c:pt>
                <c:pt idx="767">
                  <c:v>970.83159739036182</c:v>
                </c:pt>
                <c:pt idx="768">
                  <c:v>981.51803979495401</c:v>
                </c:pt>
                <c:pt idx="769">
                  <c:v>971.30812707065547</c:v>
                </c:pt>
                <c:pt idx="770">
                  <c:v>689.47070228685482</c:v>
                </c:pt>
                <c:pt idx="771">
                  <c:v>867.24528543315978</c:v>
                </c:pt>
                <c:pt idx="772">
                  <c:v>856.96651242759685</c:v>
                </c:pt>
                <c:pt idx="773">
                  <c:v>857.12500788174486</c:v>
                </c:pt>
                <c:pt idx="774">
                  <c:v>784.09027173721086</c:v>
                </c:pt>
                <c:pt idx="775">
                  <c:v>491.4409284594413</c:v>
                </c:pt>
                <c:pt idx="776">
                  <c:v>481.05433798216694</c:v>
                </c:pt>
                <c:pt idx="777">
                  <c:v>303.31320473017939</c:v>
                </c:pt>
                <c:pt idx="778">
                  <c:v>303.34896152400114</c:v>
                </c:pt>
                <c:pt idx="779">
                  <c:v>282.45785278683957</c:v>
                </c:pt>
                <c:pt idx="780">
                  <c:v>282.48358002113491</c:v>
                </c:pt>
                <c:pt idx="781">
                  <c:v>272.04235712462645</c:v>
                </c:pt>
                <c:pt idx="782">
                  <c:v>565.04737285855299</c:v>
                </c:pt>
                <c:pt idx="783">
                  <c:v>554.61175692380573</c:v>
                </c:pt>
                <c:pt idx="784">
                  <c:v>565.09731938343543</c:v>
                </c:pt>
                <c:pt idx="785">
                  <c:v>481.39080203728292</c:v>
                </c:pt>
                <c:pt idx="786">
                  <c:v>397.67492300924573</c:v>
                </c:pt>
                <c:pt idx="787">
                  <c:v>376.74365484606</c:v>
                </c:pt>
                <c:pt idx="788">
                  <c:v>397.66746722404525</c:v>
                </c:pt>
                <c:pt idx="789">
                  <c:v>397.65575112251889</c:v>
                </c:pt>
                <c:pt idx="790">
                  <c:v>408.10288638300528</c:v>
                </c:pt>
                <c:pt idx="791">
                  <c:v>408.0799315941934</c:v>
                </c:pt>
                <c:pt idx="792">
                  <c:v>397.58865293019278</c:v>
                </c:pt>
                <c:pt idx="793">
                  <c:v>408.01762878900939</c:v>
                </c:pt>
                <c:pt idx="794">
                  <c:v>418.43926353406107</c:v>
                </c:pt>
                <c:pt idx="795">
                  <c:v>732.18828384651579</c:v>
                </c:pt>
                <c:pt idx="796">
                  <c:v>711.18096598894874</c:v>
                </c:pt>
                <c:pt idx="797">
                  <c:v>627.4268751563302</c:v>
                </c:pt>
                <c:pt idx="798">
                  <c:v>606.42164240159332</c:v>
                </c:pt>
                <c:pt idx="799">
                  <c:v>606.32252077898102</c:v>
                </c:pt>
                <c:pt idx="800">
                  <c:v>658.47522117109963</c:v>
                </c:pt>
                <c:pt idx="801">
                  <c:v>647.8999262761364</c:v>
                </c:pt>
                <c:pt idx="802">
                  <c:v>804.48599942540852</c:v>
                </c:pt>
                <c:pt idx="803">
                  <c:v>783.42012091676247</c:v>
                </c:pt>
                <c:pt idx="804">
                  <c:v>825.01227252207877</c:v>
                </c:pt>
                <c:pt idx="805">
                  <c:v>824.81097872164798</c:v>
                </c:pt>
                <c:pt idx="806">
                  <c:v>761.97090420339123</c:v>
                </c:pt>
                <c:pt idx="807">
                  <c:v>720.02398713466664</c:v>
                </c:pt>
                <c:pt idx="808">
                  <c:v>584.20114608861934</c:v>
                </c:pt>
                <c:pt idx="809">
                  <c:v>792.60832225195134</c:v>
                </c:pt>
                <c:pt idx="810">
                  <c:v>792.36163242739178</c:v>
                </c:pt>
                <c:pt idx="811">
                  <c:v>812.94919897559043</c:v>
                </c:pt>
                <c:pt idx="812">
                  <c:v>802.25537393347736</c:v>
                </c:pt>
                <c:pt idx="813">
                  <c:v>749.89706516654871</c:v>
                </c:pt>
                <c:pt idx="814">
                  <c:v>697.56606895210768</c:v>
                </c:pt>
                <c:pt idx="815">
                  <c:v>645.26447783869924</c:v>
                </c:pt>
                <c:pt idx="816">
                  <c:v>645.01143424051361</c:v>
                </c:pt>
                <c:pt idx="817">
                  <c:v>634.35058370020704</c:v>
                </c:pt>
                <c:pt idx="818">
                  <c:v>602.90017819986235</c:v>
                </c:pt>
                <c:pt idx="819">
                  <c:v>758.49427961305878</c:v>
                </c:pt>
                <c:pt idx="820">
                  <c:v>685.45592265962819</c:v>
                </c:pt>
                <c:pt idx="821">
                  <c:v>653.99798187472459</c:v>
                </c:pt>
                <c:pt idx="822">
                  <c:v>664.06440546436988</c:v>
                </c:pt>
                <c:pt idx="823">
                  <c:v>632.62818514754088</c:v>
                </c:pt>
                <c:pt idx="824">
                  <c:v>580.48272804653004</c:v>
                </c:pt>
                <c:pt idx="825">
                  <c:v>994.60165161284851</c:v>
                </c:pt>
                <c:pt idx="826">
                  <c:v>983.72182373353576</c:v>
                </c:pt>
                <c:pt idx="827">
                  <c:v>962.49059045687306</c:v>
                </c:pt>
                <c:pt idx="828">
                  <c:v>703.36601330855592</c:v>
                </c:pt>
                <c:pt idx="829">
                  <c:v>847.69440439274956</c:v>
                </c:pt>
                <c:pt idx="830">
                  <c:v>847.20085032730799</c:v>
                </c:pt>
                <c:pt idx="831">
                  <c:v>846.69601020275286</c:v>
                </c:pt>
                <c:pt idx="832">
                  <c:v>846.17989352320035</c:v>
                </c:pt>
                <c:pt idx="833">
                  <c:v>845.65251000499802</c:v>
                </c:pt>
                <c:pt idx="834">
                  <c:v>834.80760287438625</c:v>
                </c:pt>
                <c:pt idx="835">
                  <c:v>782.76661781382256</c:v>
                </c:pt>
                <c:pt idx="836">
                  <c:v>854.29557655127769</c:v>
                </c:pt>
                <c:pt idx="837">
                  <c:v>894.85919888106912</c:v>
                </c:pt>
                <c:pt idx="838">
                  <c:v>894.24005112530938</c:v>
                </c:pt>
                <c:pt idx="839">
                  <c:v>893.60901609863174</c:v>
                </c:pt>
                <c:pt idx="840">
                  <c:v>892.96610568026779</c:v>
                </c:pt>
                <c:pt idx="841">
                  <c:v>882.05487988127527</c:v>
                </c:pt>
                <c:pt idx="842">
                  <c:v>860.89833808518836</c:v>
                </c:pt>
                <c:pt idx="843">
                  <c:v>870.484261592297</c:v>
                </c:pt>
                <c:pt idx="844">
                  <c:v>787.94538589438105</c:v>
                </c:pt>
                <c:pt idx="845">
                  <c:v>787.32398582670623</c:v>
                </c:pt>
                <c:pt idx="846">
                  <c:v>817.34248580135284</c:v>
                </c:pt>
                <c:pt idx="847">
                  <c:v>806.46674774935047</c:v>
                </c:pt>
                <c:pt idx="848">
                  <c:v>999.59640371037915</c:v>
                </c:pt>
                <c:pt idx="849">
                  <c:v>1019.1351606792846</c:v>
                </c:pt>
                <c:pt idx="850">
                  <c:v>1018.2604917908427</c:v>
                </c:pt>
                <c:pt idx="851">
                  <c:v>1017.3723401156362</c:v>
                </c:pt>
                <c:pt idx="852">
                  <c:v>1016.4707223715692</c:v>
                </c:pt>
                <c:pt idx="853">
                  <c:v>1015.5556555298767</c:v>
                </c:pt>
                <c:pt idx="854">
                  <c:v>1014.6271568148043</c:v>
                </c:pt>
                <c:pt idx="855">
                  <c:v>1013.6852437032735</c:v>
                </c:pt>
                <c:pt idx="856">
                  <c:v>384.83737489132881</c:v>
                </c:pt>
                <c:pt idx="857">
                  <c:v>384.4692732747626</c:v>
                </c:pt>
                <c:pt idx="858">
                  <c:v>394.20388665148062</c:v>
                </c:pt>
                <c:pt idx="859">
                  <c:v>393.81568420578435</c:v>
                </c:pt>
                <c:pt idx="860">
                  <c:v>393.42228569899851</c:v>
                </c:pt>
                <c:pt idx="861">
                  <c:v>977.52048097311581</c:v>
                </c:pt>
                <c:pt idx="862">
                  <c:v>976.51623669502408</c:v>
                </c:pt>
                <c:pt idx="863">
                  <c:v>915.15897280385798</c:v>
                </c:pt>
                <c:pt idx="864">
                  <c:v>743.40946577880572</c:v>
                </c:pt>
                <c:pt idx="865">
                  <c:v>853.00249383295932</c:v>
                </c:pt>
                <c:pt idx="866">
                  <c:v>842.05304367355734</c:v>
                </c:pt>
                <c:pt idx="867">
                  <c:v>841.12784149446532</c:v>
                </c:pt>
                <c:pt idx="868">
                  <c:v>850.19386198082907</c:v>
                </c:pt>
                <c:pt idx="869">
                  <c:v>819.26227388571886</c:v>
                </c:pt>
                <c:pt idx="870">
                  <c:v>818.3267678067931</c:v>
                </c:pt>
                <c:pt idx="871">
                  <c:v>817.38051916273025</c:v>
                </c:pt>
                <c:pt idx="872">
                  <c:v>796.51077635294814</c:v>
                </c:pt>
                <c:pt idx="873">
                  <c:v>805.51128188682378</c:v>
                </c:pt>
                <c:pt idx="874">
                  <c:v>993.26524015866494</c:v>
                </c:pt>
                <c:pt idx="875">
                  <c:v>992.05909527173162</c:v>
                </c:pt>
                <c:pt idx="876">
                  <c:v>990.83996073754474</c:v>
                </c:pt>
                <c:pt idx="877">
                  <c:v>989.60785949889316</c:v>
                </c:pt>
                <c:pt idx="878">
                  <c:v>988.36281474235943</c:v>
                </c:pt>
                <c:pt idx="879">
                  <c:v>987.1048498978746</c:v>
                </c:pt>
                <c:pt idx="880">
                  <c:v>985.83398863827563</c:v>
                </c:pt>
                <c:pt idx="881">
                  <c:v>984.55025487885325</c:v>
                </c:pt>
                <c:pt idx="882">
                  <c:v>983.25367277689691</c:v>
                </c:pt>
                <c:pt idx="883">
                  <c:v>981.94426673123689</c:v>
                </c:pt>
                <c:pt idx="884">
                  <c:v>980.62206138177885</c:v>
                </c:pt>
                <c:pt idx="885">
                  <c:v>979.28708160903773</c:v>
                </c:pt>
                <c:pt idx="886">
                  <c:v>977.93935253366408</c:v>
                </c:pt>
                <c:pt idx="887">
                  <c:v>976.57889951596712</c:v>
                </c:pt>
                <c:pt idx="888">
                  <c:v>975.20574815543466</c:v>
                </c:pt>
                <c:pt idx="889">
                  <c:v>915.39072883283245</c:v>
                </c:pt>
                <c:pt idx="890">
                  <c:v>914.07616675698</c:v>
                </c:pt>
                <c:pt idx="891">
                  <c:v>912.74974177379829</c:v>
                </c:pt>
                <c:pt idx="892">
                  <c:v>911.41147884151167</c:v>
                </c:pt>
                <c:pt idx="893">
                  <c:v>910.06140314084951</c:v>
                </c:pt>
                <c:pt idx="894">
                  <c:v>908.69954007457102</c:v>
                </c:pt>
                <c:pt idx="895">
                  <c:v>888.02110855917647</c:v>
                </c:pt>
                <c:pt idx="896">
                  <c:v>915.57822003754143</c:v>
                </c:pt>
                <c:pt idx="897">
                  <c:v>914.16628705154767</c:v>
                </c:pt>
                <c:pt idx="898">
                  <c:v>941.5659950568504</c:v>
                </c:pt>
                <c:pt idx="899">
                  <c:v>911.30702435623368</c:v>
                </c:pt>
                <c:pt idx="900">
                  <c:v>919.43721947977383</c:v>
                </c:pt>
                <c:pt idx="901">
                  <c:v>908.40074572038327</c:v>
                </c:pt>
                <c:pt idx="902">
                  <c:v>897.38341159884396</c:v>
                </c:pt>
                <c:pt idx="903">
                  <c:v>905.44766986396962</c:v>
                </c:pt>
                <c:pt idx="904">
                  <c:v>685.10171542014575</c:v>
                </c:pt>
                <c:pt idx="905">
                  <c:v>873.94966052950497</c:v>
                </c:pt>
                <c:pt idx="906">
                  <c:v>881.96383421764324</c:v>
                </c:pt>
                <c:pt idx="907">
                  <c:v>889.93462926987706</c:v>
                </c:pt>
                <c:pt idx="908">
                  <c:v>888.41053354377937</c:v>
                </c:pt>
                <c:pt idx="909">
                  <c:v>886.8750578011061</c:v>
                </c:pt>
                <c:pt idx="910">
                  <c:v>857.07307462288668</c:v>
                </c:pt>
                <c:pt idx="911">
                  <c:v>855.56465387864421</c:v>
                </c:pt>
                <c:pt idx="912">
                  <c:v>816.50484804143844</c:v>
                </c:pt>
                <c:pt idx="913">
                  <c:v>805.67355810862773</c:v>
                </c:pt>
                <c:pt idx="914">
                  <c:v>804.21710395797118</c:v>
                </c:pt>
                <c:pt idx="915">
                  <c:v>840.08762769065959</c:v>
                </c:pt>
                <c:pt idx="916">
                  <c:v>838.54200684451132</c:v>
                </c:pt>
                <c:pt idx="917">
                  <c:v>874.18508240060919</c:v>
                </c:pt>
                <c:pt idx="918">
                  <c:v>872.54851192230467</c:v>
                </c:pt>
                <c:pt idx="919">
                  <c:v>472.51004097409935</c:v>
                </c:pt>
                <c:pt idx="920">
                  <c:v>490.10462051135147</c:v>
                </c:pt>
                <c:pt idx="921">
                  <c:v>433.78621751101525</c:v>
                </c:pt>
                <c:pt idx="922">
                  <c:v>460.58070474010617</c:v>
                </c:pt>
                <c:pt idx="923">
                  <c:v>422.90641156662127</c:v>
                </c:pt>
                <c:pt idx="924">
                  <c:v>376.19570385172761</c:v>
                </c:pt>
                <c:pt idx="925">
                  <c:v>576.90841466508255</c:v>
                </c:pt>
                <c:pt idx="926">
                  <c:v>584.89166972469377</c:v>
                </c:pt>
                <c:pt idx="927">
                  <c:v>337.45750342923964</c:v>
                </c:pt>
                <c:pt idx="928">
                  <c:v>354.97405901585472</c:v>
                </c:pt>
                <c:pt idx="929">
                  <c:v>345.16199289207617</c:v>
                </c:pt>
                <c:pt idx="930">
                  <c:v>326.31867315501756</c:v>
                </c:pt>
                <c:pt idx="931">
                  <c:v>316.59218667847324</c:v>
                </c:pt>
                <c:pt idx="932">
                  <c:v>297.87321551017646</c:v>
                </c:pt>
                <c:pt idx="933">
                  <c:v>306.24881301836569</c:v>
                </c:pt>
                <c:pt idx="934">
                  <c:v>386.48667759820222</c:v>
                </c:pt>
                <c:pt idx="935">
                  <c:v>367.7164604623913</c:v>
                </c:pt>
                <c:pt idx="936">
                  <c:v>447.46070289897517</c:v>
                </c:pt>
                <c:pt idx="937">
                  <c:v>446.48111686302542</c:v>
                </c:pt>
                <c:pt idx="938">
                  <c:v>454.40588756489871</c:v>
                </c:pt>
                <c:pt idx="939">
                  <c:v>453.39538095392578</c:v>
                </c:pt>
                <c:pt idx="940">
                  <c:v>390.28797036444496</c:v>
                </c:pt>
                <c:pt idx="941">
                  <c:v>398.25659907331828</c:v>
                </c:pt>
                <c:pt idx="942">
                  <c:v>326.71008843276235</c:v>
                </c:pt>
                <c:pt idx="943">
                  <c:v>325.96070395753117</c:v>
                </c:pt>
                <c:pt idx="944">
                  <c:v>325.2072865767841</c:v>
                </c:pt>
                <c:pt idx="945">
                  <c:v>324.44985046425728</c:v>
                </c:pt>
                <c:pt idx="946">
                  <c:v>314.94007446754398</c:v>
                </c:pt>
                <c:pt idx="947">
                  <c:v>296.74003486447242</c:v>
                </c:pt>
                <c:pt idx="948">
                  <c:v>296.03301266665153</c:v>
                </c:pt>
                <c:pt idx="949">
                  <c:v>295.32235037180521</c:v>
                </c:pt>
                <c:pt idx="950">
                  <c:v>251.28334644564043</c:v>
                </c:pt>
                <c:pt idx="951">
                  <c:v>553.20500525169211</c:v>
                </c:pt>
                <c:pt idx="952">
                  <c:v>508.73384588074231</c:v>
                </c:pt>
                <c:pt idx="953">
                  <c:v>498.87432299033463</c:v>
                </c:pt>
                <c:pt idx="954">
                  <c:v>506.21116351128325</c:v>
                </c:pt>
                <c:pt idx="955">
                  <c:v>496.38223258660406</c:v>
                </c:pt>
                <c:pt idx="956">
                  <c:v>324.39362012761723</c:v>
                </c:pt>
                <c:pt idx="957">
                  <c:v>306.53748766840533</c:v>
                </c:pt>
                <c:pt idx="958">
                  <c:v>297.25789665113172</c:v>
                </c:pt>
                <c:pt idx="959">
                  <c:v>338.84529081316032</c:v>
                </c:pt>
                <c:pt idx="960">
                  <c:v>346.41224525904198</c:v>
                </c:pt>
                <c:pt idx="961">
                  <c:v>337.07695293752158</c:v>
                </c:pt>
                <c:pt idx="962">
                  <c:v>302.5680011850319</c:v>
                </c:pt>
                <c:pt idx="963">
                  <c:v>301.76309519802072</c:v>
                </c:pt>
                <c:pt idx="964">
                  <c:v>292.59470608505654</c:v>
                </c:pt>
                <c:pt idx="965">
                  <c:v>283.46781778188779</c:v>
                </c:pt>
                <c:pt idx="966">
                  <c:v>706.74343640096311</c:v>
                </c:pt>
                <c:pt idx="967">
                  <c:v>704.80885543926331</c:v>
                </c:pt>
                <c:pt idx="968">
                  <c:v>702.86583798147967</c:v>
                </c:pt>
                <c:pt idx="969">
                  <c:v>684.42231658549952</c:v>
                </c:pt>
                <c:pt idx="970">
                  <c:v>682.50864849516381</c:v>
                </c:pt>
                <c:pt idx="971">
                  <c:v>664.18716688277118</c:v>
                </c:pt>
                <c:pt idx="972">
                  <c:v>662.30377762947887</c:v>
                </c:pt>
                <c:pt idx="973">
                  <c:v>660.41252466079686</c:v>
                </c:pt>
                <c:pt idx="974">
                  <c:v>658.51344358191409</c:v>
                </c:pt>
                <c:pt idx="975">
                  <c:v>656.60657014710876</c:v>
                </c:pt>
                <c:pt idx="976">
                  <c:v>654.6919402591642</c:v>
                </c:pt>
                <c:pt idx="977">
                  <c:v>652.76958996878273</c:v>
                </c:pt>
                <c:pt idx="978">
                  <c:v>658.87461171442158</c:v>
                </c:pt>
                <c:pt idx="979">
                  <c:v>656.91300735565517</c:v>
                </c:pt>
                <c:pt idx="980">
                  <c:v>742.80199856642719</c:v>
                </c:pt>
                <c:pt idx="981">
                  <c:v>660.92972849551745</c:v>
                </c:pt>
                <c:pt idx="982">
                  <c:v>658.92091699335606</c:v>
                </c:pt>
                <c:pt idx="983">
                  <c:v>364.06750946724338</c:v>
                </c:pt>
                <c:pt idx="984">
                  <c:v>394.50618871620605</c:v>
                </c:pt>
                <c:pt idx="985">
                  <c:v>401.14788404030946</c:v>
                </c:pt>
                <c:pt idx="986">
                  <c:v>188.18578965352967</c:v>
                </c:pt>
                <c:pt idx="987">
                  <c:v>179.77751253871398</c:v>
                </c:pt>
                <c:pt idx="988">
                  <c:v>186.99989541638902</c:v>
                </c:pt>
                <c:pt idx="989">
                  <c:v>178.63688751837105</c:v>
                </c:pt>
                <c:pt idx="990">
                  <c:v>178.06348653933554</c:v>
                </c:pt>
                <c:pt idx="991">
                  <c:v>169.77116963074548</c:v>
                </c:pt>
                <c:pt idx="992">
                  <c:v>153.83527102611399</c:v>
                </c:pt>
                <c:pt idx="993">
                  <c:v>153.3313561155598</c:v>
                </c:pt>
                <c:pt idx="994">
                  <c:v>160.46697629108752</c:v>
                </c:pt>
                <c:pt idx="995">
                  <c:v>175.16603043089839</c:v>
                </c:pt>
                <c:pt idx="996">
                  <c:v>166.99006781604012</c:v>
                </c:pt>
                <c:pt idx="997">
                  <c:v>166.42812669359452</c:v>
                </c:pt>
                <c:pt idx="998">
                  <c:v>143.24644375566032</c:v>
                </c:pt>
                <c:pt idx="999">
                  <c:v>127.73074274569534</c:v>
                </c:pt>
                <c:pt idx="1000">
                  <c:v>127.29217674275827</c:v>
                </c:pt>
                <c:pt idx="1001">
                  <c:v>126.85218099499079</c:v>
                </c:pt>
                <c:pt idx="1002">
                  <c:v>126.41076380552029</c:v>
                </c:pt>
                <c:pt idx="1003">
                  <c:v>140.78769038842884</c:v>
                </c:pt>
                <c:pt idx="1004">
                  <c:v>140.2911923894082</c:v>
                </c:pt>
                <c:pt idx="1005">
                  <c:v>147.15066710228155</c:v>
                </c:pt>
                <c:pt idx="1006">
                  <c:v>153.95600006236231</c:v>
                </c:pt>
                <c:pt idx="1007">
                  <c:v>153.40209556820082</c:v>
                </c:pt>
                <c:pt idx="1008">
                  <c:v>145.56809279709577</c:v>
                </c:pt>
                <c:pt idx="1009">
                  <c:v>188.54855334639564</c:v>
                </c:pt>
                <c:pt idx="1010">
                  <c:v>209.53226695801291</c:v>
                </c:pt>
                <c:pt idx="1011">
                  <c:v>194.36097387404047</c:v>
                </c:pt>
                <c:pt idx="1012">
                  <c:v>200.80983861368389</c:v>
                </c:pt>
                <c:pt idx="1013">
                  <c:v>207.20288817968469</c:v>
                </c:pt>
                <c:pt idx="1014">
                  <c:v>177.94991950087356</c:v>
                </c:pt>
                <c:pt idx="1015">
                  <c:v>177.27473160199852</c:v>
                </c:pt>
                <c:pt idx="1016">
                  <c:v>176.59762854066935</c:v>
                </c:pt>
                <c:pt idx="1017">
                  <c:v>175.91862312795129</c:v>
                </c:pt>
                <c:pt idx="1018">
                  <c:v>154.20920082813677</c:v>
                </c:pt>
                <c:pt idx="1019">
                  <c:v>153.60836188446291</c:v>
                </c:pt>
                <c:pt idx="1020">
                  <c:v>153.00588289761893</c:v>
                </c:pt>
                <c:pt idx="1021">
                  <c:v>152.40177527752644</c:v>
                </c:pt>
                <c:pt idx="1022">
                  <c:v>137.99640951625247</c:v>
                </c:pt>
                <c:pt idx="1023">
                  <c:v>137.44429086002853</c:v>
                </c:pt>
                <c:pt idx="1024">
                  <c:v>123.20165063692681</c:v>
                </c:pt>
                <c:pt idx="1025">
                  <c:v>129.51893040978092</c:v>
                </c:pt>
                <c:pt idx="1026">
                  <c:v>122.20135313217713</c:v>
                </c:pt>
                <c:pt idx="1027">
                  <c:v>114.93821430733611</c:v>
                </c:pt>
                <c:pt idx="1028">
                  <c:v>114.4628434996846</c:v>
                </c:pt>
                <c:pt idx="1029">
                  <c:v>127.39643692497881</c:v>
                </c:pt>
                <c:pt idx="1030">
                  <c:v>126.86249690944803</c:v>
                </c:pt>
                <c:pt idx="1031">
                  <c:v>119.67844782064978</c:v>
                </c:pt>
                <c:pt idx="1032">
                  <c:v>132.41127136739647</c:v>
                </c:pt>
                <c:pt idx="1033">
                  <c:v>131.84513586645861</c:v>
                </c:pt>
                <c:pt idx="1034">
                  <c:v>131.27765739644138</c:v>
                </c:pt>
                <c:pt idx="1035">
                  <c:v>130.70884675225315</c:v>
                </c:pt>
                <c:pt idx="1036">
                  <c:v>117.12484328261321</c:v>
                </c:pt>
                <c:pt idx="1037">
                  <c:v>103.65381781538889</c:v>
                </c:pt>
                <c:pt idx="1038">
                  <c:v>103.19562413466471</c:v>
                </c:pt>
                <c:pt idx="1039">
                  <c:v>96.315374526767286</c:v>
                </c:pt>
                <c:pt idx="1040">
                  <c:v>89.491633569865343</c:v>
                </c:pt>
                <c:pt idx="1041">
                  <c:v>89.088030833057758</c:v>
                </c:pt>
                <c:pt idx="1042">
                  <c:v>95.018088266881321</c:v>
                </c:pt>
                <c:pt idx="1043">
                  <c:v>94.583781364030116</c:v>
                </c:pt>
                <c:pt idx="1044">
                  <c:v>100.42511913997147</c:v>
                </c:pt>
                <c:pt idx="1045">
                  <c:v>99.959893411687133</c:v>
                </c:pt>
                <c:pt idx="1046">
                  <c:v>99.493698498981701</c:v>
                </c:pt>
                <c:pt idx="1047">
                  <c:v>105.21570227849553</c:v>
                </c:pt>
                <c:pt idx="1048">
                  <c:v>104.7183391214552</c:v>
                </c:pt>
                <c:pt idx="1049">
                  <c:v>104.21997471065143</c:v>
                </c:pt>
                <c:pt idx="1050">
                  <c:v>109.82183145645445</c:v>
                </c:pt>
                <c:pt idx="1051">
                  <c:v>115.36384275481501</c:v>
                </c:pt>
                <c:pt idx="1052">
                  <c:v>114.80355425659091</c:v>
                </c:pt>
                <c:pt idx="1053">
                  <c:v>108.2294427601767</c:v>
                </c:pt>
                <c:pt idx="1054">
                  <c:v>101.71346903841302</c:v>
                </c:pt>
                <c:pt idx="1055">
                  <c:v>101.20929857038459</c:v>
                </c:pt>
                <c:pt idx="1056">
                  <c:v>100.70419423908707</c:v>
                </c:pt>
                <c:pt idx="1057">
                  <c:v>100.19816577296147</c:v>
                </c:pt>
                <c:pt idx="1058">
                  <c:v>99.691222925965874</c:v>
                </c:pt>
                <c:pt idx="1059">
                  <c:v>99.183375477665791</c:v>
                </c:pt>
                <c:pt idx="1060">
                  <c:v>92.870243043137108</c:v>
                </c:pt>
                <c:pt idx="1061">
                  <c:v>86.616181785930763</c:v>
                </c:pt>
                <c:pt idx="1062">
                  <c:v>86.165738564866828</c:v>
                </c:pt>
                <c:pt idx="1063">
                  <c:v>85.714531910111631</c:v>
                </c:pt>
                <c:pt idx="1064">
                  <c:v>85.262570565141985</c:v>
                </c:pt>
                <c:pt idx="1065">
                  <c:v>79.155872410234053</c:v>
                </c:pt>
                <c:pt idx="1066">
                  <c:v>84.356418894829531</c:v>
                </c:pt>
                <c:pt idx="1067">
                  <c:v>89.495729251448353</c:v>
                </c:pt>
                <c:pt idx="1068">
                  <c:v>89.010510900505508</c:v>
                </c:pt>
                <c:pt idx="1069">
                  <c:v>94.057317963203246</c:v>
                </c:pt>
                <c:pt idx="1070">
                  <c:v>93.540172793858943</c:v>
                </c:pt>
                <c:pt idx="1071">
                  <c:v>103.96603564719445</c:v>
                </c:pt>
                <c:pt idx="1072">
                  <c:v>103.38630602559989</c:v>
                </c:pt>
                <c:pt idx="1073">
                  <c:v>97.394894040954981</c:v>
                </c:pt>
                <c:pt idx="1074">
                  <c:v>96.844067443429779</c:v>
                </c:pt>
                <c:pt idx="1075">
                  <c:v>101.6420332110357</c:v>
                </c:pt>
                <c:pt idx="1076">
                  <c:v>101.05895232635572</c:v>
                </c:pt>
                <c:pt idx="1077">
                  <c:v>100.47506223408418</c:v>
                </c:pt>
                <c:pt idx="1078">
                  <c:v>94.632986314149576</c:v>
                </c:pt>
                <c:pt idx="1079">
                  <c:v>94.078326783786423</c:v>
                </c:pt>
                <c:pt idx="1080">
                  <c:v>88.32721491457859</c:v>
                </c:pt>
                <c:pt idx="1081">
                  <c:v>82.637170913927207</c:v>
                </c:pt>
                <c:pt idx="1082">
                  <c:v>71.874436147573306</c:v>
                </c:pt>
                <c:pt idx="1083">
                  <c:v>71.440802740695531</c:v>
                </c:pt>
                <c:pt idx="1084">
                  <c:v>86.222340023862529</c:v>
                </c:pt>
                <c:pt idx="1085">
                  <c:v>85.69449306620352</c:v>
                </c:pt>
                <c:pt idx="1086">
                  <c:v>80.156250219797428</c:v>
                </c:pt>
                <c:pt idx="1087">
                  <c:v>84.636918980462113</c:v>
                </c:pt>
                <c:pt idx="1088">
                  <c:v>84.107213045349908</c:v>
                </c:pt>
                <c:pt idx="1089">
                  <c:v>78.660619953771956</c:v>
                </c:pt>
                <c:pt idx="1090">
                  <c:v>78.160956827907881</c:v>
                </c:pt>
                <c:pt idx="1091">
                  <c:v>77.660750635080092</c:v>
                </c:pt>
                <c:pt idx="1092">
                  <c:v>77.160011496964742</c:v>
                </c:pt>
                <c:pt idx="1093">
                  <c:v>76.65874956991135</c:v>
                </c:pt>
                <c:pt idx="1094">
                  <c:v>76.156975045606799</c:v>
                </c:pt>
                <c:pt idx="1095">
                  <c:v>75.654698151769821</c:v>
                </c:pt>
                <c:pt idx="1096">
                  <c:v>75.151929152876221</c:v>
                </c:pt>
                <c:pt idx="1097">
                  <c:v>74.648678350918232</c:v>
                </c:pt>
                <c:pt idx="1098">
                  <c:v>69.510896330810723</c:v>
                </c:pt>
                <c:pt idx="1099">
                  <c:v>73.64077273815667</c:v>
                </c:pt>
                <c:pt idx="1100">
                  <c:v>73.136138726239267</c:v>
                </c:pt>
                <c:pt idx="1101">
                  <c:v>68.09162297887589</c:v>
                </c:pt>
                <c:pt idx="1102">
                  <c:v>58.602017982666851</c:v>
                </c:pt>
                <c:pt idx="1103">
                  <c:v>49.238500795716192</c:v>
                </c:pt>
                <c:pt idx="1104">
                  <c:v>48.890397792977346</c:v>
                </c:pt>
                <c:pt idx="1105">
                  <c:v>44.129110191799526</c:v>
                </c:pt>
                <c:pt idx="1106">
                  <c:v>39.430945957239793</c:v>
                </c:pt>
                <c:pt idx="1107">
                  <c:v>43.494978828657423</c:v>
                </c:pt>
                <c:pt idx="1108">
                  <c:v>38.859810199577915</c:v>
                </c:pt>
                <c:pt idx="1109">
                  <c:v>42.859933119868202</c:v>
                </c:pt>
                <c:pt idx="1110">
                  <c:v>46.796292752873633</c:v>
                </c:pt>
                <c:pt idx="1111">
                  <c:v>46.446430053958522</c:v>
                </c:pt>
                <c:pt idx="1112">
                  <c:v>41.905768987106732</c:v>
                </c:pt>
                <c:pt idx="1113">
                  <c:v>41.587316215696092</c:v>
                </c:pt>
                <c:pt idx="1114">
                  <c:v>37.141808347891406</c:v>
                </c:pt>
                <c:pt idx="1115">
                  <c:v>36.854869623782122</c:v>
                </c:pt>
                <c:pt idx="1116">
                  <c:v>36.567774729850278</c:v>
                </c:pt>
                <c:pt idx="1117">
                  <c:v>32.249360008103224</c:v>
                </c:pt>
                <c:pt idx="1118">
                  <c:v>31.993903858329542</c:v>
                </c:pt>
                <c:pt idx="1119">
                  <c:v>31.738325902687389</c:v>
                </c:pt>
                <c:pt idx="1120">
                  <c:v>31.482631878440952</c:v>
                </c:pt>
                <c:pt idx="1121">
                  <c:v>35.130181002669119</c:v>
                </c:pt>
                <c:pt idx="1122">
                  <c:v>30.970918749667323</c:v>
                </c:pt>
                <c:pt idx="1123">
                  <c:v>30.714911299513631</c:v>
                </c:pt>
                <c:pt idx="1124">
                  <c:v>30.458811091863971</c:v>
                </c:pt>
                <c:pt idx="1125">
                  <c:v>30.202624050915137</c:v>
                </c:pt>
                <c:pt idx="1126">
                  <c:v>33.689650659722666</c:v>
                </c:pt>
                <c:pt idx="1127">
                  <c:v>37.112516716044354</c:v>
                </c:pt>
                <c:pt idx="1128">
                  <c:v>36.792002243992819</c:v>
                </c:pt>
                <c:pt idx="1129">
                  <c:v>36.471409382690702</c:v>
                </c:pt>
                <c:pt idx="1130">
                  <c:v>39.765820393430396</c:v>
                </c:pt>
                <c:pt idx="1131">
                  <c:v>39.413021200680411</c:v>
                </c:pt>
                <c:pt idx="1132">
                  <c:v>39.060161326714621</c:v>
                </c:pt>
                <c:pt idx="1133">
                  <c:v>35.18840857008901</c:v>
                </c:pt>
                <c:pt idx="1134">
                  <c:v>38.354294231494357</c:v>
                </c:pt>
                <c:pt idx="1135">
                  <c:v>34.546640496652159</c:v>
                </c:pt>
                <c:pt idx="1136">
                  <c:v>30.803145756134001</c:v>
                </c:pt>
                <c:pt idx="1137">
                  <c:v>27.123823515177609</c:v>
                </c:pt>
                <c:pt idx="1138">
                  <c:v>26.867067511048486</c:v>
                </c:pt>
                <c:pt idx="1139">
                  <c:v>26.610312642033119</c:v>
                </c:pt>
                <c:pt idx="1140">
                  <c:v>29.647761326898099</c:v>
                </c:pt>
                <c:pt idx="1141">
                  <c:v>32.621041552205504</c:v>
                </c:pt>
                <c:pt idx="1142">
                  <c:v>35.530168234832679</c:v>
                </c:pt>
                <c:pt idx="1143">
                  <c:v>44.771019804155955</c:v>
                </c:pt>
                <c:pt idx="1144">
                  <c:v>53.819434821910924</c:v>
                </c:pt>
                <c:pt idx="1145">
                  <c:v>59.541697331440083</c:v>
                </c:pt>
                <c:pt idx="1146">
                  <c:v>68.237492233466654</c:v>
                </c:pt>
                <c:pt idx="1147">
                  <c:v>64.462481174500667</c:v>
                </c:pt>
                <c:pt idx="1148">
                  <c:v>57.714167579264263</c:v>
                </c:pt>
                <c:pt idx="1149">
                  <c:v>60.110850857244031</c:v>
                </c:pt>
                <c:pt idx="1150">
                  <c:v>59.470144599848084</c:v>
                </c:pt>
                <c:pt idx="1151">
                  <c:v>58.829655682017624</c:v>
                </c:pt>
                <c:pt idx="1152">
                  <c:v>58.189403475055705</c:v>
                </c:pt>
                <c:pt idx="1153">
                  <c:v>60.426878005824491</c:v>
                </c:pt>
                <c:pt idx="1154">
                  <c:v>65.4461412709841</c:v>
                </c:pt>
                <c:pt idx="1155">
                  <c:v>70.337831268301514</c:v>
                </c:pt>
                <c:pt idx="1156">
                  <c:v>63.975832873950331</c:v>
                </c:pt>
                <c:pt idx="1157">
                  <c:v>57.742010486801135</c:v>
                </c:pt>
                <c:pt idx="1158">
                  <c:v>65.224778359828463</c:v>
                </c:pt>
                <c:pt idx="1159">
                  <c:v>69.830739738859492</c:v>
                </c:pt>
                <c:pt idx="1160">
                  <c:v>108.81057216302337</c:v>
                </c:pt>
                <c:pt idx="1161">
                  <c:v>104.88225394317627</c:v>
                </c:pt>
                <c:pt idx="1162">
                  <c:v>113.96962189787646</c:v>
                </c:pt>
                <c:pt idx="1163">
                  <c:v>115.1282043783535</c:v>
                </c:pt>
                <c:pt idx="1164">
                  <c:v>116.22429513236699</c:v>
                </c:pt>
                <c:pt idx="1165">
                  <c:v>159.67050161107818</c:v>
                </c:pt>
                <c:pt idx="1166">
                  <c:v>103.45083806851271</c:v>
                </c:pt>
                <c:pt idx="1167">
                  <c:v>99.687694025139066</c:v>
                </c:pt>
                <c:pt idx="1168">
                  <c:v>98.3888806901506</c:v>
                </c:pt>
                <c:pt idx="1169">
                  <c:v>87.619010636496398</c:v>
                </c:pt>
                <c:pt idx="1170">
                  <c:v>88.785716030083535</c:v>
                </c:pt>
                <c:pt idx="1171">
                  <c:v>76.061194468699711</c:v>
                </c:pt>
                <c:pt idx="1172">
                  <c:v>72.746821207633388</c:v>
                </c:pt>
                <c:pt idx="1173">
                  <c:v>73.98032644463035</c:v>
                </c:pt>
                <c:pt idx="1174">
                  <c:v>77.36245527829621</c:v>
                </c:pt>
                <c:pt idx="1175">
                  <c:v>80.620151759228776</c:v>
                </c:pt>
                <c:pt idx="1176">
                  <c:v>81.606180325457672</c:v>
                </c:pt>
                <c:pt idx="1177">
                  <c:v>76.182535645563433</c:v>
                </c:pt>
                <c:pt idx="1178">
                  <c:v>75.055538596338494</c:v>
                </c:pt>
                <c:pt idx="1179">
                  <c:v>154.02122098304537</c:v>
                </c:pt>
                <c:pt idx="1180">
                  <c:v>133.47865417985901</c:v>
                </c:pt>
                <c:pt idx="1181">
                  <c:v>113.50070930737932</c:v>
                </c:pt>
                <c:pt idx="1182">
                  <c:v>105.84691435845613</c:v>
                </c:pt>
                <c:pt idx="1183">
                  <c:v>104.16968627187465</c:v>
                </c:pt>
                <c:pt idx="1184">
                  <c:v>100.59734177800638</c:v>
                </c:pt>
                <c:pt idx="1185">
                  <c:v>136.2993467266817</c:v>
                </c:pt>
                <c:pt idx="1186">
                  <c:v>134.04436008536567</c:v>
                </c:pt>
                <c:pt idx="1187">
                  <c:v>142.62615883555659</c:v>
                </c:pt>
                <c:pt idx="1188">
                  <c:v>141.97018903183769</c:v>
                </c:pt>
                <c:pt idx="1189">
                  <c:v>146.48971070815259</c:v>
                </c:pt>
                <c:pt idx="1190">
                  <c:v>137.06319623141795</c:v>
                </c:pt>
                <c:pt idx="1191">
                  <c:v>134.61793236325315</c:v>
                </c:pt>
                <c:pt idx="1192">
                  <c:v>132.17840985595856</c:v>
                </c:pt>
                <c:pt idx="1193">
                  <c:v>129.74482629625967</c:v>
                </c:pt>
                <c:pt idx="1194">
                  <c:v>108.21977801934942</c:v>
                </c:pt>
                <c:pt idx="1195">
                  <c:v>71.815372421701269</c:v>
                </c:pt>
                <c:pt idx="1196">
                  <c:v>75.020094327666868</c:v>
                </c:pt>
                <c:pt idx="1197">
                  <c:v>81.049998894449132</c:v>
                </c:pt>
                <c:pt idx="1198">
                  <c:v>80.900456585243717</c:v>
                </c:pt>
                <c:pt idx="1199">
                  <c:v>76.372990845944884</c:v>
                </c:pt>
                <c:pt idx="1200">
                  <c:v>46.568819676615021</c:v>
                </c:pt>
                <c:pt idx="1201">
                  <c:v>45.58785767145659</c:v>
                </c:pt>
                <c:pt idx="1202">
                  <c:v>56.776643523910884</c:v>
                </c:pt>
                <c:pt idx="1203">
                  <c:v>63.470577837002956</c:v>
                </c:pt>
                <c:pt idx="1204">
                  <c:v>60.765851426814109</c:v>
                </c:pt>
                <c:pt idx="1205">
                  <c:v>59.388677664544105</c:v>
                </c:pt>
                <c:pt idx="1206">
                  <c:v>54.313729074345829</c:v>
                </c:pt>
                <c:pt idx="1207">
                  <c:v>53.034814374829445</c:v>
                </c:pt>
                <c:pt idx="1208">
                  <c:v>39.997410105508699</c:v>
                </c:pt>
                <c:pt idx="1209">
                  <c:v>67.7072517379152</c:v>
                </c:pt>
                <c:pt idx="1210">
                  <c:v>82.798575736315129</c:v>
                </c:pt>
                <c:pt idx="1211">
                  <c:v>81.77674657781003</c:v>
                </c:pt>
                <c:pt idx="1212">
                  <c:v>93.452162242953136</c:v>
                </c:pt>
                <c:pt idx="1213">
                  <c:v>91.999673073280235</c:v>
                </c:pt>
                <c:pt idx="1214">
                  <c:v>90.504491979032565</c:v>
                </c:pt>
                <c:pt idx="1215">
                  <c:v>89.945261262212767</c:v>
                </c:pt>
                <c:pt idx="1216">
                  <c:v>87.390004907503283</c:v>
                </c:pt>
                <c:pt idx="1217">
                  <c:v>86.695077855892407</c:v>
                </c:pt>
                <c:pt idx="1218">
                  <c:v>66.219820566069203</c:v>
                </c:pt>
                <c:pt idx="1219">
                  <c:v>60.733485255188107</c:v>
                </c:pt>
                <c:pt idx="1220">
                  <c:v>52.115428090474765</c:v>
                </c:pt>
                <c:pt idx="1221">
                  <c:v>47.195782420881351</c:v>
                </c:pt>
                <c:pt idx="1222">
                  <c:v>38.566713282721295</c:v>
                </c:pt>
                <c:pt idx="1223">
                  <c:v>32.707761457207276</c:v>
                </c:pt>
                <c:pt idx="1224">
                  <c:v>27.908653869373268</c:v>
                </c:pt>
                <c:pt idx="1225">
                  <c:v>26.921573619679016</c:v>
                </c:pt>
                <c:pt idx="1226">
                  <c:v>26.626367501826753</c:v>
                </c:pt>
                <c:pt idx="1227">
                  <c:v>27.604186791508415</c:v>
                </c:pt>
                <c:pt idx="1228">
                  <c:v>25.912736640941493</c:v>
                </c:pt>
                <c:pt idx="1229">
                  <c:v>27.317883885982173</c:v>
                </c:pt>
                <c:pt idx="1230">
                  <c:v>29.119590668870682</c:v>
                </c:pt>
                <c:pt idx="1231">
                  <c:v>27.342614931253326</c:v>
                </c:pt>
                <c:pt idx="1232">
                  <c:v>26.696910268332445</c:v>
                </c:pt>
                <c:pt idx="1233">
                  <c:v>28.570148226115418</c:v>
                </c:pt>
                <c:pt idx="1234">
                  <c:v>22.877464877188938</c:v>
                </c:pt>
                <c:pt idx="1235">
                  <c:v>19.937887932946808</c:v>
                </c:pt>
                <c:pt idx="1236">
                  <c:v>18.960723820419283</c:v>
                </c:pt>
                <c:pt idx="1237">
                  <c:v>17.580992132165274</c:v>
                </c:pt>
                <c:pt idx="1238">
                  <c:v>16.658505910584211</c:v>
                </c:pt>
                <c:pt idx="1239">
                  <c:v>15.752987585255882</c:v>
                </c:pt>
                <c:pt idx="1240">
                  <c:v>15.572996187478973</c:v>
                </c:pt>
                <c:pt idx="1241">
                  <c:v>17.994423872339571</c:v>
                </c:pt>
                <c:pt idx="1242">
                  <c:v>14.71024581783213</c:v>
                </c:pt>
                <c:pt idx="1243">
                  <c:v>9.6759888264541249</c:v>
                </c:pt>
                <c:pt idx="1244">
                  <c:v>9.3137066878928838</c:v>
                </c:pt>
                <c:pt idx="1245">
                  <c:v>8.6756372101163279</c:v>
                </c:pt>
                <c:pt idx="1246">
                  <c:v>9.0034005102600219</c:v>
                </c:pt>
                <c:pt idx="1247">
                  <c:v>7.2352644669524278</c:v>
                </c:pt>
                <c:pt idx="1248">
                  <c:v>6.8728698447297463</c:v>
                </c:pt>
                <c:pt idx="1249">
                  <c:v>6.125827823781079</c:v>
                </c:pt>
                <c:pt idx="1250">
                  <c:v>5.6012723689845965</c:v>
                </c:pt>
                <c:pt idx="1251">
                  <c:v>4.3253764335542657</c:v>
                </c:pt>
                <c:pt idx="1252">
                  <c:v>4.1963685442009231</c:v>
                </c:pt>
                <c:pt idx="1253">
                  <c:v>3.5268801288100491</c:v>
                </c:pt>
                <c:pt idx="1254">
                  <c:v>3.0440085973351465</c:v>
                </c:pt>
                <c:pt idx="1255">
                  <c:v>2.6062746309300659</c:v>
                </c:pt>
                <c:pt idx="1256">
                  <c:v>2.3004467721875921</c:v>
                </c:pt>
                <c:pt idx="1257">
                  <c:v>1.9367346450129901</c:v>
                </c:pt>
                <c:pt idx="1258">
                  <c:v>1.6806811871418947</c:v>
                </c:pt>
                <c:pt idx="1259">
                  <c:v>1.5018494466270507</c:v>
                </c:pt>
                <c:pt idx="1260">
                  <c:v>1.2762276160721859</c:v>
                </c:pt>
                <c:pt idx="1261">
                  <c:v>1.0299389038444684</c:v>
                </c:pt>
                <c:pt idx="1262">
                  <c:v>0.85244497040909484</c:v>
                </c:pt>
                <c:pt idx="1263">
                  <c:v>0.72226573165177743</c:v>
                </c:pt>
                <c:pt idx="1264">
                  <c:v>0.48903930347065161</c:v>
                </c:pt>
                <c:pt idx="1265">
                  <c:v>0.31366559191067961</c:v>
                </c:pt>
                <c:pt idx="1266">
                  <c:v>0.22679849429731253</c:v>
                </c:pt>
                <c:pt idx="1267">
                  <c:v>0.17887221685504173</c:v>
                </c:pt>
                <c:pt idx="1268">
                  <c:v>0.16487229699707809</c:v>
                </c:pt>
                <c:pt idx="1269">
                  <c:v>0.11451806211519487</c:v>
                </c:pt>
                <c:pt idx="1270">
                  <c:v>7.6041165972856581E-2</c:v>
                </c:pt>
                <c:pt idx="1271">
                  <c:v>4.5749651238830215E-2</c:v>
                </c:pt>
                <c:pt idx="1272">
                  <c:v>2.6937743015575614E-2</c:v>
                </c:pt>
                <c:pt idx="1273">
                  <c:v>1.4618597335677516E-2</c:v>
                </c:pt>
                <c:pt idx="1274">
                  <c:v>6.8351898009933413E-3</c:v>
                </c:pt>
                <c:pt idx="1275">
                  <c:v>2.6569409563589491E-3</c:v>
                </c:pt>
                <c:pt idx="1276">
                  <c:v>1.0120828336792351E-3</c:v>
                </c:pt>
                <c:pt idx="1277">
                  <c:v>3.0531948637110915E-4</c:v>
                </c:pt>
                <c:pt idx="1278">
                  <c:v>8.1854899893868033E-5</c:v>
                </c:pt>
                <c:pt idx="1279">
                  <c:v>1.0733204125953898E-5</c:v>
                </c:pt>
                <c:pt idx="1280">
                  <c:v>7.1918254764207822E-7</c:v>
                </c:pt>
                <c:pt idx="1281">
                  <c:v>1.510352154296909E-8</c:v>
                </c:pt>
                <c:pt idx="1282">
                  <c:v>3.5012949575885068E-11</c:v>
                </c:pt>
                <c:pt idx="1283">
                  <c:v>9.2971938892681643E-16</c:v>
                </c:pt>
                <c:pt idx="1284">
                  <c:v>1.8524912812419232E-25</c:v>
                </c:pt>
                <c:pt idx="1285">
                  <c:v>5.5040581019026038E-63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83-486C-8371-C3CE94F9B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40256"/>
        <c:axId val="85842176"/>
      </c:scatterChart>
      <c:valAx>
        <c:axId val="85840256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crossAx val="85842176"/>
        <c:crosses val="autoZero"/>
        <c:crossBetween val="midCat"/>
        <c:majorUnit val="8.3333000000000018E-2"/>
        <c:minorUnit val="8.3333000000000018E-2"/>
      </c:valAx>
      <c:valAx>
        <c:axId val="858421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584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01919196516618"/>
          <c:y val="2.7010061242344705E-2"/>
          <c:w val="0.50347791786142337"/>
          <c:h val="0.1913502478856809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8403619663504"/>
          <c:y val="8.9820359281437931E-2"/>
          <c:w val="0.88144477798267351"/>
          <c:h val="0.60878243512974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light_config!$D$37:$D$42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light_config!$E$37:$E$42</c:f>
              <c:numCache>
                <c:formatCode>0.000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1.5281456953642385</c:v>
                </c:pt>
                <c:pt idx="3">
                  <c:v>1.6937086092715232</c:v>
                </c:pt>
                <c:pt idx="4">
                  <c:v>1.9834437086092715</c:v>
                </c:pt>
                <c:pt idx="5">
                  <c:v>2.0943708609271523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7F-4981-99B1-6250BC88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539264"/>
        <c:axId val="87696896"/>
      </c:barChart>
      <c:catAx>
        <c:axId val="865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0.40034436417097546"/>
              <c:y val="0.850299401197604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7696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7696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Effective occupancy</a:t>
                </a:r>
              </a:p>
            </c:rich>
          </c:tx>
          <c:layout>
            <c:manualLayout>
              <c:xMode val="edge"/>
              <c:yMode val="edge"/>
              <c:x val="8.5910652920962206E-3"/>
              <c:y val="0.185628742514970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65392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20176618448512"/>
          <c:y val="0.13586992577574564"/>
          <c:w val="0.85378221325352943"/>
          <c:h val="0.6159437407280611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light_config!$D$55:$D$63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27</c:v>
                </c:pt>
                <c:pt idx="6">
                  <c:v>49</c:v>
                </c:pt>
                <c:pt idx="7">
                  <c:v>91</c:v>
                </c:pt>
                <c:pt idx="8">
                  <c:v>259</c:v>
                </c:pt>
              </c:numCache>
            </c:numRef>
          </c:xVal>
          <c:yVal>
            <c:numRef>
              <c:f>light_config!$E$55:$E$63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0.66666666666666663</c:v>
                </c:pt>
                <c:pt idx="6">
                  <c:v>0.77777777777777779</c:v>
                </c:pt>
                <c:pt idx="7">
                  <c:v>0.88888888888888884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55-4784-9CF8-3B37044D5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79488"/>
        <c:axId val="92488064"/>
      </c:scatterChart>
      <c:valAx>
        <c:axId val="90879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Lighting event duration (minutes)</a:t>
                </a:r>
              </a:p>
            </c:rich>
          </c:tx>
          <c:layout>
            <c:manualLayout>
              <c:xMode val="edge"/>
              <c:yMode val="edge"/>
              <c:x val="0.39663900835925148"/>
              <c:y val="0.864132717106013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2488064"/>
        <c:crosses val="autoZero"/>
        <c:crossBetween val="midCat"/>
      </c:valAx>
      <c:valAx>
        <c:axId val="9248806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1848739495798318E-2"/>
              <c:y val="0.20652230971128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08794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8745107512369"/>
          <c:y val="0.11029451363781609"/>
          <c:w val="0.82218380538192959"/>
          <c:h val="0.54411996294580822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light_config!$R$10:$R$30</c:f>
              <c:numCache>
                <c:formatCode>General</c:formatCode>
                <c:ptCount val="2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light_config!$S$10:$S$30</c:f>
              <c:numCache>
                <c:formatCode>General</c:formatCode>
                <c:ptCount val="21"/>
                <c:pt idx="0">
                  <c:v>4.6051701859880909</c:v>
                </c:pt>
                <c:pt idx="1">
                  <c:v>2.9957322735539909</c:v>
                </c:pt>
                <c:pt idx="2">
                  <c:v>2.3025850929940455</c:v>
                </c:pt>
                <c:pt idx="3">
                  <c:v>1.8971199848858813</c:v>
                </c:pt>
                <c:pt idx="4">
                  <c:v>1.6094379124341003</c:v>
                </c:pt>
                <c:pt idx="5">
                  <c:v>1.3862943611198906</c:v>
                </c:pt>
                <c:pt idx="6">
                  <c:v>1.2039728043259361</c:v>
                </c:pt>
                <c:pt idx="7">
                  <c:v>1.0498221244986778</c:v>
                </c:pt>
                <c:pt idx="8">
                  <c:v>0.916290731874155</c:v>
                </c:pt>
                <c:pt idx="9">
                  <c:v>0.79850769621777162</c:v>
                </c:pt>
                <c:pt idx="10">
                  <c:v>0.69314718055994529</c:v>
                </c:pt>
                <c:pt idx="11">
                  <c:v>0.59783700075562041</c:v>
                </c:pt>
                <c:pt idx="12">
                  <c:v>0.51082562376599072</c:v>
                </c:pt>
                <c:pt idx="13">
                  <c:v>0.43078291609245423</c:v>
                </c:pt>
                <c:pt idx="14">
                  <c:v>0.35667494393873245</c:v>
                </c:pt>
                <c:pt idx="15">
                  <c:v>0.2876820724517809</c:v>
                </c:pt>
                <c:pt idx="16">
                  <c:v>0.22314355131420971</c:v>
                </c:pt>
                <c:pt idx="17">
                  <c:v>0.16251892949777494</c:v>
                </c:pt>
                <c:pt idx="18">
                  <c:v>0.10536051565782628</c:v>
                </c:pt>
                <c:pt idx="19">
                  <c:v>5.1293294387550578E-2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0-47DF-ADA8-DD112A128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23552"/>
        <c:axId val="96856320"/>
      </c:scatterChart>
      <c:valAx>
        <c:axId val="968235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Random variable, X</a:t>
                </a:r>
              </a:p>
            </c:rich>
          </c:tx>
          <c:layout>
            <c:manualLayout>
              <c:xMode val="edge"/>
              <c:yMode val="edge"/>
              <c:x val="0.47359191896787706"/>
              <c:y val="0.816179558437548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56320"/>
        <c:crosses val="autoZero"/>
        <c:crossBetween val="midCat"/>
      </c:valAx>
      <c:valAx>
        <c:axId val="9685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Relative bulb use weighting</a:t>
                </a:r>
              </a:p>
            </c:rich>
          </c:tx>
          <c:layout>
            <c:manualLayout>
              <c:xMode val="edge"/>
              <c:yMode val="edge"/>
              <c:x val="4.5774647887324112E-2"/>
              <c:y val="0.132353713138798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23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6</xdr:row>
      <xdr:rowOff>19050</xdr:rowOff>
    </xdr:from>
    <xdr:to>
      <xdr:col>13</xdr:col>
      <xdr:colOff>447675</xdr:colOff>
      <xdr:row>14</xdr:row>
      <xdr:rowOff>28575</xdr:rowOff>
    </xdr:to>
    <xdr:sp macro="" textlink="">
      <xdr:nvSpPr>
        <xdr:cNvPr id="2072" name="Rectangle 7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>
          <a:spLocks noChangeArrowheads="1"/>
        </xdr:cNvSpPr>
      </xdr:nvSpPr>
      <xdr:spPr bwMode="auto">
        <a:xfrm>
          <a:off x="7991475" y="1123950"/>
          <a:ext cx="2533650" cy="1304925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142875</xdr:colOff>
      <xdr:row>15</xdr:row>
      <xdr:rowOff>57150</xdr:rowOff>
    </xdr:from>
    <xdr:to>
      <xdr:col>12</xdr:col>
      <xdr:colOff>533400</xdr:colOff>
      <xdr:row>27</xdr:row>
      <xdr:rowOff>76200</xdr:rowOff>
    </xdr:to>
    <xdr:graphicFrame macro="">
      <xdr:nvGraphicFramePr>
        <xdr:cNvPr id="2073" name="Chart 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27</xdr:row>
      <xdr:rowOff>123825</xdr:rowOff>
    </xdr:from>
    <xdr:to>
      <xdr:col>12</xdr:col>
      <xdr:colOff>333375</xdr:colOff>
      <xdr:row>47</xdr:row>
      <xdr:rowOff>9525</xdr:rowOff>
    </xdr:to>
    <xdr:graphicFrame macro="">
      <xdr:nvGraphicFramePr>
        <xdr:cNvPr id="2076" name="Chart 28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8</xdr:row>
          <xdr:rowOff>76200</xdr:rowOff>
        </xdr:from>
        <xdr:to>
          <xdr:col>13</xdr:col>
          <xdr:colOff>390525</xdr:colOff>
          <xdr:row>10</xdr:row>
          <xdr:rowOff>28575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Allocate appliances to the dwelling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10</xdr:row>
          <xdr:rowOff>85725</xdr:rowOff>
        </xdr:from>
        <xdr:to>
          <xdr:col>13</xdr:col>
          <xdr:colOff>390525</xdr:colOff>
          <xdr:row>12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occupancy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12</xdr:row>
          <xdr:rowOff>66675</xdr:rowOff>
        </xdr:from>
        <xdr:to>
          <xdr:col>13</xdr:col>
          <xdr:colOff>390525</xdr:colOff>
          <xdr:row>13</xdr:row>
          <xdr:rowOff>142875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electricity demand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6</xdr:row>
          <xdr:rowOff>76200</xdr:rowOff>
        </xdr:from>
        <xdr:to>
          <xdr:col>13</xdr:col>
          <xdr:colOff>381000</xdr:colOff>
          <xdr:row>8</xdr:row>
          <xdr:rowOff>19050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0</xdr:rowOff>
    </xdr:from>
    <xdr:to>
      <xdr:col>6</xdr:col>
      <xdr:colOff>0</xdr:colOff>
      <xdr:row>73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5</xdr:row>
          <xdr:rowOff>57150</xdr:rowOff>
        </xdr:from>
        <xdr:to>
          <xdr:col>0</xdr:col>
          <xdr:colOff>1885950</xdr:colOff>
          <xdr:row>7</xdr:row>
          <xdr:rowOff>38100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</xdr:row>
          <xdr:rowOff>47625</xdr:rowOff>
        </xdr:from>
        <xdr:to>
          <xdr:col>0</xdr:col>
          <xdr:colOff>1876425</xdr:colOff>
          <xdr:row>5</xdr:row>
          <xdr:rowOff>9525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irradiance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5</xdr:row>
      <xdr:rowOff>123825</xdr:rowOff>
    </xdr:from>
    <xdr:to>
      <xdr:col>3</xdr:col>
      <xdr:colOff>333375</xdr:colOff>
      <xdr:row>7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333500" y="933450"/>
          <a:ext cx="828675" cy="295275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To state ...</a:t>
          </a:r>
        </a:p>
      </xdr:txBody>
    </xdr:sp>
    <xdr:clientData/>
  </xdr:twoCellAnchor>
  <xdr:twoCellAnchor>
    <xdr:from>
      <xdr:col>0</xdr:col>
      <xdr:colOff>171450</xdr:colOff>
      <xdr:row>9</xdr:row>
      <xdr:rowOff>28576</xdr:rowOff>
    </xdr:from>
    <xdr:to>
      <xdr:col>1</xdr:col>
      <xdr:colOff>238125</xdr:colOff>
      <xdr:row>11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71450" y="1485901"/>
          <a:ext cx="676275" cy="447674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From state ...</a:t>
          </a:r>
        </a:p>
      </xdr:txBody>
    </xdr:sp>
    <xdr:clientData/>
  </xdr:twoCellAnchor>
  <xdr:twoCellAnchor>
    <xdr:from>
      <xdr:col>0</xdr:col>
      <xdr:colOff>504829</xdr:colOff>
      <xdr:row>11</xdr:row>
      <xdr:rowOff>152399</xdr:rowOff>
    </xdr:from>
    <xdr:to>
      <xdr:col>0</xdr:col>
      <xdr:colOff>509589</xdr:colOff>
      <xdr:row>20</xdr:row>
      <xdr:rowOff>85727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3" idx="2"/>
        </xdr:cNvCxnSpPr>
      </xdr:nvCxnSpPr>
      <xdr:spPr>
        <a:xfrm rot="5400000">
          <a:off x="-188118" y="2626521"/>
          <a:ext cx="1390653" cy="4760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</xdr:row>
      <xdr:rowOff>104775</xdr:rowOff>
    </xdr:from>
    <xdr:to>
      <xdr:col>8</xdr:col>
      <xdr:colOff>600075</xdr:colOff>
      <xdr:row>6</xdr:row>
      <xdr:rowOff>104776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2162175" y="1076325"/>
          <a:ext cx="3314700" cy="1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28575</xdr:rowOff>
        </xdr:from>
        <xdr:to>
          <xdr:col>3</xdr:col>
          <xdr:colOff>742950</xdr:colOff>
          <xdr:row>11</xdr:row>
          <xdr:rowOff>95250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Randomise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32</xdr:row>
      <xdr:rowOff>76200</xdr:rowOff>
    </xdr:from>
    <xdr:to>
      <xdr:col>14</xdr:col>
      <xdr:colOff>57150</xdr:colOff>
      <xdr:row>42</xdr:row>
      <xdr:rowOff>142875</xdr:rowOff>
    </xdr:to>
    <xdr:graphicFrame macro="">
      <xdr:nvGraphicFramePr>
        <xdr:cNvPr id="6190" name="Chart 2">
          <a:extLst>
            <a:ext uri="{FF2B5EF4-FFF2-40B4-BE49-F238E27FC236}">
              <a16:creationId xmlns:a16="http://schemas.microsoft.com/office/drawing/2014/main" id="{00000000-0008-0000-0600-00002E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51</xdr:row>
      <xdr:rowOff>57150</xdr:rowOff>
    </xdr:from>
    <xdr:to>
      <xdr:col>14</xdr:col>
      <xdr:colOff>66675</xdr:colOff>
      <xdr:row>62</xdr:row>
      <xdr:rowOff>133350</xdr:rowOff>
    </xdr:to>
    <xdr:graphicFrame macro="">
      <xdr:nvGraphicFramePr>
        <xdr:cNvPr id="6191" name="Chart 6">
          <a:extLst>
            <a:ext uri="{FF2B5EF4-FFF2-40B4-BE49-F238E27FC236}">
              <a16:creationId xmlns:a16="http://schemas.microsoft.com/office/drawing/2014/main" id="{00000000-0008-0000-0600-00002F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</xdr:colOff>
      <xdr:row>9</xdr:row>
      <xdr:rowOff>76200</xdr:rowOff>
    </xdr:from>
    <xdr:to>
      <xdr:col>10</xdr:col>
      <xdr:colOff>0</xdr:colOff>
      <xdr:row>17</xdr:row>
      <xdr:rowOff>76200</xdr:rowOff>
    </xdr:to>
    <xdr:graphicFrame macro="">
      <xdr:nvGraphicFramePr>
        <xdr:cNvPr id="6192" name="Chart 7">
          <a:extLst>
            <a:ext uri="{FF2B5EF4-FFF2-40B4-BE49-F238E27FC236}">
              <a16:creationId xmlns:a16="http://schemas.microsoft.com/office/drawing/2014/main" id="{00000000-0008-0000-0600-00003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533400</xdr:colOff>
      <xdr:row>27</xdr:row>
      <xdr:rowOff>66675</xdr:rowOff>
    </xdr:from>
    <xdr:to>
      <xdr:col>15</xdr:col>
      <xdr:colOff>457200</xdr:colOff>
      <xdr:row>43</xdr:row>
      <xdr:rowOff>133350</xdr:rowOff>
    </xdr:to>
    <xdr:sp macro="" textlink="">
      <xdr:nvSpPr>
        <xdr:cNvPr id="6193" name="Rectangle 9">
          <a:extLst>
            <a:ext uri="{FF2B5EF4-FFF2-40B4-BE49-F238E27FC236}">
              <a16:creationId xmlns:a16="http://schemas.microsoft.com/office/drawing/2014/main" id="{00000000-0008-0000-0600-000031180000}"/>
            </a:ext>
          </a:extLst>
        </xdr:cNvPr>
        <xdr:cNvSpPr>
          <a:spLocks noChangeArrowheads="1"/>
        </xdr:cNvSpPr>
      </xdr:nvSpPr>
      <xdr:spPr bwMode="auto">
        <a:xfrm>
          <a:off x="342900" y="4429125"/>
          <a:ext cx="10925175" cy="25050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533400</xdr:colOff>
      <xdr:row>45</xdr:row>
      <xdr:rowOff>85725</xdr:rowOff>
    </xdr:from>
    <xdr:to>
      <xdr:col>15</xdr:col>
      <xdr:colOff>457200</xdr:colOff>
      <xdr:row>63</xdr:row>
      <xdr:rowOff>95250</xdr:rowOff>
    </xdr:to>
    <xdr:sp macro="" textlink="">
      <xdr:nvSpPr>
        <xdr:cNvPr id="6194" name="Rectangle 10">
          <a:extLst>
            <a:ext uri="{FF2B5EF4-FFF2-40B4-BE49-F238E27FC236}">
              <a16:creationId xmlns:a16="http://schemas.microsoft.com/office/drawing/2014/main" id="{00000000-0008-0000-0600-000032180000}"/>
            </a:ext>
          </a:extLst>
        </xdr:cNvPr>
        <xdr:cNvSpPr>
          <a:spLocks noChangeArrowheads="1"/>
        </xdr:cNvSpPr>
      </xdr:nvSpPr>
      <xdr:spPr bwMode="auto">
        <a:xfrm>
          <a:off x="342900" y="7191375"/>
          <a:ext cx="10925175" cy="27527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142875</xdr:rowOff>
    </xdr:from>
    <xdr:to>
      <xdr:col>15</xdr:col>
      <xdr:colOff>457200</xdr:colOff>
      <xdr:row>19</xdr:row>
      <xdr:rowOff>57150</xdr:rowOff>
    </xdr:to>
    <xdr:sp macro="" textlink="">
      <xdr:nvSpPr>
        <xdr:cNvPr id="6195" name="Rectangle 11">
          <a:extLst>
            <a:ext uri="{FF2B5EF4-FFF2-40B4-BE49-F238E27FC236}">
              <a16:creationId xmlns:a16="http://schemas.microsoft.com/office/drawing/2014/main" id="{00000000-0008-0000-0600-000033180000}"/>
            </a:ext>
          </a:extLst>
        </xdr:cNvPr>
        <xdr:cNvSpPr>
          <a:spLocks noChangeArrowheads="1"/>
        </xdr:cNvSpPr>
      </xdr:nvSpPr>
      <xdr:spPr bwMode="auto">
        <a:xfrm>
          <a:off x="342900" y="952500"/>
          <a:ext cx="10925175" cy="2171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85725</xdr:rowOff>
    </xdr:from>
    <xdr:to>
      <xdr:col>15</xdr:col>
      <xdr:colOff>400050</xdr:colOff>
      <xdr:row>5</xdr:row>
      <xdr:rowOff>38100</xdr:rowOff>
    </xdr:to>
    <xdr:sp macro="" textlink="">
      <xdr:nvSpPr>
        <xdr:cNvPr id="6196" name="Rectangle 12">
          <a:extLst>
            <a:ext uri="{FF2B5EF4-FFF2-40B4-BE49-F238E27FC236}">
              <a16:creationId xmlns:a16="http://schemas.microsoft.com/office/drawing/2014/main" id="{00000000-0008-0000-0600-000034180000}"/>
            </a:ext>
          </a:extLst>
        </xdr:cNvPr>
        <xdr:cNvSpPr>
          <a:spLocks noChangeArrowheads="1"/>
        </xdr:cNvSpPr>
      </xdr:nvSpPr>
      <xdr:spPr bwMode="auto">
        <a:xfrm>
          <a:off x="342900" y="285750"/>
          <a:ext cx="10868025" cy="5619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152400</xdr:rowOff>
    </xdr:from>
    <xdr:to>
      <xdr:col>15</xdr:col>
      <xdr:colOff>457200</xdr:colOff>
      <xdr:row>26</xdr:row>
      <xdr:rowOff>95250</xdr:rowOff>
    </xdr:to>
    <xdr:sp macro="" textlink="">
      <xdr:nvSpPr>
        <xdr:cNvPr id="6197" name="Rectangle 13">
          <a:extLst>
            <a:ext uri="{FF2B5EF4-FFF2-40B4-BE49-F238E27FC236}">
              <a16:creationId xmlns:a16="http://schemas.microsoft.com/office/drawing/2014/main" id="{00000000-0008-0000-0600-000035180000}"/>
            </a:ext>
          </a:extLst>
        </xdr:cNvPr>
        <xdr:cNvSpPr>
          <a:spLocks noChangeArrowheads="1"/>
        </xdr:cNvSpPr>
      </xdr:nvSpPr>
      <xdr:spPr bwMode="auto">
        <a:xfrm>
          <a:off x="342900" y="3219450"/>
          <a:ext cx="10925175" cy="10763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d" connectionId="1" xr16:uid="{00000000-0016-0000-0B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e" connectionId="2" xr16:uid="{00000000-0016-0000-0C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d" connectionId="3" xr16:uid="{00000000-0016-0000-0D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e" connectionId="4" xr16:uid="{00000000-0016-0000-0E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d" connectionId="5" xr16:uid="{00000000-0016-0000-0F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e" connectionId="6" xr16:uid="{00000000-0016-0000-1000-000005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d" connectionId="7" xr16:uid="{00000000-0016-0000-1100-000006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e" connectionId="8" xr16:uid="{00000000-0016-0000-1200-000007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d" connectionId="9" xr16:uid="{00000000-0016-0000-1300-000008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e" connectionId="10" xr16:uid="{00000000-0016-0000-1400-000009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decc.gov.uk/en/content/cms/statistics/publications/ecuk/ecuk.aspx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8"/>
  <sheetViews>
    <sheetView tabSelected="1" topLeftCell="A4" zoomScale="85" zoomScaleNormal="85" workbookViewId="0">
      <selection activeCell="N22" sqref="N22"/>
    </sheetView>
  </sheetViews>
  <sheetFormatPr defaultRowHeight="12.75" x14ac:dyDescent="0.2"/>
  <cols>
    <col min="1" max="1" width="2.5703125" customWidth="1"/>
    <col min="2" max="2" width="5.28515625" customWidth="1"/>
    <col min="3" max="3" width="14.140625" customWidth="1"/>
    <col min="4" max="4" width="14.42578125" customWidth="1"/>
    <col min="5" max="5" width="17" customWidth="1"/>
    <col min="6" max="6" width="9.85546875" customWidth="1"/>
    <col min="7" max="7" width="6.28515625" customWidth="1"/>
    <col min="8" max="8" width="22.7109375" customWidth="1"/>
    <col min="9" max="9" width="23.85546875" customWidth="1"/>
    <col min="10" max="10" width="4" customWidth="1"/>
    <col min="11" max="11" width="9.85546875" customWidth="1"/>
    <col min="12" max="12" width="12" customWidth="1"/>
  </cols>
  <sheetData>
    <row r="1" spans="1:18" ht="18" customHeight="1" x14ac:dyDescent="0.25">
      <c r="A1" t="s">
        <v>293</v>
      </c>
      <c r="B1" s="35" t="s">
        <v>420</v>
      </c>
      <c r="G1" s="1"/>
      <c r="J1" s="1"/>
    </row>
    <row r="2" spans="1:18" ht="18" customHeight="1" x14ac:dyDescent="0.2">
      <c r="B2" s="1"/>
      <c r="J2" s="11"/>
    </row>
    <row r="3" spans="1:18" x14ac:dyDescent="0.2">
      <c r="B3" t="s">
        <v>33</v>
      </c>
      <c r="G3" s="1" t="s">
        <v>286</v>
      </c>
      <c r="H3" s="15"/>
      <c r="I3" s="13"/>
      <c r="J3" s="13"/>
      <c r="K3" s="14"/>
      <c r="L3" s="14"/>
      <c r="M3" s="14"/>
      <c r="N3" s="14"/>
    </row>
    <row r="4" spans="1:18" x14ac:dyDescent="0.2">
      <c r="B4" s="12" t="s">
        <v>34</v>
      </c>
      <c r="G4" s="1">
        <v>1</v>
      </c>
      <c r="H4" s="14" t="s">
        <v>283</v>
      </c>
      <c r="I4" s="13"/>
      <c r="J4" s="13"/>
      <c r="K4" s="28">
        <v>3</v>
      </c>
      <c r="L4" s="14" t="s">
        <v>78</v>
      </c>
      <c r="M4" s="14"/>
      <c r="N4" s="14"/>
    </row>
    <row r="5" spans="1:18" x14ac:dyDescent="0.2">
      <c r="B5" s="12" t="s">
        <v>31</v>
      </c>
      <c r="G5" s="1">
        <v>2</v>
      </c>
      <c r="H5" s="14" t="s">
        <v>284</v>
      </c>
      <c r="I5" s="13"/>
      <c r="J5" s="13"/>
      <c r="K5" s="28" t="s">
        <v>92</v>
      </c>
      <c r="L5" s="14" t="s">
        <v>35</v>
      </c>
      <c r="M5" s="14"/>
      <c r="N5" s="14"/>
    </row>
    <row r="6" spans="1:18" x14ac:dyDescent="0.2">
      <c r="B6" s="12" t="s">
        <v>32</v>
      </c>
      <c r="G6" s="1">
        <v>3</v>
      </c>
      <c r="H6" s="110" t="s">
        <v>427</v>
      </c>
      <c r="I6" s="13"/>
      <c r="J6" s="13"/>
      <c r="K6" s="164" t="s">
        <v>413</v>
      </c>
      <c r="L6" s="14"/>
      <c r="M6" s="14"/>
      <c r="N6" s="14"/>
    </row>
    <row r="7" spans="1:18" x14ac:dyDescent="0.2">
      <c r="B7" s="12"/>
      <c r="G7" s="1">
        <v>4</v>
      </c>
      <c r="H7" s="110" t="s">
        <v>428</v>
      </c>
      <c r="I7" s="13"/>
      <c r="J7" s="13"/>
      <c r="K7" s="164"/>
      <c r="L7" s="14"/>
      <c r="M7" s="14"/>
      <c r="N7" s="14"/>
    </row>
    <row r="8" spans="1:18" x14ac:dyDescent="0.2">
      <c r="B8" s="10" t="s">
        <v>429</v>
      </c>
      <c r="G8" s="1"/>
      <c r="H8" s="110"/>
      <c r="I8" s="13"/>
      <c r="J8" s="13"/>
      <c r="K8" s="164"/>
      <c r="L8" s="14"/>
      <c r="M8" s="14"/>
      <c r="N8" s="14"/>
    </row>
    <row r="9" spans="1:18" s="3" customFormat="1" x14ac:dyDescent="0.2">
      <c r="C9" s="2"/>
      <c r="D9" s="2"/>
      <c r="E9" s="2"/>
      <c r="F9" s="2"/>
      <c r="G9" s="2">
        <v>5</v>
      </c>
      <c r="H9" s="14" t="s">
        <v>287</v>
      </c>
      <c r="I9" s="13"/>
      <c r="J9" s="13"/>
      <c r="K9" s="25"/>
      <c r="L9" s="14"/>
      <c r="M9" s="14"/>
      <c r="N9" s="14"/>
    </row>
    <row r="10" spans="1:18" x14ac:dyDescent="0.2">
      <c r="C10" s="10" t="s">
        <v>422</v>
      </c>
      <c r="E10" s="168">
        <f>PV_Model!N1451</f>
        <v>5.760329660033646</v>
      </c>
      <c r="F10" s="10" t="s">
        <v>361</v>
      </c>
      <c r="G10" s="1"/>
      <c r="H10" t="s">
        <v>288</v>
      </c>
      <c r="I10" s="13"/>
      <c r="J10" s="13"/>
      <c r="K10" s="15"/>
      <c r="L10" s="14"/>
      <c r="M10" s="14"/>
      <c r="N10" s="14"/>
    </row>
    <row r="11" spans="1:18" x14ac:dyDescent="0.2">
      <c r="C11" s="10" t="s">
        <v>417</v>
      </c>
      <c r="E11" s="168">
        <f>appliance_sim_data!D1453</f>
        <v>9.5050666666666661</v>
      </c>
      <c r="F11" s="10" t="s">
        <v>361</v>
      </c>
      <c r="G11" s="15">
        <v>6</v>
      </c>
      <c r="H11" s="14" t="s">
        <v>285</v>
      </c>
      <c r="I11" s="13"/>
      <c r="J11" s="13"/>
      <c r="K11" s="14"/>
      <c r="L11" s="14"/>
      <c r="M11" s="14"/>
      <c r="N11" s="14"/>
      <c r="O11" s="14"/>
      <c r="P11" s="14"/>
      <c r="Q11" s="14"/>
      <c r="R11" s="14"/>
    </row>
    <row r="12" spans="1:18" x14ac:dyDescent="0.2">
      <c r="C12" s="10" t="s">
        <v>419</v>
      </c>
      <c r="E12" s="168">
        <f>PV_Model!P1451</f>
        <v>3.0350651123359396</v>
      </c>
      <c r="F12" s="10" t="s">
        <v>361</v>
      </c>
      <c r="G12" s="1"/>
      <c r="I12" s="13"/>
      <c r="J12" s="13"/>
      <c r="K12" s="14"/>
      <c r="L12" s="14"/>
      <c r="M12" s="14"/>
      <c r="N12" s="14"/>
      <c r="O12" s="14"/>
      <c r="P12" s="14"/>
      <c r="Q12" s="14"/>
      <c r="R12" s="14"/>
    </row>
    <row r="13" spans="1:18" x14ac:dyDescent="0.2">
      <c r="G13" s="102">
        <v>7</v>
      </c>
      <c r="H13" s="110" t="s">
        <v>328</v>
      </c>
      <c r="I13" s="13"/>
      <c r="J13" s="13"/>
      <c r="L13" s="14"/>
      <c r="M13" s="14"/>
      <c r="N13" s="14"/>
      <c r="O13" s="14"/>
      <c r="P13" s="14"/>
      <c r="Q13" s="14"/>
      <c r="R13" s="14"/>
    </row>
    <row r="14" spans="1:18" x14ac:dyDescent="0.2">
      <c r="H14" s="110" t="s">
        <v>329</v>
      </c>
      <c r="I14" s="13"/>
      <c r="J14" s="14"/>
      <c r="K14" s="15"/>
      <c r="L14" s="14"/>
      <c r="M14" s="14"/>
      <c r="N14" s="14"/>
      <c r="O14" s="14"/>
      <c r="P14" s="14"/>
      <c r="Q14" s="14"/>
      <c r="R14" s="14"/>
    </row>
    <row r="15" spans="1:18" x14ac:dyDescent="0.2">
      <c r="C15" s="15" t="s">
        <v>282</v>
      </c>
      <c r="H15" s="20"/>
      <c r="I15" s="13"/>
      <c r="J15" s="14"/>
      <c r="K15" s="15"/>
      <c r="L15" s="14"/>
      <c r="M15" s="14"/>
      <c r="N15" s="14"/>
      <c r="O15" s="14"/>
      <c r="P15" s="14"/>
      <c r="Q15" s="14"/>
      <c r="R15" s="14"/>
    </row>
    <row r="16" spans="1:18" x14ac:dyDescent="0.2">
      <c r="B16" s="14"/>
      <c r="H16" s="14"/>
      <c r="I16" s="13"/>
      <c r="J16" s="14"/>
      <c r="K16" s="14"/>
      <c r="L16" s="14"/>
      <c r="M16" s="14"/>
      <c r="N16" s="14"/>
      <c r="O16" s="14"/>
      <c r="P16" s="14"/>
      <c r="Q16" s="14"/>
      <c r="R16" s="14"/>
    </row>
    <row r="17" spans="2:18" x14ac:dyDescent="0.2">
      <c r="J17" s="14"/>
      <c r="K17" s="14"/>
      <c r="L17" s="14"/>
      <c r="M17" s="14"/>
      <c r="N17" s="14"/>
      <c r="O17" s="14"/>
      <c r="P17" s="14"/>
      <c r="Q17" s="14"/>
      <c r="R17" s="14"/>
    </row>
    <row r="18" spans="2:18" x14ac:dyDescent="0.2">
      <c r="B18" s="14"/>
      <c r="N18" s="14"/>
      <c r="O18" s="14"/>
      <c r="P18" s="14"/>
      <c r="Q18" s="14"/>
      <c r="R18" s="14"/>
    </row>
    <row r="19" spans="2:18" x14ac:dyDescent="0.2">
      <c r="B19" s="14"/>
      <c r="N19" s="14"/>
      <c r="O19" s="14"/>
      <c r="P19" s="14"/>
      <c r="Q19" s="14"/>
      <c r="R19" s="14"/>
    </row>
    <row r="20" spans="2:18" x14ac:dyDescent="0.2">
      <c r="B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2:18" x14ac:dyDescent="0.2">
      <c r="B21" s="14"/>
      <c r="J21" s="14"/>
      <c r="K21" s="14"/>
      <c r="L21" s="14"/>
      <c r="M21" s="14"/>
      <c r="N21" s="14"/>
      <c r="O21" s="14"/>
      <c r="P21" s="14"/>
      <c r="Q21" s="14"/>
      <c r="R21" s="14"/>
    </row>
    <row r="22" spans="2:18" x14ac:dyDescent="0.2">
      <c r="B22" s="14"/>
      <c r="J22" s="14"/>
      <c r="K22" s="14"/>
      <c r="L22" s="14"/>
      <c r="M22" s="14"/>
      <c r="N22" s="14"/>
      <c r="O22" s="14"/>
      <c r="P22" s="14"/>
      <c r="Q22" s="14"/>
      <c r="R22" s="14"/>
    </row>
    <row r="23" spans="2:18" x14ac:dyDescent="0.2">
      <c r="B23" s="15"/>
      <c r="J23" s="14"/>
      <c r="K23" s="14"/>
      <c r="L23" s="14"/>
      <c r="M23" s="14"/>
      <c r="N23" s="14"/>
      <c r="O23" s="14"/>
      <c r="P23" s="14"/>
      <c r="Q23" s="14"/>
      <c r="R23" s="14"/>
    </row>
    <row r="24" spans="2:18" x14ac:dyDescent="0.2">
      <c r="B24" s="15"/>
      <c r="J24" s="14"/>
      <c r="K24" s="14"/>
      <c r="L24" s="14"/>
      <c r="M24" s="14"/>
      <c r="N24" s="14"/>
      <c r="O24" s="14"/>
      <c r="P24" s="14"/>
      <c r="Q24" s="14"/>
      <c r="R24" s="14"/>
    </row>
    <row r="25" spans="2:18" x14ac:dyDescent="0.2">
      <c r="B25" s="14"/>
      <c r="J25" s="14"/>
      <c r="K25" s="14"/>
      <c r="L25" s="14"/>
      <c r="M25" s="14"/>
      <c r="N25" s="14"/>
      <c r="O25" s="14"/>
      <c r="P25" s="14"/>
      <c r="Q25" s="14"/>
      <c r="R25" s="14"/>
    </row>
    <row r="26" spans="2:18" x14ac:dyDescent="0.2">
      <c r="D26" s="4"/>
      <c r="E26" s="4"/>
    </row>
    <row r="27" spans="2:18" x14ac:dyDescent="0.2">
      <c r="B27" s="14"/>
      <c r="C27" s="14"/>
      <c r="D27" s="13"/>
      <c r="E27" s="13"/>
      <c r="F27" s="14"/>
      <c r="G27" s="14"/>
      <c r="H27" s="14"/>
      <c r="I27" s="14"/>
      <c r="J27" s="14"/>
      <c r="K27" s="14"/>
      <c r="L27" s="14"/>
    </row>
    <row r="28" spans="2:18" x14ac:dyDescent="0.2">
      <c r="B28" s="14"/>
      <c r="D28" s="13"/>
      <c r="E28" s="13"/>
      <c r="F28" s="14"/>
      <c r="G28" s="14"/>
      <c r="H28" s="14"/>
      <c r="I28" s="14"/>
      <c r="J28" s="14"/>
      <c r="K28" s="14"/>
      <c r="L28" s="14"/>
    </row>
    <row r="29" spans="2:18" x14ac:dyDescent="0.2">
      <c r="B29" s="14"/>
      <c r="C29" s="14"/>
      <c r="D29" s="13"/>
      <c r="E29" s="13"/>
      <c r="F29" s="14"/>
      <c r="G29" s="14"/>
      <c r="H29" s="14"/>
      <c r="I29" s="14"/>
      <c r="J29" s="14"/>
      <c r="K29" s="14"/>
      <c r="L29" s="14"/>
    </row>
    <row r="30" spans="2:18" x14ac:dyDescent="0.2">
      <c r="B30" s="14"/>
      <c r="C30" s="14"/>
      <c r="D30" s="13"/>
      <c r="E30" s="13"/>
      <c r="F30" s="14"/>
      <c r="G30" s="14"/>
      <c r="H30" s="14"/>
      <c r="I30" s="14"/>
      <c r="J30" s="14"/>
      <c r="K30" s="14"/>
      <c r="L30" s="14"/>
    </row>
    <row r="31" spans="2:18" x14ac:dyDescent="0.2">
      <c r="B31" s="14"/>
      <c r="C31" s="14"/>
      <c r="D31" s="13"/>
      <c r="E31" s="13"/>
      <c r="F31" s="14"/>
      <c r="G31" s="14"/>
      <c r="H31" s="14"/>
      <c r="I31" s="14"/>
      <c r="J31" s="14"/>
      <c r="K31" s="14"/>
      <c r="L31" s="14"/>
    </row>
    <row r="32" spans="2:18" x14ac:dyDescent="0.2">
      <c r="B32" s="14"/>
      <c r="C32" s="14"/>
      <c r="D32" s="13"/>
      <c r="E32" s="13"/>
      <c r="F32" s="14"/>
      <c r="G32" s="14"/>
      <c r="H32" s="14"/>
      <c r="I32" s="14"/>
      <c r="J32" s="14"/>
      <c r="K32" s="14"/>
      <c r="L32" s="14"/>
    </row>
    <row r="33" spans="2:12" x14ac:dyDescent="0.2">
      <c r="B33" s="14"/>
      <c r="C33" s="14"/>
      <c r="D33" s="13"/>
      <c r="E33" s="13"/>
      <c r="F33" s="14"/>
      <c r="G33" s="14"/>
      <c r="H33" s="14"/>
      <c r="I33" s="14"/>
      <c r="J33" s="14"/>
      <c r="K33" s="14"/>
      <c r="L33" s="14"/>
    </row>
    <row r="34" spans="2:12" x14ac:dyDescent="0.2">
      <c r="B34" s="14"/>
      <c r="C34" s="14"/>
      <c r="D34" s="13"/>
      <c r="E34" s="13"/>
      <c r="F34" s="14"/>
      <c r="G34" s="14"/>
      <c r="H34" s="14"/>
      <c r="I34" s="14"/>
      <c r="J34" s="14"/>
      <c r="K34" s="14"/>
      <c r="L34" s="14"/>
    </row>
    <row r="35" spans="2:12" x14ac:dyDescent="0.2">
      <c r="B35" s="14"/>
      <c r="C35" s="14"/>
      <c r="D35" s="13"/>
      <c r="E35" s="13"/>
      <c r="F35" s="14"/>
      <c r="G35" s="14"/>
      <c r="H35" s="14"/>
      <c r="I35" s="14"/>
      <c r="J35" s="14"/>
      <c r="K35" s="14"/>
      <c r="L35" s="14"/>
    </row>
    <row r="36" spans="2:12" x14ac:dyDescent="0.2">
      <c r="B36" s="14"/>
      <c r="C36" s="14"/>
      <c r="D36" s="13"/>
      <c r="E36" s="13"/>
      <c r="F36" s="14"/>
      <c r="G36" s="14"/>
      <c r="H36" s="14"/>
      <c r="I36" s="14"/>
      <c r="J36" s="14"/>
      <c r="K36" s="14"/>
      <c r="L36" s="14"/>
    </row>
    <row r="37" spans="2:12" x14ac:dyDescent="0.2">
      <c r="B37" s="14"/>
      <c r="C37" s="14"/>
      <c r="D37" s="13"/>
      <c r="E37" s="13"/>
      <c r="F37" s="14"/>
      <c r="G37" s="14"/>
      <c r="H37" s="14"/>
      <c r="I37" s="14"/>
      <c r="J37" s="14"/>
      <c r="K37" s="14"/>
      <c r="L37" s="14"/>
    </row>
    <row r="38" spans="2:12" x14ac:dyDescent="0.2">
      <c r="B38" s="14"/>
      <c r="C38" s="14"/>
      <c r="D38" s="13"/>
      <c r="E38" s="13"/>
      <c r="F38" s="14"/>
      <c r="G38" s="14"/>
      <c r="H38" s="14"/>
      <c r="I38" s="14"/>
      <c r="J38" s="14"/>
      <c r="K38" s="14"/>
      <c r="L38" s="14"/>
    </row>
    <row r="39" spans="2:12" x14ac:dyDescent="0.2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2:12" x14ac:dyDescent="0.2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2:12" x14ac:dyDescent="0.2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2:12" x14ac:dyDescent="0.2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2:12" x14ac:dyDescent="0.2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2:12" x14ac:dyDescent="0.2"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2:12" x14ac:dyDescent="0.2"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9" spans="2:3" x14ac:dyDescent="0.2">
      <c r="C49" s="10"/>
    </row>
    <row r="50" spans="2:3" x14ac:dyDescent="0.2">
      <c r="B50" s="10" t="s">
        <v>277</v>
      </c>
    </row>
    <row r="51" spans="2:3" x14ac:dyDescent="0.2">
      <c r="B51" s="14"/>
    </row>
    <row r="52" spans="2:3" x14ac:dyDescent="0.2">
      <c r="B52" s="1" t="s">
        <v>52</v>
      </c>
    </row>
    <row r="53" spans="2:3" x14ac:dyDescent="0.2">
      <c r="B53" s="16" t="s">
        <v>97</v>
      </c>
    </row>
    <row r="54" spans="2:3" x14ac:dyDescent="0.2">
      <c r="B54" t="s">
        <v>98</v>
      </c>
    </row>
    <row r="55" spans="2:3" x14ac:dyDescent="0.2">
      <c r="B55" s="5"/>
    </row>
    <row r="56" spans="2:3" x14ac:dyDescent="0.2">
      <c r="B56" s="34" t="s">
        <v>104</v>
      </c>
    </row>
    <row r="58" spans="2:3" x14ac:dyDescent="0.2">
      <c r="B58" t="s">
        <v>294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4" name="Button 31">
              <controlPr defaultSize="0" print="0" autoFill="0" autoPict="0" macro="[0]!Sheet1.btnAllocateAppliances_Click">
                <anchor moveWithCells="1" sizeWithCells="1">
                  <from>
                    <xdr:col>10</xdr:col>
                    <xdr:colOff>47625</xdr:colOff>
                    <xdr:row>8</xdr:row>
                    <xdr:rowOff>76200</xdr:rowOff>
                  </from>
                  <to>
                    <xdr:col>13</xdr:col>
                    <xdr:colOff>390525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5" name="Button 32">
              <controlPr defaultSize="0" print="0" autoFill="0" autoPict="0" macro="[0]!Sheet1.btnRunOccupancy_Click">
                <anchor moveWithCells="1" sizeWithCells="1">
                  <from>
                    <xdr:col>10</xdr:col>
                    <xdr:colOff>47625</xdr:colOff>
                    <xdr:row>10</xdr:row>
                    <xdr:rowOff>85725</xdr:rowOff>
                  </from>
                  <to>
                    <xdr:col>13</xdr:col>
                    <xdr:colOff>390525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6" name="Button 33">
              <controlPr defaultSize="0" print="0" autoFill="0" autoPict="0" macro="[0]!Sheet1.btnRunApplianceModel_Click">
                <anchor moveWithCells="1" sizeWithCells="1">
                  <from>
                    <xdr:col>10</xdr:col>
                    <xdr:colOff>57150</xdr:colOff>
                    <xdr:row>12</xdr:row>
                    <xdr:rowOff>66675</xdr:rowOff>
                  </from>
                  <to>
                    <xdr:col>13</xdr:col>
                    <xdr:colOff>390525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7" name="Button 34">
              <controlPr defaultSize="0" print="0" autoFill="0" autoPict="0" macro="[0]!SimulateClearnessIndex_Click">
                <anchor moveWithCells="1" sizeWithCells="1">
                  <from>
                    <xdr:col>10</xdr:col>
                    <xdr:colOff>47625</xdr:colOff>
                    <xdr:row>6</xdr:row>
                    <xdr:rowOff>76200</xdr:rowOff>
                  </from>
                  <to>
                    <xdr:col>13</xdr:col>
                    <xdr:colOff>381000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/>
  <dimension ref="A1:T1451"/>
  <sheetViews>
    <sheetView topLeftCell="A1424" workbookViewId="0">
      <selection activeCell="M10" sqref="M10:M1449"/>
    </sheetView>
  </sheetViews>
  <sheetFormatPr defaultRowHeight="12" x14ac:dyDescent="0.2"/>
  <cols>
    <col min="1" max="1" width="32.140625" style="116" customWidth="1"/>
    <col min="2" max="2" width="12.7109375" style="116" bestFit="1" customWidth="1"/>
    <col min="3" max="5" width="9.140625" style="116"/>
    <col min="6" max="6" width="26.5703125" style="116" customWidth="1"/>
    <col min="7" max="7" width="4.140625" style="116" customWidth="1"/>
    <col min="8" max="8" width="9.140625" style="116"/>
    <col min="9" max="9" width="20" style="116" customWidth="1"/>
    <col min="10" max="10" width="14.140625" style="116" customWidth="1"/>
    <col min="11" max="12" width="9.140625" style="116"/>
    <col min="13" max="14" width="12.140625" style="116" bestFit="1" customWidth="1"/>
    <col min="15" max="15" width="21.7109375" style="116" customWidth="1"/>
    <col min="16" max="16384" width="9.140625" style="116"/>
  </cols>
  <sheetData>
    <row r="1" spans="1:16" ht="15.75" x14ac:dyDescent="0.25">
      <c r="A1" s="152" t="s">
        <v>388</v>
      </c>
      <c r="D1" s="115" t="s">
        <v>331</v>
      </c>
    </row>
    <row r="2" spans="1:16" x14ac:dyDescent="0.2">
      <c r="A2" s="115"/>
      <c r="D2" s="116" t="s">
        <v>371</v>
      </c>
    </row>
    <row r="3" spans="1:16" x14ac:dyDescent="0.2">
      <c r="A3" s="116" t="s">
        <v>385</v>
      </c>
      <c r="D3" s="116" t="s">
        <v>372</v>
      </c>
    </row>
    <row r="4" spans="1:16" x14ac:dyDescent="0.2">
      <c r="A4" s="115"/>
      <c r="D4" s="116" t="s">
        <v>382</v>
      </c>
    </row>
    <row r="5" spans="1:16" x14ac:dyDescent="0.2">
      <c r="B5" s="116" t="s">
        <v>425</v>
      </c>
      <c r="D5" s="116" t="s">
        <v>383</v>
      </c>
    </row>
    <row r="6" spans="1:16" x14ac:dyDescent="0.2">
      <c r="A6" s="115"/>
      <c r="D6" s="116" t="s">
        <v>387</v>
      </c>
    </row>
    <row r="7" spans="1:16" x14ac:dyDescent="0.2">
      <c r="B7" s="116" t="s">
        <v>430</v>
      </c>
      <c r="D7" s="116" t="s">
        <v>412</v>
      </c>
      <c r="H7" s="117"/>
    </row>
    <row r="8" spans="1:16" ht="12.75" thickBot="1" x14ac:dyDescent="0.25">
      <c r="H8" s="117" t="s">
        <v>411</v>
      </c>
    </row>
    <row r="9" spans="1:16" ht="38.25" customHeight="1" thickBot="1" x14ac:dyDescent="0.25">
      <c r="A9" s="122" t="s">
        <v>367</v>
      </c>
      <c r="B9" s="137" t="s">
        <v>368</v>
      </c>
      <c r="C9" s="138" t="s">
        <v>369</v>
      </c>
      <c r="D9" s="138" t="s">
        <v>368</v>
      </c>
      <c r="E9" s="139" t="s">
        <v>369</v>
      </c>
      <c r="F9" s="123" t="s">
        <v>379</v>
      </c>
      <c r="H9" s="159" t="s">
        <v>407</v>
      </c>
      <c r="I9" s="160" t="s">
        <v>410</v>
      </c>
      <c r="J9" s="160" t="s">
        <v>409</v>
      </c>
      <c r="K9" s="160" t="s">
        <v>406</v>
      </c>
      <c r="L9" s="160" t="s">
        <v>421</v>
      </c>
      <c r="M9" s="160" t="s">
        <v>414</v>
      </c>
      <c r="N9" s="161" t="s">
        <v>415</v>
      </c>
      <c r="O9" s="169" t="s">
        <v>416</v>
      </c>
      <c r="P9" s="170" t="s">
        <v>418</v>
      </c>
    </row>
    <row r="10" spans="1:16" x14ac:dyDescent="0.2">
      <c r="A10" s="133" t="s">
        <v>332</v>
      </c>
      <c r="B10" s="140">
        <v>52.8</v>
      </c>
      <c r="C10" s="134" t="s">
        <v>333</v>
      </c>
      <c r="D10" s="135">
        <f>RADIANS(B10)</f>
        <v>0.92153384505300595</v>
      </c>
      <c r="E10" s="141" t="s">
        <v>334</v>
      </c>
      <c r="F10" s="136" t="s">
        <v>366</v>
      </c>
      <c r="H10" s="157">
        <v>0</v>
      </c>
      <c r="I10" s="126">
        <v>0</v>
      </c>
      <c r="J10" s="126">
        <v>0</v>
      </c>
      <c r="K10" s="126">
        <v>1</v>
      </c>
      <c r="L10" s="126">
        <f>I10*K10</f>
        <v>0</v>
      </c>
      <c r="M10" s="126">
        <f>J10*K10</f>
        <v>0</v>
      </c>
      <c r="N10" s="163">
        <f>M10*$B$46*$B$47</f>
        <v>0</v>
      </c>
      <c r="O10" s="165">
        <f>appliance_sim_data!D12-N10</f>
        <v>28</v>
      </c>
      <c r="P10" s="166">
        <f>IF(O10&lt;0, ABS(O10), 0)</f>
        <v>0</v>
      </c>
    </row>
    <row r="11" spans="1:16" x14ac:dyDescent="0.2">
      <c r="A11" s="124" t="s">
        <v>335</v>
      </c>
      <c r="B11" s="142">
        <v>-1.2</v>
      </c>
      <c r="C11" s="125" t="s">
        <v>333</v>
      </c>
      <c r="D11" s="126">
        <f>RADIANS(B11)</f>
        <v>-2.0943951023931952E-2</v>
      </c>
      <c r="E11" s="143" t="s">
        <v>334</v>
      </c>
      <c r="F11" s="127" t="s">
        <v>366</v>
      </c>
      <c r="H11" s="157">
        <v>6.9444444444444447E-4</v>
      </c>
      <c r="I11" s="126">
        <v>0</v>
      </c>
      <c r="J11" s="126">
        <v>0</v>
      </c>
      <c r="K11" s="126">
        <v>1</v>
      </c>
      <c r="L11" s="126">
        <f t="shared" ref="L11:L74" si="0">I11*K11</f>
        <v>0</v>
      </c>
      <c r="M11" s="126">
        <f t="shared" ref="M11:M74" si="1">J11*K11</f>
        <v>0</v>
      </c>
      <c r="N11" s="163">
        <f t="shared" ref="N11:N74" si="2">M11*$B$46*$B$47</f>
        <v>0</v>
      </c>
      <c r="O11" s="165">
        <f>appliance_sim_data!D13-N11</f>
        <v>28</v>
      </c>
      <c r="P11" s="165">
        <f t="shared" ref="P11:P74" si="3">IF(O11&lt;0, ABS(O11), 0)</f>
        <v>0</v>
      </c>
    </row>
    <row r="12" spans="1:16" x14ac:dyDescent="0.2">
      <c r="A12" s="124" t="s">
        <v>336</v>
      </c>
      <c r="B12" s="144">
        <v>172</v>
      </c>
      <c r="C12" s="125"/>
      <c r="D12" s="125"/>
      <c r="E12" s="143"/>
      <c r="F12" s="127" t="s">
        <v>366</v>
      </c>
      <c r="H12" s="157">
        <v>1.38888888888889E-3</v>
      </c>
      <c r="I12" s="126">
        <v>0</v>
      </c>
      <c r="J12" s="126">
        <v>0</v>
      </c>
      <c r="K12" s="126">
        <v>1</v>
      </c>
      <c r="L12" s="126">
        <f t="shared" si="0"/>
        <v>0</v>
      </c>
      <c r="M12" s="126">
        <f t="shared" si="1"/>
        <v>0</v>
      </c>
      <c r="N12" s="163">
        <f t="shared" si="2"/>
        <v>0</v>
      </c>
      <c r="O12" s="165">
        <f>appliance_sim_data!D14-N12</f>
        <v>28</v>
      </c>
      <c r="P12" s="165">
        <f t="shared" si="3"/>
        <v>0</v>
      </c>
    </row>
    <row r="13" spans="1:16" x14ac:dyDescent="0.2">
      <c r="A13" s="124" t="s">
        <v>337</v>
      </c>
      <c r="B13" s="145">
        <v>23</v>
      </c>
      <c r="C13" s="129" t="s">
        <v>338</v>
      </c>
      <c r="D13" s="128">
        <v>59</v>
      </c>
      <c r="E13" s="143" t="s">
        <v>339</v>
      </c>
      <c r="F13" s="127" t="s">
        <v>366</v>
      </c>
      <c r="H13" s="157">
        <v>2.0833333333333298E-3</v>
      </c>
      <c r="I13" s="126">
        <v>0</v>
      </c>
      <c r="J13" s="126">
        <v>0</v>
      </c>
      <c r="K13" s="126">
        <v>0.94</v>
      </c>
      <c r="L13" s="126">
        <f t="shared" si="0"/>
        <v>0</v>
      </c>
      <c r="M13" s="126">
        <f t="shared" si="1"/>
        <v>0</v>
      </c>
      <c r="N13" s="163">
        <f t="shared" si="2"/>
        <v>0</v>
      </c>
      <c r="O13" s="165">
        <f>appliance_sim_data!D15-N13</f>
        <v>28</v>
      </c>
      <c r="P13" s="165">
        <f t="shared" si="3"/>
        <v>0</v>
      </c>
    </row>
    <row r="14" spans="1:16" x14ac:dyDescent="0.2">
      <c r="A14" s="124" t="s">
        <v>362</v>
      </c>
      <c r="B14" s="145">
        <v>87</v>
      </c>
      <c r="C14" s="129"/>
      <c r="D14" s="125"/>
      <c r="E14" s="143"/>
      <c r="F14" s="127" t="s">
        <v>366</v>
      </c>
      <c r="H14" s="157">
        <v>2.7777777777777801E-3</v>
      </c>
      <c r="I14" s="126">
        <v>0</v>
      </c>
      <c r="J14" s="126">
        <v>0</v>
      </c>
      <c r="K14" s="126">
        <v>0.94</v>
      </c>
      <c r="L14" s="126">
        <f t="shared" si="0"/>
        <v>0</v>
      </c>
      <c r="M14" s="126">
        <f t="shared" si="1"/>
        <v>0</v>
      </c>
      <c r="N14" s="163">
        <f t="shared" si="2"/>
        <v>0</v>
      </c>
      <c r="O14" s="165">
        <f>appliance_sim_data!D16-N14</f>
        <v>28</v>
      </c>
      <c r="P14" s="165">
        <f t="shared" si="3"/>
        <v>0</v>
      </c>
    </row>
    <row r="15" spans="1:16" x14ac:dyDescent="0.2">
      <c r="A15" s="124" t="s">
        <v>365</v>
      </c>
      <c r="B15" s="145">
        <v>304</v>
      </c>
      <c r="C15" s="125"/>
      <c r="D15" s="125"/>
      <c r="E15" s="143"/>
      <c r="F15" s="127" t="s">
        <v>366</v>
      </c>
      <c r="H15" s="157">
        <v>3.4722222222222199E-3</v>
      </c>
      <c r="I15" s="126">
        <v>0</v>
      </c>
      <c r="J15" s="126">
        <v>0</v>
      </c>
      <c r="K15" s="126">
        <v>0.92</v>
      </c>
      <c r="L15" s="126">
        <f t="shared" si="0"/>
        <v>0</v>
      </c>
      <c r="M15" s="126">
        <f t="shared" si="1"/>
        <v>0</v>
      </c>
      <c r="N15" s="163">
        <f t="shared" si="2"/>
        <v>0</v>
      </c>
      <c r="O15" s="165">
        <f>appliance_sim_data!D17-N15</f>
        <v>28</v>
      </c>
      <c r="P15" s="165">
        <f t="shared" si="3"/>
        <v>0</v>
      </c>
    </row>
    <row r="16" spans="1:16" x14ac:dyDescent="0.2">
      <c r="A16" s="124" t="s">
        <v>340</v>
      </c>
      <c r="B16" s="146">
        <f>IF(AND(B12&gt;=B14,B12&lt;B15),B13-1,B13)</f>
        <v>22</v>
      </c>
      <c r="C16" s="129" t="s">
        <v>338</v>
      </c>
      <c r="D16" s="125">
        <f>D13</f>
        <v>59</v>
      </c>
      <c r="E16" s="143" t="s">
        <v>339</v>
      </c>
      <c r="F16" s="127" t="s">
        <v>370</v>
      </c>
      <c r="H16" s="157">
        <v>4.1666666666666701E-3</v>
      </c>
      <c r="I16" s="126">
        <v>0</v>
      </c>
      <c r="J16" s="126">
        <v>0</v>
      </c>
      <c r="K16" s="126">
        <v>0.97</v>
      </c>
      <c r="L16" s="126">
        <f t="shared" si="0"/>
        <v>0</v>
      </c>
      <c r="M16" s="126">
        <f t="shared" si="1"/>
        <v>0</v>
      </c>
      <c r="N16" s="163">
        <f t="shared" si="2"/>
        <v>0</v>
      </c>
      <c r="O16" s="165">
        <f>appliance_sim_data!D18-N16</f>
        <v>28</v>
      </c>
      <c r="P16" s="165">
        <f t="shared" si="3"/>
        <v>0</v>
      </c>
    </row>
    <row r="17" spans="1:16" x14ac:dyDescent="0.2">
      <c r="A17" s="124" t="s">
        <v>341</v>
      </c>
      <c r="B17" s="142">
        <v>0</v>
      </c>
      <c r="C17" s="125" t="s">
        <v>333</v>
      </c>
      <c r="D17" s="126">
        <f>RADIANS(B17)</f>
        <v>0</v>
      </c>
      <c r="E17" s="143" t="s">
        <v>334</v>
      </c>
      <c r="F17" s="127" t="s">
        <v>366</v>
      </c>
      <c r="H17" s="157">
        <v>4.8611111111111103E-3</v>
      </c>
      <c r="I17" s="126">
        <v>0</v>
      </c>
      <c r="J17" s="126">
        <v>0</v>
      </c>
      <c r="K17" s="126">
        <v>1</v>
      </c>
      <c r="L17" s="126">
        <f t="shared" si="0"/>
        <v>0</v>
      </c>
      <c r="M17" s="126">
        <f t="shared" si="1"/>
        <v>0</v>
      </c>
      <c r="N17" s="163">
        <f t="shared" si="2"/>
        <v>0</v>
      </c>
      <c r="O17" s="165">
        <f>appliance_sim_data!D19-N17</f>
        <v>28</v>
      </c>
      <c r="P17" s="165">
        <f t="shared" si="3"/>
        <v>0</v>
      </c>
    </row>
    <row r="18" spans="1:16" x14ac:dyDescent="0.2">
      <c r="A18" s="124" t="s">
        <v>342</v>
      </c>
      <c r="B18" s="147">
        <f>360*(B12-81)/364</f>
        <v>90</v>
      </c>
      <c r="C18" s="125" t="s">
        <v>333</v>
      </c>
      <c r="D18" s="126">
        <f>RADIANS(B18)</f>
        <v>1.5707963267948966</v>
      </c>
      <c r="E18" s="143" t="s">
        <v>334</v>
      </c>
      <c r="F18" s="127" t="s">
        <v>376</v>
      </c>
      <c r="H18" s="157">
        <v>5.5555555555555601E-3</v>
      </c>
      <c r="I18" s="126">
        <v>0</v>
      </c>
      <c r="J18" s="126">
        <v>0</v>
      </c>
      <c r="K18" s="126">
        <v>1</v>
      </c>
      <c r="L18" s="126">
        <f t="shared" si="0"/>
        <v>0</v>
      </c>
      <c r="M18" s="126">
        <f t="shared" si="1"/>
        <v>0</v>
      </c>
      <c r="N18" s="163">
        <f t="shared" si="2"/>
        <v>0</v>
      </c>
      <c r="O18" s="165">
        <f>appliance_sim_data!D20-N18</f>
        <v>28</v>
      </c>
      <c r="P18" s="165">
        <f t="shared" si="3"/>
        <v>0</v>
      </c>
    </row>
    <row r="19" spans="1:16" x14ac:dyDescent="0.2">
      <c r="A19" s="124" t="s">
        <v>343</v>
      </c>
      <c r="B19" s="147">
        <f>(9.87*SIN(2*D18))-(7.53*COS(D18))-(1.5*SIN(D18))</f>
        <v>-1.4999999999999993</v>
      </c>
      <c r="C19" s="125"/>
      <c r="D19" s="125"/>
      <c r="E19" s="143"/>
      <c r="F19" s="127" t="s">
        <v>386</v>
      </c>
      <c r="H19" s="157">
        <v>6.2500000000000003E-3</v>
      </c>
      <c r="I19" s="126">
        <v>0</v>
      </c>
      <c r="J19" s="126">
        <v>0</v>
      </c>
      <c r="K19" s="126">
        <v>1</v>
      </c>
      <c r="L19" s="126">
        <f t="shared" si="0"/>
        <v>0</v>
      </c>
      <c r="M19" s="126">
        <f t="shared" si="1"/>
        <v>0</v>
      </c>
      <c r="N19" s="163">
        <f t="shared" si="2"/>
        <v>0</v>
      </c>
      <c r="O19" s="165">
        <f>appliance_sim_data!D21-N19</f>
        <v>28</v>
      </c>
      <c r="P19" s="165">
        <f t="shared" si="3"/>
        <v>0</v>
      </c>
    </row>
    <row r="20" spans="1:16" x14ac:dyDescent="0.2">
      <c r="A20" s="124" t="s">
        <v>344</v>
      </c>
      <c r="B20" s="147">
        <f>(4*(B11-B17))+B19</f>
        <v>-6.2999999999999989</v>
      </c>
      <c r="C20" s="125"/>
      <c r="D20" s="125"/>
      <c r="E20" s="143"/>
      <c r="F20" s="127" t="s">
        <v>373</v>
      </c>
      <c r="H20" s="157">
        <v>6.9444444444444397E-3</v>
      </c>
      <c r="I20" s="126">
        <v>0</v>
      </c>
      <c r="J20" s="126">
        <v>0</v>
      </c>
      <c r="K20" s="126">
        <v>1</v>
      </c>
      <c r="L20" s="126">
        <f t="shared" si="0"/>
        <v>0</v>
      </c>
      <c r="M20" s="126">
        <f t="shared" si="1"/>
        <v>0</v>
      </c>
      <c r="N20" s="163">
        <f t="shared" si="2"/>
        <v>0</v>
      </c>
      <c r="O20" s="165">
        <f>appliance_sim_data!D22-N20</f>
        <v>28</v>
      </c>
      <c r="P20" s="165">
        <f t="shared" si="3"/>
        <v>0</v>
      </c>
    </row>
    <row r="21" spans="1:16" x14ac:dyDescent="0.2">
      <c r="A21" s="124" t="s">
        <v>345</v>
      </c>
      <c r="B21" s="147">
        <f>12-(B16+(D16/60)+(B20/60))</f>
        <v>-10.878333333333334</v>
      </c>
      <c r="C21" s="125"/>
      <c r="D21" s="125"/>
      <c r="E21" s="143"/>
      <c r="F21" s="127" t="s">
        <v>375</v>
      </c>
      <c r="H21" s="157">
        <v>7.6388888888888904E-3</v>
      </c>
      <c r="I21" s="126">
        <v>0</v>
      </c>
      <c r="J21" s="126">
        <v>0</v>
      </c>
      <c r="K21" s="126">
        <v>1</v>
      </c>
      <c r="L21" s="126">
        <f t="shared" si="0"/>
        <v>0</v>
      </c>
      <c r="M21" s="126">
        <f t="shared" si="1"/>
        <v>0</v>
      </c>
      <c r="N21" s="163">
        <f t="shared" si="2"/>
        <v>0</v>
      </c>
      <c r="O21" s="165">
        <f>appliance_sim_data!D23-N21</f>
        <v>28</v>
      </c>
      <c r="P21" s="165">
        <f t="shared" si="3"/>
        <v>0</v>
      </c>
    </row>
    <row r="22" spans="1:16" x14ac:dyDescent="0.2">
      <c r="A22" s="124"/>
      <c r="B22" s="146"/>
      <c r="C22" s="125"/>
      <c r="D22" s="125"/>
      <c r="E22" s="143"/>
      <c r="F22" s="127"/>
      <c r="H22" s="157">
        <v>8.3333333333333297E-3</v>
      </c>
      <c r="I22" s="126">
        <v>0</v>
      </c>
      <c r="J22" s="126">
        <v>0</v>
      </c>
      <c r="K22" s="126">
        <v>1</v>
      </c>
      <c r="L22" s="126">
        <f t="shared" si="0"/>
        <v>0</v>
      </c>
      <c r="M22" s="126">
        <f t="shared" si="1"/>
        <v>0</v>
      </c>
      <c r="N22" s="163">
        <f t="shared" si="2"/>
        <v>0</v>
      </c>
      <c r="O22" s="165">
        <f>appliance_sim_data!D24-N22</f>
        <v>28</v>
      </c>
      <c r="P22" s="165">
        <f t="shared" si="3"/>
        <v>0</v>
      </c>
    </row>
    <row r="23" spans="1:16" x14ac:dyDescent="0.2">
      <c r="A23" s="124" t="s">
        <v>346</v>
      </c>
      <c r="B23" s="148">
        <v>0</v>
      </c>
      <c r="C23" s="125" t="s">
        <v>333</v>
      </c>
      <c r="D23" s="125">
        <f>2*PI()*B23/360</f>
        <v>0</v>
      </c>
      <c r="E23" s="143" t="s">
        <v>334</v>
      </c>
      <c r="F23" s="127" t="s">
        <v>366</v>
      </c>
      <c r="H23" s="157">
        <v>9.0277777777777804E-3</v>
      </c>
      <c r="I23" s="126">
        <v>0</v>
      </c>
      <c r="J23" s="126">
        <v>0</v>
      </c>
      <c r="K23" s="126">
        <v>1</v>
      </c>
      <c r="L23" s="126">
        <f t="shared" si="0"/>
        <v>0</v>
      </c>
      <c r="M23" s="126">
        <f t="shared" si="1"/>
        <v>0</v>
      </c>
      <c r="N23" s="163">
        <f t="shared" si="2"/>
        <v>0</v>
      </c>
      <c r="O23" s="165">
        <f>appliance_sim_data!D25-N23</f>
        <v>28</v>
      </c>
      <c r="P23" s="165">
        <f t="shared" si="3"/>
        <v>0</v>
      </c>
    </row>
    <row r="24" spans="1:16" x14ac:dyDescent="0.2">
      <c r="A24" s="124" t="s">
        <v>347</v>
      </c>
      <c r="B24" s="148">
        <v>0</v>
      </c>
      <c r="C24" s="125" t="s">
        <v>333</v>
      </c>
      <c r="D24" s="125">
        <f>2*PI()*B24/360</f>
        <v>0</v>
      </c>
      <c r="E24" s="143" t="s">
        <v>334</v>
      </c>
      <c r="F24" s="127" t="s">
        <v>366</v>
      </c>
      <c r="H24" s="157">
        <v>9.7222222222222206E-3</v>
      </c>
      <c r="I24" s="126">
        <v>0</v>
      </c>
      <c r="J24" s="126">
        <v>0</v>
      </c>
      <c r="K24" s="126">
        <v>1</v>
      </c>
      <c r="L24" s="126">
        <f t="shared" si="0"/>
        <v>0</v>
      </c>
      <c r="M24" s="126">
        <f t="shared" si="1"/>
        <v>0</v>
      </c>
      <c r="N24" s="163">
        <f t="shared" si="2"/>
        <v>0</v>
      </c>
      <c r="O24" s="165">
        <f>appliance_sim_data!D26-N24</f>
        <v>28</v>
      </c>
      <c r="P24" s="165">
        <f t="shared" si="3"/>
        <v>0</v>
      </c>
    </row>
    <row r="25" spans="1:16" x14ac:dyDescent="0.2">
      <c r="A25" s="124"/>
      <c r="B25" s="146"/>
      <c r="C25" s="125"/>
      <c r="D25" s="125"/>
      <c r="E25" s="143"/>
      <c r="F25" s="127"/>
      <c r="H25" s="157">
        <v>1.0416666666666701E-2</v>
      </c>
      <c r="I25" s="126">
        <v>0</v>
      </c>
      <c r="J25" s="126">
        <v>0</v>
      </c>
      <c r="K25" s="126">
        <v>1</v>
      </c>
      <c r="L25" s="126">
        <f t="shared" si="0"/>
        <v>0</v>
      </c>
      <c r="M25" s="126">
        <f t="shared" si="1"/>
        <v>0</v>
      </c>
      <c r="N25" s="163">
        <f t="shared" si="2"/>
        <v>0</v>
      </c>
      <c r="O25" s="165">
        <f>appliance_sim_data!D27-N25</f>
        <v>28</v>
      </c>
      <c r="P25" s="165">
        <f t="shared" si="3"/>
        <v>0</v>
      </c>
    </row>
    <row r="26" spans="1:16" x14ac:dyDescent="0.2">
      <c r="A26" s="124" t="s">
        <v>348</v>
      </c>
      <c r="B26" s="147">
        <f>1367*(1+(0.034*COS(2*PI()*$B$12/365.25)))</f>
        <v>1321.2961858428912</v>
      </c>
      <c r="C26" s="125"/>
      <c r="D26" s="125"/>
      <c r="E26" s="143"/>
      <c r="F26" s="127" t="s">
        <v>374</v>
      </c>
      <c r="H26" s="157">
        <v>1.1111111111111099E-2</v>
      </c>
      <c r="I26" s="126">
        <v>0</v>
      </c>
      <c r="J26" s="126">
        <v>0</v>
      </c>
      <c r="K26" s="126">
        <v>1</v>
      </c>
      <c r="L26" s="126">
        <f t="shared" si="0"/>
        <v>0</v>
      </c>
      <c r="M26" s="126">
        <f t="shared" si="1"/>
        <v>0</v>
      </c>
      <c r="N26" s="163">
        <f t="shared" si="2"/>
        <v>0</v>
      </c>
      <c r="O26" s="165">
        <f>appliance_sim_data!D28-N26</f>
        <v>28</v>
      </c>
      <c r="P26" s="165">
        <f t="shared" si="3"/>
        <v>0</v>
      </c>
    </row>
    <row r="27" spans="1:16" x14ac:dyDescent="0.2">
      <c r="A27" s="124" t="s">
        <v>377</v>
      </c>
      <c r="B27" s="147">
        <f>0.174+(0.035*SIN(RADIANS(360*(B12-100)/365)))</f>
        <v>0.20709587355994999</v>
      </c>
      <c r="C27" s="125"/>
      <c r="D27" s="125"/>
      <c r="E27" s="143"/>
      <c r="F27" s="127" t="s">
        <v>378</v>
      </c>
      <c r="H27" s="157">
        <v>1.18055555555556E-2</v>
      </c>
      <c r="I27" s="126">
        <v>0</v>
      </c>
      <c r="J27" s="126">
        <v>0</v>
      </c>
      <c r="K27" s="126">
        <v>1</v>
      </c>
      <c r="L27" s="126">
        <f t="shared" si="0"/>
        <v>0</v>
      </c>
      <c r="M27" s="126">
        <f t="shared" si="1"/>
        <v>0</v>
      </c>
      <c r="N27" s="163">
        <f t="shared" si="2"/>
        <v>0</v>
      </c>
      <c r="O27" s="165">
        <f>appliance_sim_data!D29-N27</f>
        <v>28</v>
      </c>
      <c r="P27" s="165">
        <f t="shared" si="3"/>
        <v>0</v>
      </c>
    </row>
    <row r="28" spans="1:16" x14ac:dyDescent="0.2">
      <c r="A28" s="124"/>
      <c r="B28" s="146"/>
      <c r="C28" s="125"/>
      <c r="D28" s="125"/>
      <c r="E28" s="143"/>
      <c r="F28" s="127"/>
      <c r="H28" s="157">
        <v>1.2500000000000001E-2</v>
      </c>
      <c r="I28" s="126">
        <v>0</v>
      </c>
      <c r="J28" s="126">
        <v>0</v>
      </c>
      <c r="K28" s="126">
        <v>1</v>
      </c>
      <c r="L28" s="126">
        <f t="shared" si="0"/>
        <v>0</v>
      </c>
      <c r="M28" s="126">
        <f t="shared" si="1"/>
        <v>0</v>
      </c>
      <c r="N28" s="163">
        <f t="shared" si="2"/>
        <v>0</v>
      </c>
      <c r="O28" s="165">
        <f>appliance_sim_data!D30-N28</f>
        <v>28</v>
      </c>
      <c r="P28" s="165">
        <f t="shared" si="3"/>
        <v>0</v>
      </c>
    </row>
    <row r="29" spans="1:16" x14ac:dyDescent="0.2">
      <c r="A29" s="124" t="s">
        <v>381</v>
      </c>
      <c r="B29" s="147">
        <f>15*B21</f>
        <v>-163.17500000000001</v>
      </c>
      <c r="C29" s="125" t="s">
        <v>333</v>
      </c>
      <c r="D29" s="126">
        <f>RADIANS(B29)</f>
        <v>-2.8479410069417472</v>
      </c>
      <c r="E29" s="143" t="s">
        <v>334</v>
      </c>
      <c r="F29" s="127" t="s">
        <v>395</v>
      </c>
      <c r="H29" s="157">
        <v>1.3194444444444399E-2</v>
      </c>
      <c r="I29" s="126">
        <v>0</v>
      </c>
      <c r="J29" s="126">
        <v>0</v>
      </c>
      <c r="K29" s="126">
        <v>1</v>
      </c>
      <c r="L29" s="126">
        <f t="shared" si="0"/>
        <v>0</v>
      </c>
      <c r="M29" s="126">
        <f t="shared" si="1"/>
        <v>0</v>
      </c>
      <c r="N29" s="163">
        <f t="shared" si="2"/>
        <v>0</v>
      </c>
      <c r="O29" s="165">
        <f>appliance_sim_data!D31-N29</f>
        <v>28</v>
      </c>
      <c r="P29" s="165">
        <f t="shared" si="3"/>
        <v>0</v>
      </c>
    </row>
    <row r="30" spans="1:16" x14ac:dyDescent="0.2">
      <c r="A30" s="124" t="s">
        <v>380</v>
      </c>
      <c r="B30" s="147">
        <f>23.45*SIN(RADIANS(360*(284+B12)/365.25))</f>
        <v>23.448902173262475</v>
      </c>
      <c r="C30" s="125" t="s">
        <v>333</v>
      </c>
      <c r="D30" s="126">
        <f>RADIANS(B30)</f>
        <v>0.40926054890148406</v>
      </c>
      <c r="E30" s="143" t="s">
        <v>334</v>
      </c>
      <c r="F30" s="127" t="s">
        <v>396</v>
      </c>
      <c r="H30" s="157">
        <v>1.38888888888889E-2</v>
      </c>
      <c r="I30" s="126">
        <v>0</v>
      </c>
      <c r="J30" s="126">
        <v>0</v>
      </c>
      <c r="K30" s="126">
        <v>1</v>
      </c>
      <c r="L30" s="126">
        <f t="shared" si="0"/>
        <v>0</v>
      </c>
      <c r="M30" s="126">
        <f t="shared" si="1"/>
        <v>0</v>
      </c>
      <c r="N30" s="163">
        <f t="shared" si="2"/>
        <v>0</v>
      </c>
      <c r="O30" s="165">
        <f>appliance_sim_data!D32-N30</f>
        <v>28</v>
      </c>
      <c r="P30" s="165">
        <f t="shared" si="3"/>
        <v>0</v>
      </c>
    </row>
    <row r="31" spans="1:16" x14ac:dyDescent="0.2">
      <c r="A31" s="124" t="s">
        <v>384</v>
      </c>
      <c r="B31" s="147">
        <f>DEGREES(ASIN((COS(D10)*COS(D30)*COS(D29))+(SIN(D10)*SIN(D30))))</f>
        <v>-12.354576958570505</v>
      </c>
      <c r="C31" s="125" t="s">
        <v>333</v>
      </c>
      <c r="D31" s="126">
        <f>RADIANS(B31)</f>
        <v>-0.21562804561808238</v>
      </c>
      <c r="E31" s="143" t="s">
        <v>334</v>
      </c>
      <c r="F31" s="127" t="s">
        <v>397</v>
      </c>
      <c r="H31" s="157">
        <v>1.4583333333333301E-2</v>
      </c>
      <c r="I31" s="126">
        <v>0</v>
      </c>
      <c r="J31" s="126">
        <v>0</v>
      </c>
      <c r="K31" s="126">
        <v>1</v>
      </c>
      <c r="L31" s="126">
        <f t="shared" si="0"/>
        <v>0</v>
      </c>
      <c r="M31" s="126">
        <f t="shared" si="1"/>
        <v>0</v>
      </c>
      <c r="N31" s="163">
        <f t="shared" si="2"/>
        <v>0</v>
      </c>
      <c r="O31" s="165">
        <f>appliance_sim_data!D33-N31</f>
        <v>28</v>
      </c>
      <c r="P31" s="165">
        <f t="shared" si="3"/>
        <v>0</v>
      </c>
    </row>
    <row r="32" spans="1:16" x14ac:dyDescent="0.2">
      <c r="A32" s="124" t="s">
        <v>389</v>
      </c>
      <c r="B32" s="147">
        <f>DEGREES(ASIN(COS(D30)*SIN(D29)/COS(D31)))</f>
        <v>-15.773823595780454</v>
      </c>
      <c r="C32" s="125" t="s">
        <v>333</v>
      </c>
      <c r="D32" s="126">
        <f>RADIANS(B32)</f>
        <v>-0.27530515737514005</v>
      </c>
      <c r="E32" s="143" t="s">
        <v>334</v>
      </c>
      <c r="F32" s="127" t="s">
        <v>398</v>
      </c>
      <c r="H32" s="157">
        <v>1.52777777777778E-2</v>
      </c>
      <c r="I32" s="126">
        <v>0</v>
      </c>
      <c r="J32" s="126">
        <v>0</v>
      </c>
      <c r="K32" s="126">
        <v>1</v>
      </c>
      <c r="L32" s="126">
        <f t="shared" si="0"/>
        <v>0</v>
      </c>
      <c r="M32" s="126">
        <f t="shared" si="1"/>
        <v>0</v>
      </c>
      <c r="N32" s="163">
        <f t="shared" si="2"/>
        <v>0</v>
      </c>
      <c r="O32" s="165">
        <f>appliance_sim_data!D34-N32</f>
        <v>28</v>
      </c>
      <c r="P32" s="165">
        <f t="shared" si="3"/>
        <v>0</v>
      </c>
    </row>
    <row r="33" spans="1:20" x14ac:dyDescent="0.2">
      <c r="A33" s="124" t="s">
        <v>349</v>
      </c>
      <c r="B33" s="147">
        <f>IF(COS(D29)&gt;=(TAN(D30)/TAN(D10)),0,1)</f>
        <v>1</v>
      </c>
      <c r="C33" s="125"/>
      <c r="D33" s="126"/>
      <c r="E33" s="143"/>
      <c r="F33" s="127" t="s">
        <v>391</v>
      </c>
      <c r="H33" s="157">
        <v>1.59722222222222E-2</v>
      </c>
      <c r="I33" s="126">
        <v>0</v>
      </c>
      <c r="J33" s="126">
        <v>0</v>
      </c>
      <c r="K33" s="126">
        <v>1</v>
      </c>
      <c r="L33" s="126">
        <f t="shared" si="0"/>
        <v>0</v>
      </c>
      <c r="M33" s="126">
        <f t="shared" si="1"/>
        <v>0</v>
      </c>
      <c r="N33" s="163">
        <f t="shared" si="2"/>
        <v>0</v>
      </c>
      <c r="O33" s="165">
        <f>appliance_sim_data!D35-N33</f>
        <v>28</v>
      </c>
      <c r="P33" s="165">
        <f t="shared" si="3"/>
        <v>0</v>
      </c>
    </row>
    <row r="34" spans="1:20" x14ac:dyDescent="0.2">
      <c r="A34" s="124" t="s">
        <v>390</v>
      </c>
      <c r="B34" s="147">
        <f>IF(B33=0, IF(B32&gt;90,B32-90,(IF(B32&lt;-90, B32+90,B32))),IF(AND(B32&gt;0,B32&lt;90),180-B32,(IF(AND(B32&gt;-90,B32&lt;0),-180-B32,B32))))</f>
        <v>-164.22617640421956</v>
      </c>
      <c r="C34" s="125" t="s">
        <v>333</v>
      </c>
      <c r="D34" s="126">
        <f>RADIANS(B34)</f>
        <v>-2.8662874962146532</v>
      </c>
      <c r="E34" s="143" t="s">
        <v>334</v>
      </c>
      <c r="F34" s="127" t="s">
        <v>391</v>
      </c>
      <c r="H34" s="157">
        <v>1.6666666666666701E-2</v>
      </c>
      <c r="I34" s="126">
        <v>0</v>
      </c>
      <c r="J34" s="126">
        <v>0</v>
      </c>
      <c r="K34" s="126">
        <v>1</v>
      </c>
      <c r="L34" s="126">
        <f t="shared" si="0"/>
        <v>0</v>
      </c>
      <c r="M34" s="126">
        <f t="shared" si="1"/>
        <v>0</v>
      </c>
      <c r="N34" s="163">
        <f t="shared" si="2"/>
        <v>0</v>
      </c>
      <c r="O34" s="165">
        <f>appliance_sim_data!D36-N34</f>
        <v>28</v>
      </c>
      <c r="P34" s="165">
        <f t="shared" si="3"/>
        <v>0</v>
      </c>
    </row>
    <row r="35" spans="1:20" x14ac:dyDescent="0.2">
      <c r="A35" s="124"/>
      <c r="B35" s="147"/>
      <c r="C35" s="125"/>
      <c r="D35" s="126"/>
      <c r="E35" s="143"/>
      <c r="F35" s="127"/>
      <c r="H35" s="157">
        <v>1.7361111111111101E-2</v>
      </c>
      <c r="I35" s="126">
        <v>0</v>
      </c>
      <c r="J35" s="126">
        <v>0</v>
      </c>
      <c r="K35" s="126">
        <v>1</v>
      </c>
      <c r="L35" s="126">
        <f t="shared" si="0"/>
        <v>0</v>
      </c>
      <c r="M35" s="126">
        <f t="shared" si="1"/>
        <v>0</v>
      </c>
      <c r="N35" s="163">
        <f t="shared" si="2"/>
        <v>0</v>
      </c>
      <c r="O35" s="165">
        <f>appliance_sim_data!D37-N35</f>
        <v>28</v>
      </c>
      <c r="P35" s="165">
        <f t="shared" si="3"/>
        <v>0</v>
      </c>
    </row>
    <row r="36" spans="1:20" x14ac:dyDescent="0.2">
      <c r="A36" s="124" t="s">
        <v>350</v>
      </c>
      <c r="B36" s="147">
        <f>DEGREES(ACOS((COS(D31)*COS(D34-D24)*SIN(D23))+(SIN(D31)*COS(D23))))</f>
        <v>102.3545769585705</v>
      </c>
      <c r="C36" s="125" t="s">
        <v>333</v>
      </c>
      <c r="D36" s="126">
        <f>RADIANS(B36)</f>
        <v>1.7864243724129789</v>
      </c>
      <c r="E36" s="143" t="s">
        <v>334</v>
      </c>
      <c r="F36" s="127" t="s">
        <v>399</v>
      </c>
      <c r="H36" s="157">
        <v>1.8055555555555599E-2</v>
      </c>
      <c r="I36" s="126">
        <v>0</v>
      </c>
      <c r="J36" s="126">
        <v>0</v>
      </c>
      <c r="K36" s="126">
        <v>1</v>
      </c>
      <c r="L36" s="126">
        <f t="shared" si="0"/>
        <v>0</v>
      </c>
      <c r="M36" s="126">
        <f t="shared" si="1"/>
        <v>0</v>
      </c>
      <c r="N36" s="163">
        <f t="shared" si="2"/>
        <v>0</v>
      </c>
      <c r="O36" s="165">
        <f>appliance_sim_data!D38-N36</f>
        <v>28</v>
      </c>
      <c r="P36" s="165">
        <f t="shared" si="3"/>
        <v>0</v>
      </c>
    </row>
    <row r="37" spans="1:20" x14ac:dyDescent="0.2">
      <c r="A37" s="124"/>
      <c r="B37" s="146"/>
      <c r="C37" s="125"/>
      <c r="D37" s="125"/>
      <c r="E37" s="143"/>
      <c r="F37" s="127"/>
      <c r="H37" s="157">
        <v>1.8749999999999999E-2</v>
      </c>
      <c r="I37" s="126">
        <v>0</v>
      </c>
      <c r="J37" s="126">
        <v>0</v>
      </c>
      <c r="K37" s="126">
        <v>1</v>
      </c>
      <c r="L37" s="126">
        <f t="shared" si="0"/>
        <v>0</v>
      </c>
      <c r="M37" s="126">
        <f t="shared" si="1"/>
        <v>0</v>
      </c>
      <c r="N37" s="163">
        <f t="shared" si="2"/>
        <v>0</v>
      </c>
      <c r="O37" s="165">
        <f>appliance_sim_data!D39-N37</f>
        <v>28</v>
      </c>
      <c r="P37" s="165">
        <f t="shared" si="3"/>
        <v>0</v>
      </c>
    </row>
    <row r="38" spans="1:20" x14ac:dyDescent="0.2">
      <c r="A38" s="124" t="s">
        <v>405</v>
      </c>
      <c r="B38" s="147">
        <f>IF(D31&gt;0,B26*EXP((0-B27)/SIN(D31)),0)</f>
        <v>0</v>
      </c>
      <c r="C38" s="125"/>
      <c r="D38" s="125"/>
      <c r="E38" s="143"/>
      <c r="F38" s="127" t="s">
        <v>392</v>
      </c>
      <c r="H38" s="157">
        <v>1.94444444444444E-2</v>
      </c>
      <c r="I38" s="126">
        <v>0</v>
      </c>
      <c r="J38" s="126">
        <v>0</v>
      </c>
      <c r="K38" s="126">
        <v>1</v>
      </c>
      <c r="L38" s="126">
        <f t="shared" si="0"/>
        <v>0</v>
      </c>
      <c r="M38" s="126">
        <f t="shared" si="1"/>
        <v>0</v>
      </c>
      <c r="N38" s="163">
        <f t="shared" si="2"/>
        <v>0</v>
      </c>
      <c r="O38" s="165">
        <f>appliance_sim_data!D40-N38</f>
        <v>28</v>
      </c>
      <c r="P38" s="165">
        <f t="shared" si="3"/>
        <v>0</v>
      </c>
    </row>
    <row r="39" spans="1:20" x14ac:dyDescent="0.2">
      <c r="A39" s="155" t="s">
        <v>351</v>
      </c>
      <c r="B39" s="147">
        <f>IF(ABS(B36)&gt;90,0,B38*COS(D36))</f>
        <v>0</v>
      </c>
      <c r="C39" s="125"/>
      <c r="D39" s="125"/>
      <c r="E39" s="143"/>
      <c r="F39" s="127" t="s">
        <v>400</v>
      </c>
      <c r="H39" s="157">
        <v>2.0138888888888901E-2</v>
      </c>
      <c r="I39" s="126">
        <v>0</v>
      </c>
      <c r="J39" s="126">
        <v>0</v>
      </c>
      <c r="K39" s="126">
        <v>1</v>
      </c>
      <c r="L39" s="126">
        <f t="shared" si="0"/>
        <v>0</v>
      </c>
      <c r="M39" s="126">
        <f t="shared" si="1"/>
        <v>0</v>
      </c>
      <c r="N39" s="163">
        <f t="shared" si="2"/>
        <v>0</v>
      </c>
      <c r="O39" s="165">
        <f>appliance_sim_data!D41-N39</f>
        <v>28</v>
      </c>
      <c r="P39" s="165">
        <f t="shared" si="3"/>
        <v>0</v>
      </c>
    </row>
    <row r="40" spans="1:20" x14ac:dyDescent="0.2">
      <c r="A40" s="124" t="s">
        <v>352</v>
      </c>
      <c r="B40" s="147">
        <f>0.095+(0.04*SIN(RADIANS(360*(B12-100)/365)))</f>
        <v>0.1328238554970857</v>
      </c>
      <c r="C40" s="125"/>
      <c r="D40" s="125"/>
      <c r="E40" s="143"/>
      <c r="F40" s="127" t="s">
        <v>401</v>
      </c>
      <c r="H40" s="157">
        <v>2.0833333333333301E-2</v>
      </c>
      <c r="I40" s="126">
        <v>0</v>
      </c>
      <c r="J40" s="126">
        <v>0</v>
      </c>
      <c r="K40" s="126">
        <v>1</v>
      </c>
      <c r="L40" s="126">
        <f t="shared" si="0"/>
        <v>0</v>
      </c>
      <c r="M40" s="126">
        <f t="shared" si="1"/>
        <v>0</v>
      </c>
      <c r="N40" s="163">
        <f t="shared" si="2"/>
        <v>0</v>
      </c>
      <c r="O40" s="165">
        <f>appliance_sim_data!D42-N40</f>
        <v>28</v>
      </c>
      <c r="P40" s="165">
        <f t="shared" si="3"/>
        <v>0</v>
      </c>
    </row>
    <row r="41" spans="1:20" x14ac:dyDescent="0.2">
      <c r="A41" s="155" t="s">
        <v>353</v>
      </c>
      <c r="B41" s="147">
        <f>B40*B38*((1+COS(D23))/2)</f>
        <v>0</v>
      </c>
      <c r="C41" s="125"/>
      <c r="D41" s="125"/>
      <c r="E41" s="143"/>
      <c r="F41" s="127" t="s">
        <v>402</v>
      </c>
      <c r="H41" s="157">
        <v>2.1527777777777798E-2</v>
      </c>
      <c r="I41" s="126">
        <v>0</v>
      </c>
      <c r="J41" s="126">
        <v>0</v>
      </c>
      <c r="K41" s="126">
        <v>1</v>
      </c>
      <c r="L41" s="126">
        <f t="shared" si="0"/>
        <v>0</v>
      </c>
      <c r="M41" s="126">
        <f t="shared" si="1"/>
        <v>0</v>
      </c>
      <c r="N41" s="163">
        <f t="shared" si="2"/>
        <v>0</v>
      </c>
      <c r="O41" s="165">
        <f>appliance_sim_data!D43-N41</f>
        <v>28</v>
      </c>
      <c r="P41" s="165">
        <f t="shared" si="3"/>
        <v>0</v>
      </c>
    </row>
    <row r="42" spans="1:20" x14ac:dyDescent="0.2">
      <c r="A42" s="124" t="s">
        <v>354</v>
      </c>
      <c r="B42" s="149">
        <v>0.2</v>
      </c>
      <c r="C42" s="125"/>
      <c r="D42" s="125"/>
      <c r="E42" s="143"/>
      <c r="F42" s="127" t="s">
        <v>393</v>
      </c>
      <c r="H42" s="157">
        <v>2.2222222222222199E-2</v>
      </c>
      <c r="I42" s="126">
        <v>0</v>
      </c>
      <c r="J42" s="126">
        <v>0</v>
      </c>
      <c r="K42" s="126">
        <v>1</v>
      </c>
      <c r="L42" s="126">
        <f t="shared" si="0"/>
        <v>0</v>
      </c>
      <c r="M42" s="126">
        <f t="shared" si="1"/>
        <v>0</v>
      </c>
      <c r="N42" s="163">
        <f t="shared" si="2"/>
        <v>0</v>
      </c>
      <c r="O42" s="165">
        <f>appliance_sim_data!D44-N42</f>
        <v>28</v>
      </c>
      <c r="P42" s="165">
        <f t="shared" si="3"/>
        <v>0</v>
      </c>
      <c r="T42" s="118"/>
    </row>
    <row r="43" spans="1:20" x14ac:dyDescent="0.2">
      <c r="A43" s="155" t="s">
        <v>355</v>
      </c>
      <c r="B43" s="147">
        <f>B42*B38*(SIN(D31)+B40)*((1-COS(D23))/2)</f>
        <v>0</v>
      </c>
      <c r="C43" s="125"/>
      <c r="D43" s="125"/>
      <c r="E43" s="143"/>
      <c r="F43" s="127" t="s">
        <v>394</v>
      </c>
      <c r="H43" s="157">
        <v>2.29166666666667E-2</v>
      </c>
      <c r="I43" s="126">
        <v>0</v>
      </c>
      <c r="J43" s="126">
        <v>0</v>
      </c>
      <c r="K43" s="126">
        <v>1</v>
      </c>
      <c r="L43" s="126">
        <f t="shared" si="0"/>
        <v>0</v>
      </c>
      <c r="M43" s="126">
        <f t="shared" si="1"/>
        <v>0</v>
      </c>
      <c r="N43" s="163">
        <f t="shared" si="2"/>
        <v>0</v>
      </c>
      <c r="O43" s="165">
        <f>appliance_sim_data!D45-N43</f>
        <v>28</v>
      </c>
      <c r="P43" s="165">
        <f t="shared" si="3"/>
        <v>0</v>
      </c>
    </row>
    <row r="44" spans="1:20" x14ac:dyDescent="0.2">
      <c r="A44" s="124" t="s">
        <v>356</v>
      </c>
      <c r="B44" s="147">
        <f>B39+B41+B43</f>
        <v>0</v>
      </c>
      <c r="C44" s="125" t="s">
        <v>357</v>
      </c>
      <c r="D44" s="125"/>
      <c r="E44" s="143"/>
      <c r="F44" s="127" t="s">
        <v>403</v>
      </c>
      <c r="H44" s="157">
        <v>2.36111111111111E-2</v>
      </c>
      <c r="I44" s="126">
        <v>0</v>
      </c>
      <c r="J44" s="126">
        <v>0</v>
      </c>
      <c r="K44" s="126">
        <v>1</v>
      </c>
      <c r="L44" s="126">
        <f t="shared" si="0"/>
        <v>0</v>
      </c>
      <c r="M44" s="126">
        <f t="shared" si="1"/>
        <v>0</v>
      </c>
      <c r="N44" s="163">
        <f t="shared" si="2"/>
        <v>0</v>
      </c>
      <c r="O44" s="165">
        <f>appliance_sim_data!D46-N44</f>
        <v>28</v>
      </c>
      <c r="P44" s="165">
        <f t="shared" si="3"/>
        <v>0</v>
      </c>
    </row>
    <row r="45" spans="1:20" x14ac:dyDescent="0.2">
      <c r="A45" s="124"/>
      <c r="B45" s="146"/>
      <c r="C45" s="125"/>
      <c r="D45" s="125"/>
      <c r="E45" s="143"/>
      <c r="F45" s="127"/>
      <c r="H45" s="157">
        <v>2.4305555555555601E-2</v>
      </c>
      <c r="I45" s="126">
        <v>0</v>
      </c>
      <c r="J45" s="126">
        <v>0</v>
      </c>
      <c r="K45" s="126">
        <v>1</v>
      </c>
      <c r="L45" s="126">
        <f t="shared" si="0"/>
        <v>0</v>
      </c>
      <c r="M45" s="126">
        <f t="shared" si="1"/>
        <v>0</v>
      </c>
      <c r="N45" s="163">
        <f t="shared" si="2"/>
        <v>0</v>
      </c>
      <c r="O45" s="165">
        <f>appliance_sim_data!D47-N45</f>
        <v>28</v>
      </c>
      <c r="P45" s="165">
        <f t="shared" si="3"/>
        <v>0</v>
      </c>
    </row>
    <row r="46" spans="1:20" x14ac:dyDescent="0.2">
      <c r="A46" s="124" t="s">
        <v>424</v>
      </c>
      <c r="B46" s="148">
        <v>10</v>
      </c>
      <c r="C46" s="125" t="s">
        <v>358</v>
      </c>
      <c r="D46" s="125"/>
      <c r="E46" s="143"/>
      <c r="F46" s="127" t="s">
        <v>366</v>
      </c>
      <c r="H46" s="157">
        <v>2.5000000000000001E-2</v>
      </c>
      <c r="I46" s="126">
        <v>0</v>
      </c>
      <c r="J46" s="126">
        <v>0</v>
      </c>
      <c r="K46" s="126">
        <v>1</v>
      </c>
      <c r="L46" s="126">
        <f t="shared" si="0"/>
        <v>0</v>
      </c>
      <c r="M46" s="126">
        <f t="shared" si="1"/>
        <v>0</v>
      </c>
      <c r="N46" s="163">
        <f t="shared" si="2"/>
        <v>0</v>
      </c>
      <c r="O46" s="165">
        <f>appliance_sim_data!D48-N46</f>
        <v>28</v>
      </c>
      <c r="P46" s="165">
        <f t="shared" si="3"/>
        <v>0</v>
      </c>
    </row>
    <row r="47" spans="1:20" x14ac:dyDescent="0.2">
      <c r="A47" s="124" t="s">
        <v>359</v>
      </c>
      <c r="B47" s="148">
        <v>0.1</v>
      </c>
      <c r="C47" s="125"/>
      <c r="D47" s="125"/>
      <c r="E47" s="143"/>
      <c r="F47" s="127" t="s">
        <v>366</v>
      </c>
      <c r="H47" s="157">
        <v>2.5694444444444402E-2</v>
      </c>
      <c r="I47" s="126">
        <v>0</v>
      </c>
      <c r="J47" s="126">
        <v>0</v>
      </c>
      <c r="K47" s="126">
        <v>1</v>
      </c>
      <c r="L47" s="126">
        <f t="shared" si="0"/>
        <v>0</v>
      </c>
      <c r="M47" s="126">
        <f t="shared" si="1"/>
        <v>0</v>
      </c>
      <c r="N47" s="163">
        <f t="shared" si="2"/>
        <v>0</v>
      </c>
      <c r="O47" s="165">
        <f>appliance_sim_data!D49-N47</f>
        <v>28</v>
      </c>
      <c r="P47" s="165">
        <f t="shared" si="3"/>
        <v>0</v>
      </c>
      <c r="T47" s="119"/>
    </row>
    <row r="48" spans="1:20" ht="12.75" thickBot="1" x14ac:dyDescent="0.25">
      <c r="A48" s="156" t="s">
        <v>426</v>
      </c>
      <c r="B48" s="153">
        <f>N1451</f>
        <v>5.760329660033646</v>
      </c>
      <c r="C48" s="154" t="s">
        <v>361</v>
      </c>
      <c r="D48" s="150"/>
      <c r="E48" s="151"/>
      <c r="F48" s="132" t="s">
        <v>404</v>
      </c>
      <c r="H48" s="157">
        <v>2.6388888888888899E-2</v>
      </c>
      <c r="I48" s="126">
        <v>0</v>
      </c>
      <c r="J48" s="126">
        <v>0</v>
      </c>
      <c r="K48" s="126">
        <v>0.89</v>
      </c>
      <c r="L48" s="126">
        <f t="shared" si="0"/>
        <v>0</v>
      </c>
      <c r="M48" s="126">
        <f t="shared" si="1"/>
        <v>0</v>
      </c>
      <c r="N48" s="163">
        <f t="shared" si="2"/>
        <v>0</v>
      </c>
      <c r="O48" s="165">
        <f>appliance_sim_data!D50-N48</f>
        <v>28</v>
      </c>
      <c r="P48" s="165">
        <f t="shared" si="3"/>
        <v>0</v>
      </c>
    </row>
    <row r="49" spans="8:16" x14ac:dyDescent="0.2">
      <c r="H49" s="157">
        <v>2.70833333333333E-2</v>
      </c>
      <c r="I49" s="126">
        <v>0</v>
      </c>
      <c r="J49" s="126">
        <v>0</v>
      </c>
      <c r="K49" s="126">
        <v>0.9</v>
      </c>
      <c r="L49" s="126">
        <f t="shared" si="0"/>
        <v>0</v>
      </c>
      <c r="M49" s="126">
        <f t="shared" si="1"/>
        <v>0</v>
      </c>
      <c r="N49" s="163">
        <f t="shared" si="2"/>
        <v>0</v>
      </c>
      <c r="O49" s="165">
        <f>appliance_sim_data!D51-N49</f>
        <v>28</v>
      </c>
      <c r="P49" s="165">
        <f t="shared" si="3"/>
        <v>0</v>
      </c>
    </row>
    <row r="50" spans="8:16" x14ac:dyDescent="0.2">
      <c r="H50" s="157">
        <v>2.7777777777777801E-2</v>
      </c>
      <c r="I50" s="126">
        <v>0</v>
      </c>
      <c r="J50" s="126">
        <v>0</v>
      </c>
      <c r="K50" s="126">
        <v>0.9</v>
      </c>
      <c r="L50" s="126">
        <f t="shared" si="0"/>
        <v>0</v>
      </c>
      <c r="M50" s="126">
        <f t="shared" si="1"/>
        <v>0</v>
      </c>
      <c r="N50" s="163">
        <f t="shared" si="2"/>
        <v>0</v>
      </c>
      <c r="O50" s="165">
        <f>appliance_sim_data!D52-N50</f>
        <v>187</v>
      </c>
      <c r="P50" s="165">
        <f t="shared" si="3"/>
        <v>0</v>
      </c>
    </row>
    <row r="51" spans="8:16" x14ac:dyDescent="0.2">
      <c r="H51" s="157">
        <v>2.8472222222222201E-2</v>
      </c>
      <c r="I51" s="126">
        <v>0</v>
      </c>
      <c r="J51" s="126">
        <v>0</v>
      </c>
      <c r="K51" s="126">
        <v>0.9</v>
      </c>
      <c r="L51" s="126">
        <f t="shared" si="0"/>
        <v>0</v>
      </c>
      <c r="M51" s="126">
        <f t="shared" si="1"/>
        <v>0</v>
      </c>
      <c r="N51" s="163">
        <f t="shared" si="2"/>
        <v>0</v>
      </c>
      <c r="O51" s="165">
        <f>appliance_sim_data!D53-N51</f>
        <v>187</v>
      </c>
      <c r="P51" s="165">
        <f t="shared" si="3"/>
        <v>0</v>
      </c>
    </row>
    <row r="52" spans="8:16" x14ac:dyDescent="0.2">
      <c r="H52" s="157">
        <v>2.9166666666666698E-2</v>
      </c>
      <c r="I52" s="126">
        <v>0</v>
      </c>
      <c r="J52" s="126">
        <v>0</v>
      </c>
      <c r="K52" s="126">
        <v>0.89</v>
      </c>
      <c r="L52" s="126">
        <f t="shared" si="0"/>
        <v>0</v>
      </c>
      <c r="M52" s="126">
        <f t="shared" si="1"/>
        <v>0</v>
      </c>
      <c r="N52" s="163">
        <f t="shared" si="2"/>
        <v>0</v>
      </c>
      <c r="O52" s="165">
        <f>appliance_sim_data!D54-N52</f>
        <v>187</v>
      </c>
      <c r="P52" s="165">
        <f t="shared" si="3"/>
        <v>0</v>
      </c>
    </row>
    <row r="53" spans="8:16" x14ac:dyDescent="0.2">
      <c r="H53" s="157">
        <v>2.9861111111111099E-2</v>
      </c>
      <c r="I53" s="126">
        <v>0</v>
      </c>
      <c r="J53" s="126">
        <v>0</v>
      </c>
      <c r="K53" s="126">
        <v>0.89</v>
      </c>
      <c r="L53" s="126">
        <f t="shared" si="0"/>
        <v>0</v>
      </c>
      <c r="M53" s="126">
        <f t="shared" si="1"/>
        <v>0</v>
      </c>
      <c r="N53" s="163">
        <f t="shared" si="2"/>
        <v>0</v>
      </c>
      <c r="O53" s="165">
        <f>appliance_sim_data!D55-N53</f>
        <v>187</v>
      </c>
      <c r="P53" s="165">
        <f t="shared" si="3"/>
        <v>0</v>
      </c>
    </row>
    <row r="54" spans="8:16" x14ac:dyDescent="0.2">
      <c r="H54" s="157">
        <v>3.05555555555556E-2</v>
      </c>
      <c r="I54" s="126">
        <v>0</v>
      </c>
      <c r="J54" s="126">
        <v>0</v>
      </c>
      <c r="K54" s="126">
        <v>0.89</v>
      </c>
      <c r="L54" s="126">
        <f t="shared" si="0"/>
        <v>0</v>
      </c>
      <c r="M54" s="126">
        <f t="shared" si="1"/>
        <v>0</v>
      </c>
      <c r="N54" s="163">
        <f t="shared" si="2"/>
        <v>0</v>
      </c>
      <c r="O54" s="165">
        <f>appliance_sim_data!D56-N54</f>
        <v>187</v>
      </c>
      <c r="P54" s="165">
        <f t="shared" si="3"/>
        <v>0</v>
      </c>
    </row>
    <row r="55" spans="8:16" x14ac:dyDescent="0.2">
      <c r="H55" s="157">
        <v>3.125E-2</v>
      </c>
      <c r="I55" s="126">
        <v>0</v>
      </c>
      <c r="J55" s="126">
        <v>0</v>
      </c>
      <c r="K55" s="126">
        <v>0.59</v>
      </c>
      <c r="L55" s="126">
        <f t="shared" si="0"/>
        <v>0</v>
      </c>
      <c r="M55" s="126">
        <f t="shared" si="1"/>
        <v>0</v>
      </c>
      <c r="N55" s="163">
        <f t="shared" si="2"/>
        <v>0</v>
      </c>
      <c r="O55" s="165">
        <f>appliance_sim_data!D57-N55</f>
        <v>187</v>
      </c>
      <c r="P55" s="165">
        <f t="shared" si="3"/>
        <v>0</v>
      </c>
    </row>
    <row r="56" spans="8:16" x14ac:dyDescent="0.2">
      <c r="H56" s="157">
        <v>3.19444444444444E-2</v>
      </c>
      <c r="I56" s="126">
        <v>0</v>
      </c>
      <c r="J56" s="126">
        <v>0</v>
      </c>
      <c r="K56" s="126">
        <v>0.86</v>
      </c>
      <c r="L56" s="126">
        <f t="shared" si="0"/>
        <v>0</v>
      </c>
      <c r="M56" s="126">
        <f t="shared" si="1"/>
        <v>0</v>
      </c>
      <c r="N56" s="163">
        <f t="shared" si="2"/>
        <v>0</v>
      </c>
      <c r="O56" s="165">
        <f>appliance_sim_data!D58-N56</f>
        <v>187</v>
      </c>
      <c r="P56" s="165">
        <f t="shared" si="3"/>
        <v>0</v>
      </c>
    </row>
    <row r="57" spans="8:16" x14ac:dyDescent="0.2">
      <c r="H57" s="157">
        <v>3.2638888888888898E-2</v>
      </c>
      <c r="I57" s="126">
        <v>0</v>
      </c>
      <c r="J57" s="126">
        <v>0</v>
      </c>
      <c r="K57" s="126">
        <v>0.92</v>
      </c>
      <c r="L57" s="126">
        <f t="shared" si="0"/>
        <v>0</v>
      </c>
      <c r="M57" s="126">
        <f t="shared" si="1"/>
        <v>0</v>
      </c>
      <c r="N57" s="163">
        <f t="shared" si="2"/>
        <v>0</v>
      </c>
      <c r="O57" s="165">
        <f>appliance_sim_data!D59-N57</f>
        <v>187</v>
      </c>
      <c r="P57" s="165">
        <f t="shared" si="3"/>
        <v>0</v>
      </c>
    </row>
    <row r="58" spans="8:16" x14ac:dyDescent="0.2">
      <c r="H58" s="157">
        <v>3.3333333333333298E-2</v>
      </c>
      <c r="I58" s="126">
        <v>0</v>
      </c>
      <c r="J58" s="126">
        <v>0</v>
      </c>
      <c r="K58" s="126">
        <v>0.95</v>
      </c>
      <c r="L58" s="126">
        <f t="shared" si="0"/>
        <v>0</v>
      </c>
      <c r="M58" s="126">
        <f t="shared" si="1"/>
        <v>0</v>
      </c>
      <c r="N58" s="163">
        <f t="shared" si="2"/>
        <v>0</v>
      </c>
      <c r="O58" s="165">
        <f>appliance_sim_data!D60-N58</f>
        <v>187</v>
      </c>
      <c r="P58" s="165">
        <f t="shared" si="3"/>
        <v>0</v>
      </c>
    </row>
    <row r="59" spans="8:16" x14ac:dyDescent="0.2">
      <c r="H59" s="157">
        <v>3.4027777777777803E-2</v>
      </c>
      <c r="I59" s="126">
        <v>0</v>
      </c>
      <c r="J59" s="126">
        <v>0</v>
      </c>
      <c r="K59" s="126">
        <v>0.95</v>
      </c>
      <c r="L59" s="126">
        <f t="shared" si="0"/>
        <v>0</v>
      </c>
      <c r="M59" s="126">
        <f t="shared" si="1"/>
        <v>0</v>
      </c>
      <c r="N59" s="163">
        <f t="shared" si="2"/>
        <v>0</v>
      </c>
      <c r="O59" s="165">
        <f>appliance_sim_data!D61-N59</f>
        <v>187</v>
      </c>
      <c r="P59" s="165">
        <f t="shared" si="3"/>
        <v>0</v>
      </c>
    </row>
    <row r="60" spans="8:16" x14ac:dyDescent="0.2">
      <c r="H60" s="157">
        <v>3.4722222222222203E-2</v>
      </c>
      <c r="I60" s="126">
        <v>0</v>
      </c>
      <c r="J60" s="126">
        <v>0</v>
      </c>
      <c r="K60" s="126">
        <v>0.95</v>
      </c>
      <c r="L60" s="126">
        <f t="shared" si="0"/>
        <v>0</v>
      </c>
      <c r="M60" s="126">
        <f t="shared" si="1"/>
        <v>0</v>
      </c>
      <c r="N60" s="163">
        <f t="shared" si="2"/>
        <v>0</v>
      </c>
      <c r="O60" s="165">
        <f>appliance_sim_data!D62-N60</f>
        <v>187</v>
      </c>
      <c r="P60" s="165">
        <f t="shared" si="3"/>
        <v>0</v>
      </c>
    </row>
    <row r="61" spans="8:16" x14ac:dyDescent="0.2">
      <c r="H61" s="157">
        <v>3.54166666666667E-2</v>
      </c>
      <c r="I61" s="126">
        <v>0</v>
      </c>
      <c r="J61" s="126">
        <v>0</v>
      </c>
      <c r="K61" s="126">
        <v>0.86</v>
      </c>
      <c r="L61" s="126">
        <f t="shared" si="0"/>
        <v>0</v>
      </c>
      <c r="M61" s="126">
        <f t="shared" si="1"/>
        <v>0</v>
      </c>
      <c r="N61" s="163">
        <f t="shared" si="2"/>
        <v>0</v>
      </c>
      <c r="O61" s="165">
        <f>appliance_sim_data!D63-N61</f>
        <v>187</v>
      </c>
      <c r="P61" s="165">
        <f t="shared" si="3"/>
        <v>0</v>
      </c>
    </row>
    <row r="62" spans="8:16" x14ac:dyDescent="0.2">
      <c r="H62" s="157">
        <v>3.6111111111111101E-2</v>
      </c>
      <c r="I62" s="126">
        <v>0</v>
      </c>
      <c r="J62" s="126">
        <v>0</v>
      </c>
      <c r="K62" s="126">
        <v>0.82</v>
      </c>
      <c r="L62" s="126">
        <f t="shared" si="0"/>
        <v>0</v>
      </c>
      <c r="M62" s="126">
        <f t="shared" si="1"/>
        <v>0</v>
      </c>
      <c r="N62" s="163">
        <f t="shared" si="2"/>
        <v>0</v>
      </c>
      <c r="O62" s="165">
        <f>appliance_sim_data!D64-N62</f>
        <v>187</v>
      </c>
      <c r="P62" s="165">
        <f t="shared" si="3"/>
        <v>0</v>
      </c>
    </row>
    <row r="63" spans="8:16" x14ac:dyDescent="0.2">
      <c r="H63" s="157">
        <v>3.6805555555555598E-2</v>
      </c>
      <c r="I63" s="126">
        <v>0</v>
      </c>
      <c r="J63" s="126">
        <v>0</v>
      </c>
      <c r="K63" s="126">
        <v>0.41</v>
      </c>
      <c r="L63" s="126">
        <f t="shared" si="0"/>
        <v>0</v>
      </c>
      <c r="M63" s="126">
        <f t="shared" si="1"/>
        <v>0</v>
      </c>
      <c r="N63" s="163">
        <f t="shared" si="2"/>
        <v>0</v>
      </c>
      <c r="O63" s="165">
        <f>appliance_sim_data!D65-N63</f>
        <v>187</v>
      </c>
      <c r="P63" s="165">
        <f t="shared" si="3"/>
        <v>0</v>
      </c>
    </row>
    <row r="64" spans="8:16" x14ac:dyDescent="0.2">
      <c r="H64" s="157">
        <v>3.7499999999999999E-2</v>
      </c>
      <c r="I64" s="126">
        <v>0</v>
      </c>
      <c r="J64" s="126">
        <v>0</v>
      </c>
      <c r="K64" s="126">
        <v>0.4</v>
      </c>
      <c r="L64" s="126">
        <f t="shared" si="0"/>
        <v>0</v>
      </c>
      <c r="M64" s="126">
        <f t="shared" si="1"/>
        <v>0</v>
      </c>
      <c r="N64" s="163">
        <f t="shared" si="2"/>
        <v>0</v>
      </c>
      <c r="O64" s="165">
        <f>appliance_sim_data!D66-N64</f>
        <v>28</v>
      </c>
      <c r="P64" s="165">
        <f t="shared" si="3"/>
        <v>0</v>
      </c>
    </row>
    <row r="65" spans="8:16" x14ac:dyDescent="0.2">
      <c r="H65" s="157">
        <v>3.8194444444444399E-2</v>
      </c>
      <c r="I65" s="126">
        <v>0</v>
      </c>
      <c r="J65" s="126">
        <v>0</v>
      </c>
      <c r="K65" s="126">
        <v>0.4</v>
      </c>
      <c r="L65" s="126">
        <f t="shared" si="0"/>
        <v>0</v>
      </c>
      <c r="M65" s="126">
        <f t="shared" si="1"/>
        <v>0</v>
      </c>
      <c r="N65" s="163">
        <f t="shared" si="2"/>
        <v>0</v>
      </c>
      <c r="O65" s="165">
        <f>appliance_sim_data!D67-N65</f>
        <v>28</v>
      </c>
      <c r="P65" s="165">
        <f t="shared" si="3"/>
        <v>0</v>
      </c>
    </row>
    <row r="66" spans="8:16" x14ac:dyDescent="0.2">
      <c r="H66" s="157">
        <v>3.8888888888888903E-2</v>
      </c>
      <c r="I66" s="126">
        <v>0</v>
      </c>
      <c r="J66" s="126">
        <v>0</v>
      </c>
      <c r="K66" s="126">
        <v>0.4</v>
      </c>
      <c r="L66" s="126">
        <f t="shared" si="0"/>
        <v>0</v>
      </c>
      <c r="M66" s="126">
        <f t="shared" si="1"/>
        <v>0</v>
      </c>
      <c r="N66" s="163">
        <f t="shared" si="2"/>
        <v>0</v>
      </c>
      <c r="O66" s="165">
        <f>appliance_sim_data!D68-N66</f>
        <v>28</v>
      </c>
      <c r="P66" s="165">
        <f t="shared" si="3"/>
        <v>0</v>
      </c>
    </row>
    <row r="67" spans="8:16" x14ac:dyDescent="0.2">
      <c r="H67" s="157">
        <v>3.9583333333333297E-2</v>
      </c>
      <c r="I67" s="126">
        <v>0</v>
      </c>
      <c r="J67" s="126">
        <v>0</v>
      </c>
      <c r="K67" s="126">
        <v>0.32</v>
      </c>
      <c r="L67" s="126">
        <f t="shared" si="0"/>
        <v>0</v>
      </c>
      <c r="M67" s="126">
        <f t="shared" si="1"/>
        <v>0</v>
      </c>
      <c r="N67" s="163">
        <f t="shared" si="2"/>
        <v>0</v>
      </c>
      <c r="O67" s="165">
        <f>appliance_sim_data!D69-N67</f>
        <v>28</v>
      </c>
      <c r="P67" s="165">
        <f t="shared" si="3"/>
        <v>0</v>
      </c>
    </row>
    <row r="68" spans="8:16" x14ac:dyDescent="0.2">
      <c r="H68" s="157">
        <v>4.0277777777777801E-2</v>
      </c>
      <c r="I68" s="126">
        <v>0</v>
      </c>
      <c r="J68" s="126">
        <v>0</v>
      </c>
      <c r="K68" s="126">
        <v>0.32</v>
      </c>
      <c r="L68" s="126">
        <f t="shared" si="0"/>
        <v>0</v>
      </c>
      <c r="M68" s="126">
        <f t="shared" si="1"/>
        <v>0</v>
      </c>
      <c r="N68" s="163">
        <f t="shared" si="2"/>
        <v>0</v>
      </c>
      <c r="O68" s="165">
        <f>appliance_sim_data!D70-N68</f>
        <v>28</v>
      </c>
      <c r="P68" s="165">
        <f t="shared" si="3"/>
        <v>0</v>
      </c>
    </row>
    <row r="69" spans="8:16" x14ac:dyDescent="0.2">
      <c r="H69" s="157">
        <v>4.0972222222222202E-2</v>
      </c>
      <c r="I69" s="126">
        <v>0</v>
      </c>
      <c r="J69" s="126">
        <v>0</v>
      </c>
      <c r="K69" s="126">
        <v>0.33</v>
      </c>
      <c r="L69" s="126">
        <f t="shared" si="0"/>
        <v>0</v>
      </c>
      <c r="M69" s="126">
        <f t="shared" si="1"/>
        <v>0</v>
      </c>
      <c r="N69" s="163">
        <f t="shared" si="2"/>
        <v>0</v>
      </c>
      <c r="O69" s="165">
        <f>appliance_sim_data!D71-N69</f>
        <v>28</v>
      </c>
      <c r="P69" s="165">
        <f t="shared" si="3"/>
        <v>0</v>
      </c>
    </row>
    <row r="70" spans="8:16" x14ac:dyDescent="0.2">
      <c r="H70" s="157">
        <v>4.1666666666666699E-2</v>
      </c>
      <c r="I70" s="126">
        <v>0</v>
      </c>
      <c r="J70" s="126">
        <v>0</v>
      </c>
      <c r="K70" s="126">
        <v>0.27</v>
      </c>
      <c r="L70" s="126">
        <f t="shared" si="0"/>
        <v>0</v>
      </c>
      <c r="M70" s="126">
        <f t="shared" si="1"/>
        <v>0</v>
      </c>
      <c r="N70" s="163">
        <f t="shared" si="2"/>
        <v>0</v>
      </c>
      <c r="O70" s="165">
        <f>appliance_sim_data!D72-N70</f>
        <v>28</v>
      </c>
      <c r="P70" s="165">
        <f t="shared" si="3"/>
        <v>0</v>
      </c>
    </row>
    <row r="71" spans="8:16" x14ac:dyDescent="0.2">
      <c r="H71" s="157">
        <v>4.2361111111111099E-2</v>
      </c>
      <c r="I71" s="126">
        <v>0</v>
      </c>
      <c r="J71" s="126">
        <v>0</v>
      </c>
      <c r="K71" s="126">
        <v>0.26</v>
      </c>
      <c r="L71" s="126">
        <f t="shared" si="0"/>
        <v>0</v>
      </c>
      <c r="M71" s="126">
        <f t="shared" si="1"/>
        <v>0</v>
      </c>
      <c r="N71" s="163">
        <f t="shared" si="2"/>
        <v>0</v>
      </c>
      <c r="O71" s="165">
        <f>appliance_sim_data!D73-N71</f>
        <v>28</v>
      </c>
      <c r="P71" s="165">
        <f t="shared" si="3"/>
        <v>0</v>
      </c>
    </row>
    <row r="72" spans="8:16" x14ac:dyDescent="0.2">
      <c r="H72" s="157">
        <v>4.3055555555555597E-2</v>
      </c>
      <c r="I72" s="126">
        <v>0</v>
      </c>
      <c r="J72" s="126">
        <v>0</v>
      </c>
      <c r="K72" s="126">
        <v>0.27</v>
      </c>
      <c r="L72" s="126">
        <f t="shared" si="0"/>
        <v>0</v>
      </c>
      <c r="M72" s="126">
        <f t="shared" si="1"/>
        <v>0</v>
      </c>
      <c r="N72" s="163">
        <f t="shared" si="2"/>
        <v>0</v>
      </c>
      <c r="O72" s="165">
        <f>appliance_sim_data!D74-N72</f>
        <v>208</v>
      </c>
      <c r="P72" s="165">
        <f t="shared" si="3"/>
        <v>0</v>
      </c>
    </row>
    <row r="73" spans="8:16" x14ac:dyDescent="0.2">
      <c r="H73" s="157">
        <v>4.3749999999999997E-2</v>
      </c>
      <c r="I73" s="126">
        <v>0</v>
      </c>
      <c r="J73" s="126">
        <v>0</v>
      </c>
      <c r="K73" s="126">
        <v>0.25</v>
      </c>
      <c r="L73" s="126">
        <f t="shared" si="0"/>
        <v>0</v>
      </c>
      <c r="M73" s="126">
        <f t="shared" si="1"/>
        <v>0</v>
      </c>
      <c r="N73" s="163">
        <f t="shared" si="2"/>
        <v>0</v>
      </c>
      <c r="O73" s="165">
        <f>appliance_sim_data!D75-N73</f>
        <v>208</v>
      </c>
      <c r="P73" s="165">
        <f t="shared" si="3"/>
        <v>0</v>
      </c>
    </row>
    <row r="74" spans="8:16" x14ac:dyDescent="0.2">
      <c r="H74" s="157">
        <v>4.4444444444444398E-2</v>
      </c>
      <c r="I74" s="126">
        <v>0</v>
      </c>
      <c r="J74" s="126">
        <v>0</v>
      </c>
      <c r="K74" s="126">
        <v>0.24</v>
      </c>
      <c r="L74" s="126">
        <f t="shared" si="0"/>
        <v>0</v>
      </c>
      <c r="M74" s="126">
        <f t="shared" si="1"/>
        <v>0</v>
      </c>
      <c r="N74" s="163">
        <f t="shared" si="2"/>
        <v>0</v>
      </c>
      <c r="O74" s="165">
        <f>appliance_sim_data!D76-N74</f>
        <v>208</v>
      </c>
      <c r="P74" s="165">
        <f t="shared" si="3"/>
        <v>0</v>
      </c>
    </row>
    <row r="75" spans="8:16" x14ac:dyDescent="0.2">
      <c r="H75" s="157">
        <v>4.5138888888888902E-2</v>
      </c>
      <c r="I75" s="126">
        <v>0</v>
      </c>
      <c r="J75" s="126">
        <v>0</v>
      </c>
      <c r="K75" s="126">
        <v>0.24</v>
      </c>
      <c r="L75" s="126">
        <f t="shared" ref="L75:L138" si="4">I75*K75</f>
        <v>0</v>
      </c>
      <c r="M75" s="126">
        <f t="shared" ref="M75:M138" si="5">J75*K75</f>
        <v>0</v>
      </c>
      <c r="N75" s="163">
        <f t="shared" ref="N75:N138" si="6">M75*$B$46*$B$47</f>
        <v>0</v>
      </c>
      <c r="O75" s="165">
        <f>appliance_sim_data!D77-N75</f>
        <v>208</v>
      </c>
      <c r="P75" s="165">
        <f t="shared" ref="P75:P138" si="7">IF(O75&lt;0, ABS(O75), 0)</f>
        <v>0</v>
      </c>
    </row>
    <row r="76" spans="8:16" x14ac:dyDescent="0.2">
      <c r="H76" s="157">
        <v>4.5833333333333302E-2</v>
      </c>
      <c r="I76" s="126">
        <v>0</v>
      </c>
      <c r="J76" s="126">
        <v>0</v>
      </c>
      <c r="K76" s="126">
        <v>0.21</v>
      </c>
      <c r="L76" s="126">
        <f t="shared" si="4"/>
        <v>0</v>
      </c>
      <c r="M76" s="126">
        <f t="shared" si="5"/>
        <v>0</v>
      </c>
      <c r="N76" s="163">
        <f t="shared" si="6"/>
        <v>0</v>
      </c>
      <c r="O76" s="165">
        <f>appliance_sim_data!D78-N76</f>
        <v>208</v>
      </c>
      <c r="P76" s="165">
        <f t="shared" si="7"/>
        <v>0</v>
      </c>
    </row>
    <row r="77" spans="8:16" x14ac:dyDescent="0.2">
      <c r="H77" s="157">
        <v>4.65277777777778E-2</v>
      </c>
      <c r="I77" s="126">
        <v>0</v>
      </c>
      <c r="J77" s="126">
        <v>0</v>
      </c>
      <c r="K77" s="126">
        <v>0.23</v>
      </c>
      <c r="L77" s="126">
        <f t="shared" si="4"/>
        <v>0</v>
      </c>
      <c r="M77" s="126">
        <f t="shared" si="5"/>
        <v>0</v>
      </c>
      <c r="N77" s="163">
        <f t="shared" si="6"/>
        <v>0</v>
      </c>
      <c r="O77" s="165">
        <f>appliance_sim_data!D79-N77</f>
        <v>208</v>
      </c>
      <c r="P77" s="165">
        <f t="shared" si="7"/>
        <v>0</v>
      </c>
    </row>
    <row r="78" spans="8:16" x14ac:dyDescent="0.2">
      <c r="H78" s="157">
        <v>4.72222222222222E-2</v>
      </c>
      <c r="I78" s="126">
        <v>0</v>
      </c>
      <c r="J78" s="126">
        <v>0</v>
      </c>
      <c r="K78" s="126">
        <v>0.23</v>
      </c>
      <c r="L78" s="126">
        <f t="shared" si="4"/>
        <v>0</v>
      </c>
      <c r="M78" s="126">
        <f t="shared" si="5"/>
        <v>0</v>
      </c>
      <c r="N78" s="163">
        <f t="shared" si="6"/>
        <v>0</v>
      </c>
      <c r="O78" s="165">
        <f>appliance_sim_data!D80-N78</f>
        <v>208</v>
      </c>
      <c r="P78" s="165">
        <f t="shared" si="7"/>
        <v>0</v>
      </c>
    </row>
    <row r="79" spans="8:16" x14ac:dyDescent="0.2">
      <c r="H79" s="157">
        <v>4.7916666666666698E-2</v>
      </c>
      <c r="I79" s="126">
        <v>0</v>
      </c>
      <c r="J79" s="126">
        <v>0</v>
      </c>
      <c r="K79" s="126">
        <v>0.21</v>
      </c>
      <c r="L79" s="126">
        <f t="shared" si="4"/>
        <v>0</v>
      </c>
      <c r="M79" s="126">
        <f t="shared" si="5"/>
        <v>0</v>
      </c>
      <c r="N79" s="163">
        <f t="shared" si="6"/>
        <v>0</v>
      </c>
      <c r="O79" s="165">
        <f>appliance_sim_data!D81-N79</f>
        <v>208</v>
      </c>
      <c r="P79" s="165">
        <f t="shared" si="7"/>
        <v>0</v>
      </c>
    </row>
    <row r="80" spans="8:16" x14ac:dyDescent="0.2">
      <c r="H80" s="157">
        <v>4.8611111111111098E-2</v>
      </c>
      <c r="I80" s="126">
        <v>0</v>
      </c>
      <c r="J80" s="126">
        <v>0</v>
      </c>
      <c r="K80" s="126">
        <v>0.22</v>
      </c>
      <c r="L80" s="126">
        <f t="shared" si="4"/>
        <v>0</v>
      </c>
      <c r="M80" s="126">
        <f t="shared" si="5"/>
        <v>0</v>
      </c>
      <c r="N80" s="163">
        <f t="shared" si="6"/>
        <v>0</v>
      </c>
      <c r="O80" s="165">
        <f>appliance_sim_data!D82-N80</f>
        <v>208</v>
      </c>
      <c r="P80" s="165">
        <f t="shared" si="7"/>
        <v>0</v>
      </c>
    </row>
    <row r="81" spans="8:16" x14ac:dyDescent="0.2">
      <c r="H81" s="157">
        <v>4.9305555555555602E-2</v>
      </c>
      <c r="I81" s="126">
        <v>0</v>
      </c>
      <c r="J81" s="126">
        <v>0</v>
      </c>
      <c r="K81" s="126">
        <v>0.2</v>
      </c>
      <c r="L81" s="126">
        <f t="shared" si="4"/>
        <v>0</v>
      </c>
      <c r="M81" s="126">
        <f t="shared" si="5"/>
        <v>0</v>
      </c>
      <c r="N81" s="163">
        <f t="shared" si="6"/>
        <v>0</v>
      </c>
      <c r="O81" s="165">
        <f>appliance_sim_data!D83-N81</f>
        <v>208</v>
      </c>
      <c r="P81" s="165">
        <f t="shared" si="7"/>
        <v>0</v>
      </c>
    </row>
    <row r="82" spans="8:16" x14ac:dyDescent="0.2">
      <c r="H82" s="157">
        <v>0.05</v>
      </c>
      <c r="I82" s="126">
        <v>0</v>
      </c>
      <c r="J82" s="126">
        <v>0</v>
      </c>
      <c r="K82" s="126">
        <v>0.24</v>
      </c>
      <c r="L82" s="126">
        <f t="shared" si="4"/>
        <v>0</v>
      </c>
      <c r="M82" s="126">
        <f t="shared" si="5"/>
        <v>0</v>
      </c>
      <c r="N82" s="163">
        <f t="shared" si="6"/>
        <v>0</v>
      </c>
      <c r="O82" s="165">
        <f>appliance_sim_data!D84-N82</f>
        <v>208</v>
      </c>
      <c r="P82" s="165">
        <f t="shared" si="7"/>
        <v>0</v>
      </c>
    </row>
    <row r="83" spans="8:16" x14ac:dyDescent="0.2">
      <c r="H83" s="157">
        <v>5.0694444444444403E-2</v>
      </c>
      <c r="I83" s="126">
        <v>0</v>
      </c>
      <c r="J83" s="126">
        <v>0</v>
      </c>
      <c r="K83" s="126">
        <v>0.25</v>
      </c>
      <c r="L83" s="126">
        <f t="shared" si="4"/>
        <v>0</v>
      </c>
      <c r="M83" s="126">
        <f t="shared" si="5"/>
        <v>0</v>
      </c>
      <c r="N83" s="163">
        <f t="shared" si="6"/>
        <v>0</v>
      </c>
      <c r="O83" s="165">
        <f>appliance_sim_data!D85-N83</f>
        <v>208</v>
      </c>
      <c r="P83" s="165">
        <f t="shared" si="7"/>
        <v>0</v>
      </c>
    </row>
    <row r="84" spans="8:16" x14ac:dyDescent="0.2">
      <c r="H84" s="157">
        <v>5.1388888888888901E-2</v>
      </c>
      <c r="I84" s="126">
        <v>0</v>
      </c>
      <c r="J84" s="126">
        <v>0</v>
      </c>
      <c r="K84" s="126">
        <v>0.24</v>
      </c>
      <c r="L84" s="126">
        <f t="shared" si="4"/>
        <v>0</v>
      </c>
      <c r="M84" s="126">
        <f t="shared" si="5"/>
        <v>0</v>
      </c>
      <c r="N84" s="163">
        <f t="shared" si="6"/>
        <v>0</v>
      </c>
      <c r="O84" s="165">
        <f>appliance_sim_data!D86-N84</f>
        <v>208</v>
      </c>
      <c r="P84" s="165">
        <f t="shared" si="7"/>
        <v>0</v>
      </c>
    </row>
    <row r="85" spans="8:16" x14ac:dyDescent="0.2">
      <c r="H85" s="157">
        <v>5.2083333333333301E-2</v>
      </c>
      <c r="I85" s="126">
        <v>0</v>
      </c>
      <c r="J85" s="126">
        <v>0</v>
      </c>
      <c r="K85" s="126">
        <v>0.24</v>
      </c>
      <c r="L85" s="126">
        <f t="shared" si="4"/>
        <v>0</v>
      </c>
      <c r="M85" s="126">
        <f t="shared" si="5"/>
        <v>0</v>
      </c>
      <c r="N85" s="163">
        <f t="shared" si="6"/>
        <v>0</v>
      </c>
      <c r="O85" s="165">
        <f>appliance_sim_data!D87-N85</f>
        <v>208</v>
      </c>
      <c r="P85" s="165">
        <f t="shared" si="7"/>
        <v>0</v>
      </c>
    </row>
    <row r="86" spans="8:16" x14ac:dyDescent="0.2">
      <c r="H86" s="157">
        <v>5.2777777777777798E-2</v>
      </c>
      <c r="I86" s="126">
        <v>0</v>
      </c>
      <c r="J86" s="126">
        <v>0</v>
      </c>
      <c r="K86" s="126">
        <v>0.23</v>
      </c>
      <c r="L86" s="126">
        <f t="shared" si="4"/>
        <v>0</v>
      </c>
      <c r="M86" s="126">
        <f t="shared" si="5"/>
        <v>0</v>
      </c>
      <c r="N86" s="163">
        <f t="shared" si="6"/>
        <v>0</v>
      </c>
      <c r="O86" s="165">
        <f>appliance_sim_data!D88-N86</f>
        <v>208</v>
      </c>
      <c r="P86" s="165">
        <f t="shared" si="7"/>
        <v>0</v>
      </c>
    </row>
    <row r="87" spans="8:16" x14ac:dyDescent="0.2">
      <c r="H87" s="157">
        <v>5.3472222222222199E-2</v>
      </c>
      <c r="I87" s="126">
        <v>0</v>
      </c>
      <c r="J87" s="126">
        <v>0</v>
      </c>
      <c r="K87" s="126">
        <v>0.22</v>
      </c>
      <c r="L87" s="126">
        <f t="shared" si="4"/>
        <v>0</v>
      </c>
      <c r="M87" s="126">
        <f t="shared" si="5"/>
        <v>0</v>
      </c>
      <c r="N87" s="163">
        <f t="shared" si="6"/>
        <v>0</v>
      </c>
      <c r="O87" s="165">
        <f>appliance_sim_data!D89-N87</f>
        <v>208</v>
      </c>
      <c r="P87" s="165">
        <f t="shared" si="7"/>
        <v>0</v>
      </c>
    </row>
    <row r="88" spans="8:16" x14ac:dyDescent="0.2">
      <c r="H88" s="157">
        <v>5.4166666666666703E-2</v>
      </c>
      <c r="I88" s="126">
        <v>0</v>
      </c>
      <c r="J88" s="126">
        <v>0</v>
      </c>
      <c r="K88" s="126">
        <v>0.23</v>
      </c>
      <c r="L88" s="126">
        <f t="shared" si="4"/>
        <v>0</v>
      </c>
      <c r="M88" s="126">
        <f t="shared" si="5"/>
        <v>0</v>
      </c>
      <c r="N88" s="163">
        <f t="shared" si="6"/>
        <v>0</v>
      </c>
      <c r="O88" s="165">
        <f>appliance_sim_data!D90-N88</f>
        <v>208</v>
      </c>
      <c r="P88" s="165">
        <f t="shared" si="7"/>
        <v>0</v>
      </c>
    </row>
    <row r="89" spans="8:16" x14ac:dyDescent="0.2">
      <c r="H89" s="157">
        <v>5.4861111111111097E-2</v>
      </c>
      <c r="I89" s="126">
        <v>0</v>
      </c>
      <c r="J89" s="126">
        <v>0</v>
      </c>
      <c r="K89" s="126">
        <v>0.23</v>
      </c>
      <c r="L89" s="126">
        <f t="shared" si="4"/>
        <v>0</v>
      </c>
      <c r="M89" s="126">
        <f t="shared" si="5"/>
        <v>0</v>
      </c>
      <c r="N89" s="163">
        <f t="shared" si="6"/>
        <v>0</v>
      </c>
      <c r="O89" s="165">
        <f>appliance_sim_data!D91-N89</f>
        <v>208</v>
      </c>
      <c r="P89" s="165">
        <f t="shared" si="7"/>
        <v>0</v>
      </c>
    </row>
    <row r="90" spans="8:16" x14ac:dyDescent="0.2">
      <c r="H90" s="157">
        <v>5.5555555555555601E-2</v>
      </c>
      <c r="I90" s="126">
        <v>0</v>
      </c>
      <c r="J90" s="126">
        <v>0</v>
      </c>
      <c r="K90" s="126">
        <v>0.25</v>
      </c>
      <c r="L90" s="126">
        <f t="shared" si="4"/>
        <v>0</v>
      </c>
      <c r="M90" s="126">
        <f t="shared" si="5"/>
        <v>0</v>
      </c>
      <c r="N90" s="163">
        <f t="shared" si="6"/>
        <v>0</v>
      </c>
      <c r="O90" s="165">
        <f>appliance_sim_data!D92-N90</f>
        <v>208</v>
      </c>
      <c r="P90" s="165">
        <f t="shared" si="7"/>
        <v>0</v>
      </c>
    </row>
    <row r="91" spans="8:16" x14ac:dyDescent="0.2">
      <c r="H91" s="157">
        <v>5.6250000000000001E-2</v>
      </c>
      <c r="I91" s="126">
        <v>0</v>
      </c>
      <c r="J91" s="126">
        <v>0</v>
      </c>
      <c r="K91" s="126">
        <v>0.26</v>
      </c>
      <c r="L91" s="126">
        <f t="shared" si="4"/>
        <v>0</v>
      </c>
      <c r="M91" s="126">
        <f t="shared" si="5"/>
        <v>0</v>
      </c>
      <c r="N91" s="163">
        <f t="shared" si="6"/>
        <v>0</v>
      </c>
      <c r="O91" s="165">
        <f>appliance_sim_data!D93-N91</f>
        <v>208</v>
      </c>
      <c r="P91" s="165">
        <f t="shared" si="7"/>
        <v>0</v>
      </c>
    </row>
    <row r="92" spans="8:16" x14ac:dyDescent="0.2">
      <c r="H92" s="157">
        <v>5.6944444444444402E-2</v>
      </c>
      <c r="I92" s="126">
        <v>0</v>
      </c>
      <c r="J92" s="126">
        <v>0</v>
      </c>
      <c r="K92" s="126">
        <v>0.25</v>
      </c>
      <c r="L92" s="126">
        <f t="shared" si="4"/>
        <v>0</v>
      </c>
      <c r="M92" s="126">
        <f t="shared" si="5"/>
        <v>0</v>
      </c>
      <c r="N92" s="163">
        <f t="shared" si="6"/>
        <v>0</v>
      </c>
      <c r="O92" s="165">
        <f>appliance_sim_data!D94-N92</f>
        <v>208</v>
      </c>
      <c r="P92" s="165">
        <f t="shared" si="7"/>
        <v>0</v>
      </c>
    </row>
    <row r="93" spans="8:16" x14ac:dyDescent="0.2">
      <c r="H93" s="157">
        <v>5.7638888888888899E-2</v>
      </c>
      <c r="I93" s="126">
        <v>0</v>
      </c>
      <c r="J93" s="126">
        <v>0</v>
      </c>
      <c r="K93" s="126">
        <v>0.45</v>
      </c>
      <c r="L93" s="126">
        <f t="shared" si="4"/>
        <v>0</v>
      </c>
      <c r="M93" s="126">
        <f t="shared" si="5"/>
        <v>0</v>
      </c>
      <c r="N93" s="163">
        <f t="shared" si="6"/>
        <v>0</v>
      </c>
      <c r="O93" s="165">
        <f>appliance_sim_data!D95-N93</f>
        <v>208</v>
      </c>
      <c r="P93" s="165">
        <f t="shared" si="7"/>
        <v>0</v>
      </c>
    </row>
    <row r="94" spans="8:16" x14ac:dyDescent="0.2">
      <c r="H94" s="157">
        <v>5.83333333333333E-2</v>
      </c>
      <c r="I94" s="126">
        <v>0</v>
      </c>
      <c r="J94" s="126">
        <v>0</v>
      </c>
      <c r="K94" s="126">
        <v>0.46</v>
      </c>
      <c r="L94" s="126">
        <f t="shared" si="4"/>
        <v>0</v>
      </c>
      <c r="M94" s="126">
        <f t="shared" si="5"/>
        <v>0</v>
      </c>
      <c r="N94" s="163">
        <f t="shared" si="6"/>
        <v>0</v>
      </c>
      <c r="O94" s="165">
        <f>appliance_sim_data!D96-N94</f>
        <v>28</v>
      </c>
      <c r="P94" s="165">
        <f t="shared" si="7"/>
        <v>0</v>
      </c>
    </row>
    <row r="95" spans="8:16" x14ac:dyDescent="0.2">
      <c r="H95" s="157">
        <v>5.9027777777777797E-2</v>
      </c>
      <c r="I95" s="126">
        <v>0</v>
      </c>
      <c r="J95" s="126">
        <v>0</v>
      </c>
      <c r="K95" s="126">
        <v>0.42</v>
      </c>
      <c r="L95" s="126">
        <f t="shared" si="4"/>
        <v>0</v>
      </c>
      <c r="M95" s="126">
        <f t="shared" si="5"/>
        <v>0</v>
      </c>
      <c r="N95" s="163">
        <f t="shared" si="6"/>
        <v>0</v>
      </c>
      <c r="O95" s="165">
        <f>appliance_sim_data!D97-N95</f>
        <v>28</v>
      </c>
      <c r="P95" s="165">
        <f t="shared" si="7"/>
        <v>0</v>
      </c>
    </row>
    <row r="96" spans="8:16" x14ac:dyDescent="0.2">
      <c r="H96" s="157">
        <v>5.9722222222222197E-2</v>
      </c>
      <c r="I96" s="126">
        <v>0</v>
      </c>
      <c r="J96" s="126">
        <v>0</v>
      </c>
      <c r="K96" s="126">
        <v>0.5</v>
      </c>
      <c r="L96" s="126">
        <f t="shared" si="4"/>
        <v>0</v>
      </c>
      <c r="M96" s="126">
        <f t="shared" si="5"/>
        <v>0</v>
      </c>
      <c r="N96" s="163">
        <f t="shared" si="6"/>
        <v>0</v>
      </c>
      <c r="O96" s="165">
        <f>appliance_sim_data!D98-N96</f>
        <v>28</v>
      </c>
      <c r="P96" s="165">
        <f t="shared" si="7"/>
        <v>0</v>
      </c>
    </row>
    <row r="97" spans="8:16" x14ac:dyDescent="0.2">
      <c r="H97" s="157">
        <v>6.0416666666666702E-2</v>
      </c>
      <c r="I97" s="126">
        <v>0</v>
      </c>
      <c r="J97" s="126">
        <v>0</v>
      </c>
      <c r="K97" s="126">
        <v>0.61</v>
      </c>
      <c r="L97" s="126">
        <f t="shared" si="4"/>
        <v>0</v>
      </c>
      <c r="M97" s="126">
        <f t="shared" si="5"/>
        <v>0</v>
      </c>
      <c r="N97" s="163">
        <f t="shared" si="6"/>
        <v>0</v>
      </c>
      <c r="O97" s="165">
        <f>appliance_sim_data!D99-N97</f>
        <v>28</v>
      </c>
      <c r="P97" s="165">
        <f t="shared" si="7"/>
        <v>0</v>
      </c>
    </row>
    <row r="98" spans="8:16" x14ac:dyDescent="0.2">
      <c r="H98" s="157">
        <v>6.1111111111111102E-2</v>
      </c>
      <c r="I98" s="126">
        <v>0</v>
      </c>
      <c r="J98" s="126">
        <v>0</v>
      </c>
      <c r="K98" s="126">
        <v>0.42</v>
      </c>
      <c r="L98" s="126">
        <f t="shared" si="4"/>
        <v>0</v>
      </c>
      <c r="M98" s="126">
        <f t="shared" si="5"/>
        <v>0</v>
      </c>
      <c r="N98" s="163">
        <f t="shared" si="6"/>
        <v>0</v>
      </c>
      <c r="O98" s="165">
        <f>appliance_sim_data!D100-N98</f>
        <v>28</v>
      </c>
      <c r="P98" s="165">
        <f t="shared" si="7"/>
        <v>0</v>
      </c>
    </row>
    <row r="99" spans="8:16" x14ac:dyDescent="0.2">
      <c r="H99" s="157">
        <v>6.18055555555556E-2</v>
      </c>
      <c r="I99" s="126">
        <v>0</v>
      </c>
      <c r="J99" s="126">
        <v>0</v>
      </c>
      <c r="K99" s="126">
        <v>0.42</v>
      </c>
      <c r="L99" s="126">
        <f t="shared" si="4"/>
        <v>0</v>
      </c>
      <c r="M99" s="126">
        <f t="shared" si="5"/>
        <v>0</v>
      </c>
      <c r="N99" s="163">
        <f t="shared" si="6"/>
        <v>0</v>
      </c>
      <c r="O99" s="165">
        <f>appliance_sim_data!D101-N99</f>
        <v>28</v>
      </c>
      <c r="P99" s="165">
        <f t="shared" si="7"/>
        <v>0</v>
      </c>
    </row>
    <row r="100" spans="8:16" x14ac:dyDescent="0.2">
      <c r="H100" s="157">
        <v>6.25E-2</v>
      </c>
      <c r="I100" s="126">
        <v>0</v>
      </c>
      <c r="J100" s="126">
        <v>0</v>
      </c>
      <c r="K100" s="126">
        <v>0.41</v>
      </c>
      <c r="L100" s="126">
        <f t="shared" si="4"/>
        <v>0</v>
      </c>
      <c r="M100" s="126">
        <f t="shared" si="5"/>
        <v>0</v>
      </c>
      <c r="N100" s="163">
        <f t="shared" si="6"/>
        <v>0</v>
      </c>
      <c r="O100" s="165">
        <f>appliance_sim_data!D102-N100</f>
        <v>28</v>
      </c>
      <c r="P100" s="165">
        <f t="shared" si="7"/>
        <v>0</v>
      </c>
    </row>
    <row r="101" spans="8:16" x14ac:dyDescent="0.2">
      <c r="H101" s="157">
        <v>6.31944444444444E-2</v>
      </c>
      <c r="I101" s="126">
        <v>0</v>
      </c>
      <c r="J101" s="126">
        <v>0</v>
      </c>
      <c r="K101" s="126">
        <v>0.35</v>
      </c>
      <c r="L101" s="126">
        <f t="shared" si="4"/>
        <v>0</v>
      </c>
      <c r="M101" s="126">
        <f t="shared" si="5"/>
        <v>0</v>
      </c>
      <c r="N101" s="163">
        <f t="shared" si="6"/>
        <v>0</v>
      </c>
      <c r="O101" s="165">
        <f>appliance_sim_data!D103-N101</f>
        <v>28</v>
      </c>
      <c r="P101" s="165">
        <f t="shared" si="7"/>
        <v>0</v>
      </c>
    </row>
    <row r="102" spans="8:16" x14ac:dyDescent="0.2">
      <c r="H102" s="157">
        <v>6.3888888888888898E-2</v>
      </c>
      <c r="I102" s="126">
        <v>0</v>
      </c>
      <c r="J102" s="126">
        <v>0</v>
      </c>
      <c r="K102" s="126">
        <v>0.26</v>
      </c>
      <c r="L102" s="126">
        <f t="shared" si="4"/>
        <v>0</v>
      </c>
      <c r="M102" s="126">
        <f t="shared" si="5"/>
        <v>0</v>
      </c>
      <c r="N102" s="163">
        <f t="shared" si="6"/>
        <v>0</v>
      </c>
      <c r="O102" s="165">
        <f>appliance_sim_data!D104-N102</f>
        <v>28</v>
      </c>
      <c r="P102" s="165">
        <f t="shared" si="7"/>
        <v>0</v>
      </c>
    </row>
    <row r="103" spans="8:16" x14ac:dyDescent="0.2">
      <c r="H103" s="157">
        <v>6.4583333333333298E-2</v>
      </c>
      <c r="I103" s="126">
        <v>0</v>
      </c>
      <c r="J103" s="126">
        <v>0</v>
      </c>
      <c r="K103" s="126">
        <v>0.26</v>
      </c>
      <c r="L103" s="126">
        <f t="shared" si="4"/>
        <v>0</v>
      </c>
      <c r="M103" s="126">
        <f t="shared" si="5"/>
        <v>0</v>
      </c>
      <c r="N103" s="163">
        <f t="shared" si="6"/>
        <v>0</v>
      </c>
      <c r="O103" s="165">
        <f>appliance_sim_data!D105-N103</f>
        <v>28</v>
      </c>
      <c r="P103" s="165">
        <f t="shared" si="7"/>
        <v>0</v>
      </c>
    </row>
    <row r="104" spans="8:16" x14ac:dyDescent="0.2">
      <c r="H104" s="157">
        <v>6.5277777777777796E-2</v>
      </c>
      <c r="I104" s="126">
        <v>0</v>
      </c>
      <c r="J104" s="126">
        <v>0</v>
      </c>
      <c r="K104" s="126">
        <v>0.28000000000000003</v>
      </c>
      <c r="L104" s="126">
        <f t="shared" si="4"/>
        <v>0</v>
      </c>
      <c r="M104" s="126">
        <f t="shared" si="5"/>
        <v>0</v>
      </c>
      <c r="N104" s="163">
        <f t="shared" si="6"/>
        <v>0</v>
      </c>
      <c r="O104" s="165">
        <f>appliance_sim_data!D106-N104</f>
        <v>28</v>
      </c>
      <c r="P104" s="165">
        <f t="shared" si="7"/>
        <v>0</v>
      </c>
    </row>
    <row r="105" spans="8:16" x14ac:dyDescent="0.2">
      <c r="H105" s="157">
        <v>6.5972222222222196E-2</v>
      </c>
      <c r="I105" s="126">
        <v>0</v>
      </c>
      <c r="J105" s="126">
        <v>0</v>
      </c>
      <c r="K105" s="126">
        <v>0.28000000000000003</v>
      </c>
      <c r="L105" s="126">
        <f t="shared" si="4"/>
        <v>0</v>
      </c>
      <c r="M105" s="126">
        <f t="shared" si="5"/>
        <v>0</v>
      </c>
      <c r="N105" s="163">
        <f t="shared" si="6"/>
        <v>0</v>
      </c>
      <c r="O105" s="165">
        <f>appliance_sim_data!D107-N105</f>
        <v>28</v>
      </c>
      <c r="P105" s="165">
        <f t="shared" si="7"/>
        <v>0</v>
      </c>
    </row>
    <row r="106" spans="8:16" x14ac:dyDescent="0.2">
      <c r="H106" s="157">
        <v>6.6666666666666693E-2</v>
      </c>
      <c r="I106" s="126">
        <v>0</v>
      </c>
      <c r="J106" s="126">
        <v>0</v>
      </c>
      <c r="K106" s="126">
        <v>0.28999999999999998</v>
      </c>
      <c r="L106" s="126">
        <f t="shared" si="4"/>
        <v>0</v>
      </c>
      <c r="M106" s="126">
        <f t="shared" si="5"/>
        <v>0</v>
      </c>
      <c r="N106" s="163">
        <f t="shared" si="6"/>
        <v>0</v>
      </c>
      <c r="O106" s="165">
        <f>appliance_sim_data!D108-N106</f>
        <v>28</v>
      </c>
      <c r="P106" s="165">
        <f t="shared" si="7"/>
        <v>0</v>
      </c>
    </row>
    <row r="107" spans="8:16" x14ac:dyDescent="0.2">
      <c r="H107" s="157">
        <v>6.7361111111111094E-2</v>
      </c>
      <c r="I107" s="126">
        <v>0</v>
      </c>
      <c r="J107" s="126">
        <v>0</v>
      </c>
      <c r="K107" s="126">
        <v>0.3</v>
      </c>
      <c r="L107" s="126">
        <f t="shared" si="4"/>
        <v>0</v>
      </c>
      <c r="M107" s="126">
        <f t="shared" si="5"/>
        <v>0</v>
      </c>
      <c r="N107" s="163">
        <f t="shared" si="6"/>
        <v>0</v>
      </c>
      <c r="O107" s="165">
        <f>appliance_sim_data!D109-N107</f>
        <v>28</v>
      </c>
      <c r="P107" s="165">
        <f t="shared" si="7"/>
        <v>0</v>
      </c>
    </row>
    <row r="108" spans="8:16" x14ac:dyDescent="0.2">
      <c r="H108" s="157">
        <v>6.8055555555555605E-2</v>
      </c>
      <c r="I108" s="126">
        <v>0</v>
      </c>
      <c r="J108" s="126">
        <v>0</v>
      </c>
      <c r="K108" s="126">
        <v>0.3</v>
      </c>
      <c r="L108" s="126">
        <f t="shared" si="4"/>
        <v>0</v>
      </c>
      <c r="M108" s="126">
        <f t="shared" si="5"/>
        <v>0</v>
      </c>
      <c r="N108" s="163">
        <f t="shared" si="6"/>
        <v>0</v>
      </c>
      <c r="O108" s="165">
        <f>appliance_sim_data!D110-N108</f>
        <v>28</v>
      </c>
      <c r="P108" s="165">
        <f t="shared" si="7"/>
        <v>0</v>
      </c>
    </row>
    <row r="109" spans="8:16" x14ac:dyDescent="0.2">
      <c r="H109" s="157">
        <v>6.8750000000000006E-2</v>
      </c>
      <c r="I109" s="126">
        <v>0</v>
      </c>
      <c r="J109" s="126">
        <v>0</v>
      </c>
      <c r="K109" s="126">
        <v>0.35</v>
      </c>
      <c r="L109" s="126">
        <f t="shared" si="4"/>
        <v>0</v>
      </c>
      <c r="M109" s="126">
        <f t="shared" si="5"/>
        <v>0</v>
      </c>
      <c r="N109" s="163">
        <f t="shared" si="6"/>
        <v>0</v>
      </c>
      <c r="O109" s="165">
        <f>appliance_sim_data!D111-N109</f>
        <v>28</v>
      </c>
      <c r="P109" s="165">
        <f t="shared" si="7"/>
        <v>0</v>
      </c>
    </row>
    <row r="110" spans="8:16" x14ac:dyDescent="0.2">
      <c r="H110" s="157">
        <v>6.9444444444444406E-2</v>
      </c>
      <c r="I110" s="126">
        <v>0</v>
      </c>
      <c r="J110" s="126">
        <v>0</v>
      </c>
      <c r="K110" s="126">
        <v>0.34</v>
      </c>
      <c r="L110" s="126">
        <f t="shared" si="4"/>
        <v>0</v>
      </c>
      <c r="M110" s="126">
        <f t="shared" si="5"/>
        <v>0</v>
      </c>
      <c r="N110" s="163">
        <f t="shared" si="6"/>
        <v>0</v>
      </c>
      <c r="O110" s="165">
        <f>appliance_sim_data!D112-N110</f>
        <v>28</v>
      </c>
      <c r="P110" s="165">
        <f t="shared" si="7"/>
        <v>0</v>
      </c>
    </row>
    <row r="111" spans="8:16" x14ac:dyDescent="0.2">
      <c r="H111" s="157">
        <v>7.0138888888888903E-2</v>
      </c>
      <c r="I111" s="126">
        <v>0</v>
      </c>
      <c r="J111" s="126">
        <v>0</v>
      </c>
      <c r="K111" s="126">
        <v>0.34</v>
      </c>
      <c r="L111" s="126">
        <f t="shared" si="4"/>
        <v>0</v>
      </c>
      <c r="M111" s="126">
        <f t="shared" si="5"/>
        <v>0</v>
      </c>
      <c r="N111" s="163">
        <f t="shared" si="6"/>
        <v>0</v>
      </c>
      <c r="O111" s="165">
        <f>appliance_sim_data!D113-N111</f>
        <v>28</v>
      </c>
      <c r="P111" s="165">
        <f t="shared" si="7"/>
        <v>0</v>
      </c>
    </row>
    <row r="112" spans="8:16" x14ac:dyDescent="0.2">
      <c r="H112" s="157">
        <v>7.0833333333333304E-2</v>
      </c>
      <c r="I112" s="126">
        <v>0</v>
      </c>
      <c r="J112" s="126">
        <v>0</v>
      </c>
      <c r="K112" s="126">
        <v>0.34</v>
      </c>
      <c r="L112" s="126">
        <f t="shared" si="4"/>
        <v>0</v>
      </c>
      <c r="M112" s="126">
        <f t="shared" si="5"/>
        <v>0</v>
      </c>
      <c r="N112" s="163">
        <f t="shared" si="6"/>
        <v>0</v>
      </c>
      <c r="O112" s="165">
        <f>appliance_sim_data!D114-N112</f>
        <v>28</v>
      </c>
      <c r="P112" s="165">
        <f t="shared" si="7"/>
        <v>0</v>
      </c>
    </row>
    <row r="113" spans="8:16" x14ac:dyDescent="0.2">
      <c r="H113" s="157">
        <v>7.1527777777777801E-2</v>
      </c>
      <c r="I113" s="126">
        <v>0</v>
      </c>
      <c r="J113" s="126">
        <v>0</v>
      </c>
      <c r="K113" s="126">
        <v>0.34</v>
      </c>
      <c r="L113" s="126">
        <f t="shared" si="4"/>
        <v>0</v>
      </c>
      <c r="M113" s="126">
        <f t="shared" si="5"/>
        <v>0</v>
      </c>
      <c r="N113" s="163">
        <f t="shared" si="6"/>
        <v>0</v>
      </c>
      <c r="O113" s="165">
        <f>appliance_sim_data!D115-N113</f>
        <v>28</v>
      </c>
      <c r="P113" s="165">
        <f t="shared" si="7"/>
        <v>0</v>
      </c>
    </row>
    <row r="114" spans="8:16" x14ac:dyDescent="0.2">
      <c r="H114" s="157">
        <v>7.2222222222222202E-2</v>
      </c>
      <c r="I114" s="126">
        <v>0</v>
      </c>
      <c r="J114" s="126">
        <v>0</v>
      </c>
      <c r="K114" s="126">
        <v>0.3</v>
      </c>
      <c r="L114" s="126">
        <f t="shared" si="4"/>
        <v>0</v>
      </c>
      <c r="M114" s="126">
        <f t="shared" si="5"/>
        <v>0</v>
      </c>
      <c r="N114" s="163">
        <f t="shared" si="6"/>
        <v>0</v>
      </c>
      <c r="O114" s="165">
        <f>appliance_sim_data!D116-N114</f>
        <v>28</v>
      </c>
      <c r="P114" s="165">
        <f t="shared" si="7"/>
        <v>0</v>
      </c>
    </row>
    <row r="115" spans="8:16" x14ac:dyDescent="0.2">
      <c r="H115" s="157">
        <v>7.2916666666666699E-2</v>
      </c>
      <c r="I115" s="126">
        <v>0</v>
      </c>
      <c r="J115" s="126">
        <v>0</v>
      </c>
      <c r="K115" s="126">
        <v>0.27</v>
      </c>
      <c r="L115" s="126">
        <f t="shared" si="4"/>
        <v>0</v>
      </c>
      <c r="M115" s="126">
        <f t="shared" si="5"/>
        <v>0</v>
      </c>
      <c r="N115" s="163">
        <f t="shared" si="6"/>
        <v>0</v>
      </c>
      <c r="O115" s="165">
        <f>appliance_sim_data!D117-N115</f>
        <v>28</v>
      </c>
      <c r="P115" s="165">
        <f t="shared" si="7"/>
        <v>0</v>
      </c>
    </row>
    <row r="116" spans="8:16" x14ac:dyDescent="0.2">
      <c r="H116" s="157">
        <v>7.3611111111111099E-2</v>
      </c>
      <c r="I116" s="126">
        <v>0</v>
      </c>
      <c r="J116" s="126">
        <v>0</v>
      </c>
      <c r="K116" s="126">
        <v>0.26</v>
      </c>
      <c r="L116" s="126">
        <f t="shared" si="4"/>
        <v>0</v>
      </c>
      <c r="M116" s="126">
        <f t="shared" si="5"/>
        <v>0</v>
      </c>
      <c r="N116" s="163">
        <f t="shared" si="6"/>
        <v>0</v>
      </c>
      <c r="O116" s="165">
        <f>appliance_sim_data!D118-N116</f>
        <v>28</v>
      </c>
      <c r="P116" s="165">
        <f t="shared" si="7"/>
        <v>0</v>
      </c>
    </row>
    <row r="117" spans="8:16" x14ac:dyDescent="0.2">
      <c r="H117" s="157">
        <v>7.4305555555555597E-2</v>
      </c>
      <c r="I117" s="126">
        <v>0</v>
      </c>
      <c r="J117" s="126">
        <v>0</v>
      </c>
      <c r="K117" s="126">
        <v>0.24</v>
      </c>
      <c r="L117" s="126">
        <f t="shared" si="4"/>
        <v>0</v>
      </c>
      <c r="M117" s="126">
        <f t="shared" si="5"/>
        <v>0</v>
      </c>
      <c r="N117" s="163">
        <f t="shared" si="6"/>
        <v>0</v>
      </c>
      <c r="O117" s="165">
        <f>appliance_sim_data!D119-N117</f>
        <v>28</v>
      </c>
      <c r="P117" s="165">
        <f t="shared" si="7"/>
        <v>0</v>
      </c>
    </row>
    <row r="118" spans="8:16" x14ac:dyDescent="0.2">
      <c r="H118" s="157">
        <v>7.4999999999999997E-2</v>
      </c>
      <c r="I118" s="126">
        <v>0</v>
      </c>
      <c r="J118" s="126">
        <v>0</v>
      </c>
      <c r="K118" s="126">
        <v>0.24</v>
      </c>
      <c r="L118" s="126">
        <f t="shared" si="4"/>
        <v>0</v>
      </c>
      <c r="M118" s="126">
        <f t="shared" si="5"/>
        <v>0</v>
      </c>
      <c r="N118" s="163">
        <f t="shared" si="6"/>
        <v>0</v>
      </c>
      <c r="O118" s="165">
        <f>appliance_sim_data!D120-N118</f>
        <v>28</v>
      </c>
      <c r="P118" s="165">
        <f t="shared" si="7"/>
        <v>0</v>
      </c>
    </row>
    <row r="119" spans="8:16" x14ac:dyDescent="0.2">
      <c r="H119" s="157">
        <v>7.5694444444444495E-2</v>
      </c>
      <c r="I119" s="126">
        <v>0</v>
      </c>
      <c r="J119" s="126">
        <v>0</v>
      </c>
      <c r="K119" s="126">
        <v>0.23</v>
      </c>
      <c r="L119" s="126">
        <f t="shared" si="4"/>
        <v>0</v>
      </c>
      <c r="M119" s="126">
        <f t="shared" si="5"/>
        <v>0</v>
      </c>
      <c r="N119" s="163">
        <f t="shared" si="6"/>
        <v>0</v>
      </c>
      <c r="O119" s="165">
        <f>appliance_sim_data!D121-N119</f>
        <v>28</v>
      </c>
      <c r="P119" s="165">
        <f t="shared" si="7"/>
        <v>0</v>
      </c>
    </row>
    <row r="120" spans="8:16" x14ac:dyDescent="0.2">
      <c r="H120" s="157">
        <v>7.6388888888888895E-2</v>
      </c>
      <c r="I120" s="126">
        <v>0</v>
      </c>
      <c r="J120" s="126">
        <v>0</v>
      </c>
      <c r="K120" s="126">
        <v>0.23</v>
      </c>
      <c r="L120" s="126">
        <f t="shared" si="4"/>
        <v>0</v>
      </c>
      <c r="M120" s="126">
        <f t="shared" si="5"/>
        <v>0</v>
      </c>
      <c r="N120" s="163">
        <f t="shared" si="6"/>
        <v>0</v>
      </c>
      <c r="O120" s="165">
        <f>appliance_sim_data!D122-N120</f>
        <v>28</v>
      </c>
      <c r="P120" s="165">
        <f t="shared" si="7"/>
        <v>0</v>
      </c>
    </row>
    <row r="121" spans="8:16" x14ac:dyDescent="0.2">
      <c r="H121" s="157">
        <v>7.7083333333333295E-2</v>
      </c>
      <c r="I121" s="126">
        <v>0</v>
      </c>
      <c r="J121" s="126">
        <v>0</v>
      </c>
      <c r="K121" s="126">
        <v>0.25</v>
      </c>
      <c r="L121" s="126">
        <f t="shared" si="4"/>
        <v>0</v>
      </c>
      <c r="M121" s="126">
        <f t="shared" si="5"/>
        <v>0</v>
      </c>
      <c r="N121" s="163">
        <f t="shared" si="6"/>
        <v>0</v>
      </c>
      <c r="O121" s="165">
        <f>appliance_sim_data!D123-N121</f>
        <v>187</v>
      </c>
      <c r="P121" s="165">
        <f t="shared" si="7"/>
        <v>0</v>
      </c>
    </row>
    <row r="122" spans="8:16" x14ac:dyDescent="0.2">
      <c r="H122" s="157">
        <v>7.7777777777777807E-2</v>
      </c>
      <c r="I122" s="126">
        <v>0</v>
      </c>
      <c r="J122" s="126">
        <v>0</v>
      </c>
      <c r="K122" s="126">
        <v>0.25</v>
      </c>
      <c r="L122" s="126">
        <f t="shared" si="4"/>
        <v>0</v>
      </c>
      <c r="M122" s="126">
        <f t="shared" si="5"/>
        <v>0</v>
      </c>
      <c r="N122" s="163">
        <f t="shared" si="6"/>
        <v>0</v>
      </c>
      <c r="O122" s="165">
        <f>appliance_sim_data!D124-N122</f>
        <v>187</v>
      </c>
      <c r="P122" s="165">
        <f t="shared" si="7"/>
        <v>0</v>
      </c>
    </row>
    <row r="123" spans="8:16" x14ac:dyDescent="0.2">
      <c r="H123" s="157">
        <v>7.8472222222222193E-2</v>
      </c>
      <c r="I123" s="126">
        <v>0</v>
      </c>
      <c r="J123" s="126">
        <v>0</v>
      </c>
      <c r="K123" s="126">
        <v>0.24</v>
      </c>
      <c r="L123" s="126">
        <f t="shared" si="4"/>
        <v>0</v>
      </c>
      <c r="M123" s="126">
        <f t="shared" si="5"/>
        <v>0</v>
      </c>
      <c r="N123" s="163">
        <f t="shared" si="6"/>
        <v>0</v>
      </c>
      <c r="O123" s="165">
        <f>appliance_sim_data!D125-N123</f>
        <v>187</v>
      </c>
      <c r="P123" s="165">
        <f t="shared" si="7"/>
        <v>0</v>
      </c>
    </row>
    <row r="124" spans="8:16" x14ac:dyDescent="0.2">
      <c r="H124" s="157">
        <v>7.9166666666666705E-2</v>
      </c>
      <c r="I124" s="126">
        <v>0</v>
      </c>
      <c r="J124" s="126">
        <v>0</v>
      </c>
      <c r="K124" s="126">
        <v>0.25</v>
      </c>
      <c r="L124" s="126">
        <f t="shared" si="4"/>
        <v>0</v>
      </c>
      <c r="M124" s="126">
        <f t="shared" si="5"/>
        <v>0</v>
      </c>
      <c r="N124" s="163">
        <f t="shared" si="6"/>
        <v>0</v>
      </c>
      <c r="O124" s="165">
        <f>appliance_sim_data!D126-N124</f>
        <v>187</v>
      </c>
      <c r="P124" s="165">
        <f t="shared" si="7"/>
        <v>0</v>
      </c>
    </row>
    <row r="125" spans="8:16" x14ac:dyDescent="0.2">
      <c r="H125" s="157">
        <v>7.9861111111111105E-2</v>
      </c>
      <c r="I125" s="126">
        <v>0</v>
      </c>
      <c r="J125" s="126">
        <v>0</v>
      </c>
      <c r="K125" s="126">
        <v>0.25</v>
      </c>
      <c r="L125" s="126">
        <f t="shared" si="4"/>
        <v>0</v>
      </c>
      <c r="M125" s="126">
        <f t="shared" si="5"/>
        <v>0</v>
      </c>
      <c r="N125" s="163">
        <f t="shared" si="6"/>
        <v>0</v>
      </c>
      <c r="O125" s="165">
        <f>appliance_sim_data!D127-N125</f>
        <v>187</v>
      </c>
      <c r="P125" s="165">
        <f t="shared" si="7"/>
        <v>0</v>
      </c>
    </row>
    <row r="126" spans="8:16" x14ac:dyDescent="0.2">
      <c r="H126" s="157">
        <v>8.0555555555555602E-2</v>
      </c>
      <c r="I126" s="126">
        <v>0</v>
      </c>
      <c r="J126" s="126">
        <v>0</v>
      </c>
      <c r="K126" s="126">
        <v>0.24</v>
      </c>
      <c r="L126" s="126">
        <f t="shared" si="4"/>
        <v>0</v>
      </c>
      <c r="M126" s="126">
        <f t="shared" si="5"/>
        <v>0</v>
      </c>
      <c r="N126" s="163">
        <f t="shared" si="6"/>
        <v>0</v>
      </c>
      <c r="O126" s="165">
        <f>appliance_sim_data!D128-N126</f>
        <v>187</v>
      </c>
      <c r="P126" s="165">
        <f t="shared" si="7"/>
        <v>0</v>
      </c>
    </row>
    <row r="127" spans="8:16" x14ac:dyDescent="0.2">
      <c r="H127" s="157">
        <v>8.1250000000000003E-2</v>
      </c>
      <c r="I127" s="126">
        <v>0</v>
      </c>
      <c r="J127" s="126">
        <v>0</v>
      </c>
      <c r="K127" s="126">
        <v>0.26</v>
      </c>
      <c r="L127" s="126">
        <f t="shared" si="4"/>
        <v>0</v>
      </c>
      <c r="M127" s="126">
        <f t="shared" si="5"/>
        <v>0</v>
      </c>
      <c r="N127" s="163">
        <f t="shared" si="6"/>
        <v>0</v>
      </c>
      <c r="O127" s="165">
        <f>appliance_sim_data!D129-N127</f>
        <v>187</v>
      </c>
      <c r="P127" s="165">
        <f t="shared" si="7"/>
        <v>0</v>
      </c>
    </row>
    <row r="128" spans="8:16" x14ac:dyDescent="0.2">
      <c r="H128" s="157">
        <v>8.1944444444444403E-2</v>
      </c>
      <c r="I128" s="126">
        <v>0</v>
      </c>
      <c r="J128" s="126">
        <v>0</v>
      </c>
      <c r="K128" s="126">
        <v>0.28000000000000003</v>
      </c>
      <c r="L128" s="126">
        <f t="shared" si="4"/>
        <v>0</v>
      </c>
      <c r="M128" s="126">
        <f t="shared" si="5"/>
        <v>0</v>
      </c>
      <c r="N128" s="163">
        <f t="shared" si="6"/>
        <v>0</v>
      </c>
      <c r="O128" s="165">
        <f>appliance_sim_data!D130-N128</f>
        <v>187</v>
      </c>
      <c r="P128" s="165">
        <f t="shared" si="7"/>
        <v>0</v>
      </c>
    </row>
    <row r="129" spans="8:16" x14ac:dyDescent="0.2">
      <c r="H129" s="157">
        <v>8.2638888888888901E-2</v>
      </c>
      <c r="I129" s="126">
        <v>0</v>
      </c>
      <c r="J129" s="126">
        <v>0</v>
      </c>
      <c r="K129" s="126">
        <v>0.27</v>
      </c>
      <c r="L129" s="126">
        <f t="shared" si="4"/>
        <v>0</v>
      </c>
      <c r="M129" s="126">
        <f t="shared" si="5"/>
        <v>0</v>
      </c>
      <c r="N129" s="163">
        <f t="shared" si="6"/>
        <v>0</v>
      </c>
      <c r="O129" s="165">
        <f>appliance_sim_data!D131-N129</f>
        <v>187</v>
      </c>
      <c r="P129" s="165">
        <f t="shared" si="7"/>
        <v>0</v>
      </c>
    </row>
    <row r="130" spans="8:16" x14ac:dyDescent="0.2">
      <c r="H130" s="157">
        <v>8.3333333333333301E-2</v>
      </c>
      <c r="I130" s="126">
        <v>0</v>
      </c>
      <c r="J130" s="126">
        <v>0</v>
      </c>
      <c r="K130" s="126">
        <v>0.27</v>
      </c>
      <c r="L130" s="126">
        <f t="shared" si="4"/>
        <v>0</v>
      </c>
      <c r="M130" s="126">
        <f t="shared" si="5"/>
        <v>0</v>
      </c>
      <c r="N130" s="163">
        <f t="shared" si="6"/>
        <v>0</v>
      </c>
      <c r="O130" s="165">
        <f>appliance_sim_data!D132-N130</f>
        <v>187</v>
      </c>
      <c r="P130" s="165">
        <f t="shared" si="7"/>
        <v>0</v>
      </c>
    </row>
    <row r="131" spans="8:16" x14ac:dyDescent="0.2">
      <c r="H131" s="157">
        <v>8.4027777777777798E-2</v>
      </c>
      <c r="I131" s="126">
        <v>0</v>
      </c>
      <c r="J131" s="126">
        <v>0</v>
      </c>
      <c r="K131" s="126">
        <v>0.3</v>
      </c>
      <c r="L131" s="126">
        <f t="shared" si="4"/>
        <v>0</v>
      </c>
      <c r="M131" s="126">
        <f t="shared" si="5"/>
        <v>0</v>
      </c>
      <c r="N131" s="163">
        <f t="shared" si="6"/>
        <v>0</v>
      </c>
      <c r="O131" s="165">
        <f>appliance_sim_data!D133-N131</f>
        <v>187</v>
      </c>
      <c r="P131" s="165">
        <f t="shared" si="7"/>
        <v>0</v>
      </c>
    </row>
    <row r="132" spans="8:16" x14ac:dyDescent="0.2">
      <c r="H132" s="157">
        <v>8.4722222222222199E-2</v>
      </c>
      <c r="I132" s="126">
        <v>0</v>
      </c>
      <c r="J132" s="126">
        <v>0</v>
      </c>
      <c r="K132" s="126">
        <v>0.25</v>
      </c>
      <c r="L132" s="126">
        <f t="shared" si="4"/>
        <v>0</v>
      </c>
      <c r="M132" s="126">
        <f t="shared" si="5"/>
        <v>0</v>
      </c>
      <c r="N132" s="163">
        <f t="shared" si="6"/>
        <v>0</v>
      </c>
      <c r="O132" s="165">
        <f>appliance_sim_data!D134-N132</f>
        <v>187</v>
      </c>
      <c r="P132" s="165">
        <f t="shared" si="7"/>
        <v>0</v>
      </c>
    </row>
    <row r="133" spans="8:16" x14ac:dyDescent="0.2">
      <c r="H133" s="157">
        <v>8.5416666666666696E-2</v>
      </c>
      <c r="I133" s="126">
        <v>0</v>
      </c>
      <c r="J133" s="126">
        <v>0</v>
      </c>
      <c r="K133" s="126">
        <v>0.25</v>
      </c>
      <c r="L133" s="126">
        <f t="shared" si="4"/>
        <v>0</v>
      </c>
      <c r="M133" s="126">
        <f t="shared" si="5"/>
        <v>0</v>
      </c>
      <c r="N133" s="163">
        <f t="shared" si="6"/>
        <v>0</v>
      </c>
      <c r="O133" s="165">
        <f>appliance_sim_data!D135-N133</f>
        <v>187</v>
      </c>
      <c r="P133" s="165">
        <f t="shared" si="7"/>
        <v>0</v>
      </c>
    </row>
    <row r="134" spans="8:16" x14ac:dyDescent="0.2">
      <c r="H134" s="157">
        <v>8.6111111111111097E-2</v>
      </c>
      <c r="I134" s="126">
        <v>0</v>
      </c>
      <c r="J134" s="126">
        <v>0</v>
      </c>
      <c r="K134" s="126">
        <v>0.24</v>
      </c>
      <c r="L134" s="126">
        <f t="shared" si="4"/>
        <v>0</v>
      </c>
      <c r="M134" s="126">
        <f t="shared" si="5"/>
        <v>0</v>
      </c>
      <c r="N134" s="163">
        <f t="shared" si="6"/>
        <v>0</v>
      </c>
      <c r="O134" s="165">
        <f>appliance_sim_data!D136-N134</f>
        <v>187</v>
      </c>
      <c r="P134" s="165">
        <f t="shared" si="7"/>
        <v>0</v>
      </c>
    </row>
    <row r="135" spans="8:16" x14ac:dyDescent="0.2">
      <c r="H135" s="157">
        <v>8.6805555555555594E-2</v>
      </c>
      <c r="I135" s="126">
        <v>0</v>
      </c>
      <c r="J135" s="126">
        <v>0</v>
      </c>
      <c r="K135" s="126">
        <v>0.24</v>
      </c>
      <c r="L135" s="126">
        <f t="shared" si="4"/>
        <v>0</v>
      </c>
      <c r="M135" s="126">
        <f t="shared" si="5"/>
        <v>0</v>
      </c>
      <c r="N135" s="163">
        <f t="shared" si="6"/>
        <v>0</v>
      </c>
      <c r="O135" s="165">
        <f>appliance_sim_data!D137-N135</f>
        <v>28</v>
      </c>
      <c r="P135" s="165">
        <f t="shared" si="7"/>
        <v>0</v>
      </c>
    </row>
    <row r="136" spans="8:16" x14ac:dyDescent="0.2">
      <c r="H136" s="157">
        <v>8.7499999999999994E-2</v>
      </c>
      <c r="I136" s="126">
        <v>0</v>
      </c>
      <c r="J136" s="126">
        <v>0</v>
      </c>
      <c r="K136" s="126">
        <v>0.25</v>
      </c>
      <c r="L136" s="126">
        <f t="shared" si="4"/>
        <v>0</v>
      </c>
      <c r="M136" s="126">
        <f t="shared" si="5"/>
        <v>0</v>
      </c>
      <c r="N136" s="163">
        <f t="shared" si="6"/>
        <v>0</v>
      </c>
      <c r="O136" s="165">
        <f>appliance_sim_data!D138-N136</f>
        <v>28</v>
      </c>
      <c r="P136" s="165">
        <f t="shared" si="7"/>
        <v>0</v>
      </c>
    </row>
    <row r="137" spans="8:16" x14ac:dyDescent="0.2">
      <c r="H137" s="157">
        <v>8.8194444444444506E-2</v>
      </c>
      <c r="I137" s="126">
        <v>0</v>
      </c>
      <c r="J137" s="126">
        <v>0</v>
      </c>
      <c r="K137" s="126">
        <v>0.25</v>
      </c>
      <c r="L137" s="126">
        <f t="shared" si="4"/>
        <v>0</v>
      </c>
      <c r="M137" s="126">
        <f t="shared" si="5"/>
        <v>0</v>
      </c>
      <c r="N137" s="163">
        <f t="shared" si="6"/>
        <v>0</v>
      </c>
      <c r="O137" s="165">
        <f>appliance_sim_data!D139-N137</f>
        <v>28</v>
      </c>
      <c r="P137" s="165">
        <f t="shared" si="7"/>
        <v>0</v>
      </c>
    </row>
    <row r="138" spans="8:16" x14ac:dyDescent="0.2">
      <c r="H138" s="157">
        <v>8.8888888888888906E-2</v>
      </c>
      <c r="I138" s="126">
        <v>0</v>
      </c>
      <c r="J138" s="126">
        <v>0</v>
      </c>
      <c r="K138" s="126">
        <v>0.26</v>
      </c>
      <c r="L138" s="126">
        <f t="shared" si="4"/>
        <v>0</v>
      </c>
      <c r="M138" s="126">
        <f t="shared" si="5"/>
        <v>0</v>
      </c>
      <c r="N138" s="163">
        <f t="shared" si="6"/>
        <v>0</v>
      </c>
      <c r="O138" s="165">
        <f>appliance_sim_data!D140-N138</f>
        <v>28</v>
      </c>
      <c r="P138" s="165">
        <f t="shared" si="7"/>
        <v>0</v>
      </c>
    </row>
    <row r="139" spans="8:16" x14ac:dyDescent="0.2">
      <c r="H139" s="157">
        <v>8.9583333333333307E-2</v>
      </c>
      <c r="I139" s="126">
        <v>0</v>
      </c>
      <c r="J139" s="126">
        <v>0</v>
      </c>
      <c r="K139" s="126">
        <v>0.26</v>
      </c>
      <c r="L139" s="126">
        <f t="shared" ref="L139:L202" si="8">I139*K139</f>
        <v>0</v>
      </c>
      <c r="M139" s="126">
        <f t="shared" ref="M139:M202" si="9">J139*K139</f>
        <v>0</v>
      </c>
      <c r="N139" s="163">
        <f t="shared" ref="N139:N202" si="10">M139*$B$46*$B$47</f>
        <v>0</v>
      </c>
      <c r="O139" s="165">
        <f>appliance_sim_data!D141-N139</f>
        <v>28</v>
      </c>
      <c r="P139" s="165">
        <f t="shared" ref="P139:P202" si="11">IF(O139&lt;0, ABS(O139), 0)</f>
        <v>0</v>
      </c>
    </row>
    <row r="140" spans="8:16" x14ac:dyDescent="0.2">
      <c r="H140" s="157">
        <v>9.0277777777777804E-2</v>
      </c>
      <c r="I140" s="126">
        <v>0</v>
      </c>
      <c r="J140" s="126">
        <v>0</v>
      </c>
      <c r="K140" s="126">
        <v>0.27</v>
      </c>
      <c r="L140" s="126">
        <f t="shared" si="8"/>
        <v>0</v>
      </c>
      <c r="M140" s="126">
        <f t="shared" si="9"/>
        <v>0</v>
      </c>
      <c r="N140" s="163">
        <f t="shared" si="10"/>
        <v>0</v>
      </c>
      <c r="O140" s="165">
        <f>appliance_sim_data!D142-N140</f>
        <v>28</v>
      </c>
      <c r="P140" s="165">
        <f t="shared" si="11"/>
        <v>0</v>
      </c>
    </row>
    <row r="141" spans="8:16" x14ac:dyDescent="0.2">
      <c r="H141" s="157">
        <v>9.0972222222222204E-2</v>
      </c>
      <c r="I141" s="126">
        <v>0</v>
      </c>
      <c r="J141" s="126">
        <v>0</v>
      </c>
      <c r="K141" s="126">
        <v>0.28000000000000003</v>
      </c>
      <c r="L141" s="126">
        <f t="shared" si="8"/>
        <v>0</v>
      </c>
      <c r="M141" s="126">
        <f t="shared" si="9"/>
        <v>0</v>
      </c>
      <c r="N141" s="163">
        <f t="shared" si="10"/>
        <v>0</v>
      </c>
      <c r="O141" s="165">
        <f>appliance_sim_data!D143-N141</f>
        <v>28</v>
      </c>
      <c r="P141" s="165">
        <f t="shared" si="11"/>
        <v>0</v>
      </c>
    </row>
    <row r="142" spans="8:16" x14ac:dyDescent="0.2">
      <c r="H142" s="157">
        <v>9.1666666666666702E-2</v>
      </c>
      <c r="I142" s="126">
        <v>0</v>
      </c>
      <c r="J142" s="126">
        <v>0</v>
      </c>
      <c r="K142" s="126">
        <v>0.28000000000000003</v>
      </c>
      <c r="L142" s="126">
        <f t="shared" si="8"/>
        <v>0</v>
      </c>
      <c r="M142" s="126">
        <f t="shared" si="9"/>
        <v>0</v>
      </c>
      <c r="N142" s="163">
        <f t="shared" si="10"/>
        <v>0</v>
      </c>
      <c r="O142" s="165">
        <f>appliance_sim_data!D144-N142</f>
        <v>28</v>
      </c>
      <c r="P142" s="165">
        <f t="shared" si="11"/>
        <v>0</v>
      </c>
    </row>
    <row r="143" spans="8:16" x14ac:dyDescent="0.2">
      <c r="H143" s="157">
        <v>9.2361111111111102E-2</v>
      </c>
      <c r="I143" s="126">
        <v>0</v>
      </c>
      <c r="J143" s="126">
        <v>0</v>
      </c>
      <c r="K143" s="126">
        <v>0.26</v>
      </c>
      <c r="L143" s="126">
        <f t="shared" si="8"/>
        <v>0</v>
      </c>
      <c r="M143" s="126">
        <f t="shared" si="9"/>
        <v>0</v>
      </c>
      <c r="N143" s="163">
        <f t="shared" si="10"/>
        <v>0</v>
      </c>
      <c r="O143" s="165">
        <f>appliance_sim_data!D145-N143</f>
        <v>208</v>
      </c>
      <c r="P143" s="165">
        <f t="shared" si="11"/>
        <v>0</v>
      </c>
    </row>
    <row r="144" spans="8:16" x14ac:dyDescent="0.2">
      <c r="H144" s="157">
        <v>9.30555555555556E-2</v>
      </c>
      <c r="I144" s="126">
        <v>0</v>
      </c>
      <c r="J144" s="126">
        <v>0</v>
      </c>
      <c r="K144" s="126">
        <v>0.24</v>
      </c>
      <c r="L144" s="126">
        <f t="shared" si="8"/>
        <v>0</v>
      </c>
      <c r="M144" s="126">
        <f t="shared" si="9"/>
        <v>0</v>
      </c>
      <c r="N144" s="163">
        <f t="shared" si="10"/>
        <v>0</v>
      </c>
      <c r="O144" s="165">
        <f>appliance_sim_data!D146-N144</f>
        <v>208</v>
      </c>
      <c r="P144" s="165">
        <f t="shared" si="11"/>
        <v>0</v>
      </c>
    </row>
    <row r="145" spans="8:16" x14ac:dyDescent="0.2">
      <c r="H145" s="157">
        <v>9.375E-2</v>
      </c>
      <c r="I145" s="126">
        <v>0</v>
      </c>
      <c r="J145" s="126">
        <v>0</v>
      </c>
      <c r="K145" s="126">
        <v>0.26</v>
      </c>
      <c r="L145" s="126">
        <f t="shared" si="8"/>
        <v>0</v>
      </c>
      <c r="M145" s="126">
        <f t="shared" si="9"/>
        <v>0</v>
      </c>
      <c r="N145" s="163">
        <f t="shared" si="10"/>
        <v>0</v>
      </c>
      <c r="O145" s="165">
        <f>appliance_sim_data!D147-N145</f>
        <v>208</v>
      </c>
      <c r="P145" s="165">
        <f t="shared" si="11"/>
        <v>0</v>
      </c>
    </row>
    <row r="146" spans="8:16" x14ac:dyDescent="0.2">
      <c r="H146" s="157">
        <v>9.44444444444444E-2</v>
      </c>
      <c r="I146" s="126">
        <v>0</v>
      </c>
      <c r="J146" s="126">
        <v>0</v>
      </c>
      <c r="K146" s="126">
        <v>0.26</v>
      </c>
      <c r="L146" s="126">
        <f t="shared" si="8"/>
        <v>0</v>
      </c>
      <c r="M146" s="126">
        <f t="shared" si="9"/>
        <v>0</v>
      </c>
      <c r="N146" s="163">
        <f t="shared" si="10"/>
        <v>0</v>
      </c>
      <c r="O146" s="165">
        <f>appliance_sim_data!D148-N146</f>
        <v>208</v>
      </c>
      <c r="P146" s="165">
        <f t="shared" si="11"/>
        <v>0</v>
      </c>
    </row>
    <row r="147" spans="8:16" x14ac:dyDescent="0.2">
      <c r="H147" s="157">
        <v>9.5138888888888898E-2</v>
      </c>
      <c r="I147" s="126">
        <v>0</v>
      </c>
      <c r="J147" s="126">
        <v>0</v>
      </c>
      <c r="K147" s="126">
        <v>0.26</v>
      </c>
      <c r="L147" s="126">
        <f t="shared" si="8"/>
        <v>0</v>
      </c>
      <c r="M147" s="126">
        <f t="shared" si="9"/>
        <v>0</v>
      </c>
      <c r="N147" s="163">
        <f t="shared" si="10"/>
        <v>0</v>
      </c>
      <c r="O147" s="165">
        <f>appliance_sim_data!D149-N147</f>
        <v>208</v>
      </c>
      <c r="P147" s="165">
        <f t="shared" si="11"/>
        <v>0</v>
      </c>
    </row>
    <row r="148" spans="8:16" x14ac:dyDescent="0.2">
      <c r="H148" s="157">
        <v>9.5833333333333298E-2</v>
      </c>
      <c r="I148" s="126">
        <v>0</v>
      </c>
      <c r="J148" s="126">
        <v>0</v>
      </c>
      <c r="K148" s="126">
        <v>0.26</v>
      </c>
      <c r="L148" s="126">
        <f t="shared" si="8"/>
        <v>0</v>
      </c>
      <c r="M148" s="126">
        <f t="shared" si="9"/>
        <v>0</v>
      </c>
      <c r="N148" s="163">
        <f t="shared" si="10"/>
        <v>0</v>
      </c>
      <c r="O148" s="165">
        <f>appliance_sim_data!D150-N148</f>
        <v>208</v>
      </c>
      <c r="P148" s="165">
        <f t="shared" si="11"/>
        <v>0</v>
      </c>
    </row>
    <row r="149" spans="8:16" x14ac:dyDescent="0.2">
      <c r="H149" s="157">
        <v>9.6527777777777796E-2</v>
      </c>
      <c r="I149" s="126">
        <v>0</v>
      </c>
      <c r="J149" s="126">
        <v>0</v>
      </c>
      <c r="K149" s="126">
        <v>0.25</v>
      </c>
      <c r="L149" s="126">
        <f t="shared" si="8"/>
        <v>0</v>
      </c>
      <c r="M149" s="126">
        <f t="shared" si="9"/>
        <v>0</v>
      </c>
      <c r="N149" s="163">
        <f t="shared" si="10"/>
        <v>0</v>
      </c>
      <c r="O149" s="165">
        <f>appliance_sim_data!D151-N149</f>
        <v>208</v>
      </c>
      <c r="P149" s="165">
        <f t="shared" si="11"/>
        <v>0</v>
      </c>
    </row>
    <row r="150" spans="8:16" x14ac:dyDescent="0.2">
      <c r="H150" s="157">
        <v>9.7222222222222196E-2</v>
      </c>
      <c r="I150" s="126">
        <v>0</v>
      </c>
      <c r="J150" s="126">
        <v>0</v>
      </c>
      <c r="K150" s="126">
        <v>0.25</v>
      </c>
      <c r="L150" s="126">
        <f t="shared" si="8"/>
        <v>0</v>
      </c>
      <c r="M150" s="126">
        <f t="shared" si="9"/>
        <v>0</v>
      </c>
      <c r="N150" s="163">
        <f t="shared" si="10"/>
        <v>0</v>
      </c>
      <c r="O150" s="165">
        <f>appliance_sim_data!D152-N150</f>
        <v>208</v>
      </c>
      <c r="P150" s="165">
        <f t="shared" si="11"/>
        <v>0</v>
      </c>
    </row>
    <row r="151" spans="8:16" x14ac:dyDescent="0.2">
      <c r="H151" s="157">
        <v>9.7916666666666693E-2</v>
      </c>
      <c r="I151" s="126">
        <v>0</v>
      </c>
      <c r="J151" s="126">
        <v>0</v>
      </c>
      <c r="K151" s="126">
        <v>0.32</v>
      </c>
      <c r="L151" s="126">
        <f t="shared" si="8"/>
        <v>0</v>
      </c>
      <c r="M151" s="126">
        <f t="shared" si="9"/>
        <v>0</v>
      </c>
      <c r="N151" s="163">
        <f t="shared" si="10"/>
        <v>0</v>
      </c>
      <c r="O151" s="165">
        <f>appliance_sim_data!D153-N151</f>
        <v>208</v>
      </c>
      <c r="P151" s="165">
        <f t="shared" si="11"/>
        <v>0</v>
      </c>
    </row>
    <row r="152" spans="8:16" x14ac:dyDescent="0.2">
      <c r="H152" s="157">
        <v>9.8611111111111094E-2</v>
      </c>
      <c r="I152" s="126">
        <v>0</v>
      </c>
      <c r="J152" s="126">
        <v>0</v>
      </c>
      <c r="K152" s="126">
        <v>0.3</v>
      </c>
      <c r="L152" s="126">
        <f t="shared" si="8"/>
        <v>0</v>
      </c>
      <c r="M152" s="126">
        <f t="shared" si="9"/>
        <v>0</v>
      </c>
      <c r="N152" s="163">
        <f t="shared" si="10"/>
        <v>0</v>
      </c>
      <c r="O152" s="165">
        <f>appliance_sim_data!D154-N152</f>
        <v>208</v>
      </c>
      <c r="P152" s="165">
        <f t="shared" si="11"/>
        <v>0</v>
      </c>
    </row>
    <row r="153" spans="8:16" x14ac:dyDescent="0.2">
      <c r="H153" s="157">
        <v>9.9305555555555605E-2</v>
      </c>
      <c r="I153" s="126">
        <v>0</v>
      </c>
      <c r="J153" s="126">
        <v>0</v>
      </c>
      <c r="K153" s="126">
        <v>0.3</v>
      </c>
      <c r="L153" s="126">
        <f t="shared" si="8"/>
        <v>0</v>
      </c>
      <c r="M153" s="126">
        <f t="shared" si="9"/>
        <v>0</v>
      </c>
      <c r="N153" s="163">
        <f t="shared" si="10"/>
        <v>0</v>
      </c>
      <c r="O153" s="165">
        <f>appliance_sim_data!D155-N153</f>
        <v>208</v>
      </c>
      <c r="P153" s="165">
        <f t="shared" si="11"/>
        <v>0</v>
      </c>
    </row>
    <row r="154" spans="8:16" x14ac:dyDescent="0.2">
      <c r="H154" s="157">
        <v>0.1</v>
      </c>
      <c r="I154" s="126">
        <v>0</v>
      </c>
      <c r="J154" s="126">
        <v>0</v>
      </c>
      <c r="K154" s="126">
        <v>0.31</v>
      </c>
      <c r="L154" s="126">
        <f t="shared" si="8"/>
        <v>0</v>
      </c>
      <c r="M154" s="126">
        <f t="shared" si="9"/>
        <v>0</v>
      </c>
      <c r="N154" s="163">
        <f t="shared" si="10"/>
        <v>0</v>
      </c>
      <c r="O154" s="165">
        <f>appliance_sim_data!D156-N154</f>
        <v>208</v>
      </c>
      <c r="P154" s="165">
        <f t="shared" si="11"/>
        <v>0</v>
      </c>
    </row>
    <row r="155" spans="8:16" x14ac:dyDescent="0.2">
      <c r="H155" s="157">
        <v>0.100694444444444</v>
      </c>
      <c r="I155" s="126">
        <v>0</v>
      </c>
      <c r="J155" s="126">
        <v>0</v>
      </c>
      <c r="K155" s="126">
        <v>0.31</v>
      </c>
      <c r="L155" s="126">
        <f t="shared" si="8"/>
        <v>0</v>
      </c>
      <c r="M155" s="126">
        <f t="shared" si="9"/>
        <v>0</v>
      </c>
      <c r="N155" s="163">
        <f t="shared" si="10"/>
        <v>0</v>
      </c>
      <c r="O155" s="165">
        <f>appliance_sim_data!D157-N155</f>
        <v>208</v>
      </c>
      <c r="P155" s="165">
        <f t="shared" si="11"/>
        <v>0</v>
      </c>
    </row>
    <row r="156" spans="8:16" x14ac:dyDescent="0.2">
      <c r="H156" s="157">
        <v>0.101388888888889</v>
      </c>
      <c r="I156" s="126">
        <v>0</v>
      </c>
      <c r="J156" s="126">
        <v>0</v>
      </c>
      <c r="K156" s="126">
        <v>0.27</v>
      </c>
      <c r="L156" s="126">
        <f t="shared" si="8"/>
        <v>0</v>
      </c>
      <c r="M156" s="126">
        <f t="shared" si="9"/>
        <v>0</v>
      </c>
      <c r="N156" s="163">
        <f t="shared" si="10"/>
        <v>0</v>
      </c>
      <c r="O156" s="165">
        <f>appliance_sim_data!D158-N156</f>
        <v>208</v>
      </c>
      <c r="P156" s="165">
        <f t="shared" si="11"/>
        <v>0</v>
      </c>
    </row>
    <row r="157" spans="8:16" x14ac:dyDescent="0.2">
      <c r="H157" s="157">
        <v>0.102083333333333</v>
      </c>
      <c r="I157" s="126">
        <v>0</v>
      </c>
      <c r="J157" s="126">
        <v>0</v>
      </c>
      <c r="K157" s="126">
        <v>0.27</v>
      </c>
      <c r="L157" s="126">
        <f t="shared" si="8"/>
        <v>0</v>
      </c>
      <c r="M157" s="126">
        <f t="shared" si="9"/>
        <v>0</v>
      </c>
      <c r="N157" s="163">
        <f t="shared" si="10"/>
        <v>0</v>
      </c>
      <c r="O157" s="165">
        <f>appliance_sim_data!D159-N157</f>
        <v>208</v>
      </c>
      <c r="P157" s="165">
        <f t="shared" si="11"/>
        <v>0</v>
      </c>
    </row>
    <row r="158" spans="8:16" x14ac:dyDescent="0.2">
      <c r="H158" s="157">
        <v>0.102777777777778</v>
      </c>
      <c r="I158" s="126">
        <v>0</v>
      </c>
      <c r="J158" s="126">
        <v>0</v>
      </c>
      <c r="K158" s="126">
        <v>0.26</v>
      </c>
      <c r="L158" s="126">
        <f t="shared" si="8"/>
        <v>0</v>
      </c>
      <c r="M158" s="126">
        <f t="shared" si="9"/>
        <v>0</v>
      </c>
      <c r="N158" s="163">
        <f t="shared" si="10"/>
        <v>0</v>
      </c>
      <c r="O158" s="165">
        <f>appliance_sim_data!D160-N158</f>
        <v>208</v>
      </c>
      <c r="P158" s="165">
        <f t="shared" si="11"/>
        <v>0</v>
      </c>
    </row>
    <row r="159" spans="8:16" x14ac:dyDescent="0.2">
      <c r="H159" s="157">
        <v>0.10347222222222199</v>
      </c>
      <c r="I159" s="126">
        <v>0</v>
      </c>
      <c r="J159" s="126">
        <v>0</v>
      </c>
      <c r="K159" s="126">
        <v>0.26</v>
      </c>
      <c r="L159" s="126">
        <f t="shared" si="8"/>
        <v>0</v>
      </c>
      <c r="M159" s="126">
        <f t="shared" si="9"/>
        <v>0</v>
      </c>
      <c r="N159" s="163">
        <f t="shared" si="10"/>
        <v>0</v>
      </c>
      <c r="O159" s="165">
        <f>appliance_sim_data!D161-N159</f>
        <v>208</v>
      </c>
      <c r="P159" s="165">
        <f t="shared" si="11"/>
        <v>0</v>
      </c>
    </row>
    <row r="160" spans="8:16" x14ac:dyDescent="0.2">
      <c r="H160" s="157">
        <v>0.104166666666667</v>
      </c>
      <c r="I160" s="126">
        <v>0</v>
      </c>
      <c r="J160" s="126">
        <v>0</v>
      </c>
      <c r="K160" s="126">
        <v>0.27</v>
      </c>
      <c r="L160" s="126">
        <f t="shared" si="8"/>
        <v>0</v>
      </c>
      <c r="M160" s="126">
        <f t="shared" si="9"/>
        <v>0</v>
      </c>
      <c r="N160" s="163">
        <f t="shared" si="10"/>
        <v>0</v>
      </c>
      <c r="O160" s="165">
        <f>appliance_sim_data!D162-N160</f>
        <v>208</v>
      </c>
      <c r="P160" s="165">
        <f t="shared" si="11"/>
        <v>0</v>
      </c>
    </row>
    <row r="161" spans="8:16" x14ac:dyDescent="0.2">
      <c r="H161" s="157">
        <v>0.104861111111111</v>
      </c>
      <c r="I161" s="126">
        <v>0</v>
      </c>
      <c r="J161" s="126">
        <v>0</v>
      </c>
      <c r="K161" s="126">
        <v>0.26</v>
      </c>
      <c r="L161" s="126">
        <f t="shared" si="8"/>
        <v>0</v>
      </c>
      <c r="M161" s="126">
        <f t="shared" si="9"/>
        <v>0</v>
      </c>
      <c r="N161" s="163">
        <f t="shared" si="10"/>
        <v>0</v>
      </c>
      <c r="O161" s="165">
        <f>appliance_sim_data!D163-N161</f>
        <v>208</v>
      </c>
      <c r="P161" s="165">
        <f t="shared" si="11"/>
        <v>0</v>
      </c>
    </row>
    <row r="162" spans="8:16" x14ac:dyDescent="0.2">
      <c r="H162" s="157">
        <v>0.105555555555556</v>
      </c>
      <c r="I162" s="126">
        <v>0</v>
      </c>
      <c r="J162" s="126">
        <v>0</v>
      </c>
      <c r="K162" s="126">
        <v>0.78</v>
      </c>
      <c r="L162" s="126">
        <f t="shared" si="8"/>
        <v>0</v>
      </c>
      <c r="M162" s="126">
        <f t="shared" si="9"/>
        <v>0</v>
      </c>
      <c r="N162" s="163">
        <f t="shared" si="10"/>
        <v>0</v>
      </c>
      <c r="O162" s="165">
        <f>appliance_sim_data!D164-N162</f>
        <v>208</v>
      </c>
      <c r="P162" s="165">
        <f t="shared" si="11"/>
        <v>0</v>
      </c>
    </row>
    <row r="163" spans="8:16" x14ac:dyDescent="0.2">
      <c r="H163" s="157">
        <v>0.10625</v>
      </c>
      <c r="I163" s="126">
        <v>0</v>
      </c>
      <c r="J163" s="126">
        <v>0</v>
      </c>
      <c r="K163" s="126">
        <v>0.77</v>
      </c>
      <c r="L163" s="126">
        <f t="shared" si="8"/>
        <v>0</v>
      </c>
      <c r="M163" s="126">
        <f t="shared" si="9"/>
        <v>0</v>
      </c>
      <c r="N163" s="163">
        <f t="shared" si="10"/>
        <v>0</v>
      </c>
      <c r="O163" s="165">
        <f>appliance_sim_data!D165-N163</f>
        <v>208</v>
      </c>
      <c r="P163" s="165">
        <f t="shared" si="11"/>
        <v>0</v>
      </c>
    </row>
    <row r="164" spans="8:16" x14ac:dyDescent="0.2">
      <c r="H164" s="157">
        <v>0.106944444444444</v>
      </c>
      <c r="I164" s="126">
        <v>0</v>
      </c>
      <c r="J164" s="126">
        <v>0</v>
      </c>
      <c r="K164" s="126">
        <v>0.77</v>
      </c>
      <c r="L164" s="126">
        <f t="shared" si="8"/>
        <v>0</v>
      </c>
      <c r="M164" s="126">
        <f t="shared" si="9"/>
        <v>0</v>
      </c>
      <c r="N164" s="163">
        <f t="shared" si="10"/>
        <v>0</v>
      </c>
      <c r="O164" s="165">
        <f>appliance_sim_data!D166-N164</f>
        <v>208</v>
      </c>
      <c r="P164" s="165">
        <f t="shared" si="11"/>
        <v>0</v>
      </c>
    </row>
    <row r="165" spans="8:16" x14ac:dyDescent="0.2">
      <c r="H165" s="157">
        <v>0.10763888888888901</v>
      </c>
      <c r="I165" s="126">
        <v>0</v>
      </c>
      <c r="J165" s="126">
        <v>0</v>
      </c>
      <c r="K165" s="126">
        <v>0.78</v>
      </c>
      <c r="L165" s="126">
        <f t="shared" si="8"/>
        <v>0</v>
      </c>
      <c r="M165" s="126">
        <f t="shared" si="9"/>
        <v>0</v>
      </c>
      <c r="N165" s="163">
        <f t="shared" si="10"/>
        <v>0</v>
      </c>
      <c r="O165" s="165">
        <f>appliance_sim_data!D167-N165</f>
        <v>28</v>
      </c>
      <c r="P165" s="165">
        <f t="shared" si="11"/>
        <v>0</v>
      </c>
    </row>
    <row r="166" spans="8:16" x14ac:dyDescent="0.2">
      <c r="H166" s="157">
        <v>0.108333333333333</v>
      </c>
      <c r="I166" s="126">
        <v>0</v>
      </c>
      <c r="J166" s="126">
        <v>0</v>
      </c>
      <c r="K166" s="126">
        <v>0.79</v>
      </c>
      <c r="L166" s="126">
        <f t="shared" si="8"/>
        <v>0</v>
      </c>
      <c r="M166" s="126">
        <f t="shared" si="9"/>
        <v>0</v>
      </c>
      <c r="N166" s="163">
        <f t="shared" si="10"/>
        <v>0</v>
      </c>
      <c r="O166" s="165">
        <f>appliance_sim_data!D168-N166</f>
        <v>28</v>
      </c>
      <c r="P166" s="165">
        <f t="shared" si="11"/>
        <v>0</v>
      </c>
    </row>
    <row r="167" spans="8:16" x14ac:dyDescent="0.2">
      <c r="H167" s="157">
        <v>0.109027777777778</v>
      </c>
      <c r="I167" s="126">
        <v>0</v>
      </c>
      <c r="J167" s="126">
        <v>0</v>
      </c>
      <c r="K167" s="126">
        <v>0.78</v>
      </c>
      <c r="L167" s="126">
        <f t="shared" si="8"/>
        <v>0</v>
      </c>
      <c r="M167" s="126">
        <f t="shared" si="9"/>
        <v>0</v>
      </c>
      <c r="N167" s="163">
        <f t="shared" si="10"/>
        <v>0</v>
      </c>
      <c r="O167" s="165">
        <f>appliance_sim_data!D169-N167</f>
        <v>28</v>
      </c>
      <c r="P167" s="165">
        <f t="shared" si="11"/>
        <v>0</v>
      </c>
    </row>
    <row r="168" spans="8:16" x14ac:dyDescent="0.2">
      <c r="H168" s="157">
        <v>0.109722222222222</v>
      </c>
      <c r="I168" s="126">
        <v>0</v>
      </c>
      <c r="J168" s="126">
        <v>0</v>
      </c>
      <c r="K168" s="126">
        <v>0.54</v>
      </c>
      <c r="L168" s="126">
        <f t="shared" si="8"/>
        <v>0</v>
      </c>
      <c r="M168" s="126">
        <f t="shared" si="9"/>
        <v>0</v>
      </c>
      <c r="N168" s="163">
        <f t="shared" si="10"/>
        <v>0</v>
      </c>
      <c r="O168" s="165">
        <f>appliance_sim_data!D170-N168</f>
        <v>28</v>
      </c>
      <c r="P168" s="165">
        <f t="shared" si="11"/>
        <v>0</v>
      </c>
    </row>
    <row r="169" spans="8:16" x14ac:dyDescent="0.2">
      <c r="H169" s="157">
        <v>0.110416666666667</v>
      </c>
      <c r="I169" s="126">
        <v>0</v>
      </c>
      <c r="J169" s="126">
        <v>0</v>
      </c>
      <c r="K169" s="126">
        <v>0.53</v>
      </c>
      <c r="L169" s="126">
        <f t="shared" si="8"/>
        <v>0</v>
      </c>
      <c r="M169" s="126">
        <f t="shared" si="9"/>
        <v>0</v>
      </c>
      <c r="N169" s="163">
        <f t="shared" si="10"/>
        <v>0</v>
      </c>
      <c r="O169" s="165">
        <f>appliance_sim_data!D171-N169</f>
        <v>28</v>
      </c>
      <c r="P169" s="165">
        <f t="shared" si="11"/>
        <v>0</v>
      </c>
    </row>
    <row r="170" spans="8:16" x14ac:dyDescent="0.2">
      <c r="H170" s="157">
        <v>0.11111111111111099</v>
      </c>
      <c r="I170" s="126">
        <v>0</v>
      </c>
      <c r="J170" s="126">
        <v>0</v>
      </c>
      <c r="K170" s="126">
        <v>0.49</v>
      </c>
      <c r="L170" s="126">
        <f t="shared" si="8"/>
        <v>0</v>
      </c>
      <c r="M170" s="126">
        <f t="shared" si="9"/>
        <v>0</v>
      </c>
      <c r="N170" s="163">
        <f t="shared" si="10"/>
        <v>0</v>
      </c>
      <c r="O170" s="165">
        <f>appliance_sim_data!D172-N170</f>
        <v>28</v>
      </c>
      <c r="P170" s="165">
        <f t="shared" si="11"/>
        <v>0</v>
      </c>
    </row>
    <row r="171" spans="8:16" x14ac:dyDescent="0.2">
      <c r="H171" s="157">
        <v>0.111805555555556</v>
      </c>
      <c r="I171" s="126">
        <v>0</v>
      </c>
      <c r="J171" s="126">
        <v>0</v>
      </c>
      <c r="K171" s="126">
        <v>0.49</v>
      </c>
      <c r="L171" s="126">
        <f t="shared" si="8"/>
        <v>0</v>
      </c>
      <c r="M171" s="126">
        <f t="shared" si="9"/>
        <v>0</v>
      </c>
      <c r="N171" s="163">
        <f t="shared" si="10"/>
        <v>0</v>
      </c>
      <c r="O171" s="165">
        <f>appliance_sim_data!D173-N171</f>
        <v>28</v>
      </c>
      <c r="P171" s="165">
        <f t="shared" si="11"/>
        <v>0</v>
      </c>
    </row>
    <row r="172" spans="8:16" x14ac:dyDescent="0.2">
      <c r="H172" s="157">
        <v>0.1125</v>
      </c>
      <c r="I172" s="126">
        <v>0</v>
      </c>
      <c r="J172" s="126">
        <v>0</v>
      </c>
      <c r="K172" s="126">
        <v>0.86</v>
      </c>
      <c r="L172" s="126">
        <f t="shared" si="8"/>
        <v>0</v>
      </c>
      <c r="M172" s="126">
        <f t="shared" si="9"/>
        <v>0</v>
      </c>
      <c r="N172" s="163">
        <f t="shared" si="10"/>
        <v>0</v>
      </c>
      <c r="O172" s="165">
        <f>appliance_sim_data!D174-N172</f>
        <v>28</v>
      </c>
      <c r="P172" s="165">
        <f t="shared" si="11"/>
        <v>0</v>
      </c>
    </row>
    <row r="173" spans="8:16" x14ac:dyDescent="0.2">
      <c r="H173" s="157">
        <v>0.113194444444444</v>
      </c>
      <c r="I173" s="126">
        <v>0</v>
      </c>
      <c r="J173" s="126">
        <v>0</v>
      </c>
      <c r="K173" s="126">
        <v>0.88</v>
      </c>
      <c r="L173" s="126">
        <f t="shared" si="8"/>
        <v>0</v>
      </c>
      <c r="M173" s="126">
        <f t="shared" si="9"/>
        <v>0</v>
      </c>
      <c r="N173" s="163">
        <f t="shared" si="10"/>
        <v>0</v>
      </c>
      <c r="O173" s="165">
        <f>appliance_sim_data!D175-N173</f>
        <v>28</v>
      </c>
      <c r="P173" s="165">
        <f t="shared" si="11"/>
        <v>0</v>
      </c>
    </row>
    <row r="174" spans="8:16" x14ac:dyDescent="0.2">
      <c r="H174" s="157">
        <v>0.113888888888889</v>
      </c>
      <c r="I174" s="126">
        <v>0</v>
      </c>
      <c r="J174" s="126">
        <v>0</v>
      </c>
      <c r="K174" s="126">
        <v>0.86</v>
      </c>
      <c r="L174" s="126">
        <f t="shared" si="8"/>
        <v>0</v>
      </c>
      <c r="M174" s="126">
        <f t="shared" si="9"/>
        <v>0</v>
      </c>
      <c r="N174" s="163">
        <f t="shared" si="10"/>
        <v>0</v>
      </c>
      <c r="O174" s="165">
        <f>appliance_sim_data!D176-N174</f>
        <v>28</v>
      </c>
      <c r="P174" s="165">
        <f t="shared" si="11"/>
        <v>0</v>
      </c>
    </row>
    <row r="175" spans="8:16" x14ac:dyDescent="0.2">
      <c r="H175" s="157">
        <v>0.114583333333333</v>
      </c>
      <c r="I175" s="126">
        <v>0</v>
      </c>
      <c r="J175" s="126">
        <v>0</v>
      </c>
      <c r="K175" s="126">
        <v>0.76</v>
      </c>
      <c r="L175" s="126">
        <f t="shared" si="8"/>
        <v>0</v>
      </c>
      <c r="M175" s="126">
        <f t="shared" si="9"/>
        <v>0</v>
      </c>
      <c r="N175" s="163">
        <f t="shared" si="10"/>
        <v>0</v>
      </c>
      <c r="O175" s="165">
        <f>appliance_sim_data!D177-N175</f>
        <v>28</v>
      </c>
      <c r="P175" s="165">
        <f t="shared" si="11"/>
        <v>0</v>
      </c>
    </row>
    <row r="176" spans="8:16" x14ac:dyDescent="0.2">
      <c r="H176" s="157">
        <v>0.11527777777777801</v>
      </c>
      <c r="I176" s="126">
        <v>0</v>
      </c>
      <c r="J176" s="126">
        <v>0</v>
      </c>
      <c r="K176" s="126">
        <v>0.78</v>
      </c>
      <c r="L176" s="126">
        <f t="shared" si="8"/>
        <v>0</v>
      </c>
      <c r="M176" s="126">
        <f t="shared" si="9"/>
        <v>0</v>
      </c>
      <c r="N176" s="163">
        <f t="shared" si="10"/>
        <v>0</v>
      </c>
      <c r="O176" s="165">
        <f>appliance_sim_data!D178-N176</f>
        <v>28</v>
      </c>
      <c r="P176" s="165">
        <f t="shared" si="11"/>
        <v>0</v>
      </c>
    </row>
    <row r="177" spans="8:16" x14ac:dyDescent="0.2">
      <c r="H177" s="157">
        <v>0.115972222222222</v>
      </c>
      <c r="I177" s="126">
        <v>0</v>
      </c>
      <c r="J177" s="126">
        <v>0</v>
      </c>
      <c r="K177" s="126">
        <v>0.62</v>
      </c>
      <c r="L177" s="126">
        <f t="shared" si="8"/>
        <v>0</v>
      </c>
      <c r="M177" s="126">
        <f t="shared" si="9"/>
        <v>0</v>
      </c>
      <c r="N177" s="163">
        <f t="shared" si="10"/>
        <v>0</v>
      </c>
      <c r="O177" s="165">
        <f>appliance_sim_data!D179-N177</f>
        <v>28</v>
      </c>
      <c r="P177" s="165">
        <f t="shared" si="11"/>
        <v>0</v>
      </c>
    </row>
    <row r="178" spans="8:16" x14ac:dyDescent="0.2">
      <c r="H178" s="157">
        <v>0.116666666666667</v>
      </c>
      <c r="I178" s="126">
        <v>0</v>
      </c>
      <c r="J178" s="126">
        <v>0</v>
      </c>
      <c r="K178" s="126">
        <v>0.59</v>
      </c>
      <c r="L178" s="126">
        <f t="shared" si="8"/>
        <v>0</v>
      </c>
      <c r="M178" s="126">
        <f t="shared" si="9"/>
        <v>0</v>
      </c>
      <c r="N178" s="163">
        <f t="shared" si="10"/>
        <v>0</v>
      </c>
      <c r="O178" s="165">
        <f>appliance_sim_data!D180-N178</f>
        <v>28</v>
      </c>
      <c r="P178" s="165">
        <f t="shared" si="11"/>
        <v>0</v>
      </c>
    </row>
    <row r="179" spans="8:16" x14ac:dyDescent="0.2">
      <c r="H179" s="157">
        <v>0.117361111111111</v>
      </c>
      <c r="I179" s="126">
        <v>0</v>
      </c>
      <c r="J179" s="126">
        <v>0</v>
      </c>
      <c r="K179" s="126">
        <v>0.57999999999999996</v>
      </c>
      <c r="L179" s="126">
        <f t="shared" si="8"/>
        <v>0</v>
      </c>
      <c r="M179" s="126">
        <f t="shared" si="9"/>
        <v>0</v>
      </c>
      <c r="N179" s="163">
        <f t="shared" si="10"/>
        <v>0</v>
      </c>
      <c r="O179" s="165">
        <f>appliance_sim_data!D181-N179</f>
        <v>28</v>
      </c>
      <c r="P179" s="165">
        <f t="shared" si="11"/>
        <v>0</v>
      </c>
    </row>
    <row r="180" spans="8:16" x14ac:dyDescent="0.2">
      <c r="H180" s="157">
        <v>0.118055555555556</v>
      </c>
      <c r="I180" s="126">
        <v>0</v>
      </c>
      <c r="J180" s="126">
        <v>0</v>
      </c>
      <c r="K180" s="126">
        <v>0.38</v>
      </c>
      <c r="L180" s="126">
        <f t="shared" si="8"/>
        <v>0</v>
      </c>
      <c r="M180" s="126">
        <f t="shared" si="9"/>
        <v>0</v>
      </c>
      <c r="N180" s="163">
        <f t="shared" si="10"/>
        <v>0</v>
      </c>
      <c r="O180" s="165">
        <f>appliance_sim_data!D182-N180</f>
        <v>28</v>
      </c>
      <c r="P180" s="165">
        <f t="shared" si="11"/>
        <v>0</v>
      </c>
    </row>
    <row r="181" spans="8:16" x14ac:dyDescent="0.2">
      <c r="H181" s="157">
        <v>0.11874999999999999</v>
      </c>
      <c r="I181" s="126">
        <v>0</v>
      </c>
      <c r="J181" s="126">
        <v>0</v>
      </c>
      <c r="K181" s="126">
        <v>0.39</v>
      </c>
      <c r="L181" s="126">
        <f t="shared" si="8"/>
        <v>0</v>
      </c>
      <c r="M181" s="126">
        <f t="shared" si="9"/>
        <v>0</v>
      </c>
      <c r="N181" s="163">
        <f t="shared" si="10"/>
        <v>0</v>
      </c>
      <c r="O181" s="165">
        <f>appliance_sim_data!D183-N181</f>
        <v>28</v>
      </c>
      <c r="P181" s="165">
        <f t="shared" si="11"/>
        <v>0</v>
      </c>
    </row>
    <row r="182" spans="8:16" x14ac:dyDescent="0.2">
      <c r="H182" s="157">
        <v>0.11944444444444401</v>
      </c>
      <c r="I182" s="126">
        <v>0</v>
      </c>
      <c r="J182" s="126">
        <v>0</v>
      </c>
      <c r="K182" s="126">
        <v>0.41</v>
      </c>
      <c r="L182" s="126">
        <f t="shared" si="8"/>
        <v>0</v>
      </c>
      <c r="M182" s="126">
        <f t="shared" si="9"/>
        <v>0</v>
      </c>
      <c r="N182" s="163">
        <f t="shared" si="10"/>
        <v>0</v>
      </c>
      <c r="O182" s="165">
        <f>appliance_sim_data!D184-N182</f>
        <v>28</v>
      </c>
      <c r="P182" s="165">
        <f t="shared" si="11"/>
        <v>0</v>
      </c>
    </row>
    <row r="183" spans="8:16" x14ac:dyDescent="0.2">
      <c r="H183" s="157">
        <v>0.120138888888889</v>
      </c>
      <c r="I183" s="126">
        <v>0</v>
      </c>
      <c r="J183" s="126">
        <v>0</v>
      </c>
      <c r="K183" s="126">
        <v>0.43</v>
      </c>
      <c r="L183" s="126">
        <f t="shared" si="8"/>
        <v>0</v>
      </c>
      <c r="M183" s="126">
        <f t="shared" si="9"/>
        <v>0</v>
      </c>
      <c r="N183" s="163">
        <f t="shared" si="10"/>
        <v>0</v>
      </c>
      <c r="O183" s="165">
        <f>appliance_sim_data!D185-N183</f>
        <v>28</v>
      </c>
      <c r="P183" s="165">
        <f t="shared" si="11"/>
        <v>0</v>
      </c>
    </row>
    <row r="184" spans="8:16" x14ac:dyDescent="0.2">
      <c r="H184" s="157">
        <v>0.120833333333333</v>
      </c>
      <c r="I184" s="126">
        <v>0</v>
      </c>
      <c r="J184" s="126">
        <v>0</v>
      </c>
      <c r="K184" s="126">
        <v>0.5</v>
      </c>
      <c r="L184" s="126">
        <f t="shared" si="8"/>
        <v>0</v>
      </c>
      <c r="M184" s="126">
        <f t="shared" si="9"/>
        <v>0</v>
      </c>
      <c r="N184" s="163">
        <f t="shared" si="10"/>
        <v>0</v>
      </c>
      <c r="O184" s="165">
        <f>appliance_sim_data!D186-N184</f>
        <v>28</v>
      </c>
      <c r="P184" s="165">
        <f t="shared" si="11"/>
        <v>0</v>
      </c>
    </row>
    <row r="185" spans="8:16" x14ac:dyDescent="0.2">
      <c r="H185" s="157">
        <v>0.121527777777778</v>
      </c>
      <c r="I185" s="126">
        <v>0</v>
      </c>
      <c r="J185" s="126">
        <v>0</v>
      </c>
      <c r="K185" s="126">
        <v>0.55000000000000004</v>
      </c>
      <c r="L185" s="126">
        <f t="shared" si="8"/>
        <v>0</v>
      </c>
      <c r="M185" s="126">
        <f t="shared" si="9"/>
        <v>0</v>
      </c>
      <c r="N185" s="163">
        <f t="shared" si="10"/>
        <v>0</v>
      </c>
      <c r="O185" s="165">
        <f>appliance_sim_data!D187-N185</f>
        <v>28</v>
      </c>
      <c r="P185" s="165">
        <f t="shared" si="11"/>
        <v>0</v>
      </c>
    </row>
    <row r="186" spans="8:16" x14ac:dyDescent="0.2">
      <c r="H186" s="157">
        <v>0.122222222222222</v>
      </c>
      <c r="I186" s="126">
        <v>0</v>
      </c>
      <c r="J186" s="126">
        <v>0</v>
      </c>
      <c r="K186" s="126">
        <v>0.49</v>
      </c>
      <c r="L186" s="126">
        <f t="shared" si="8"/>
        <v>0</v>
      </c>
      <c r="M186" s="126">
        <f t="shared" si="9"/>
        <v>0</v>
      </c>
      <c r="N186" s="163">
        <f t="shared" si="10"/>
        <v>0</v>
      </c>
      <c r="O186" s="165">
        <f>appliance_sim_data!D188-N186</f>
        <v>28</v>
      </c>
      <c r="P186" s="165">
        <f t="shared" si="11"/>
        <v>0</v>
      </c>
    </row>
    <row r="187" spans="8:16" x14ac:dyDescent="0.2">
      <c r="H187" s="157">
        <v>0.12291666666666699</v>
      </c>
      <c r="I187" s="126">
        <v>0</v>
      </c>
      <c r="J187" s="126">
        <v>0</v>
      </c>
      <c r="K187" s="126">
        <v>0.31</v>
      </c>
      <c r="L187" s="126">
        <f t="shared" si="8"/>
        <v>0</v>
      </c>
      <c r="M187" s="126">
        <f t="shared" si="9"/>
        <v>0</v>
      </c>
      <c r="N187" s="163">
        <f t="shared" si="10"/>
        <v>0</v>
      </c>
      <c r="O187" s="165">
        <f>appliance_sim_data!D189-N187</f>
        <v>28</v>
      </c>
      <c r="P187" s="165">
        <f t="shared" si="11"/>
        <v>0</v>
      </c>
    </row>
    <row r="188" spans="8:16" x14ac:dyDescent="0.2">
      <c r="H188" s="157">
        <v>0.12361111111111101</v>
      </c>
      <c r="I188" s="126">
        <v>0</v>
      </c>
      <c r="J188" s="126">
        <v>0</v>
      </c>
      <c r="K188" s="126">
        <v>0.3</v>
      </c>
      <c r="L188" s="126">
        <f t="shared" si="8"/>
        <v>0</v>
      </c>
      <c r="M188" s="126">
        <f t="shared" si="9"/>
        <v>0</v>
      </c>
      <c r="N188" s="163">
        <f t="shared" si="10"/>
        <v>0</v>
      </c>
      <c r="O188" s="165">
        <f>appliance_sim_data!D190-N188</f>
        <v>28</v>
      </c>
      <c r="P188" s="165">
        <f t="shared" si="11"/>
        <v>0</v>
      </c>
    </row>
    <row r="189" spans="8:16" x14ac:dyDescent="0.2">
      <c r="H189" s="157">
        <v>0.124305555555556</v>
      </c>
      <c r="I189" s="126">
        <v>0</v>
      </c>
      <c r="J189" s="126">
        <v>0</v>
      </c>
      <c r="K189" s="126">
        <v>0.28000000000000003</v>
      </c>
      <c r="L189" s="126">
        <f t="shared" si="8"/>
        <v>0</v>
      </c>
      <c r="M189" s="126">
        <f t="shared" si="9"/>
        <v>0</v>
      </c>
      <c r="N189" s="163">
        <f t="shared" si="10"/>
        <v>0</v>
      </c>
      <c r="O189" s="165">
        <f>appliance_sim_data!D191-N189</f>
        <v>28</v>
      </c>
      <c r="P189" s="165">
        <f t="shared" si="11"/>
        <v>0</v>
      </c>
    </row>
    <row r="190" spans="8:16" x14ac:dyDescent="0.2">
      <c r="H190" s="157">
        <v>0.125</v>
      </c>
      <c r="I190" s="126">
        <v>0</v>
      </c>
      <c r="J190" s="126">
        <v>0</v>
      </c>
      <c r="K190" s="126">
        <v>0.27</v>
      </c>
      <c r="L190" s="126">
        <f t="shared" si="8"/>
        <v>0</v>
      </c>
      <c r="M190" s="126">
        <f t="shared" si="9"/>
        <v>0</v>
      </c>
      <c r="N190" s="163">
        <f t="shared" si="10"/>
        <v>0</v>
      </c>
      <c r="O190" s="165">
        <f>appliance_sim_data!D192-N190</f>
        <v>28</v>
      </c>
      <c r="P190" s="165">
        <f t="shared" si="11"/>
        <v>0</v>
      </c>
    </row>
    <row r="191" spans="8:16" x14ac:dyDescent="0.2">
      <c r="H191" s="157">
        <v>0.125694444444444</v>
      </c>
      <c r="I191" s="126">
        <v>0</v>
      </c>
      <c r="J191" s="126">
        <v>0</v>
      </c>
      <c r="K191" s="126">
        <v>0.28999999999999998</v>
      </c>
      <c r="L191" s="126">
        <f t="shared" si="8"/>
        <v>0</v>
      </c>
      <c r="M191" s="126">
        <f t="shared" si="9"/>
        <v>0</v>
      </c>
      <c r="N191" s="163">
        <f t="shared" si="10"/>
        <v>0</v>
      </c>
      <c r="O191" s="165">
        <f>appliance_sim_data!D193-N191</f>
        <v>187</v>
      </c>
      <c r="P191" s="165">
        <f t="shared" si="11"/>
        <v>0</v>
      </c>
    </row>
    <row r="192" spans="8:16" x14ac:dyDescent="0.2">
      <c r="H192" s="157">
        <v>0.12638888888888899</v>
      </c>
      <c r="I192" s="126">
        <v>0</v>
      </c>
      <c r="J192" s="126">
        <v>0</v>
      </c>
      <c r="K192" s="126">
        <v>0.27</v>
      </c>
      <c r="L192" s="126">
        <f t="shared" si="8"/>
        <v>0</v>
      </c>
      <c r="M192" s="126">
        <f t="shared" si="9"/>
        <v>0</v>
      </c>
      <c r="N192" s="163">
        <f t="shared" si="10"/>
        <v>0</v>
      </c>
      <c r="O192" s="165">
        <f>appliance_sim_data!D194-N192</f>
        <v>187</v>
      </c>
      <c r="P192" s="165">
        <f t="shared" si="11"/>
        <v>0</v>
      </c>
    </row>
    <row r="193" spans="8:16" x14ac:dyDescent="0.2">
      <c r="H193" s="157">
        <v>0.12708333333333299</v>
      </c>
      <c r="I193" s="126">
        <v>0</v>
      </c>
      <c r="J193" s="126">
        <v>0</v>
      </c>
      <c r="K193" s="126">
        <v>0.25</v>
      </c>
      <c r="L193" s="126">
        <f t="shared" si="8"/>
        <v>0</v>
      </c>
      <c r="M193" s="126">
        <f t="shared" si="9"/>
        <v>0</v>
      </c>
      <c r="N193" s="163">
        <f t="shared" si="10"/>
        <v>0</v>
      </c>
      <c r="O193" s="165">
        <f>appliance_sim_data!D195-N193</f>
        <v>187</v>
      </c>
      <c r="P193" s="165">
        <f t="shared" si="11"/>
        <v>0</v>
      </c>
    </row>
    <row r="194" spans="8:16" x14ac:dyDescent="0.2">
      <c r="H194" s="157">
        <v>0.12777777777777799</v>
      </c>
      <c r="I194" s="126">
        <v>0</v>
      </c>
      <c r="J194" s="126">
        <v>0</v>
      </c>
      <c r="K194" s="126">
        <v>0.32</v>
      </c>
      <c r="L194" s="126">
        <f t="shared" si="8"/>
        <v>0</v>
      </c>
      <c r="M194" s="126">
        <f t="shared" si="9"/>
        <v>0</v>
      </c>
      <c r="N194" s="163">
        <f t="shared" si="10"/>
        <v>0</v>
      </c>
      <c r="O194" s="165">
        <f>appliance_sim_data!D196-N194</f>
        <v>187</v>
      </c>
      <c r="P194" s="165">
        <f t="shared" si="11"/>
        <v>0</v>
      </c>
    </row>
    <row r="195" spans="8:16" x14ac:dyDescent="0.2">
      <c r="H195" s="157">
        <v>0.12847222222222199</v>
      </c>
      <c r="I195" s="126">
        <v>0</v>
      </c>
      <c r="J195" s="126">
        <v>0</v>
      </c>
      <c r="K195" s="126">
        <v>0.3</v>
      </c>
      <c r="L195" s="126">
        <f t="shared" si="8"/>
        <v>0</v>
      </c>
      <c r="M195" s="126">
        <f t="shared" si="9"/>
        <v>0</v>
      </c>
      <c r="N195" s="163">
        <f t="shared" si="10"/>
        <v>0</v>
      </c>
      <c r="O195" s="165">
        <f>appliance_sim_data!D197-N195</f>
        <v>187</v>
      </c>
      <c r="P195" s="165">
        <f t="shared" si="11"/>
        <v>0</v>
      </c>
    </row>
    <row r="196" spans="8:16" x14ac:dyDescent="0.2">
      <c r="H196" s="157">
        <v>0.12916666666666701</v>
      </c>
      <c r="I196" s="126">
        <v>0</v>
      </c>
      <c r="J196" s="126">
        <v>0</v>
      </c>
      <c r="K196" s="126">
        <v>0.31</v>
      </c>
      <c r="L196" s="126">
        <f t="shared" si="8"/>
        <v>0</v>
      </c>
      <c r="M196" s="126">
        <f t="shared" si="9"/>
        <v>0</v>
      </c>
      <c r="N196" s="163">
        <f t="shared" si="10"/>
        <v>0</v>
      </c>
      <c r="O196" s="165">
        <f>appliance_sim_data!D198-N196</f>
        <v>187</v>
      </c>
      <c r="P196" s="165">
        <f t="shared" si="11"/>
        <v>0</v>
      </c>
    </row>
    <row r="197" spans="8:16" x14ac:dyDescent="0.2">
      <c r="H197" s="157">
        <v>0.12986111111111101</v>
      </c>
      <c r="I197" s="126">
        <v>0</v>
      </c>
      <c r="J197" s="126">
        <v>0</v>
      </c>
      <c r="K197" s="126">
        <v>0.33</v>
      </c>
      <c r="L197" s="126">
        <f t="shared" si="8"/>
        <v>0</v>
      </c>
      <c r="M197" s="126">
        <f t="shared" si="9"/>
        <v>0</v>
      </c>
      <c r="N197" s="163">
        <f t="shared" si="10"/>
        <v>0</v>
      </c>
      <c r="O197" s="165">
        <f>appliance_sim_data!D199-N197</f>
        <v>187</v>
      </c>
      <c r="P197" s="165">
        <f t="shared" si="11"/>
        <v>0</v>
      </c>
    </row>
    <row r="198" spans="8:16" x14ac:dyDescent="0.2">
      <c r="H198" s="157">
        <v>0.13055555555555601</v>
      </c>
      <c r="I198" s="126">
        <v>0</v>
      </c>
      <c r="J198" s="126">
        <v>0</v>
      </c>
      <c r="K198" s="126">
        <v>0.28999999999999998</v>
      </c>
      <c r="L198" s="126">
        <f t="shared" si="8"/>
        <v>0</v>
      </c>
      <c r="M198" s="126">
        <f t="shared" si="9"/>
        <v>0</v>
      </c>
      <c r="N198" s="163">
        <f t="shared" si="10"/>
        <v>0</v>
      </c>
      <c r="O198" s="165">
        <f>appliance_sim_data!D200-N198</f>
        <v>187</v>
      </c>
      <c r="P198" s="165">
        <f t="shared" si="11"/>
        <v>0</v>
      </c>
    </row>
    <row r="199" spans="8:16" x14ac:dyDescent="0.2">
      <c r="H199" s="157">
        <v>0.13125000000000001</v>
      </c>
      <c r="I199" s="126">
        <v>0</v>
      </c>
      <c r="J199" s="126">
        <v>0</v>
      </c>
      <c r="K199" s="126">
        <v>0.28000000000000003</v>
      </c>
      <c r="L199" s="126">
        <f t="shared" si="8"/>
        <v>0</v>
      </c>
      <c r="M199" s="126">
        <f t="shared" si="9"/>
        <v>0</v>
      </c>
      <c r="N199" s="163">
        <f t="shared" si="10"/>
        <v>0</v>
      </c>
      <c r="O199" s="165">
        <f>appliance_sim_data!D201-N199</f>
        <v>187</v>
      </c>
      <c r="P199" s="165">
        <f t="shared" si="11"/>
        <v>0</v>
      </c>
    </row>
    <row r="200" spans="8:16" x14ac:dyDescent="0.2">
      <c r="H200" s="157">
        <v>0.131944444444444</v>
      </c>
      <c r="I200" s="126">
        <v>0</v>
      </c>
      <c r="J200" s="126">
        <v>0</v>
      </c>
      <c r="K200" s="126">
        <v>0.28000000000000003</v>
      </c>
      <c r="L200" s="126">
        <f t="shared" si="8"/>
        <v>0</v>
      </c>
      <c r="M200" s="126">
        <f t="shared" si="9"/>
        <v>0</v>
      </c>
      <c r="N200" s="163">
        <f t="shared" si="10"/>
        <v>0</v>
      </c>
      <c r="O200" s="165">
        <f>appliance_sim_data!D202-N200</f>
        <v>187</v>
      </c>
      <c r="P200" s="165">
        <f t="shared" si="11"/>
        <v>0</v>
      </c>
    </row>
    <row r="201" spans="8:16" x14ac:dyDescent="0.2">
      <c r="H201" s="157">
        <v>0.132638888888889</v>
      </c>
      <c r="I201" s="126">
        <v>0</v>
      </c>
      <c r="J201" s="126">
        <v>0</v>
      </c>
      <c r="K201" s="126">
        <v>0.28999999999999998</v>
      </c>
      <c r="L201" s="126">
        <f t="shared" si="8"/>
        <v>0</v>
      </c>
      <c r="M201" s="126">
        <f t="shared" si="9"/>
        <v>0</v>
      </c>
      <c r="N201" s="163">
        <f t="shared" si="10"/>
        <v>0</v>
      </c>
      <c r="O201" s="165">
        <f>appliance_sim_data!D203-N201</f>
        <v>187</v>
      </c>
      <c r="P201" s="165">
        <f t="shared" si="11"/>
        <v>0</v>
      </c>
    </row>
    <row r="202" spans="8:16" x14ac:dyDescent="0.2">
      <c r="H202" s="157">
        <v>0.133333333333333</v>
      </c>
      <c r="I202" s="126">
        <v>0</v>
      </c>
      <c r="J202" s="126">
        <v>0</v>
      </c>
      <c r="K202" s="126">
        <v>0.3</v>
      </c>
      <c r="L202" s="126">
        <f t="shared" si="8"/>
        <v>0</v>
      </c>
      <c r="M202" s="126">
        <f t="shared" si="9"/>
        <v>0</v>
      </c>
      <c r="N202" s="163">
        <f t="shared" si="10"/>
        <v>0</v>
      </c>
      <c r="O202" s="165">
        <f>appliance_sim_data!D204-N202</f>
        <v>187</v>
      </c>
      <c r="P202" s="165">
        <f t="shared" si="11"/>
        <v>0</v>
      </c>
    </row>
    <row r="203" spans="8:16" x14ac:dyDescent="0.2">
      <c r="H203" s="157">
        <v>0.134027777777778</v>
      </c>
      <c r="I203" s="126">
        <v>0</v>
      </c>
      <c r="J203" s="126">
        <v>0</v>
      </c>
      <c r="K203" s="126">
        <v>0.28999999999999998</v>
      </c>
      <c r="L203" s="126">
        <f t="shared" ref="L203:L266" si="12">I203*K203</f>
        <v>0</v>
      </c>
      <c r="M203" s="126">
        <f t="shared" ref="M203:M266" si="13">J203*K203</f>
        <v>0</v>
      </c>
      <c r="N203" s="163">
        <f t="shared" ref="N203:N266" si="14">M203*$B$46*$B$47</f>
        <v>0</v>
      </c>
      <c r="O203" s="165">
        <f>appliance_sim_data!D205-N203</f>
        <v>187</v>
      </c>
      <c r="P203" s="165">
        <f t="shared" ref="P203:P266" si="15">IF(O203&lt;0, ABS(O203), 0)</f>
        <v>0</v>
      </c>
    </row>
    <row r="204" spans="8:16" x14ac:dyDescent="0.2">
      <c r="H204" s="157">
        <v>0.13472222222222199</v>
      </c>
      <c r="I204" s="126">
        <v>0</v>
      </c>
      <c r="J204" s="126">
        <v>0</v>
      </c>
      <c r="K204" s="126">
        <v>0.27</v>
      </c>
      <c r="L204" s="126">
        <f t="shared" si="12"/>
        <v>0</v>
      </c>
      <c r="M204" s="126">
        <f t="shared" si="13"/>
        <v>0</v>
      </c>
      <c r="N204" s="163">
        <f t="shared" si="14"/>
        <v>0</v>
      </c>
      <c r="O204" s="165">
        <f>appliance_sim_data!D206-N204</f>
        <v>187</v>
      </c>
      <c r="P204" s="165">
        <f t="shared" si="15"/>
        <v>0</v>
      </c>
    </row>
    <row r="205" spans="8:16" x14ac:dyDescent="0.2">
      <c r="H205" s="157">
        <v>0.13541666666666699</v>
      </c>
      <c r="I205" s="126">
        <v>0</v>
      </c>
      <c r="J205" s="126">
        <v>0</v>
      </c>
      <c r="K205" s="126">
        <v>0.27</v>
      </c>
      <c r="L205" s="126">
        <f t="shared" si="12"/>
        <v>0</v>
      </c>
      <c r="M205" s="126">
        <f t="shared" si="13"/>
        <v>0</v>
      </c>
      <c r="N205" s="163">
        <f t="shared" si="14"/>
        <v>0</v>
      </c>
      <c r="O205" s="165">
        <f>appliance_sim_data!D207-N205</f>
        <v>28</v>
      </c>
      <c r="P205" s="165">
        <f t="shared" si="15"/>
        <v>0</v>
      </c>
    </row>
    <row r="206" spans="8:16" x14ac:dyDescent="0.2">
      <c r="H206" s="157">
        <v>0.13611111111111099</v>
      </c>
      <c r="I206" s="126">
        <v>0</v>
      </c>
      <c r="J206" s="126">
        <v>0</v>
      </c>
      <c r="K206" s="126">
        <v>0.23</v>
      </c>
      <c r="L206" s="126">
        <f t="shared" si="12"/>
        <v>0</v>
      </c>
      <c r="M206" s="126">
        <f t="shared" si="13"/>
        <v>0</v>
      </c>
      <c r="N206" s="163">
        <f t="shared" si="14"/>
        <v>0</v>
      </c>
      <c r="O206" s="165">
        <f>appliance_sim_data!D208-N206</f>
        <v>28</v>
      </c>
      <c r="P206" s="165">
        <f t="shared" si="15"/>
        <v>0</v>
      </c>
    </row>
    <row r="207" spans="8:16" x14ac:dyDescent="0.2">
      <c r="H207" s="157">
        <v>0.13680555555555601</v>
      </c>
      <c r="I207" s="126">
        <v>0</v>
      </c>
      <c r="J207" s="126">
        <v>0</v>
      </c>
      <c r="K207" s="126">
        <v>0.23</v>
      </c>
      <c r="L207" s="126">
        <f t="shared" si="12"/>
        <v>0</v>
      </c>
      <c r="M207" s="126">
        <f t="shared" si="13"/>
        <v>0</v>
      </c>
      <c r="N207" s="163">
        <f t="shared" si="14"/>
        <v>0</v>
      </c>
      <c r="O207" s="165">
        <f>appliance_sim_data!D209-N207</f>
        <v>28</v>
      </c>
      <c r="P207" s="165">
        <f t="shared" si="15"/>
        <v>0</v>
      </c>
    </row>
    <row r="208" spans="8:16" x14ac:dyDescent="0.2">
      <c r="H208" s="157">
        <v>0.13750000000000001</v>
      </c>
      <c r="I208" s="126">
        <v>0</v>
      </c>
      <c r="J208" s="126">
        <v>0</v>
      </c>
      <c r="K208" s="126">
        <v>0.22</v>
      </c>
      <c r="L208" s="126">
        <f t="shared" si="12"/>
        <v>0</v>
      </c>
      <c r="M208" s="126">
        <f t="shared" si="13"/>
        <v>0</v>
      </c>
      <c r="N208" s="163">
        <f t="shared" si="14"/>
        <v>0</v>
      </c>
      <c r="O208" s="165">
        <f>appliance_sim_data!D210-N208</f>
        <v>28</v>
      </c>
      <c r="P208" s="165">
        <f t="shared" si="15"/>
        <v>0</v>
      </c>
    </row>
    <row r="209" spans="8:16" x14ac:dyDescent="0.2">
      <c r="H209" s="157">
        <v>0.13819444444444401</v>
      </c>
      <c r="I209" s="126">
        <v>0</v>
      </c>
      <c r="J209" s="126">
        <v>0</v>
      </c>
      <c r="K209" s="126">
        <v>0.22</v>
      </c>
      <c r="L209" s="126">
        <f t="shared" si="12"/>
        <v>0</v>
      </c>
      <c r="M209" s="126">
        <f t="shared" si="13"/>
        <v>0</v>
      </c>
      <c r="N209" s="163">
        <f t="shared" si="14"/>
        <v>0</v>
      </c>
      <c r="O209" s="165">
        <f>appliance_sim_data!D211-N209</f>
        <v>28</v>
      </c>
      <c r="P209" s="165">
        <f t="shared" si="15"/>
        <v>0</v>
      </c>
    </row>
    <row r="210" spans="8:16" x14ac:dyDescent="0.2">
      <c r="H210" s="157">
        <v>0.13888888888888901</v>
      </c>
      <c r="I210" s="126">
        <v>0</v>
      </c>
      <c r="J210" s="126">
        <v>0</v>
      </c>
      <c r="K210" s="126">
        <v>0.25</v>
      </c>
      <c r="L210" s="126">
        <f t="shared" si="12"/>
        <v>0</v>
      </c>
      <c r="M210" s="126">
        <f t="shared" si="13"/>
        <v>0</v>
      </c>
      <c r="N210" s="163">
        <f t="shared" si="14"/>
        <v>0</v>
      </c>
      <c r="O210" s="165">
        <f>appliance_sim_data!D212-N210</f>
        <v>28</v>
      </c>
      <c r="P210" s="165">
        <f t="shared" si="15"/>
        <v>0</v>
      </c>
    </row>
    <row r="211" spans="8:16" x14ac:dyDescent="0.2">
      <c r="H211" s="157">
        <v>0.139583333333333</v>
      </c>
      <c r="I211" s="126">
        <v>0</v>
      </c>
      <c r="J211" s="126">
        <v>0</v>
      </c>
      <c r="K211" s="126">
        <v>0.26</v>
      </c>
      <c r="L211" s="126">
        <f t="shared" si="12"/>
        <v>0</v>
      </c>
      <c r="M211" s="126">
        <f t="shared" si="13"/>
        <v>0</v>
      </c>
      <c r="N211" s="163">
        <f t="shared" si="14"/>
        <v>0</v>
      </c>
      <c r="O211" s="165">
        <f>appliance_sim_data!D213-N211</f>
        <v>28</v>
      </c>
      <c r="P211" s="165">
        <f t="shared" si="15"/>
        <v>0</v>
      </c>
    </row>
    <row r="212" spans="8:16" x14ac:dyDescent="0.2">
      <c r="H212" s="157">
        <v>0.140277777777778</v>
      </c>
      <c r="I212" s="126">
        <v>0</v>
      </c>
      <c r="J212" s="126">
        <v>0</v>
      </c>
      <c r="K212" s="126">
        <v>0.28999999999999998</v>
      </c>
      <c r="L212" s="126">
        <f t="shared" si="12"/>
        <v>0</v>
      </c>
      <c r="M212" s="126">
        <f t="shared" si="13"/>
        <v>0</v>
      </c>
      <c r="N212" s="163">
        <f t="shared" si="14"/>
        <v>0</v>
      </c>
      <c r="O212" s="165">
        <f>appliance_sim_data!D214-N212</f>
        <v>208</v>
      </c>
      <c r="P212" s="165">
        <f t="shared" si="15"/>
        <v>0</v>
      </c>
    </row>
    <row r="213" spans="8:16" x14ac:dyDescent="0.2">
      <c r="H213" s="157">
        <v>0.140972222222222</v>
      </c>
      <c r="I213" s="126">
        <v>0</v>
      </c>
      <c r="J213" s="126">
        <v>0</v>
      </c>
      <c r="K213" s="126">
        <v>0.28999999999999998</v>
      </c>
      <c r="L213" s="126">
        <f t="shared" si="12"/>
        <v>0</v>
      </c>
      <c r="M213" s="126">
        <f t="shared" si="13"/>
        <v>0</v>
      </c>
      <c r="N213" s="163">
        <f t="shared" si="14"/>
        <v>0</v>
      </c>
      <c r="O213" s="165">
        <f>appliance_sim_data!D215-N213</f>
        <v>208</v>
      </c>
      <c r="P213" s="165">
        <f t="shared" si="15"/>
        <v>0</v>
      </c>
    </row>
    <row r="214" spans="8:16" x14ac:dyDescent="0.2">
      <c r="H214" s="157">
        <v>0.141666666666667</v>
      </c>
      <c r="I214" s="126">
        <v>0</v>
      </c>
      <c r="J214" s="126">
        <v>0</v>
      </c>
      <c r="K214" s="126">
        <v>0.28000000000000003</v>
      </c>
      <c r="L214" s="126">
        <f t="shared" si="12"/>
        <v>0</v>
      </c>
      <c r="M214" s="126">
        <f t="shared" si="13"/>
        <v>0</v>
      </c>
      <c r="N214" s="163">
        <f t="shared" si="14"/>
        <v>0</v>
      </c>
      <c r="O214" s="165">
        <f>appliance_sim_data!D216-N214</f>
        <v>208</v>
      </c>
      <c r="P214" s="165">
        <f t="shared" si="15"/>
        <v>0</v>
      </c>
    </row>
    <row r="215" spans="8:16" x14ac:dyDescent="0.2">
      <c r="H215" s="157">
        <v>0.14236111111111099</v>
      </c>
      <c r="I215" s="126">
        <v>0</v>
      </c>
      <c r="J215" s="126">
        <v>0</v>
      </c>
      <c r="K215" s="126">
        <v>0.28999999999999998</v>
      </c>
      <c r="L215" s="126">
        <f t="shared" si="12"/>
        <v>0</v>
      </c>
      <c r="M215" s="126">
        <f t="shared" si="13"/>
        <v>0</v>
      </c>
      <c r="N215" s="163">
        <f t="shared" si="14"/>
        <v>0</v>
      </c>
      <c r="O215" s="165">
        <f>appliance_sim_data!D217-N215</f>
        <v>208</v>
      </c>
      <c r="P215" s="165">
        <f t="shared" si="15"/>
        <v>0</v>
      </c>
    </row>
    <row r="216" spans="8:16" x14ac:dyDescent="0.2">
      <c r="H216" s="157">
        <v>0.14305555555555599</v>
      </c>
      <c r="I216" s="126">
        <v>0</v>
      </c>
      <c r="J216" s="126">
        <v>0</v>
      </c>
      <c r="K216" s="126">
        <v>0.28999999999999998</v>
      </c>
      <c r="L216" s="126">
        <f t="shared" si="12"/>
        <v>0</v>
      </c>
      <c r="M216" s="126">
        <f t="shared" si="13"/>
        <v>0</v>
      </c>
      <c r="N216" s="163">
        <f t="shared" si="14"/>
        <v>0</v>
      </c>
      <c r="O216" s="165">
        <f>appliance_sim_data!D218-N216</f>
        <v>208</v>
      </c>
      <c r="P216" s="165">
        <f t="shared" si="15"/>
        <v>0</v>
      </c>
    </row>
    <row r="217" spans="8:16" x14ac:dyDescent="0.2">
      <c r="H217" s="157">
        <v>0.14374999999999999</v>
      </c>
      <c r="I217" s="126">
        <v>0</v>
      </c>
      <c r="J217" s="126">
        <v>0</v>
      </c>
      <c r="K217" s="126">
        <v>0.28000000000000003</v>
      </c>
      <c r="L217" s="126">
        <f t="shared" si="12"/>
        <v>0</v>
      </c>
      <c r="M217" s="126">
        <f t="shared" si="13"/>
        <v>0</v>
      </c>
      <c r="N217" s="163">
        <f t="shared" si="14"/>
        <v>0</v>
      </c>
      <c r="O217" s="165">
        <f>appliance_sim_data!D219-N217</f>
        <v>208</v>
      </c>
      <c r="P217" s="165">
        <f t="shared" si="15"/>
        <v>0</v>
      </c>
    </row>
    <row r="218" spans="8:16" x14ac:dyDescent="0.2">
      <c r="H218" s="157">
        <v>0.14444444444444399</v>
      </c>
      <c r="I218" s="126">
        <v>0</v>
      </c>
      <c r="J218" s="126">
        <v>0</v>
      </c>
      <c r="K218" s="126">
        <v>0.28000000000000003</v>
      </c>
      <c r="L218" s="126">
        <f t="shared" si="12"/>
        <v>0</v>
      </c>
      <c r="M218" s="126">
        <f t="shared" si="13"/>
        <v>0</v>
      </c>
      <c r="N218" s="163">
        <f t="shared" si="14"/>
        <v>0</v>
      </c>
      <c r="O218" s="165">
        <f>appliance_sim_data!D220-N218</f>
        <v>208</v>
      </c>
      <c r="P218" s="165">
        <f t="shared" si="15"/>
        <v>0</v>
      </c>
    </row>
    <row r="219" spans="8:16" x14ac:dyDescent="0.2">
      <c r="H219" s="157">
        <v>0.14513888888888901</v>
      </c>
      <c r="I219" s="126">
        <v>0</v>
      </c>
      <c r="J219" s="126">
        <v>0</v>
      </c>
      <c r="K219" s="126">
        <v>0.28999999999999998</v>
      </c>
      <c r="L219" s="126">
        <f t="shared" si="12"/>
        <v>0</v>
      </c>
      <c r="M219" s="126">
        <f t="shared" si="13"/>
        <v>0</v>
      </c>
      <c r="N219" s="163">
        <f t="shared" si="14"/>
        <v>0</v>
      </c>
      <c r="O219" s="165">
        <f>appliance_sim_data!D221-N219</f>
        <v>208</v>
      </c>
      <c r="P219" s="165">
        <f t="shared" si="15"/>
        <v>0</v>
      </c>
    </row>
    <row r="220" spans="8:16" x14ac:dyDescent="0.2">
      <c r="H220" s="157">
        <v>0.14583333333333301</v>
      </c>
      <c r="I220" s="126">
        <v>0</v>
      </c>
      <c r="J220" s="126">
        <v>0</v>
      </c>
      <c r="K220" s="126">
        <v>0.28999999999999998</v>
      </c>
      <c r="L220" s="126">
        <f t="shared" si="12"/>
        <v>0</v>
      </c>
      <c r="M220" s="126">
        <f t="shared" si="13"/>
        <v>0</v>
      </c>
      <c r="N220" s="163">
        <f t="shared" si="14"/>
        <v>0</v>
      </c>
      <c r="O220" s="165">
        <f>appliance_sim_data!D222-N220</f>
        <v>208</v>
      </c>
      <c r="P220" s="165">
        <f t="shared" si="15"/>
        <v>0</v>
      </c>
    </row>
    <row r="221" spans="8:16" x14ac:dyDescent="0.2">
      <c r="H221" s="157">
        <v>0.14652777777777801</v>
      </c>
      <c r="I221" s="126">
        <v>0</v>
      </c>
      <c r="J221" s="126">
        <v>0</v>
      </c>
      <c r="K221" s="126">
        <v>0.27</v>
      </c>
      <c r="L221" s="126">
        <f t="shared" si="12"/>
        <v>0</v>
      </c>
      <c r="M221" s="126">
        <f t="shared" si="13"/>
        <v>0</v>
      </c>
      <c r="N221" s="163">
        <f t="shared" si="14"/>
        <v>0</v>
      </c>
      <c r="O221" s="165">
        <f>appliance_sim_data!D223-N221</f>
        <v>208</v>
      </c>
      <c r="P221" s="165">
        <f t="shared" si="15"/>
        <v>0</v>
      </c>
    </row>
    <row r="222" spans="8:16" x14ac:dyDescent="0.2">
      <c r="H222" s="157">
        <v>0.147222222222222</v>
      </c>
      <c r="I222" s="126">
        <v>0</v>
      </c>
      <c r="J222" s="126">
        <v>0</v>
      </c>
      <c r="K222" s="126">
        <v>0.25</v>
      </c>
      <c r="L222" s="126">
        <f t="shared" si="12"/>
        <v>0</v>
      </c>
      <c r="M222" s="126">
        <f t="shared" si="13"/>
        <v>0</v>
      </c>
      <c r="N222" s="163">
        <f t="shared" si="14"/>
        <v>0</v>
      </c>
      <c r="O222" s="165">
        <f>appliance_sim_data!D224-N222</f>
        <v>208</v>
      </c>
      <c r="P222" s="165">
        <f t="shared" si="15"/>
        <v>0</v>
      </c>
    </row>
    <row r="223" spans="8:16" x14ac:dyDescent="0.2">
      <c r="H223" s="157">
        <v>0.147916666666667</v>
      </c>
      <c r="I223" s="126">
        <v>0</v>
      </c>
      <c r="J223" s="126">
        <v>0</v>
      </c>
      <c r="K223" s="126">
        <v>0.25</v>
      </c>
      <c r="L223" s="126">
        <f t="shared" si="12"/>
        <v>0</v>
      </c>
      <c r="M223" s="126">
        <f t="shared" si="13"/>
        <v>0</v>
      </c>
      <c r="N223" s="163">
        <f t="shared" si="14"/>
        <v>0</v>
      </c>
      <c r="O223" s="165">
        <f>appliance_sim_data!D225-N223</f>
        <v>208</v>
      </c>
      <c r="P223" s="165">
        <f t="shared" si="15"/>
        <v>0</v>
      </c>
    </row>
    <row r="224" spans="8:16" x14ac:dyDescent="0.2">
      <c r="H224" s="157">
        <v>0.148611111111111</v>
      </c>
      <c r="I224" s="126">
        <v>0</v>
      </c>
      <c r="J224" s="126">
        <v>0</v>
      </c>
      <c r="K224" s="126">
        <v>0.25</v>
      </c>
      <c r="L224" s="126">
        <f t="shared" si="12"/>
        <v>0</v>
      </c>
      <c r="M224" s="126">
        <f t="shared" si="13"/>
        <v>0</v>
      </c>
      <c r="N224" s="163">
        <f t="shared" si="14"/>
        <v>0</v>
      </c>
      <c r="O224" s="165">
        <f>appliance_sim_data!D226-N224</f>
        <v>208</v>
      </c>
      <c r="P224" s="165">
        <f t="shared" si="15"/>
        <v>0</v>
      </c>
    </row>
    <row r="225" spans="8:16" x14ac:dyDescent="0.2">
      <c r="H225" s="157">
        <v>0.149305555555556</v>
      </c>
      <c r="I225" s="126">
        <v>0</v>
      </c>
      <c r="J225" s="126">
        <v>0</v>
      </c>
      <c r="K225" s="126">
        <v>0.24</v>
      </c>
      <c r="L225" s="126">
        <f t="shared" si="12"/>
        <v>0</v>
      </c>
      <c r="M225" s="126">
        <f t="shared" si="13"/>
        <v>0</v>
      </c>
      <c r="N225" s="163">
        <f t="shared" si="14"/>
        <v>0</v>
      </c>
      <c r="O225" s="165">
        <f>appliance_sim_data!D227-N225</f>
        <v>208</v>
      </c>
      <c r="P225" s="165">
        <f t="shared" si="15"/>
        <v>0</v>
      </c>
    </row>
    <row r="226" spans="8:16" x14ac:dyDescent="0.2">
      <c r="H226" s="157">
        <v>0.15</v>
      </c>
      <c r="I226" s="126">
        <v>0</v>
      </c>
      <c r="J226" s="126">
        <v>0</v>
      </c>
      <c r="K226" s="126">
        <v>0.23</v>
      </c>
      <c r="L226" s="126">
        <f t="shared" si="12"/>
        <v>0</v>
      </c>
      <c r="M226" s="126">
        <f t="shared" si="13"/>
        <v>0</v>
      </c>
      <c r="N226" s="163">
        <f t="shared" si="14"/>
        <v>0</v>
      </c>
      <c r="O226" s="165">
        <f>appliance_sim_data!D228-N226</f>
        <v>208</v>
      </c>
      <c r="P226" s="165">
        <f t="shared" si="15"/>
        <v>0</v>
      </c>
    </row>
    <row r="227" spans="8:16" x14ac:dyDescent="0.2">
      <c r="H227" s="157">
        <v>0.15069444444444399</v>
      </c>
      <c r="I227" s="126">
        <v>0</v>
      </c>
      <c r="J227" s="126">
        <v>0</v>
      </c>
      <c r="K227" s="126">
        <v>0.21</v>
      </c>
      <c r="L227" s="126">
        <f t="shared" si="12"/>
        <v>0</v>
      </c>
      <c r="M227" s="126">
        <f t="shared" si="13"/>
        <v>0</v>
      </c>
      <c r="N227" s="163">
        <f t="shared" si="14"/>
        <v>0</v>
      </c>
      <c r="O227" s="165">
        <f>appliance_sim_data!D229-N227</f>
        <v>208</v>
      </c>
      <c r="P227" s="165">
        <f t="shared" si="15"/>
        <v>0</v>
      </c>
    </row>
    <row r="228" spans="8:16" x14ac:dyDescent="0.2">
      <c r="H228" s="157">
        <v>0.15138888888888899</v>
      </c>
      <c r="I228" s="126">
        <v>0</v>
      </c>
      <c r="J228" s="126">
        <v>0</v>
      </c>
      <c r="K228" s="126">
        <v>0.22</v>
      </c>
      <c r="L228" s="126">
        <f t="shared" si="12"/>
        <v>0</v>
      </c>
      <c r="M228" s="126">
        <f t="shared" si="13"/>
        <v>0</v>
      </c>
      <c r="N228" s="163">
        <f t="shared" si="14"/>
        <v>0</v>
      </c>
      <c r="O228" s="165">
        <f>appliance_sim_data!D230-N228</f>
        <v>208</v>
      </c>
      <c r="P228" s="165">
        <f t="shared" si="15"/>
        <v>0</v>
      </c>
    </row>
    <row r="229" spans="8:16" x14ac:dyDescent="0.2">
      <c r="H229" s="157">
        <v>0.15208333333333299</v>
      </c>
      <c r="I229" s="126">
        <v>0</v>
      </c>
      <c r="J229" s="126">
        <v>0</v>
      </c>
      <c r="K229" s="126">
        <v>0.23</v>
      </c>
      <c r="L229" s="126">
        <f t="shared" si="12"/>
        <v>0</v>
      </c>
      <c r="M229" s="126">
        <f t="shared" si="13"/>
        <v>0</v>
      </c>
      <c r="N229" s="163">
        <f t="shared" si="14"/>
        <v>0</v>
      </c>
      <c r="O229" s="165">
        <f>appliance_sim_data!D231-N229</f>
        <v>208</v>
      </c>
      <c r="P229" s="165">
        <f t="shared" si="15"/>
        <v>0</v>
      </c>
    </row>
    <row r="230" spans="8:16" x14ac:dyDescent="0.2">
      <c r="H230" s="157">
        <v>0.15277777777777801</v>
      </c>
      <c r="I230" s="126">
        <v>0</v>
      </c>
      <c r="J230" s="126">
        <v>0</v>
      </c>
      <c r="K230" s="126">
        <v>0.23</v>
      </c>
      <c r="L230" s="126">
        <f t="shared" si="12"/>
        <v>0</v>
      </c>
      <c r="M230" s="126">
        <f t="shared" si="13"/>
        <v>0</v>
      </c>
      <c r="N230" s="163">
        <f t="shared" si="14"/>
        <v>0</v>
      </c>
      <c r="O230" s="165">
        <f>appliance_sim_data!D232-N230</f>
        <v>208</v>
      </c>
      <c r="P230" s="165">
        <f t="shared" si="15"/>
        <v>0</v>
      </c>
    </row>
    <row r="231" spans="8:16" x14ac:dyDescent="0.2">
      <c r="H231" s="157">
        <v>0.15347222222222201</v>
      </c>
      <c r="I231" s="126">
        <v>0</v>
      </c>
      <c r="J231" s="126">
        <v>0</v>
      </c>
      <c r="K231" s="126">
        <v>0.23</v>
      </c>
      <c r="L231" s="126">
        <f t="shared" si="12"/>
        <v>0</v>
      </c>
      <c r="M231" s="126">
        <f t="shared" si="13"/>
        <v>0</v>
      </c>
      <c r="N231" s="163">
        <f t="shared" si="14"/>
        <v>0</v>
      </c>
      <c r="O231" s="165">
        <f>appliance_sim_data!D233-N231</f>
        <v>208</v>
      </c>
      <c r="P231" s="165">
        <f t="shared" si="15"/>
        <v>0</v>
      </c>
    </row>
    <row r="232" spans="8:16" x14ac:dyDescent="0.2">
      <c r="H232" s="157">
        <v>0.15416666666666701</v>
      </c>
      <c r="I232" s="126">
        <v>0</v>
      </c>
      <c r="J232" s="126">
        <v>0</v>
      </c>
      <c r="K232" s="126">
        <v>0.21</v>
      </c>
      <c r="L232" s="126">
        <f t="shared" si="12"/>
        <v>0</v>
      </c>
      <c r="M232" s="126">
        <f t="shared" si="13"/>
        <v>0</v>
      </c>
      <c r="N232" s="163">
        <f t="shared" si="14"/>
        <v>0</v>
      </c>
      <c r="O232" s="165">
        <f>appliance_sim_data!D234-N232</f>
        <v>208</v>
      </c>
      <c r="P232" s="165">
        <f t="shared" si="15"/>
        <v>0</v>
      </c>
    </row>
    <row r="233" spans="8:16" x14ac:dyDescent="0.2">
      <c r="H233" s="157">
        <v>0.15486111111111101</v>
      </c>
      <c r="I233" s="126">
        <v>0</v>
      </c>
      <c r="J233" s="126">
        <v>0</v>
      </c>
      <c r="K233" s="126">
        <v>0.22</v>
      </c>
      <c r="L233" s="126">
        <f t="shared" si="12"/>
        <v>0</v>
      </c>
      <c r="M233" s="126">
        <f t="shared" si="13"/>
        <v>0</v>
      </c>
      <c r="N233" s="163">
        <f t="shared" si="14"/>
        <v>0</v>
      </c>
      <c r="O233" s="165">
        <f>appliance_sim_data!D235-N233</f>
        <v>208</v>
      </c>
      <c r="P233" s="165">
        <f t="shared" si="15"/>
        <v>0</v>
      </c>
    </row>
    <row r="234" spans="8:16" x14ac:dyDescent="0.2">
      <c r="H234" s="157">
        <v>0.155555555555556</v>
      </c>
      <c r="I234" s="126">
        <v>0</v>
      </c>
      <c r="J234" s="126">
        <v>0</v>
      </c>
      <c r="K234" s="126">
        <v>0.22</v>
      </c>
      <c r="L234" s="126">
        <f t="shared" si="12"/>
        <v>0</v>
      </c>
      <c r="M234" s="126">
        <f t="shared" si="13"/>
        <v>0</v>
      </c>
      <c r="N234" s="163">
        <f t="shared" si="14"/>
        <v>0</v>
      </c>
      <c r="O234" s="165">
        <f>appliance_sim_data!D236-N234</f>
        <v>28</v>
      </c>
      <c r="P234" s="165">
        <f t="shared" si="15"/>
        <v>0</v>
      </c>
    </row>
    <row r="235" spans="8:16" x14ac:dyDescent="0.2">
      <c r="H235" s="157">
        <v>0.15625</v>
      </c>
      <c r="I235" s="126">
        <v>0</v>
      </c>
      <c r="J235" s="126">
        <v>0</v>
      </c>
      <c r="K235" s="126">
        <v>0.22</v>
      </c>
      <c r="L235" s="126">
        <f t="shared" si="12"/>
        <v>0</v>
      </c>
      <c r="M235" s="126">
        <f t="shared" si="13"/>
        <v>0</v>
      </c>
      <c r="N235" s="163">
        <f t="shared" si="14"/>
        <v>0</v>
      </c>
      <c r="O235" s="165">
        <f>appliance_sim_data!D237-N235</f>
        <v>28</v>
      </c>
      <c r="P235" s="165">
        <f t="shared" si="15"/>
        <v>0</v>
      </c>
    </row>
    <row r="236" spans="8:16" x14ac:dyDescent="0.2">
      <c r="H236" s="157">
        <v>0.156944444444444</v>
      </c>
      <c r="I236" s="126">
        <v>0</v>
      </c>
      <c r="J236" s="126">
        <v>0</v>
      </c>
      <c r="K236" s="126">
        <v>0.21</v>
      </c>
      <c r="L236" s="126">
        <f t="shared" si="12"/>
        <v>0</v>
      </c>
      <c r="M236" s="126">
        <f t="shared" si="13"/>
        <v>0</v>
      </c>
      <c r="N236" s="163">
        <f t="shared" si="14"/>
        <v>0</v>
      </c>
      <c r="O236" s="165">
        <f>appliance_sim_data!D238-N236</f>
        <v>28</v>
      </c>
      <c r="P236" s="165">
        <f t="shared" si="15"/>
        <v>0</v>
      </c>
    </row>
    <row r="237" spans="8:16" x14ac:dyDescent="0.2">
      <c r="H237" s="157">
        <v>0.15763888888888899</v>
      </c>
      <c r="I237" s="126">
        <v>0</v>
      </c>
      <c r="J237" s="126">
        <v>0</v>
      </c>
      <c r="K237" s="126">
        <v>0.21</v>
      </c>
      <c r="L237" s="126">
        <f t="shared" si="12"/>
        <v>0</v>
      </c>
      <c r="M237" s="126">
        <f t="shared" si="13"/>
        <v>0</v>
      </c>
      <c r="N237" s="163">
        <f t="shared" si="14"/>
        <v>0</v>
      </c>
      <c r="O237" s="165">
        <f>appliance_sim_data!D239-N237</f>
        <v>28</v>
      </c>
      <c r="P237" s="165">
        <f t="shared" si="15"/>
        <v>0</v>
      </c>
    </row>
    <row r="238" spans="8:16" x14ac:dyDescent="0.2">
      <c r="H238" s="157">
        <v>0.15833333333333299</v>
      </c>
      <c r="I238" s="126">
        <v>0</v>
      </c>
      <c r="J238" s="126">
        <v>0</v>
      </c>
      <c r="K238" s="126">
        <v>0.25</v>
      </c>
      <c r="L238" s="126">
        <f t="shared" si="12"/>
        <v>0</v>
      </c>
      <c r="M238" s="126">
        <f t="shared" si="13"/>
        <v>0</v>
      </c>
      <c r="N238" s="163">
        <f t="shared" si="14"/>
        <v>0</v>
      </c>
      <c r="O238" s="165">
        <f>appliance_sim_data!D240-N238</f>
        <v>28</v>
      </c>
      <c r="P238" s="165">
        <f t="shared" si="15"/>
        <v>0</v>
      </c>
    </row>
    <row r="239" spans="8:16" x14ac:dyDescent="0.2">
      <c r="H239" s="157">
        <v>0.15902777777777799</v>
      </c>
      <c r="I239" s="126">
        <v>0</v>
      </c>
      <c r="J239" s="126">
        <v>0</v>
      </c>
      <c r="K239" s="126">
        <v>0.26</v>
      </c>
      <c r="L239" s="126">
        <f t="shared" si="12"/>
        <v>0</v>
      </c>
      <c r="M239" s="126">
        <f t="shared" si="13"/>
        <v>0</v>
      </c>
      <c r="N239" s="163">
        <f t="shared" si="14"/>
        <v>0</v>
      </c>
      <c r="O239" s="165">
        <f>appliance_sim_data!D241-N239</f>
        <v>28</v>
      </c>
      <c r="P239" s="165">
        <f t="shared" si="15"/>
        <v>0</v>
      </c>
    </row>
    <row r="240" spans="8:16" x14ac:dyDescent="0.2">
      <c r="H240" s="157">
        <v>0.15972222222222199</v>
      </c>
      <c r="I240" s="126">
        <v>0</v>
      </c>
      <c r="J240" s="126">
        <v>0</v>
      </c>
      <c r="K240" s="126">
        <v>0.27</v>
      </c>
      <c r="L240" s="126">
        <f t="shared" si="12"/>
        <v>0</v>
      </c>
      <c r="M240" s="126">
        <f t="shared" si="13"/>
        <v>0</v>
      </c>
      <c r="N240" s="163">
        <f t="shared" si="14"/>
        <v>0</v>
      </c>
      <c r="O240" s="165">
        <f>appliance_sim_data!D242-N240</f>
        <v>28</v>
      </c>
      <c r="P240" s="165">
        <f t="shared" si="15"/>
        <v>0</v>
      </c>
    </row>
    <row r="241" spans="8:16" x14ac:dyDescent="0.2">
      <c r="H241" s="157">
        <v>0.16041666666666701</v>
      </c>
      <c r="I241" s="126">
        <v>0</v>
      </c>
      <c r="J241" s="126">
        <v>0</v>
      </c>
      <c r="K241" s="126">
        <v>0.25</v>
      </c>
      <c r="L241" s="126">
        <f t="shared" si="12"/>
        <v>0</v>
      </c>
      <c r="M241" s="126">
        <f t="shared" si="13"/>
        <v>0</v>
      </c>
      <c r="N241" s="163">
        <f t="shared" si="14"/>
        <v>0</v>
      </c>
      <c r="O241" s="165">
        <f>appliance_sim_data!D243-N241</f>
        <v>28</v>
      </c>
      <c r="P241" s="165">
        <f t="shared" si="15"/>
        <v>0</v>
      </c>
    </row>
    <row r="242" spans="8:16" x14ac:dyDescent="0.2">
      <c r="H242" s="157">
        <v>0.16111111111111101</v>
      </c>
      <c r="I242" s="126">
        <v>0</v>
      </c>
      <c r="J242" s="126">
        <v>0</v>
      </c>
      <c r="K242" s="126">
        <v>0.25</v>
      </c>
      <c r="L242" s="126">
        <f t="shared" si="12"/>
        <v>0</v>
      </c>
      <c r="M242" s="126">
        <f t="shared" si="13"/>
        <v>0</v>
      </c>
      <c r="N242" s="163">
        <f t="shared" si="14"/>
        <v>0</v>
      </c>
      <c r="O242" s="165">
        <f>appliance_sim_data!D244-N242</f>
        <v>28</v>
      </c>
      <c r="P242" s="165">
        <f t="shared" si="15"/>
        <v>0</v>
      </c>
    </row>
    <row r="243" spans="8:16" x14ac:dyDescent="0.2">
      <c r="H243" s="157">
        <v>0.16180555555555601</v>
      </c>
      <c r="I243" s="126">
        <v>0</v>
      </c>
      <c r="J243" s="126">
        <v>0</v>
      </c>
      <c r="K243" s="126">
        <v>0.23</v>
      </c>
      <c r="L243" s="126">
        <f t="shared" si="12"/>
        <v>0</v>
      </c>
      <c r="M243" s="126">
        <f t="shared" si="13"/>
        <v>0</v>
      </c>
      <c r="N243" s="163">
        <f t="shared" si="14"/>
        <v>0</v>
      </c>
      <c r="O243" s="165">
        <f>appliance_sim_data!D245-N243</f>
        <v>28</v>
      </c>
      <c r="P243" s="165">
        <f t="shared" si="15"/>
        <v>0</v>
      </c>
    </row>
    <row r="244" spans="8:16" x14ac:dyDescent="0.2">
      <c r="H244" s="157">
        <v>0.16250000000000001</v>
      </c>
      <c r="I244" s="126">
        <v>0</v>
      </c>
      <c r="J244" s="126">
        <v>0</v>
      </c>
      <c r="K244" s="126">
        <v>0.21</v>
      </c>
      <c r="L244" s="126">
        <f t="shared" si="12"/>
        <v>0</v>
      </c>
      <c r="M244" s="126">
        <f t="shared" si="13"/>
        <v>0</v>
      </c>
      <c r="N244" s="163">
        <f t="shared" si="14"/>
        <v>0</v>
      </c>
      <c r="O244" s="165">
        <f>appliance_sim_data!D246-N244</f>
        <v>28</v>
      </c>
      <c r="P244" s="165">
        <f t="shared" si="15"/>
        <v>0</v>
      </c>
    </row>
    <row r="245" spans="8:16" x14ac:dyDescent="0.2">
      <c r="H245" s="157">
        <v>0.163194444444444</v>
      </c>
      <c r="I245" s="126">
        <v>0</v>
      </c>
      <c r="J245" s="126">
        <v>0</v>
      </c>
      <c r="K245" s="126">
        <v>0.21</v>
      </c>
      <c r="L245" s="126">
        <f t="shared" si="12"/>
        <v>0</v>
      </c>
      <c r="M245" s="126">
        <f t="shared" si="13"/>
        <v>0</v>
      </c>
      <c r="N245" s="163">
        <f t="shared" si="14"/>
        <v>0</v>
      </c>
      <c r="O245" s="165">
        <f>appliance_sim_data!D247-N245</f>
        <v>28</v>
      </c>
      <c r="P245" s="165">
        <f t="shared" si="15"/>
        <v>0</v>
      </c>
    </row>
    <row r="246" spans="8:16" x14ac:dyDescent="0.2">
      <c r="H246" s="157">
        <v>0.163888888888889</v>
      </c>
      <c r="I246" s="126">
        <v>0</v>
      </c>
      <c r="J246" s="126">
        <v>0</v>
      </c>
      <c r="K246" s="126">
        <v>0.21</v>
      </c>
      <c r="L246" s="126">
        <f t="shared" si="12"/>
        <v>0</v>
      </c>
      <c r="M246" s="126">
        <f t="shared" si="13"/>
        <v>0</v>
      </c>
      <c r="N246" s="163">
        <f t="shared" si="14"/>
        <v>0</v>
      </c>
      <c r="O246" s="165">
        <f>appliance_sim_data!D248-N246</f>
        <v>28</v>
      </c>
      <c r="P246" s="165">
        <f t="shared" si="15"/>
        <v>0</v>
      </c>
    </row>
    <row r="247" spans="8:16" x14ac:dyDescent="0.2">
      <c r="H247" s="157">
        <v>0.164583333333333</v>
      </c>
      <c r="I247" s="126">
        <v>0</v>
      </c>
      <c r="J247" s="126">
        <v>0</v>
      </c>
      <c r="K247" s="126">
        <v>0.19</v>
      </c>
      <c r="L247" s="126">
        <f t="shared" si="12"/>
        <v>0</v>
      </c>
      <c r="M247" s="126">
        <f t="shared" si="13"/>
        <v>0</v>
      </c>
      <c r="N247" s="163">
        <f t="shared" si="14"/>
        <v>0</v>
      </c>
      <c r="O247" s="165">
        <f>appliance_sim_data!D249-N247</f>
        <v>28</v>
      </c>
      <c r="P247" s="165">
        <f t="shared" si="15"/>
        <v>0</v>
      </c>
    </row>
    <row r="248" spans="8:16" x14ac:dyDescent="0.2">
      <c r="H248" s="157">
        <v>0.165277777777778</v>
      </c>
      <c r="I248" s="126">
        <v>0</v>
      </c>
      <c r="J248" s="126">
        <v>0</v>
      </c>
      <c r="K248" s="126">
        <v>0.17</v>
      </c>
      <c r="L248" s="126">
        <f t="shared" si="12"/>
        <v>0</v>
      </c>
      <c r="M248" s="126">
        <f t="shared" si="13"/>
        <v>0</v>
      </c>
      <c r="N248" s="163">
        <f t="shared" si="14"/>
        <v>0</v>
      </c>
      <c r="O248" s="165">
        <f>appliance_sim_data!D250-N248</f>
        <v>28</v>
      </c>
      <c r="P248" s="165">
        <f t="shared" si="15"/>
        <v>0</v>
      </c>
    </row>
    <row r="249" spans="8:16" x14ac:dyDescent="0.2">
      <c r="H249" s="157">
        <v>0.16597222222222199</v>
      </c>
      <c r="I249" s="126">
        <v>0</v>
      </c>
      <c r="J249" s="126">
        <v>0</v>
      </c>
      <c r="K249" s="126">
        <v>0.15</v>
      </c>
      <c r="L249" s="126">
        <f t="shared" si="12"/>
        <v>0</v>
      </c>
      <c r="M249" s="126">
        <f t="shared" si="13"/>
        <v>0</v>
      </c>
      <c r="N249" s="163">
        <f t="shared" si="14"/>
        <v>0</v>
      </c>
      <c r="O249" s="165">
        <f>appliance_sim_data!D251-N249</f>
        <v>28</v>
      </c>
      <c r="P249" s="165">
        <f t="shared" si="15"/>
        <v>0</v>
      </c>
    </row>
    <row r="250" spans="8:16" x14ac:dyDescent="0.2">
      <c r="H250" s="157">
        <v>0.16666666666666699</v>
      </c>
      <c r="I250" s="126">
        <v>0</v>
      </c>
      <c r="J250" s="126">
        <v>0</v>
      </c>
      <c r="K250" s="126">
        <v>0.17</v>
      </c>
      <c r="L250" s="126">
        <f t="shared" si="12"/>
        <v>0</v>
      </c>
      <c r="M250" s="126">
        <f t="shared" si="13"/>
        <v>0</v>
      </c>
      <c r="N250" s="163">
        <f t="shared" si="14"/>
        <v>0</v>
      </c>
      <c r="O250" s="165">
        <f>appliance_sim_data!D252-N250</f>
        <v>28</v>
      </c>
      <c r="P250" s="165">
        <f t="shared" si="15"/>
        <v>0</v>
      </c>
    </row>
    <row r="251" spans="8:16" x14ac:dyDescent="0.2">
      <c r="H251" s="157">
        <v>0.16736111111111099</v>
      </c>
      <c r="I251" s="126">
        <v>0</v>
      </c>
      <c r="J251" s="126">
        <v>0</v>
      </c>
      <c r="K251" s="126">
        <v>0.16</v>
      </c>
      <c r="L251" s="126">
        <f t="shared" si="12"/>
        <v>0</v>
      </c>
      <c r="M251" s="126">
        <f t="shared" si="13"/>
        <v>0</v>
      </c>
      <c r="N251" s="163">
        <f t="shared" si="14"/>
        <v>0</v>
      </c>
      <c r="O251" s="165">
        <f>appliance_sim_data!D253-N251</f>
        <v>28</v>
      </c>
      <c r="P251" s="165">
        <f t="shared" si="15"/>
        <v>0</v>
      </c>
    </row>
    <row r="252" spans="8:16" x14ac:dyDescent="0.2">
      <c r="H252" s="157">
        <v>0.16805555555555601</v>
      </c>
      <c r="I252" s="126">
        <v>0</v>
      </c>
      <c r="J252" s="126">
        <v>0</v>
      </c>
      <c r="K252" s="126">
        <v>0.17</v>
      </c>
      <c r="L252" s="126">
        <f t="shared" si="12"/>
        <v>0</v>
      </c>
      <c r="M252" s="126">
        <f t="shared" si="13"/>
        <v>0</v>
      </c>
      <c r="N252" s="163">
        <f t="shared" si="14"/>
        <v>0</v>
      </c>
      <c r="O252" s="165">
        <f>appliance_sim_data!D254-N252</f>
        <v>28</v>
      </c>
      <c r="P252" s="165">
        <f t="shared" si="15"/>
        <v>0</v>
      </c>
    </row>
    <row r="253" spans="8:16" x14ac:dyDescent="0.2">
      <c r="H253" s="157">
        <v>0.16875000000000001</v>
      </c>
      <c r="I253" s="126">
        <v>0</v>
      </c>
      <c r="J253" s="126">
        <v>0</v>
      </c>
      <c r="K253" s="126">
        <v>0.17</v>
      </c>
      <c r="L253" s="126">
        <f t="shared" si="12"/>
        <v>0</v>
      </c>
      <c r="M253" s="126">
        <f t="shared" si="13"/>
        <v>0</v>
      </c>
      <c r="N253" s="163">
        <f t="shared" si="14"/>
        <v>0</v>
      </c>
      <c r="O253" s="165">
        <f>appliance_sim_data!D255-N253</f>
        <v>28</v>
      </c>
      <c r="P253" s="165">
        <f t="shared" si="15"/>
        <v>0</v>
      </c>
    </row>
    <row r="254" spans="8:16" x14ac:dyDescent="0.2">
      <c r="H254" s="157">
        <v>0.16944444444444401</v>
      </c>
      <c r="I254" s="126">
        <v>0</v>
      </c>
      <c r="J254" s="126">
        <v>0</v>
      </c>
      <c r="K254" s="126">
        <v>0.17</v>
      </c>
      <c r="L254" s="126">
        <f t="shared" si="12"/>
        <v>0</v>
      </c>
      <c r="M254" s="126">
        <f t="shared" si="13"/>
        <v>0</v>
      </c>
      <c r="N254" s="163">
        <f t="shared" si="14"/>
        <v>0</v>
      </c>
      <c r="O254" s="165">
        <f>appliance_sim_data!D256-N254</f>
        <v>28</v>
      </c>
      <c r="P254" s="165">
        <f t="shared" si="15"/>
        <v>0</v>
      </c>
    </row>
    <row r="255" spans="8:16" x14ac:dyDescent="0.2">
      <c r="H255" s="157">
        <v>0.17013888888888901</v>
      </c>
      <c r="I255" s="126">
        <v>0</v>
      </c>
      <c r="J255" s="126">
        <v>0</v>
      </c>
      <c r="K255" s="126">
        <v>0.16</v>
      </c>
      <c r="L255" s="126">
        <f t="shared" si="12"/>
        <v>0</v>
      </c>
      <c r="M255" s="126">
        <f t="shared" si="13"/>
        <v>0</v>
      </c>
      <c r="N255" s="163">
        <f t="shared" si="14"/>
        <v>0</v>
      </c>
      <c r="O255" s="165">
        <f>appliance_sim_data!D257-N255</f>
        <v>28</v>
      </c>
      <c r="P255" s="165">
        <f t="shared" si="15"/>
        <v>0</v>
      </c>
    </row>
    <row r="256" spans="8:16" x14ac:dyDescent="0.2">
      <c r="H256" s="157">
        <v>0.170833333333333</v>
      </c>
      <c r="I256" s="126">
        <v>0</v>
      </c>
      <c r="J256" s="126">
        <v>0</v>
      </c>
      <c r="K256" s="126">
        <v>0.16</v>
      </c>
      <c r="L256" s="126">
        <f t="shared" si="12"/>
        <v>0</v>
      </c>
      <c r="M256" s="126">
        <f t="shared" si="13"/>
        <v>0</v>
      </c>
      <c r="N256" s="163">
        <f t="shared" si="14"/>
        <v>0</v>
      </c>
      <c r="O256" s="165">
        <f>appliance_sim_data!D258-N256</f>
        <v>28</v>
      </c>
      <c r="P256" s="165">
        <f t="shared" si="15"/>
        <v>0</v>
      </c>
    </row>
    <row r="257" spans="8:16" x14ac:dyDescent="0.2">
      <c r="H257" s="157">
        <v>0.171527777777778</v>
      </c>
      <c r="I257" s="126">
        <v>0</v>
      </c>
      <c r="J257" s="126">
        <v>0</v>
      </c>
      <c r="K257" s="126">
        <v>0.23</v>
      </c>
      <c r="L257" s="126">
        <f t="shared" si="12"/>
        <v>0</v>
      </c>
      <c r="M257" s="126">
        <f t="shared" si="13"/>
        <v>0</v>
      </c>
      <c r="N257" s="163">
        <f t="shared" si="14"/>
        <v>0</v>
      </c>
      <c r="O257" s="165">
        <f>appliance_sim_data!D259-N257</f>
        <v>28</v>
      </c>
      <c r="P257" s="165">
        <f t="shared" si="15"/>
        <v>0</v>
      </c>
    </row>
    <row r="258" spans="8:16" x14ac:dyDescent="0.2">
      <c r="H258" s="157">
        <v>0.172222222222222</v>
      </c>
      <c r="I258" s="126">
        <v>0</v>
      </c>
      <c r="J258" s="126">
        <v>0</v>
      </c>
      <c r="K258" s="126">
        <v>0.24</v>
      </c>
      <c r="L258" s="126">
        <f t="shared" si="12"/>
        <v>0</v>
      </c>
      <c r="M258" s="126">
        <f t="shared" si="13"/>
        <v>0</v>
      </c>
      <c r="N258" s="163">
        <f t="shared" si="14"/>
        <v>0</v>
      </c>
      <c r="O258" s="165">
        <f>appliance_sim_data!D260-N258</f>
        <v>28</v>
      </c>
      <c r="P258" s="165">
        <f t="shared" si="15"/>
        <v>0</v>
      </c>
    </row>
    <row r="259" spans="8:16" x14ac:dyDescent="0.2">
      <c r="H259" s="157">
        <v>0.172916666666667</v>
      </c>
      <c r="I259" s="126">
        <v>0</v>
      </c>
      <c r="J259" s="126">
        <v>0</v>
      </c>
      <c r="K259" s="126">
        <v>0.26</v>
      </c>
      <c r="L259" s="126">
        <f t="shared" si="12"/>
        <v>0</v>
      </c>
      <c r="M259" s="126">
        <f t="shared" si="13"/>
        <v>0</v>
      </c>
      <c r="N259" s="163">
        <f t="shared" si="14"/>
        <v>0</v>
      </c>
      <c r="O259" s="165">
        <f>appliance_sim_data!D261-N259</f>
        <v>28</v>
      </c>
      <c r="P259" s="165">
        <f t="shared" si="15"/>
        <v>0</v>
      </c>
    </row>
    <row r="260" spans="8:16" x14ac:dyDescent="0.2">
      <c r="H260" s="157">
        <v>0.17361111111111099</v>
      </c>
      <c r="I260" s="126">
        <v>0</v>
      </c>
      <c r="J260" s="126">
        <v>0</v>
      </c>
      <c r="K260" s="126">
        <v>0.26</v>
      </c>
      <c r="L260" s="126">
        <f t="shared" si="12"/>
        <v>0</v>
      </c>
      <c r="M260" s="126">
        <f t="shared" si="13"/>
        <v>0</v>
      </c>
      <c r="N260" s="163">
        <f t="shared" si="14"/>
        <v>0</v>
      </c>
      <c r="O260" s="165">
        <f>appliance_sim_data!D262-N260</f>
        <v>28</v>
      </c>
      <c r="P260" s="165">
        <f t="shared" si="15"/>
        <v>0</v>
      </c>
    </row>
    <row r="261" spans="8:16" x14ac:dyDescent="0.2">
      <c r="H261" s="157">
        <v>0.17430555555555599</v>
      </c>
      <c r="I261" s="126">
        <v>0</v>
      </c>
      <c r="J261" s="126">
        <v>0</v>
      </c>
      <c r="K261" s="126">
        <v>0.25</v>
      </c>
      <c r="L261" s="126">
        <f t="shared" si="12"/>
        <v>0</v>
      </c>
      <c r="M261" s="126">
        <f t="shared" si="13"/>
        <v>0</v>
      </c>
      <c r="N261" s="163">
        <f t="shared" si="14"/>
        <v>0</v>
      </c>
      <c r="O261" s="165">
        <f>appliance_sim_data!D263-N261</f>
        <v>28</v>
      </c>
      <c r="P261" s="165">
        <f t="shared" si="15"/>
        <v>0</v>
      </c>
    </row>
    <row r="262" spans="8:16" x14ac:dyDescent="0.2">
      <c r="H262" s="157">
        <v>0.17499999999999999</v>
      </c>
      <c r="I262" s="126">
        <v>0</v>
      </c>
      <c r="J262" s="126">
        <v>0</v>
      </c>
      <c r="K262" s="126">
        <v>0.28999999999999998</v>
      </c>
      <c r="L262" s="126">
        <f t="shared" si="12"/>
        <v>0</v>
      </c>
      <c r="M262" s="126">
        <f t="shared" si="13"/>
        <v>0</v>
      </c>
      <c r="N262" s="163">
        <f t="shared" si="14"/>
        <v>0</v>
      </c>
      <c r="O262" s="165">
        <f>appliance_sim_data!D264-N262</f>
        <v>28</v>
      </c>
      <c r="P262" s="165">
        <f t="shared" si="15"/>
        <v>0</v>
      </c>
    </row>
    <row r="263" spans="8:16" x14ac:dyDescent="0.2">
      <c r="H263" s="157">
        <v>0.17569444444444399</v>
      </c>
      <c r="I263" s="126">
        <v>0</v>
      </c>
      <c r="J263" s="126">
        <v>0</v>
      </c>
      <c r="K263" s="126">
        <v>0.27</v>
      </c>
      <c r="L263" s="126">
        <f t="shared" si="12"/>
        <v>0</v>
      </c>
      <c r="M263" s="126">
        <f t="shared" si="13"/>
        <v>0</v>
      </c>
      <c r="N263" s="163">
        <f t="shared" si="14"/>
        <v>0</v>
      </c>
      <c r="O263" s="165">
        <f>appliance_sim_data!D265-N263</f>
        <v>28</v>
      </c>
      <c r="P263" s="165">
        <f t="shared" si="15"/>
        <v>0</v>
      </c>
    </row>
    <row r="264" spans="8:16" x14ac:dyDescent="0.2">
      <c r="H264" s="157">
        <v>0.17638888888888901</v>
      </c>
      <c r="I264" s="126">
        <v>0</v>
      </c>
      <c r="J264" s="126">
        <v>0</v>
      </c>
      <c r="K264" s="126">
        <v>0.31</v>
      </c>
      <c r="L264" s="126">
        <f t="shared" si="12"/>
        <v>0</v>
      </c>
      <c r="M264" s="126">
        <f t="shared" si="13"/>
        <v>0</v>
      </c>
      <c r="N264" s="163">
        <f t="shared" si="14"/>
        <v>0</v>
      </c>
      <c r="O264" s="165">
        <f>appliance_sim_data!D266-N264</f>
        <v>28</v>
      </c>
      <c r="P264" s="165">
        <f t="shared" si="15"/>
        <v>0</v>
      </c>
    </row>
    <row r="265" spans="8:16" x14ac:dyDescent="0.2">
      <c r="H265" s="157">
        <v>0.17708333333333301</v>
      </c>
      <c r="I265" s="126">
        <v>0</v>
      </c>
      <c r="J265" s="126">
        <v>0</v>
      </c>
      <c r="K265" s="126">
        <v>0.54</v>
      </c>
      <c r="L265" s="126">
        <f t="shared" si="12"/>
        <v>0</v>
      </c>
      <c r="M265" s="126">
        <f t="shared" si="13"/>
        <v>0</v>
      </c>
      <c r="N265" s="163">
        <f t="shared" si="14"/>
        <v>0</v>
      </c>
      <c r="O265" s="165">
        <f>appliance_sim_data!D267-N265</f>
        <v>28</v>
      </c>
      <c r="P265" s="165">
        <f t="shared" si="15"/>
        <v>0</v>
      </c>
    </row>
    <row r="266" spans="8:16" x14ac:dyDescent="0.2">
      <c r="H266" s="157">
        <v>0.17777777777777801</v>
      </c>
      <c r="I266" s="126">
        <v>0</v>
      </c>
      <c r="J266" s="126">
        <v>0</v>
      </c>
      <c r="K266" s="126">
        <v>0.55000000000000004</v>
      </c>
      <c r="L266" s="126">
        <f t="shared" si="12"/>
        <v>0</v>
      </c>
      <c r="M266" s="126">
        <f t="shared" si="13"/>
        <v>0</v>
      </c>
      <c r="N266" s="163">
        <f t="shared" si="14"/>
        <v>0</v>
      </c>
      <c r="O266" s="165">
        <f>appliance_sim_data!D268-N266</f>
        <v>28</v>
      </c>
      <c r="P266" s="165">
        <f t="shared" si="15"/>
        <v>0</v>
      </c>
    </row>
    <row r="267" spans="8:16" x14ac:dyDescent="0.2">
      <c r="H267" s="157">
        <v>0.178472222222222</v>
      </c>
      <c r="I267" s="126">
        <v>0</v>
      </c>
      <c r="J267" s="126">
        <v>0</v>
      </c>
      <c r="K267" s="126">
        <v>0.56000000000000005</v>
      </c>
      <c r="L267" s="126">
        <f t="shared" ref="L267:L330" si="16">I267*K267</f>
        <v>0</v>
      </c>
      <c r="M267" s="126">
        <f t="shared" ref="M267:M330" si="17">J267*K267</f>
        <v>0</v>
      </c>
      <c r="N267" s="163">
        <f t="shared" ref="N267:N330" si="18">M267*$B$46*$B$47</f>
        <v>0</v>
      </c>
      <c r="O267" s="165">
        <f>appliance_sim_data!D269-N267</f>
        <v>28</v>
      </c>
      <c r="P267" s="165">
        <f t="shared" ref="P267:P330" si="19">IF(O267&lt;0, ABS(O267), 0)</f>
        <v>0</v>
      </c>
    </row>
    <row r="268" spans="8:16" x14ac:dyDescent="0.2">
      <c r="H268" s="157">
        <v>0.179166666666667</v>
      </c>
      <c r="I268" s="126">
        <v>0</v>
      </c>
      <c r="J268" s="126">
        <v>0</v>
      </c>
      <c r="K268" s="126">
        <v>0.54</v>
      </c>
      <c r="L268" s="126">
        <f t="shared" si="16"/>
        <v>0</v>
      </c>
      <c r="M268" s="126">
        <f t="shared" si="17"/>
        <v>0</v>
      </c>
      <c r="N268" s="163">
        <f t="shared" si="18"/>
        <v>0</v>
      </c>
      <c r="O268" s="165">
        <f>appliance_sim_data!D270-N268</f>
        <v>28</v>
      </c>
      <c r="P268" s="165">
        <f t="shared" si="19"/>
        <v>0</v>
      </c>
    </row>
    <row r="269" spans="8:16" x14ac:dyDescent="0.2">
      <c r="H269" s="157">
        <v>0.179861111111111</v>
      </c>
      <c r="I269" s="126">
        <v>0</v>
      </c>
      <c r="J269" s="126">
        <v>0</v>
      </c>
      <c r="K269" s="126">
        <v>0.6</v>
      </c>
      <c r="L269" s="126">
        <f t="shared" si="16"/>
        <v>0</v>
      </c>
      <c r="M269" s="126">
        <f t="shared" si="17"/>
        <v>0</v>
      </c>
      <c r="N269" s="163">
        <f t="shared" si="18"/>
        <v>0</v>
      </c>
      <c r="O269" s="165">
        <f>appliance_sim_data!D271-N269</f>
        <v>28</v>
      </c>
      <c r="P269" s="165">
        <f t="shared" si="19"/>
        <v>0</v>
      </c>
    </row>
    <row r="270" spans="8:16" x14ac:dyDescent="0.2">
      <c r="H270" s="157">
        <v>0.180555555555556</v>
      </c>
      <c r="I270" s="126">
        <v>0</v>
      </c>
      <c r="J270" s="126">
        <v>0</v>
      </c>
      <c r="K270" s="126">
        <v>0.59</v>
      </c>
      <c r="L270" s="126">
        <f t="shared" si="16"/>
        <v>0</v>
      </c>
      <c r="M270" s="126">
        <f t="shared" si="17"/>
        <v>0</v>
      </c>
      <c r="N270" s="163">
        <f t="shared" si="18"/>
        <v>0</v>
      </c>
      <c r="O270" s="165">
        <f>appliance_sim_data!D272-N270</f>
        <v>28</v>
      </c>
      <c r="P270" s="165">
        <f t="shared" si="19"/>
        <v>0</v>
      </c>
    </row>
    <row r="271" spans="8:16" x14ac:dyDescent="0.2">
      <c r="H271" s="157">
        <v>0.18124999999999999</v>
      </c>
      <c r="I271" s="126">
        <v>0</v>
      </c>
      <c r="J271" s="126">
        <v>0</v>
      </c>
      <c r="K271" s="126">
        <v>0.62</v>
      </c>
      <c r="L271" s="126">
        <f t="shared" si="16"/>
        <v>0</v>
      </c>
      <c r="M271" s="126">
        <f t="shared" si="17"/>
        <v>0</v>
      </c>
      <c r="N271" s="163">
        <f t="shared" si="18"/>
        <v>0</v>
      </c>
      <c r="O271" s="165">
        <f>appliance_sim_data!D273-N271</f>
        <v>187</v>
      </c>
      <c r="P271" s="165">
        <f t="shared" si="19"/>
        <v>0</v>
      </c>
    </row>
    <row r="272" spans="8:16" x14ac:dyDescent="0.2">
      <c r="H272" s="157">
        <v>0.18194444444444399</v>
      </c>
      <c r="I272" s="126">
        <v>0</v>
      </c>
      <c r="J272" s="126">
        <v>0</v>
      </c>
      <c r="K272" s="126">
        <v>0.59</v>
      </c>
      <c r="L272" s="126">
        <f t="shared" si="16"/>
        <v>0</v>
      </c>
      <c r="M272" s="126">
        <f t="shared" si="17"/>
        <v>0</v>
      </c>
      <c r="N272" s="163">
        <f t="shared" si="18"/>
        <v>0</v>
      </c>
      <c r="O272" s="165">
        <f>appliance_sim_data!D274-N272</f>
        <v>187</v>
      </c>
      <c r="P272" s="165">
        <f t="shared" si="19"/>
        <v>0</v>
      </c>
    </row>
    <row r="273" spans="8:16" x14ac:dyDescent="0.2">
      <c r="H273" s="157">
        <v>0.18263888888888899</v>
      </c>
      <c r="I273" s="126">
        <v>0</v>
      </c>
      <c r="J273" s="126">
        <v>0</v>
      </c>
      <c r="K273" s="126">
        <v>0.67</v>
      </c>
      <c r="L273" s="126">
        <f t="shared" si="16"/>
        <v>0</v>
      </c>
      <c r="M273" s="126">
        <f t="shared" si="17"/>
        <v>0</v>
      </c>
      <c r="N273" s="163">
        <f t="shared" si="18"/>
        <v>0</v>
      </c>
      <c r="O273" s="165">
        <f>appliance_sim_data!D275-N273</f>
        <v>187</v>
      </c>
      <c r="P273" s="165">
        <f t="shared" si="19"/>
        <v>0</v>
      </c>
    </row>
    <row r="274" spans="8:16" x14ac:dyDescent="0.2">
      <c r="H274" s="157">
        <v>0.18333333333333299</v>
      </c>
      <c r="I274" s="126">
        <v>0</v>
      </c>
      <c r="J274" s="126">
        <v>0</v>
      </c>
      <c r="K274" s="126">
        <v>0.65</v>
      </c>
      <c r="L274" s="126">
        <f t="shared" si="16"/>
        <v>0</v>
      </c>
      <c r="M274" s="126">
        <f t="shared" si="17"/>
        <v>0</v>
      </c>
      <c r="N274" s="163">
        <f t="shared" si="18"/>
        <v>0</v>
      </c>
      <c r="O274" s="165">
        <f>appliance_sim_data!D276-N274</f>
        <v>187</v>
      </c>
      <c r="P274" s="165">
        <f t="shared" si="19"/>
        <v>0</v>
      </c>
    </row>
    <row r="275" spans="8:16" x14ac:dyDescent="0.2">
      <c r="H275" s="157">
        <v>0.18402777777777801</v>
      </c>
      <c r="I275" s="126">
        <v>0</v>
      </c>
      <c r="J275" s="126">
        <v>0</v>
      </c>
      <c r="K275" s="126">
        <v>1</v>
      </c>
      <c r="L275" s="126">
        <f t="shared" si="16"/>
        <v>0</v>
      </c>
      <c r="M275" s="126">
        <f t="shared" si="17"/>
        <v>0</v>
      </c>
      <c r="N275" s="163">
        <f t="shared" si="18"/>
        <v>0</v>
      </c>
      <c r="O275" s="165">
        <f>appliance_sim_data!D277-N275</f>
        <v>187</v>
      </c>
      <c r="P275" s="165">
        <f t="shared" si="19"/>
        <v>0</v>
      </c>
    </row>
    <row r="276" spans="8:16" x14ac:dyDescent="0.2">
      <c r="H276" s="157">
        <v>0.18472222222222201</v>
      </c>
      <c r="I276" s="126">
        <v>0</v>
      </c>
      <c r="J276" s="126">
        <v>0</v>
      </c>
      <c r="K276" s="126">
        <v>1</v>
      </c>
      <c r="L276" s="126">
        <f t="shared" si="16"/>
        <v>0</v>
      </c>
      <c r="M276" s="126">
        <f t="shared" si="17"/>
        <v>0</v>
      </c>
      <c r="N276" s="163">
        <f t="shared" si="18"/>
        <v>0</v>
      </c>
      <c r="O276" s="165">
        <f>appliance_sim_data!D278-N276</f>
        <v>187</v>
      </c>
      <c r="P276" s="165">
        <f t="shared" si="19"/>
        <v>0</v>
      </c>
    </row>
    <row r="277" spans="8:16" x14ac:dyDescent="0.2">
      <c r="H277" s="157">
        <v>0.18541666666666701</v>
      </c>
      <c r="I277" s="126">
        <v>0</v>
      </c>
      <c r="J277" s="126">
        <v>0</v>
      </c>
      <c r="K277" s="126">
        <v>1</v>
      </c>
      <c r="L277" s="126">
        <f t="shared" si="16"/>
        <v>0</v>
      </c>
      <c r="M277" s="126">
        <f t="shared" si="17"/>
        <v>0</v>
      </c>
      <c r="N277" s="163">
        <f t="shared" si="18"/>
        <v>0</v>
      </c>
      <c r="O277" s="165">
        <f>appliance_sim_data!D279-N277</f>
        <v>187</v>
      </c>
      <c r="P277" s="165">
        <f t="shared" si="19"/>
        <v>0</v>
      </c>
    </row>
    <row r="278" spans="8:16" x14ac:dyDescent="0.2">
      <c r="H278" s="157">
        <v>0.18611111111111101</v>
      </c>
      <c r="I278" s="126">
        <v>0</v>
      </c>
      <c r="J278" s="126">
        <v>0</v>
      </c>
      <c r="K278" s="126">
        <v>1</v>
      </c>
      <c r="L278" s="126">
        <f t="shared" si="16"/>
        <v>0</v>
      </c>
      <c r="M278" s="126">
        <f t="shared" si="17"/>
        <v>0</v>
      </c>
      <c r="N278" s="163">
        <f t="shared" si="18"/>
        <v>0</v>
      </c>
      <c r="O278" s="165">
        <f>appliance_sim_data!D280-N278</f>
        <v>187</v>
      </c>
      <c r="P278" s="165">
        <f t="shared" si="19"/>
        <v>0</v>
      </c>
    </row>
    <row r="279" spans="8:16" x14ac:dyDescent="0.2">
      <c r="H279" s="157">
        <v>0.186805555555556</v>
      </c>
      <c r="I279" s="126">
        <v>0</v>
      </c>
      <c r="J279" s="126">
        <v>0</v>
      </c>
      <c r="K279" s="126">
        <v>1</v>
      </c>
      <c r="L279" s="126">
        <f t="shared" si="16"/>
        <v>0</v>
      </c>
      <c r="M279" s="126">
        <f t="shared" si="17"/>
        <v>0</v>
      </c>
      <c r="N279" s="163">
        <f t="shared" si="18"/>
        <v>0</v>
      </c>
      <c r="O279" s="165">
        <f>appliance_sim_data!D281-N279</f>
        <v>187</v>
      </c>
      <c r="P279" s="165">
        <f t="shared" si="19"/>
        <v>0</v>
      </c>
    </row>
    <row r="280" spans="8:16" x14ac:dyDescent="0.2">
      <c r="H280" s="157">
        <v>0.1875</v>
      </c>
      <c r="I280" s="126">
        <v>0</v>
      </c>
      <c r="J280" s="126">
        <v>0</v>
      </c>
      <c r="K280" s="126">
        <v>1</v>
      </c>
      <c r="L280" s="126">
        <f t="shared" si="16"/>
        <v>0</v>
      </c>
      <c r="M280" s="126">
        <f t="shared" si="17"/>
        <v>0</v>
      </c>
      <c r="N280" s="163">
        <f t="shared" si="18"/>
        <v>0</v>
      </c>
      <c r="O280" s="165">
        <f>appliance_sim_data!D282-N280</f>
        <v>187</v>
      </c>
      <c r="P280" s="165">
        <f t="shared" si="19"/>
        <v>0</v>
      </c>
    </row>
    <row r="281" spans="8:16" x14ac:dyDescent="0.2">
      <c r="H281" s="157">
        <v>0.188194444444444</v>
      </c>
      <c r="I281" s="126">
        <v>0</v>
      </c>
      <c r="J281" s="126">
        <v>0</v>
      </c>
      <c r="K281" s="126">
        <v>1</v>
      </c>
      <c r="L281" s="126">
        <f t="shared" si="16"/>
        <v>0</v>
      </c>
      <c r="M281" s="126">
        <f t="shared" si="17"/>
        <v>0</v>
      </c>
      <c r="N281" s="163">
        <f t="shared" si="18"/>
        <v>0</v>
      </c>
      <c r="O281" s="165">
        <f>appliance_sim_data!D283-N281</f>
        <v>187</v>
      </c>
      <c r="P281" s="165">
        <f t="shared" si="19"/>
        <v>0</v>
      </c>
    </row>
    <row r="282" spans="8:16" x14ac:dyDescent="0.2">
      <c r="H282" s="157">
        <v>0.18888888888888899</v>
      </c>
      <c r="I282" s="126">
        <v>0</v>
      </c>
      <c r="J282" s="126">
        <v>0</v>
      </c>
      <c r="K282" s="126">
        <v>1</v>
      </c>
      <c r="L282" s="126">
        <f t="shared" si="16"/>
        <v>0</v>
      </c>
      <c r="M282" s="126">
        <f t="shared" si="17"/>
        <v>0</v>
      </c>
      <c r="N282" s="163">
        <f t="shared" si="18"/>
        <v>0</v>
      </c>
      <c r="O282" s="165">
        <f>appliance_sim_data!D284-N282</f>
        <v>187</v>
      </c>
      <c r="P282" s="165">
        <f t="shared" si="19"/>
        <v>0</v>
      </c>
    </row>
    <row r="283" spans="8:16" x14ac:dyDescent="0.2">
      <c r="H283" s="157">
        <v>0.18958333333333299</v>
      </c>
      <c r="I283" s="126">
        <v>0</v>
      </c>
      <c r="J283" s="126">
        <v>0</v>
      </c>
      <c r="K283" s="126">
        <v>1</v>
      </c>
      <c r="L283" s="126">
        <f t="shared" si="16"/>
        <v>0</v>
      </c>
      <c r="M283" s="126">
        <f t="shared" si="17"/>
        <v>0</v>
      </c>
      <c r="N283" s="163">
        <f t="shared" si="18"/>
        <v>0</v>
      </c>
      <c r="O283" s="165">
        <f>appliance_sim_data!D285-N283</f>
        <v>187</v>
      </c>
      <c r="P283" s="165">
        <f t="shared" si="19"/>
        <v>0</v>
      </c>
    </row>
    <row r="284" spans="8:16" x14ac:dyDescent="0.2">
      <c r="H284" s="157">
        <v>0.19027777777777799</v>
      </c>
      <c r="I284" s="126">
        <v>0</v>
      </c>
      <c r="J284" s="126">
        <v>0</v>
      </c>
      <c r="K284" s="126">
        <v>0.86</v>
      </c>
      <c r="L284" s="126">
        <f t="shared" si="16"/>
        <v>0</v>
      </c>
      <c r="M284" s="126">
        <f t="shared" si="17"/>
        <v>0</v>
      </c>
      <c r="N284" s="163">
        <f t="shared" si="18"/>
        <v>0</v>
      </c>
      <c r="O284" s="165">
        <f>appliance_sim_data!D286-N284</f>
        <v>187</v>
      </c>
      <c r="P284" s="165">
        <f t="shared" si="19"/>
        <v>0</v>
      </c>
    </row>
    <row r="285" spans="8:16" x14ac:dyDescent="0.2">
      <c r="H285" s="157">
        <v>0.19097222222222199</v>
      </c>
      <c r="I285" s="126">
        <v>0</v>
      </c>
      <c r="J285" s="126">
        <v>0</v>
      </c>
      <c r="K285" s="126">
        <v>0.93</v>
      </c>
      <c r="L285" s="126">
        <f t="shared" si="16"/>
        <v>0</v>
      </c>
      <c r="M285" s="126">
        <f t="shared" si="17"/>
        <v>0</v>
      </c>
      <c r="N285" s="163">
        <f t="shared" si="18"/>
        <v>0</v>
      </c>
      <c r="O285" s="165">
        <f>appliance_sim_data!D287-N285</f>
        <v>28</v>
      </c>
      <c r="P285" s="165">
        <f t="shared" si="19"/>
        <v>0</v>
      </c>
    </row>
    <row r="286" spans="8:16" x14ac:dyDescent="0.2">
      <c r="H286" s="157">
        <v>0.19166666666666701</v>
      </c>
      <c r="I286" s="126">
        <v>0</v>
      </c>
      <c r="J286" s="126">
        <v>0</v>
      </c>
      <c r="K286" s="126">
        <v>0.91</v>
      </c>
      <c r="L286" s="126">
        <f t="shared" si="16"/>
        <v>0</v>
      </c>
      <c r="M286" s="126">
        <f t="shared" si="17"/>
        <v>0</v>
      </c>
      <c r="N286" s="163">
        <f t="shared" si="18"/>
        <v>0</v>
      </c>
      <c r="O286" s="165">
        <f>appliance_sim_data!D288-N286</f>
        <v>28</v>
      </c>
      <c r="P286" s="165">
        <f t="shared" si="19"/>
        <v>0</v>
      </c>
    </row>
    <row r="287" spans="8:16" x14ac:dyDescent="0.2">
      <c r="H287" s="157">
        <v>0.19236111111111101</v>
      </c>
      <c r="I287" s="126">
        <v>0</v>
      </c>
      <c r="J287" s="126">
        <v>0</v>
      </c>
      <c r="K287" s="126">
        <v>0.9</v>
      </c>
      <c r="L287" s="126">
        <f t="shared" si="16"/>
        <v>0</v>
      </c>
      <c r="M287" s="126">
        <f t="shared" si="17"/>
        <v>0</v>
      </c>
      <c r="N287" s="163">
        <f t="shared" si="18"/>
        <v>0</v>
      </c>
      <c r="O287" s="165">
        <f>appliance_sim_data!D289-N287</f>
        <v>28</v>
      </c>
      <c r="P287" s="165">
        <f t="shared" si="19"/>
        <v>0</v>
      </c>
    </row>
    <row r="288" spans="8:16" x14ac:dyDescent="0.2">
      <c r="H288" s="157">
        <v>0.19305555555555601</v>
      </c>
      <c r="I288" s="126">
        <v>0</v>
      </c>
      <c r="J288" s="126">
        <v>0</v>
      </c>
      <c r="K288" s="126">
        <v>0.85</v>
      </c>
      <c r="L288" s="126">
        <f t="shared" si="16"/>
        <v>0</v>
      </c>
      <c r="M288" s="126">
        <f t="shared" si="17"/>
        <v>0</v>
      </c>
      <c r="N288" s="163">
        <f t="shared" si="18"/>
        <v>0</v>
      </c>
      <c r="O288" s="165">
        <f>appliance_sim_data!D290-N288</f>
        <v>28</v>
      </c>
      <c r="P288" s="165">
        <f t="shared" si="19"/>
        <v>0</v>
      </c>
    </row>
    <row r="289" spans="8:16" x14ac:dyDescent="0.2">
      <c r="H289" s="157">
        <v>0.19375000000000001</v>
      </c>
      <c r="I289" s="126">
        <v>0</v>
      </c>
      <c r="J289" s="126">
        <v>0</v>
      </c>
      <c r="K289" s="126">
        <v>0.89</v>
      </c>
      <c r="L289" s="126">
        <f t="shared" si="16"/>
        <v>0</v>
      </c>
      <c r="M289" s="126">
        <f t="shared" si="17"/>
        <v>0</v>
      </c>
      <c r="N289" s="163">
        <f t="shared" si="18"/>
        <v>0</v>
      </c>
      <c r="O289" s="165">
        <f>appliance_sim_data!D291-N289</f>
        <v>28</v>
      </c>
      <c r="P289" s="165">
        <f t="shared" si="19"/>
        <v>0</v>
      </c>
    </row>
    <row r="290" spans="8:16" x14ac:dyDescent="0.2">
      <c r="H290" s="157">
        <v>0.194444444444444</v>
      </c>
      <c r="I290" s="126">
        <v>0</v>
      </c>
      <c r="J290" s="126">
        <v>0</v>
      </c>
      <c r="K290" s="126">
        <v>0.86</v>
      </c>
      <c r="L290" s="126">
        <f t="shared" si="16"/>
        <v>0</v>
      </c>
      <c r="M290" s="126">
        <f t="shared" si="17"/>
        <v>0</v>
      </c>
      <c r="N290" s="163">
        <f t="shared" si="18"/>
        <v>0</v>
      </c>
      <c r="O290" s="165">
        <f>appliance_sim_data!D292-N290</f>
        <v>28</v>
      </c>
      <c r="P290" s="165">
        <f t="shared" si="19"/>
        <v>0</v>
      </c>
    </row>
    <row r="291" spans="8:16" x14ac:dyDescent="0.2">
      <c r="H291" s="157">
        <v>0.195138888888889</v>
      </c>
      <c r="I291" s="126">
        <v>0</v>
      </c>
      <c r="J291" s="126">
        <v>0</v>
      </c>
      <c r="K291" s="126">
        <v>0.77</v>
      </c>
      <c r="L291" s="126">
        <f t="shared" si="16"/>
        <v>0</v>
      </c>
      <c r="M291" s="126">
        <f t="shared" si="17"/>
        <v>0</v>
      </c>
      <c r="N291" s="163">
        <f t="shared" si="18"/>
        <v>0</v>
      </c>
      <c r="O291" s="165">
        <f>appliance_sim_data!D293-N291</f>
        <v>208</v>
      </c>
      <c r="P291" s="165">
        <f t="shared" si="19"/>
        <v>0</v>
      </c>
    </row>
    <row r="292" spans="8:16" x14ac:dyDescent="0.2">
      <c r="H292" s="157">
        <v>0.195833333333333</v>
      </c>
      <c r="I292" s="126">
        <v>0</v>
      </c>
      <c r="J292" s="126">
        <v>0</v>
      </c>
      <c r="K292" s="126">
        <v>0.77</v>
      </c>
      <c r="L292" s="126">
        <f t="shared" si="16"/>
        <v>0</v>
      </c>
      <c r="M292" s="126">
        <f t="shared" si="17"/>
        <v>0</v>
      </c>
      <c r="N292" s="163">
        <f t="shared" si="18"/>
        <v>0</v>
      </c>
      <c r="O292" s="165">
        <f>appliance_sim_data!D294-N292</f>
        <v>208</v>
      </c>
      <c r="P292" s="165">
        <f t="shared" si="19"/>
        <v>0</v>
      </c>
    </row>
    <row r="293" spans="8:16" x14ac:dyDescent="0.2">
      <c r="H293" s="157">
        <v>0.196527777777778</v>
      </c>
      <c r="I293" s="126">
        <v>0</v>
      </c>
      <c r="J293" s="126">
        <v>0</v>
      </c>
      <c r="K293" s="126">
        <v>0.76</v>
      </c>
      <c r="L293" s="126">
        <f t="shared" si="16"/>
        <v>0</v>
      </c>
      <c r="M293" s="126">
        <f t="shared" si="17"/>
        <v>0</v>
      </c>
      <c r="N293" s="163">
        <f t="shared" si="18"/>
        <v>0</v>
      </c>
      <c r="O293" s="165">
        <f>appliance_sim_data!D295-N293</f>
        <v>208</v>
      </c>
      <c r="P293" s="165">
        <f t="shared" si="19"/>
        <v>0</v>
      </c>
    </row>
    <row r="294" spans="8:16" x14ac:dyDescent="0.2">
      <c r="H294" s="157">
        <v>0.19722222222222199</v>
      </c>
      <c r="I294" s="126">
        <v>0</v>
      </c>
      <c r="J294" s="126">
        <v>0</v>
      </c>
      <c r="K294" s="126">
        <v>0.63</v>
      </c>
      <c r="L294" s="126">
        <f t="shared" si="16"/>
        <v>0</v>
      </c>
      <c r="M294" s="126">
        <f t="shared" si="17"/>
        <v>0</v>
      </c>
      <c r="N294" s="163">
        <f t="shared" si="18"/>
        <v>0</v>
      </c>
      <c r="O294" s="165">
        <f>appliance_sim_data!D296-N294</f>
        <v>208</v>
      </c>
      <c r="P294" s="165">
        <f t="shared" si="19"/>
        <v>0</v>
      </c>
    </row>
    <row r="295" spans="8:16" x14ac:dyDescent="0.2">
      <c r="H295" s="157">
        <v>0.19791666666666699</v>
      </c>
      <c r="I295" s="126">
        <v>0</v>
      </c>
      <c r="J295" s="126">
        <v>0</v>
      </c>
      <c r="K295" s="126">
        <v>0.62</v>
      </c>
      <c r="L295" s="126">
        <f t="shared" si="16"/>
        <v>0</v>
      </c>
      <c r="M295" s="126">
        <f t="shared" si="17"/>
        <v>0</v>
      </c>
      <c r="N295" s="163">
        <f t="shared" si="18"/>
        <v>0</v>
      </c>
      <c r="O295" s="165">
        <f>appliance_sim_data!D297-N295</f>
        <v>208</v>
      </c>
      <c r="P295" s="165">
        <f t="shared" si="19"/>
        <v>0</v>
      </c>
    </row>
    <row r="296" spans="8:16" x14ac:dyDescent="0.2">
      <c r="H296" s="157">
        <v>0.19861111111111099</v>
      </c>
      <c r="I296" s="126">
        <v>0</v>
      </c>
      <c r="J296" s="126">
        <v>0</v>
      </c>
      <c r="K296" s="126">
        <v>0.6</v>
      </c>
      <c r="L296" s="126">
        <f t="shared" si="16"/>
        <v>0</v>
      </c>
      <c r="M296" s="126">
        <f t="shared" si="17"/>
        <v>0</v>
      </c>
      <c r="N296" s="163">
        <f t="shared" si="18"/>
        <v>0</v>
      </c>
      <c r="O296" s="165">
        <f>appliance_sim_data!D298-N296</f>
        <v>208</v>
      </c>
      <c r="P296" s="165">
        <f t="shared" si="19"/>
        <v>0</v>
      </c>
    </row>
    <row r="297" spans="8:16" x14ac:dyDescent="0.2">
      <c r="H297" s="157">
        <v>0.19930555555555601</v>
      </c>
      <c r="I297" s="126">
        <v>0</v>
      </c>
      <c r="J297" s="126">
        <v>0</v>
      </c>
      <c r="K297" s="126">
        <v>0.66</v>
      </c>
      <c r="L297" s="126">
        <f t="shared" si="16"/>
        <v>0</v>
      </c>
      <c r="M297" s="126">
        <f t="shared" si="17"/>
        <v>0</v>
      </c>
      <c r="N297" s="163">
        <f t="shared" si="18"/>
        <v>0</v>
      </c>
      <c r="O297" s="165">
        <f>appliance_sim_data!D299-N297</f>
        <v>208</v>
      </c>
      <c r="P297" s="165">
        <f t="shared" si="19"/>
        <v>0</v>
      </c>
    </row>
    <row r="298" spans="8:16" x14ac:dyDescent="0.2">
      <c r="H298" s="157">
        <v>0.2</v>
      </c>
      <c r="I298" s="126">
        <v>1.6048556529088359E-38</v>
      </c>
      <c r="J298" s="126">
        <v>2.1669090910547541E-39</v>
      </c>
      <c r="K298" s="126">
        <v>0.65</v>
      </c>
      <c r="L298" s="126">
        <f t="shared" si="16"/>
        <v>1.0431561743907433E-38</v>
      </c>
      <c r="M298" s="126">
        <f t="shared" si="17"/>
        <v>1.4084909091855901E-39</v>
      </c>
      <c r="N298" s="163">
        <f t="shared" si="18"/>
        <v>1.4084909091855901E-39</v>
      </c>
      <c r="O298" s="165">
        <f>appliance_sim_data!D300-N298</f>
        <v>208</v>
      </c>
      <c r="P298" s="165">
        <f t="shared" si="19"/>
        <v>0</v>
      </c>
    </row>
    <row r="299" spans="8:16" x14ac:dyDescent="0.2">
      <c r="H299" s="157">
        <v>0.20069444444444401</v>
      </c>
      <c r="I299" s="126">
        <v>4.7385173619858986E-19</v>
      </c>
      <c r="J299" s="126">
        <v>6.4926121426943537E-20</v>
      </c>
      <c r="K299" s="126">
        <v>0.66</v>
      </c>
      <c r="L299" s="126">
        <f t="shared" si="16"/>
        <v>3.1274214589106932E-19</v>
      </c>
      <c r="M299" s="126">
        <f t="shared" si="17"/>
        <v>4.2851240141782736E-20</v>
      </c>
      <c r="N299" s="163">
        <f t="shared" si="18"/>
        <v>4.2851240141782736E-20</v>
      </c>
      <c r="O299" s="165">
        <f>appliance_sim_data!D301-N299</f>
        <v>208</v>
      </c>
      <c r="P299" s="165">
        <f t="shared" si="19"/>
        <v>0</v>
      </c>
    </row>
    <row r="300" spans="8:16" x14ac:dyDescent="0.2">
      <c r="H300" s="157">
        <v>0.20138888888888901</v>
      </c>
      <c r="I300" s="126">
        <v>4.0201546233177689E-12</v>
      </c>
      <c r="J300" s="126">
        <v>5.5887986537865735E-13</v>
      </c>
      <c r="K300" s="126">
        <v>0.65</v>
      </c>
      <c r="L300" s="126">
        <f t="shared" si="16"/>
        <v>2.61310050515655E-12</v>
      </c>
      <c r="M300" s="126">
        <f t="shared" si="17"/>
        <v>3.6327191249612731E-13</v>
      </c>
      <c r="N300" s="163">
        <f t="shared" si="18"/>
        <v>3.6327191249612731E-13</v>
      </c>
      <c r="O300" s="165">
        <f>appliance_sim_data!D302-N300</f>
        <v>207.99999999999963</v>
      </c>
      <c r="P300" s="165">
        <f t="shared" si="19"/>
        <v>0</v>
      </c>
    </row>
    <row r="301" spans="8:16" x14ac:dyDescent="0.2">
      <c r="H301" s="157">
        <v>0.202083333333333</v>
      </c>
      <c r="I301" s="126">
        <v>1.4354383746007929E-8</v>
      </c>
      <c r="J301" s="126">
        <v>2.0243572352815504E-9</v>
      </c>
      <c r="K301" s="126">
        <v>0.62</v>
      </c>
      <c r="L301" s="126">
        <f t="shared" si="16"/>
        <v>8.8997179225249153E-9</v>
      </c>
      <c r="M301" s="126">
        <f t="shared" si="17"/>
        <v>1.2551014858745611E-9</v>
      </c>
      <c r="N301" s="163">
        <f t="shared" si="18"/>
        <v>1.2551014858745613E-9</v>
      </c>
      <c r="O301" s="165">
        <f>appliance_sim_data!D303-N301</f>
        <v>207.9999999987449</v>
      </c>
      <c r="P301" s="165">
        <f t="shared" si="19"/>
        <v>0</v>
      </c>
    </row>
    <row r="302" spans="8:16" x14ac:dyDescent="0.2">
      <c r="H302" s="157">
        <v>0.202777777777778</v>
      </c>
      <c r="I302" s="126">
        <v>2.0784848297099254E-6</v>
      </c>
      <c r="J302" s="126">
        <v>2.97307718342404E-7</v>
      </c>
      <c r="K302" s="126">
        <v>0.63</v>
      </c>
      <c r="L302" s="126">
        <f t="shared" si="16"/>
        <v>1.3094454427172531E-6</v>
      </c>
      <c r="M302" s="126">
        <f t="shared" si="17"/>
        <v>1.8730386255571452E-7</v>
      </c>
      <c r="N302" s="163">
        <f t="shared" si="18"/>
        <v>1.8730386255571452E-7</v>
      </c>
      <c r="O302" s="165">
        <f>appliance_sim_data!D304-N302</f>
        <v>207.99999981269613</v>
      </c>
      <c r="P302" s="165">
        <f t="shared" si="19"/>
        <v>0</v>
      </c>
    </row>
    <row r="303" spans="8:16" x14ac:dyDescent="0.2">
      <c r="H303" s="157">
        <v>0.203472222222222</v>
      </c>
      <c r="I303" s="126">
        <v>5.8959873358505093E-5</v>
      </c>
      <c r="J303" s="126">
        <v>8.5527152554962921E-6</v>
      </c>
      <c r="K303" s="126">
        <v>0.65</v>
      </c>
      <c r="L303" s="126">
        <f t="shared" si="16"/>
        <v>3.8323917683028314E-5</v>
      </c>
      <c r="M303" s="126">
        <f t="shared" si="17"/>
        <v>5.5592649160725904E-6</v>
      </c>
      <c r="N303" s="163">
        <f t="shared" si="18"/>
        <v>5.5592649160725912E-6</v>
      </c>
      <c r="O303" s="165">
        <f>appliance_sim_data!D305-N303</f>
        <v>207.99999444073509</v>
      </c>
      <c r="P303" s="165">
        <f t="shared" si="19"/>
        <v>0</v>
      </c>
    </row>
    <row r="304" spans="8:16" x14ac:dyDescent="0.2">
      <c r="H304" s="157">
        <v>0.204166666666667</v>
      </c>
      <c r="I304" s="126">
        <v>6.5214027250855148E-4</v>
      </c>
      <c r="J304" s="126">
        <v>9.592009515254218E-5</v>
      </c>
      <c r="K304" s="126">
        <v>1</v>
      </c>
      <c r="L304" s="126">
        <f t="shared" si="16"/>
        <v>6.5214027250855148E-4</v>
      </c>
      <c r="M304" s="126">
        <f t="shared" si="17"/>
        <v>9.592009515254218E-5</v>
      </c>
      <c r="N304" s="163">
        <f t="shared" si="18"/>
        <v>9.5920095152542194E-5</v>
      </c>
      <c r="O304" s="165">
        <f>appliance_sim_data!D306-N304</f>
        <v>207.99990407990484</v>
      </c>
      <c r="P304" s="165">
        <f t="shared" si="19"/>
        <v>0</v>
      </c>
    </row>
    <row r="305" spans="8:16" x14ac:dyDescent="0.2">
      <c r="H305" s="157">
        <v>0.20486111111111099</v>
      </c>
      <c r="I305" s="126">
        <v>3.9856500199145686E-3</v>
      </c>
      <c r="J305" s="126">
        <v>5.9432404018781946E-4</v>
      </c>
      <c r="K305" s="126">
        <v>1</v>
      </c>
      <c r="L305" s="126">
        <f t="shared" si="16"/>
        <v>3.9856500199145686E-3</v>
      </c>
      <c r="M305" s="126">
        <f t="shared" si="17"/>
        <v>5.9432404018781946E-4</v>
      </c>
      <c r="N305" s="163">
        <f t="shared" si="18"/>
        <v>5.9432404018781946E-4</v>
      </c>
      <c r="O305" s="165">
        <f>appliance_sim_data!D307-N305</f>
        <v>207.99940567595982</v>
      </c>
      <c r="P305" s="165">
        <f t="shared" si="19"/>
        <v>0</v>
      </c>
    </row>
    <row r="306" spans="8:16" x14ac:dyDescent="0.2">
      <c r="H306" s="157">
        <v>0.20555555555555599</v>
      </c>
      <c r="I306" s="126">
        <v>1.6365035867018519E-2</v>
      </c>
      <c r="J306" s="126">
        <v>2.473617455332108E-3</v>
      </c>
      <c r="K306" s="126">
        <v>1</v>
      </c>
      <c r="L306" s="126">
        <f t="shared" si="16"/>
        <v>1.6365035867018519E-2</v>
      </c>
      <c r="M306" s="126">
        <f t="shared" si="17"/>
        <v>2.473617455332108E-3</v>
      </c>
      <c r="N306" s="163">
        <f t="shared" si="18"/>
        <v>2.473617455332108E-3</v>
      </c>
      <c r="O306" s="165">
        <f>appliance_sim_data!D308-N306</f>
        <v>207.99752638254466</v>
      </c>
      <c r="P306" s="165">
        <f t="shared" si="19"/>
        <v>0</v>
      </c>
    </row>
    <row r="307" spans="8:16" x14ac:dyDescent="0.2">
      <c r="H307" s="157">
        <v>0.20624999999999999</v>
      </c>
      <c r="I307" s="126">
        <v>5.0801744852885085E-2</v>
      </c>
      <c r="J307" s="126">
        <v>7.7825677333494218E-3</v>
      </c>
      <c r="K307" s="126">
        <v>1</v>
      </c>
      <c r="L307" s="126">
        <f t="shared" si="16"/>
        <v>5.0801744852885085E-2</v>
      </c>
      <c r="M307" s="126">
        <f t="shared" si="17"/>
        <v>7.7825677333494218E-3</v>
      </c>
      <c r="N307" s="163">
        <f t="shared" si="18"/>
        <v>7.7825677333494218E-3</v>
      </c>
      <c r="O307" s="165">
        <f>appliance_sim_data!D309-N307</f>
        <v>207.99221743226664</v>
      </c>
      <c r="P307" s="165">
        <f t="shared" si="19"/>
        <v>0</v>
      </c>
    </row>
    <row r="308" spans="8:16" x14ac:dyDescent="0.2">
      <c r="H308" s="157">
        <v>0.20694444444444399</v>
      </c>
      <c r="I308" s="126">
        <v>0.12858662230801063</v>
      </c>
      <c r="J308" s="126">
        <v>1.9962152901078486E-2</v>
      </c>
      <c r="K308" s="126">
        <v>1</v>
      </c>
      <c r="L308" s="126">
        <f t="shared" si="16"/>
        <v>0.12858662230801063</v>
      </c>
      <c r="M308" s="126">
        <f t="shared" si="17"/>
        <v>1.9962152901078486E-2</v>
      </c>
      <c r="N308" s="163">
        <f t="shared" si="18"/>
        <v>1.9962152901078486E-2</v>
      </c>
      <c r="O308" s="165">
        <f>appliance_sim_data!D310-N308</f>
        <v>207.98003784709891</v>
      </c>
      <c r="P308" s="165">
        <f t="shared" si="19"/>
        <v>0</v>
      </c>
    </row>
    <row r="309" spans="8:16" x14ac:dyDescent="0.2">
      <c r="H309" s="157">
        <v>0.20763888888888901</v>
      </c>
      <c r="I309" s="126">
        <v>0.27915002389022109</v>
      </c>
      <c r="J309" s="126">
        <v>4.390929510775983E-2</v>
      </c>
      <c r="K309" s="126">
        <v>1</v>
      </c>
      <c r="L309" s="126">
        <f t="shared" si="16"/>
        <v>0.27915002389022109</v>
      </c>
      <c r="M309" s="126">
        <f t="shared" si="17"/>
        <v>4.390929510775983E-2</v>
      </c>
      <c r="N309" s="163">
        <f t="shared" si="18"/>
        <v>4.390929510775983E-2</v>
      </c>
      <c r="O309" s="165">
        <f>appliance_sim_data!D311-N309</f>
        <v>207.95609070489223</v>
      </c>
      <c r="P309" s="165">
        <f t="shared" si="19"/>
        <v>0</v>
      </c>
    </row>
    <row r="310" spans="8:16" x14ac:dyDescent="0.2">
      <c r="H310" s="157">
        <v>0.20833333333333301</v>
      </c>
      <c r="I310" s="126">
        <v>0.53835390128915017</v>
      </c>
      <c r="J310" s="126">
        <v>8.5789673538139891E-2</v>
      </c>
      <c r="K310" s="126">
        <v>1</v>
      </c>
      <c r="L310" s="126">
        <f t="shared" si="16"/>
        <v>0.53835390128915017</v>
      </c>
      <c r="M310" s="126">
        <f t="shared" si="17"/>
        <v>8.5789673538139891E-2</v>
      </c>
      <c r="N310" s="163">
        <f t="shared" si="18"/>
        <v>8.5789673538139891E-2</v>
      </c>
      <c r="O310" s="165">
        <f>appliance_sim_data!D312-N310</f>
        <v>207.91421032646187</v>
      </c>
      <c r="P310" s="165">
        <f t="shared" si="19"/>
        <v>0</v>
      </c>
    </row>
    <row r="311" spans="8:16" x14ac:dyDescent="0.2">
      <c r="H311" s="157">
        <v>0.20902777777777801</v>
      </c>
      <c r="I311" s="126">
        <v>0.94584807417208061</v>
      </c>
      <c r="J311" s="126">
        <v>0.15267897889640189</v>
      </c>
      <c r="K311" s="126">
        <v>1</v>
      </c>
      <c r="L311" s="126">
        <f t="shared" si="16"/>
        <v>0.94584807417208061</v>
      </c>
      <c r="M311" s="126">
        <f t="shared" si="17"/>
        <v>0.15267897889640189</v>
      </c>
      <c r="N311" s="163">
        <f t="shared" si="18"/>
        <v>0.15267897889640192</v>
      </c>
      <c r="O311" s="165">
        <f>appliance_sim_data!D313-N311</f>
        <v>207.8473210211036</v>
      </c>
      <c r="P311" s="165">
        <f t="shared" si="19"/>
        <v>0</v>
      </c>
    </row>
    <row r="312" spans="8:16" x14ac:dyDescent="0.2">
      <c r="H312" s="157">
        <v>0.209722222222222</v>
      </c>
      <c r="I312" s="126">
        <v>1.5421886085445184</v>
      </c>
      <c r="J312" s="126">
        <v>0.25213294356533222</v>
      </c>
      <c r="K312" s="126">
        <v>1</v>
      </c>
      <c r="L312" s="126">
        <f t="shared" si="16"/>
        <v>1.5421886085445184</v>
      </c>
      <c r="M312" s="126">
        <f t="shared" si="17"/>
        <v>0.25213294356533222</v>
      </c>
      <c r="N312" s="163">
        <f t="shared" si="18"/>
        <v>0.25213294356533222</v>
      </c>
      <c r="O312" s="165">
        <f>appliance_sim_data!D314-N312</f>
        <v>207.74786705643467</v>
      </c>
      <c r="P312" s="165">
        <f t="shared" si="19"/>
        <v>0</v>
      </c>
    </row>
    <row r="313" spans="8:16" x14ac:dyDescent="0.2">
      <c r="H313" s="157">
        <v>0.210416666666667</v>
      </c>
      <c r="I313" s="126">
        <v>2.3662396491264515</v>
      </c>
      <c r="J313" s="126">
        <v>0.39176869685222304</v>
      </c>
      <c r="K313" s="126">
        <v>1</v>
      </c>
      <c r="L313" s="126">
        <f t="shared" si="16"/>
        <v>2.3662396491264515</v>
      </c>
      <c r="M313" s="126">
        <f t="shared" si="17"/>
        <v>0.39176869685222304</v>
      </c>
      <c r="N313" s="163">
        <f t="shared" si="18"/>
        <v>0.39176869685222304</v>
      </c>
      <c r="O313" s="165">
        <f>appliance_sim_data!D315-N313</f>
        <v>27.608231303147775</v>
      </c>
      <c r="P313" s="165">
        <f t="shared" si="19"/>
        <v>0</v>
      </c>
    </row>
    <row r="314" spans="8:16" x14ac:dyDescent="0.2">
      <c r="H314" s="157">
        <v>0.211111111111111</v>
      </c>
      <c r="I314" s="126">
        <v>3.4531431403847028</v>
      </c>
      <c r="J314" s="126">
        <v>0.57890892619860024</v>
      </c>
      <c r="K314" s="126">
        <v>1</v>
      </c>
      <c r="L314" s="126">
        <f t="shared" si="16"/>
        <v>3.4531431403847028</v>
      </c>
      <c r="M314" s="126">
        <f t="shared" si="17"/>
        <v>0.57890892619860024</v>
      </c>
      <c r="N314" s="163">
        <f t="shared" si="18"/>
        <v>0.57890892619860024</v>
      </c>
      <c r="O314" s="165">
        <f>appliance_sim_data!D316-N314</f>
        <v>27.421091073801399</v>
      </c>
      <c r="P314" s="165">
        <f t="shared" si="19"/>
        <v>0</v>
      </c>
    </row>
    <row r="315" spans="8:16" x14ac:dyDescent="0.2">
      <c r="H315" s="157">
        <v>0.211805555555556</v>
      </c>
      <c r="I315" s="126">
        <v>4.8329436044441039</v>
      </c>
      <c r="J315" s="126">
        <v>0.8203116390596451</v>
      </c>
      <c r="K315" s="126">
        <v>1</v>
      </c>
      <c r="L315" s="126">
        <f t="shared" si="16"/>
        <v>4.8329436044441039</v>
      </c>
      <c r="M315" s="126">
        <f t="shared" si="17"/>
        <v>0.8203116390596451</v>
      </c>
      <c r="N315" s="163">
        <f t="shared" si="18"/>
        <v>0.8203116390596451</v>
      </c>
      <c r="O315" s="165">
        <f>appliance_sim_data!D317-N315</f>
        <v>27.179688360940354</v>
      </c>
      <c r="P315" s="165">
        <f t="shared" si="19"/>
        <v>0</v>
      </c>
    </row>
    <row r="316" spans="8:16" x14ac:dyDescent="0.2">
      <c r="H316" s="157">
        <v>0.21249999999999999</v>
      </c>
      <c r="I316" s="126">
        <v>6.5298275185300358</v>
      </c>
      <c r="J316" s="126">
        <v>1.1219879400928146</v>
      </c>
      <c r="K316" s="126">
        <v>1</v>
      </c>
      <c r="L316" s="126">
        <f t="shared" si="16"/>
        <v>6.5298275185300358</v>
      </c>
      <c r="M316" s="126">
        <f t="shared" si="17"/>
        <v>1.1219879400928146</v>
      </c>
      <c r="N316" s="163">
        <f t="shared" si="18"/>
        <v>1.1219879400928148</v>
      </c>
      <c r="O316" s="165">
        <f>appliance_sim_data!D318-N316</f>
        <v>26.878012059907185</v>
      </c>
      <c r="P316" s="165">
        <f t="shared" si="19"/>
        <v>0</v>
      </c>
    </row>
    <row r="317" spans="8:16" x14ac:dyDescent="0.2">
      <c r="H317" s="157">
        <v>0.21319444444444399</v>
      </c>
      <c r="I317" s="126">
        <v>8.5618721628398529</v>
      </c>
      <c r="J317" s="126">
        <v>1.4890984133414709</v>
      </c>
      <c r="K317" s="126">
        <v>1</v>
      </c>
      <c r="L317" s="126">
        <f t="shared" si="16"/>
        <v>8.5618721628398529</v>
      </c>
      <c r="M317" s="126">
        <f t="shared" si="17"/>
        <v>1.4890984133414709</v>
      </c>
      <c r="N317" s="163">
        <f t="shared" si="18"/>
        <v>1.4890984133414709</v>
      </c>
      <c r="O317" s="165">
        <f>appliance_sim_data!D319-N317</f>
        <v>26.51090158665853</v>
      </c>
      <c r="P317" s="165">
        <f t="shared" si="19"/>
        <v>0</v>
      </c>
    </row>
    <row r="318" spans="8:16" x14ac:dyDescent="0.2">
      <c r="H318" s="157">
        <v>0.21388888888888899</v>
      </c>
      <c r="I318" s="126">
        <v>10.94117842577846</v>
      </c>
      <c r="J318" s="126">
        <v>1.9259134364424628</v>
      </c>
      <c r="K318" s="126">
        <v>0.91</v>
      </c>
      <c r="L318" s="126">
        <f t="shared" si="16"/>
        <v>9.9564723674583995</v>
      </c>
      <c r="M318" s="126">
        <f t="shared" si="17"/>
        <v>1.7525812271626413</v>
      </c>
      <c r="N318" s="163">
        <f t="shared" si="18"/>
        <v>1.7525812271626415</v>
      </c>
      <c r="O318" s="165">
        <f>appliance_sim_data!D320-N318</f>
        <v>26.24741877283736</v>
      </c>
      <c r="P318" s="165">
        <f t="shared" si="19"/>
        <v>0</v>
      </c>
    </row>
    <row r="319" spans="8:16" x14ac:dyDescent="0.2">
      <c r="H319" s="157">
        <v>0.21458333333333299</v>
      </c>
      <c r="I319" s="126">
        <v>13.674267722556559</v>
      </c>
      <c r="J319" s="126">
        <v>2.4358217236993847</v>
      </c>
      <c r="K319" s="126">
        <v>0.78</v>
      </c>
      <c r="L319" s="126">
        <f t="shared" si="16"/>
        <v>10.665928823594117</v>
      </c>
      <c r="M319" s="126">
        <f t="shared" si="17"/>
        <v>1.8999409444855202</v>
      </c>
      <c r="N319" s="163">
        <f t="shared" si="18"/>
        <v>1.8999409444855204</v>
      </c>
      <c r="O319" s="165">
        <f>appliance_sim_data!D321-N319</f>
        <v>26.100059055514478</v>
      </c>
      <c r="P319" s="165">
        <f t="shared" si="19"/>
        <v>0</v>
      </c>
    </row>
    <row r="320" spans="8:16" x14ac:dyDescent="0.2">
      <c r="H320" s="157">
        <v>0.21527777777777801</v>
      </c>
      <c r="I320" s="126">
        <v>16.762641346313309</v>
      </c>
      <c r="J320" s="126">
        <v>3.0213726993806951</v>
      </c>
      <c r="K320" s="126">
        <v>0.79</v>
      </c>
      <c r="L320" s="126">
        <f t="shared" si="16"/>
        <v>13.242486663587515</v>
      </c>
      <c r="M320" s="126">
        <f t="shared" si="17"/>
        <v>2.3868844325107492</v>
      </c>
      <c r="N320" s="163">
        <f t="shared" si="18"/>
        <v>2.3868844325107492</v>
      </c>
      <c r="O320" s="165">
        <f>appliance_sim_data!D322-N320</f>
        <v>25.613115567489253</v>
      </c>
      <c r="P320" s="165">
        <f t="shared" si="19"/>
        <v>0</v>
      </c>
    </row>
    <row r="321" spans="8:16" x14ac:dyDescent="0.2">
      <c r="H321" s="157">
        <v>0.21597222222222201</v>
      </c>
      <c r="I321" s="126">
        <v>20.203422631142811</v>
      </c>
      <c r="J321" s="126">
        <v>3.6843406405493351</v>
      </c>
      <c r="K321" s="126">
        <v>0.79</v>
      </c>
      <c r="L321" s="126">
        <f t="shared" si="16"/>
        <v>15.960703878602821</v>
      </c>
      <c r="M321" s="126">
        <f t="shared" si="17"/>
        <v>2.9106291060339746</v>
      </c>
      <c r="N321" s="163">
        <f t="shared" si="18"/>
        <v>2.9106291060339746</v>
      </c>
      <c r="O321" s="165">
        <f>appliance_sim_data!D323-N321</f>
        <v>25.089370893966027</v>
      </c>
      <c r="P321" s="165">
        <f t="shared" si="19"/>
        <v>0</v>
      </c>
    </row>
    <row r="322" spans="8:16" x14ac:dyDescent="0.2">
      <c r="H322" s="157">
        <v>0.21666666666666701</v>
      </c>
      <c r="I322" s="126">
        <v>23.990023520855001</v>
      </c>
      <c r="J322" s="126">
        <v>4.4258011125906496</v>
      </c>
      <c r="K322" s="126">
        <v>0.79</v>
      </c>
      <c r="L322" s="126">
        <f t="shared" si="16"/>
        <v>18.952118581475453</v>
      </c>
      <c r="M322" s="126">
        <f t="shared" si="17"/>
        <v>3.4963828789466134</v>
      </c>
      <c r="N322" s="163">
        <f t="shared" si="18"/>
        <v>3.4963828789466138</v>
      </c>
      <c r="O322" s="165">
        <f>appliance_sim_data!D324-N322</f>
        <v>24.503617121053388</v>
      </c>
      <c r="P322" s="165">
        <f t="shared" si="19"/>
        <v>0</v>
      </c>
    </row>
    <row r="323" spans="8:16" x14ac:dyDescent="0.2">
      <c r="H323" s="157">
        <v>0.21736111111111101</v>
      </c>
      <c r="I323" s="126">
        <v>28.112795325021967</v>
      </c>
      <c r="J323" s="126">
        <v>5.246212630886891</v>
      </c>
      <c r="K323" s="126">
        <v>0.79</v>
      </c>
      <c r="L323" s="126">
        <f t="shared" si="16"/>
        <v>22.209108306767355</v>
      </c>
      <c r="M323" s="126">
        <f t="shared" si="17"/>
        <v>4.144507978400644</v>
      </c>
      <c r="N323" s="163">
        <f t="shared" si="18"/>
        <v>4.144507978400644</v>
      </c>
      <c r="O323" s="165">
        <f>appliance_sim_data!D325-N323</f>
        <v>23.855492021599357</v>
      </c>
      <c r="P323" s="165">
        <f t="shared" si="19"/>
        <v>0</v>
      </c>
    </row>
    <row r="324" spans="8:16" x14ac:dyDescent="0.2">
      <c r="H324" s="157">
        <v>0.218055555555556</v>
      </c>
      <c r="I324" s="126">
        <v>32.559637942290806</v>
      </c>
      <c r="J324" s="126">
        <v>6.1454985343428801</v>
      </c>
      <c r="K324" s="126">
        <v>0.75</v>
      </c>
      <c r="L324" s="126">
        <f t="shared" si="16"/>
        <v>24.419728456718104</v>
      </c>
      <c r="M324" s="126">
        <f t="shared" si="17"/>
        <v>4.6091239007571598</v>
      </c>
      <c r="N324" s="163">
        <f t="shared" si="18"/>
        <v>4.6091239007571607</v>
      </c>
      <c r="O324" s="165">
        <f>appliance_sim_data!D326-N324</f>
        <v>23.390876099242838</v>
      </c>
      <c r="P324" s="165">
        <f t="shared" si="19"/>
        <v>0</v>
      </c>
    </row>
    <row r="325" spans="8:16" x14ac:dyDescent="0.2">
      <c r="H325" s="157">
        <v>0.21875</v>
      </c>
      <c r="I325" s="126">
        <v>37.316552777967836</v>
      </c>
      <c r="J325" s="126">
        <v>7.123125702496238</v>
      </c>
      <c r="K325" s="126">
        <v>0.86</v>
      </c>
      <c r="L325" s="126">
        <f t="shared" si="16"/>
        <v>32.092235389052341</v>
      </c>
      <c r="M325" s="126">
        <f t="shared" si="17"/>
        <v>6.1258881041467648</v>
      </c>
      <c r="N325" s="163">
        <f t="shared" si="18"/>
        <v>6.1258881041467648</v>
      </c>
      <c r="O325" s="165">
        <f>appliance_sim_data!D327-N325</f>
        <v>21.874111895853236</v>
      </c>
      <c r="P325" s="165">
        <f t="shared" si="19"/>
        <v>0</v>
      </c>
    </row>
    <row r="326" spans="8:16" x14ac:dyDescent="0.2">
      <c r="H326" s="157">
        <v>0.219444444444444</v>
      </c>
      <c r="I326" s="126">
        <v>42.368132472367002</v>
      </c>
      <c r="J326" s="126">
        <v>8.1781780103881836</v>
      </c>
      <c r="K326" s="126">
        <v>0.71</v>
      </c>
      <c r="L326" s="126">
        <f t="shared" si="16"/>
        <v>30.081374055380568</v>
      </c>
      <c r="M326" s="126">
        <f t="shared" si="17"/>
        <v>5.8065063873756104</v>
      </c>
      <c r="N326" s="163">
        <f t="shared" si="18"/>
        <v>5.8065063873756104</v>
      </c>
      <c r="O326" s="165">
        <f>appliance_sim_data!D328-N326</f>
        <v>22.19349361262439</v>
      </c>
      <c r="P326" s="165">
        <f t="shared" si="19"/>
        <v>0</v>
      </c>
    </row>
    <row r="327" spans="8:16" x14ac:dyDescent="0.2">
      <c r="H327" s="157">
        <v>0.22013888888888899</v>
      </c>
      <c r="I327" s="126">
        <v>47.697985986392318</v>
      </c>
      <c r="J327" s="126">
        <v>9.3094233478136097</v>
      </c>
      <c r="K327" s="126">
        <v>0.69</v>
      </c>
      <c r="L327" s="126">
        <f t="shared" si="16"/>
        <v>32.911610330610699</v>
      </c>
      <c r="M327" s="126">
        <f t="shared" si="17"/>
        <v>6.4235021099913903</v>
      </c>
      <c r="N327" s="163">
        <f t="shared" si="18"/>
        <v>6.4235021099913912</v>
      </c>
      <c r="O327" s="165">
        <f>appliance_sim_data!D329-N327</f>
        <v>21.576497890008611</v>
      </c>
      <c r="P327" s="165">
        <f t="shared" si="19"/>
        <v>0</v>
      </c>
    </row>
    <row r="328" spans="8:16" x14ac:dyDescent="0.2">
      <c r="H328" s="157">
        <v>0.22083333333333299</v>
      </c>
      <c r="I328" s="126">
        <v>53.289101135379447</v>
      </c>
      <c r="J328" s="126">
        <v>10.515373694148179</v>
      </c>
      <c r="K328" s="126">
        <v>0.73</v>
      </c>
      <c r="L328" s="126">
        <f t="shared" si="16"/>
        <v>38.901043828826992</v>
      </c>
      <c r="M328" s="126">
        <f t="shared" si="17"/>
        <v>7.6762227967281706</v>
      </c>
      <c r="N328" s="163">
        <f t="shared" si="18"/>
        <v>7.6762227967281706</v>
      </c>
      <c r="O328" s="165">
        <f>appliance_sim_data!D330-N328</f>
        <v>20.323777203271831</v>
      </c>
      <c r="P328" s="165">
        <f t="shared" si="19"/>
        <v>0</v>
      </c>
    </row>
    <row r="329" spans="8:16" x14ac:dyDescent="0.2">
      <c r="H329" s="157">
        <v>0.22152777777777799</v>
      </c>
      <c r="I329" s="126">
        <v>59.124148815817811</v>
      </c>
      <c r="J329" s="126">
        <v>11.79433819583514</v>
      </c>
      <c r="K329" s="126">
        <v>0.74</v>
      </c>
      <c r="L329" s="126">
        <f t="shared" si="16"/>
        <v>43.751870123705181</v>
      </c>
      <c r="M329" s="126">
        <f t="shared" si="17"/>
        <v>8.7278102649180038</v>
      </c>
      <c r="N329" s="163">
        <f t="shared" si="18"/>
        <v>8.7278102649180038</v>
      </c>
      <c r="O329" s="165">
        <f>appliance_sim_data!D331-N329</f>
        <v>19.272189735081994</v>
      </c>
      <c r="P329" s="165">
        <f t="shared" si="19"/>
        <v>0</v>
      </c>
    </row>
    <row r="330" spans="8:16" x14ac:dyDescent="0.2">
      <c r="H330" s="157">
        <v>0.22222222222222199</v>
      </c>
      <c r="I330" s="126">
        <v>65.185734331936416</v>
      </c>
      <c r="J330" s="126">
        <v>13.144469492105083</v>
      </c>
      <c r="K330" s="126">
        <v>0.74</v>
      </c>
      <c r="L330" s="126">
        <f t="shared" si="16"/>
        <v>48.237443405632945</v>
      </c>
      <c r="M330" s="126">
        <f t="shared" si="17"/>
        <v>9.726907424157762</v>
      </c>
      <c r="N330" s="163">
        <f t="shared" si="18"/>
        <v>9.726907424157762</v>
      </c>
      <c r="O330" s="165">
        <f>appliance_sim_data!D332-N330</f>
        <v>18.273092575842238</v>
      </c>
      <c r="P330" s="165">
        <f t="shared" si="19"/>
        <v>0</v>
      </c>
    </row>
    <row r="331" spans="8:16" x14ac:dyDescent="0.2">
      <c r="H331" s="157">
        <v>0.22291666666666701</v>
      </c>
      <c r="I331" s="126">
        <v>71.456601709103055</v>
      </c>
      <c r="J331" s="126">
        <v>14.563803717511222</v>
      </c>
      <c r="K331" s="126">
        <v>0.95</v>
      </c>
      <c r="L331" s="126">
        <f t="shared" ref="L331:L394" si="20">I331*K331</f>
        <v>67.883771623647903</v>
      </c>
      <c r="M331" s="126">
        <f t="shared" ref="M331:M394" si="21">J331*K331</f>
        <v>13.83561353163566</v>
      </c>
      <c r="N331" s="163">
        <f t="shared" ref="N331:N394" si="22">M331*$B$46*$B$47</f>
        <v>13.835613531635662</v>
      </c>
      <c r="O331" s="165">
        <f>appliance_sim_data!D333-N331</f>
        <v>14.164386468364338</v>
      </c>
      <c r="P331" s="165">
        <f t="shared" ref="P331:P394" si="23">IF(O331&lt;0, ABS(O331), 0)</f>
        <v>0</v>
      </c>
    </row>
    <row r="332" spans="8:16" x14ac:dyDescent="0.2">
      <c r="H332" s="157">
        <v>0.22361111111111101</v>
      </c>
      <c r="I332" s="126">
        <v>77.919796909668321</v>
      </c>
      <c r="J332" s="126">
        <v>16.050294710405218</v>
      </c>
      <c r="K332" s="126">
        <v>0.95</v>
      </c>
      <c r="L332" s="126">
        <f t="shared" si="20"/>
        <v>74.023807064184908</v>
      </c>
      <c r="M332" s="126">
        <f t="shared" si="21"/>
        <v>15.247779974884956</v>
      </c>
      <c r="N332" s="163">
        <f t="shared" si="22"/>
        <v>15.247779974884958</v>
      </c>
      <c r="O332" s="165">
        <f>appliance_sim_data!D334-N332</f>
        <v>12.752220025115042</v>
      </c>
      <c r="P332" s="165">
        <f t="shared" si="23"/>
        <v>0</v>
      </c>
    </row>
    <row r="333" spans="8:16" x14ac:dyDescent="0.2">
      <c r="H333" s="157">
        <v>0.22430555555555601</v>
      </c>
      <c r="I333" s="126">
        <v>84.55879561200409</v>
      </c>
      <c r="J333" s="126">
        <v>17.601842999718734</v>
      </c>
      <c r="K333" s="126">
        <v>0.96</v>
      </c>
      <c r="L333" s="126">
        <f t="shared" si="20"/>
        <v>81.176443787523922</v>
      </c>
      <c r="M333" s="126">
        <f t="shared" si="21"/>
        <v>16.897769279729985</v>
      </c>
      <c r="N333" s="163">
        <f t="shared" si="22"/>
        <v>16.897769279729985</v>
      </c>
      <c r="O333" s="165">
        <f>appliance_sim_data!D335-N333</f>
        <v>11.102230720270015</v>
      </c>
      <c r="P333" s="165">
        <f t="shared" si="23"/>
        <v>0</v>
      </c>
    </row>
    <row r="334" spans="8:16" x14ac:dyDescent="0.2">
      <c r="H334" s="157">
        <v>0.22500000000000001</v>
      </c>
      <c r="I334" s="126">
        <v>91.357600793997747</v>
      </c>
      <c r="J334" s="126">
        <v>19.21632014717169</v>
      </c>
      <c r="K334" s="126">
        <v>0.97</v>
      </c>
      <c r="L334" s="126">
        <f t="shared" si="20"/>
        <v>88.616872770177807</v>
      </c>
      <c r="M334" s="126">
        <f t="shared" si="21"/>
        <v>18.639830542756538</v>
      </c>
      <c r="N334" s="163">
        <f t="shared" si="22"/>
        <v>18.639830542756538</v>
      </c>
      <c r="O334" s="165">
        <f>appliance_sim_data!D336-N334</f>
        <v>9.3601694572434617</v>
      </c>
      <c r="P334" s="165">
        <f t="shared" si="23"/>
        <v>0</v>
      </c>
    </row>
    <row r="335" spans="8:16" x14ac:dyDescent="0.2">
      <c r="H335" s="157">
        <v>0.225694444444444</v>
      </c>
      <c r="I335" s="126">
        <v>98.300814859894771</v>
      </c>
      <c r="J335" s="126">
        <v>20.891589001987604</v>
      </c>
      <c r="K335" s="126">
        <v>0.98</v>
      </c>
      <c r="L335" s="126">
        <f t="shared" si="20"/>
        <v>96.334798562696875</v>
      </c>
      <c r="M335" s="126">
        <f t="shared" si="21"/>
        <v>20.473757221947853</v>
      </c>
      <c r="N335" s="163">
        <f t="shared" si="22"/>
        <v>20.473757221947853</v>
      </c>
      <c r="O335" s="165">
        <f>appliance_sim_data!D337-N335</f>
        <v>7.526242778052147</v>
      </c>
      <c r="P335" s="165">
        <f t="shared" si="23"/>
        <v>0</v>
      </c>
    </row>
    <row r="336" spans="8:16" x14ac:dyDescent="0.2">
      <c r="H336" s="157">
        <v>0.226388888888889</v>
      </c>
      <c r="I336" s="126">
        <v>105.37369051887565</v>
      </c>
      <c r="J336" s="126">
        <v>22.625520390188644</v>
      </c>
      <c r="K336" s="126">
        <v>0.98</v>
      </c>
      <c r="L336" s="126">
        <f t="shared" si="20"/>
        <v>103.26621670849813</v>
      </c>
      <c r="M336" s="126">
        <f t="shared" si="21"/>
        <v>22.173009982384869</v>
      </c>
      <c r="N336" s="163">
        <f t="shared" si="22"/>
        <v>22.173009982384869</v>
      </c>
      <c r="O336" s="165">
        <f>appliance_sim_data!D338-N336</f>
        <v>5.826990017615131</v>
      </c>
      <c r="P336" s="165">
        <f t="shared" si="23"/>
        <v>0</v>
      </c>
    </row>
    <row r="337" spans="8:16" x14ac:dyDescent="0.2">
      <c r="H337" s="157">
        <v>0.227083333333333</v>
      </c>
      <c r="I337" s="126">
        <v>112.56216410025482</v>
      </c>
      <c r="J337" s="126">
        <v>24.416006717446198</v>
      </c>
      <c r="K337" s="126">
        <v>0.98</v>
      </c>
      <c r="L337" s="126">
        <f t="shared" si="20"/>
        <v>110.31092081824973</v>
      </c>
      <c r="M337" s="126">
        <f t="shared" si="21"/>
        <v>23.927686583097273</v>
      </c>
      <c r="N337" s="163">
        <f t="shared" si="22"/>
        <v>23.927686583097273</v>
      </c>
      <c r="O337" s="165">
        <f>appliance_sim_data!D339-N337</f>
        <v>4.0723134169027269</v>
      </c>
      <c r="P337" s="165">
        <f t="shared" si="23"/>
        <v>0</v>
      </c>
    </row>
    <row r="338" spans="8:16" x14ac:dyDescent="0.2">
      <c r="H338" s="157">
        <v>0.227777777777778</v>
      </c>
      <c r="I338" s="126">
        <v>119.852874494895</v>
      </c>
      <c r="J338" s="126">
        <v>26.260972917945388</v>
      </c>
      <c r="K338" s="126">
        <v>0.82</v>
      </c>
      <c r="L338" s="126">
        <f t="shared" si="20"/>
        <v>98.279357085813899</v>
      </c>
      <c r="M338" s="126">
        <f t="shared" si="21"/>
        <v>21.533997792715216</v>
      </c>
      <c r="N338" s="163">
        <f t="shared" si="22"/>
        <v>21.533997792715216</v>
      </c>
      <c r="O338" s="165">
        <f>appliance_sim_data!D340-N338</f>
        <v>6.4660022072847845</v>
      </c>
      <c r="P338" s="165">
        <f t="shared" si="23"/>
        <v>0</v>
      </c>
    </row>
    <row r="339" spans="8:16" x14ac:dyDescent="0.2">
      <c r="H339" s="157">
        <v>0.22847222222222199</v>
      </c>
      <c r="I339" s="126">
        <v>127.23317045735294</v>
      </c>
      <c r="J339" s="126">
        <v>28.158385134942751</v>
      </c>
      <c r="K339" s="126">
        <v>0.82</v>
      </c>
      <c r="L339" s="126">
        <f t="shared" si="20"/>
        <v>104.3311997750294</v>
      </c>
      <c r="M339" s="126">
        <f t="shared" si="21"/>
        <v>23.089875810653055</v>
      </c>
      <c r="N339" s="163">
        <f t="shared" si="22"/>
        <v>23.089875810653055</v>
      </c>
      <c r="O339" s="165">
        <f>appliance_sim_data!D341-N339</f>
        <v>4.9101241893469449</v>
      </c>
      <c r="P339" s="165">
        <f t="shared" si="23"/>
        <v>0</v>
      </c>
    </row>
    <row r="340" spans="8:16" x14ac:dyDescent="0.2">
      <c r="H340" s="157">
        <v>0.22916666666666699</v>
      </c>
      <c r="I340" s="126">
        <v>134.69110859357468</v>
      </c>
      <c r="J340" s="126">
        <v>30.106257473576722</v>
      </c>
      <c r="K340" s="126">
        <v>0.81</v>
      </c>
      <c r="L340" s="126">
        <f t="shared" si="20"/>
        <v>109.0997979607955</v>
      </c>
      <c r="M340" s="126">
        <f t="shared" si="21"/>
        <v>24.386068553597145</v>
      </c>
      <c r="N340" s="163">
        <f t="shared" si="22"/>
        <v>24.386068553597145</v>
      </c>
      <c r="O340" s="165">
        <f>appliance_sim_data!D342-N340</f>
        <v>3.6139314464028551</v>
      </c>
      <c r="P340" s="165">
        <f t="shared" si="23"/>
        <v>0</v>
      </c>
    </row>
    <row r="341" spans="8:16" x14ac:dyDescent="0.2">
      <c r="H341" s="157">
        <v>0.22986111111111099</v>
      </c>
      <c r="I341" s="126">
        <v>142.21544399615672</v>
      </c>
      <c r="J341" s="126">
        <v>32.102657124280029</v>
      </c>
      <c r="K341" s="126">
        <v>0.81</v>
      </c>
      <c r="L341" s="126">
        <f t="shared" si="20"/>
        <v>115.19450963688695</v>
      </c>
      <c r="M341" s="126">
        <f t="shared" si="21"/>
        <v>26.003152270666824</v>
      </c>
      <c r="N341" s="163">
        <f t="shared" si="22"/>
        <v>26.003152270666824</v>
      </c>
      <c r="O341" s="165">
        <f>appliance_sim_data!D343-N341</f>
        <v>1.9968477293331759</v>
      </c>
      <c r="P341" s="165">
        <f t="shared" si="23"/>
        <v>0</v>
      </c>
    </row>
    <row r="342" spans="8:16" x14ac:dyDescent="0.2">
      <c r="H342" s="157">
        <v>0.23055555555555601</v>
      </c>
      <c r="I342" s="126">
        <v>149.79561517158638</v>
      </c>
      <c r="J342" s="126">
        <v>34.145708116394161</v>
      </c>
      <c r="K342" s="126">
        <v>0.81</v>
      </c>
      <c r="L342" s="126">
        <f t="shared" si="20"/>
        <v>121.33444828898497</v>
      </c>
      <c r="M342" s="126">
        <f t="shared" si="21"/>
        <v>27.658023574279273</v>
      </c>
      <c r="N342" s="163">
        <f t="shared" si="22"/>
        <v>27.658023574279277</v>
      </c>
      <c r="O342" s="165">
        <f>appliance_sim_data!D344-N342</f>
        <v>0.3419764257207234</v>
      </c>
      <c r="P342" s="165">
        <f t="shared" si="23"/>
        <v>0</v>
      </c>
    </row>
    <row r="343" spans="8:16" x14ac:dyDescent="0.2">
      <c r="H343" s="157">
        <v>0.23125000000000001</v>
      </c>
      <c r="I343" s="126">
        <v>157.42172462884332</v>
      </c>
      <c r="J343" s="126">
        <v>36.233593926621744</v>
      </c>
      <c r="K343" s="126">
        <v>0.81</v>
      </c>
      <c r="L343" s="126">
        <f t="shared" si="20"/>
        <v>127.5115969493631</v>
      </c>
      <c r="M343" s="126">
        <f t="shared" si="21"/>
        <v>29.349211080563613</v>
      </c>
      <c r="N343" s="163">
        <f t="shared" si="22"/>
        <v>29.349211080563613</v>
      </c>
      <c r="O343" s="165">
        <f>appliance_sim_data!D345-N343</f>
        <v>-1.3492110805636131</v>
      </c>
      <c r="P343" s="165">
        <f t="shared" si="23"/>
        <v>1.3492110805636131</v>
      </c>
    </row>
    <row r="344" spans="8:16" x14ac:dyDescent="0.2">
      <c r="H344" s="157">
        <v>0.23194444444444401</v>
      </c>
      <c r="I344" s="126">
        <v>165.08451626230382</v>
      </c>
      <c r="J344" s="126">
        <v>38.364559135725273</v>
      </c>
      <c r="K344" s="126">
        <v>0.78</v>
      </c>
      <c r="L344" s="126">
        <f t="shared" si="20"/>
        <v>128.76592268459697</v>
      </c>
      <c r="M344" s="126">
        <f t="shared" si="21"/>
        <v>29.924356125865714</v>
      </c>
      <c r="N344" s="163">
        <f t="shared" si="22"/>
        <v>29.924356125865714</v>
      </c>
      <c r="O344" s="165">
        <f>appliance_sim_data!D346-N344</f>
        <v>-1.9243561258657138</v>
      </c>
      <c r="P344" s="165">
        <f t="shared" si="23"/>
        <v>1.9243561258657138</v>
      </c>
    </row>
    <row r="345" spans="8:16" x14ac:dyDescent="0.2">
      <c r="H345" s="157">
        <v>0.23263888888888901</v>
      </c>
      <c r="I345" s="126">
        <v>172.77535046022572</v>
      </c>
      <c r="J345" s="126">
        <v>40.536910299292131</v>
      </c>
      <c r="K345" s="126">
        <v>0.78</v>
      </c>
      <c r="L345" s="126">
        <f t="shared" si="20"/>
        <v>134.76477335897607</v>
      </c>
      <c r="M345" s="126">
        <f t="shared" si="21"/>
        <v>31.618790033447862</v>
      </c>
      <c r="N345" s="163">
        <f t="shared" si="22"/>
        <v>31.618790033447866</v>
      </c>
      <c r="O345" s="165">
        <f>appliance_sim_data!D347-N345</f>
        <v>-3.6187900334478655</v>
      </c>
      <c r="P345" s="165">
        <f t="shared" si="23"/>
        <v>3.6187900334478655</v>
      </c>
    </row>
    <row r="346" spans="8:16" x14ac:dyDescent="0.2">
      <c r="H346" s="157">
        <v>0.233333333333333</v>
      </c>
      <c r="I346" s="126">
        <v>180.4861776989105</v>
      </c>
      <c r="J346" s="126">
        <v>42.749016174150917</v>
      </c>
      <c r="K346" s="126">
        <v>0.79</v>
      </c>
      <c r="L346" s="126">
        <f t="shared" si="20"/>
        <v>142.58408038213929</v>
      </c>
      <c r="M346" s="126">
        <f t="shared" si="21"/>
        <v>33.771722777579228</v>
      </c>
      <c r="N346" s="163">
        <f t="shared" si="22"/>
        <v>33.771722777579228</v>
      </c>
      <c r="O346" s="165">
        <f>appliance_sim_data!D348-N346</f>
        <v>-5.7717227775792281</v>
      </c>
      <c r="P346" s="165">
        <f t="shared" si="23"/>
        <v>5.7717227775792281</v>
      </c>
    </row>
    <row r="347" spans="8:16" x14ac:dyDescent="0.2">
      <c r="H347" s="157">
        <v>0.234027777777778</v>
      </c>
      <c r="I347" s="126">
        <v>188.2095112383455</v>
      </c>
      <c r="J347" s="126">
        <v>44.999307420916068</v>
      </c>
      <c r="K347" s="126">
        <v>0.8</v>
      </c>
      <c r="L347" s="126">
        <f t="shared" si="20"/>
        <v>150.5676089906764</v>
      </c>
      <c r="M347" s="126">
        <f t="shared" si="21"/>
        <v>35.999445936732855</v>
      </c>
      <c r="N347" s="163">
        <f t="shared" si="22"/>
        <v>35.999445936732855</v>
      </c>
      <c r="O347" s="165">
        <f>appliance_sim_data!D349-N347</f>
        <v>-7.9994459367328545</v>
      </c>
      <c r="P347" s="165">
        <f t="shared" si="23"/>
        <v>7.9994459367328545</v>
      </c>
    </row>
    <row r="348" spans="8:16" x14ac:dyDescent="0.2">
      <c r="H348" s="157">
        <v>0.234722222222222</v>
      </c>
      <c r="I348" s="126">
        <v>195.93839941383928</v>
      </c>
      <c r="J348" s="126">
        <v>47.286275884791543</v>
      </c>
      <c r="K348" s="126">
        <v>0.8</v>
      </c>
      <c r="L348" s="126">
        <f t="shared" si="20"/>
        <v>156.75071953107144</v>
      </c>
      <c r="M348" s="126">
        <f t="shared" si="21"/>
        <v>37.829020707833237</v>
      </c>
      <c r="N348" s="163">
        <f t="shared" si="22"/>
        <v>37.829020707833244</v>
      </c>
      <c r="O348" s="165">
        <f>appliance_sim_data!D350-N348</f>
        <v>-9.8290207078332443</v>
      </c>
      <c r="P348" s="165">
        <f t="shared" si="23"/>
        <v>9.8290207078332443</v>
      </c>
    </row>
    <row r="349" spans="8:16" x14ac:dyDescent="0.2">
      <c r="H349" s="157">
        <v>0.235416666666667</v>
      </c>
      <c r="I349" s="126">
        <v>203.66639791690204</v>
      </c>
      <c r="J349" s="126">
        <v>49.608473540940039</v>
      </c>
      <c r="K349" s="126">
        <v>0.78</v>
      </c>
      <c r="L349" s="126">
        <f t="shared" si="20"/>
        <v>158.85979037518359</v>
      </c>
      <c r="M349" s="126">
        <f t="shared" si="21"/>
        <v>38.694609361933232</v>
      </c>
      <c r="N349" s="163">
        <f t="shared" si="22"/>
        <v>38.694609361933232</v>
      </c>
      <c r="O349" s="165">
        <f>appliance_sim_data!D351-N349</f>
        <v>-10.694609361933232</v>
      </c>
      <c r="P349" s="165">
        <f t="shared" si="23"/>
        <v>10.694609361933232</v>
      </c>
    </row>
    <row r="350" spans="8:16" x14ac:dyDescent="0.2">
      <c r="H350" s="157">
        <v>0.23611111111111099</v>
      </c>
      <c r="I350" s="126">
        <v>211.3875423742864</v>
      </c>
      <c r="J350" s="126">
        <v>51.964511177083118</v>
      </c>
      <c r="K350" s="126">
        <v>0.33</v>
      </c>
      <c r="L350" s="126">
        <f t="shared" si="20"/>
        <v>69.757888983514519</v>
      </c>
      <c r="M350" s="126">
        <f t="shared" si="21"/>
        <v>17.148288688437429</v>
      </c>
      <c r="N350" s="163">
        <f t="shared" si="22"/>
        <v>17.148288688437429</v>
      </c>
      <c r="O350" s="165">
        <f>appliance_sim_data!D352-N350</f>
        <v>10.851711311562571</v>
      </c>
      <c r="P350" s="165">
        <f t="shared" si="23"/>
        <v>0</v>
      </c>
    </row>
    <row r="351" spans="8:16" x14ac:dyDescent="0.2">
      <c r="H351" s="157">
        <v>0.23680555555555599</v>
      </c>
      <c r="I351" s="126">
        <v>219.09632146427751</v>
      </c>
      <c r="J351" s="126">
        <v>54.353056874303988</v>
      </c>
      <c r="K351" s="126">
        <v>0.33</v>
      </c>
      <c r="L351" s="126">
        <f t="shared" si="20"/>
        <v>72.301786083211582</v>
      </c>
      <c r="M351" s="126">
        <f t="shared" si="21"/>
        <v>17.936508768520316</v>
      </c>
      <c r="N351" s="163">
        <f t="shared" si="22"/>
        <v>17.936508768520316</v>
      </c>
      <c r="O351" s="165">
        <f>appliance_sim_data!D353-N351</f>
        <v>10.063491231479684</v>
      </c>
      <c r="P351" s="165">
        <f t="shared" si="23"/>
        <v>0</v>
      </c>
    </row>
    <row r="352" spans="8:16" x14ac:dyDescent="0.2">
      <c r="H352" s="157">
        <v>0.23749999999999999</v>
      </c>
      <c r="I352" s="126">
        <v>226.78765075172595</v>
      </c>
      <c r="J352" s="126">
        <v>56.772834337019397</v>
      </c>
      <c r="K352" s="126">
        <v>0.32</v>
      </c>
      <c r="L352" s="126">
        <f t="shared" si="20"/>
        <v>72.572048240552306</v>
      </c>
      <c r="M352" s="126">
        <f t="shared" si="21"/>
        <v>18.167306987846207</v>
      </c>
      <c r="N352" s="163">
        <f t="shared" si="22"/>
        <v>18.167306987846207</v>
      </c>
      <c r="O352" s="165">
        <f>appliance_sim_data!D354-N352</f>
        <v>9.8326930121537934</v>
      </c>
      <c r="P352" s="165">
        <f t="shared" si="23"/>
        <v>0</v>
      </c>
    </row>
    <row r="353" spans="8:16" x14ac:dyDescent="0.2">
      <c r="H353" s="157">
        <v>0.23819444444444399</v>
      </c>
      <c r="I353" s="126">
        <v>234.45684737601783</v>
      </c>
      <c r="J353" s="126">
        <v>59.222621114537901</v>
      </c>
      <c r="K353" s="126">
        <v>0.33</v>
      </c>
      <c r="L353" s="126">
        <f t="shared" si="20"/>
        <v>77.370759634085886</v>
      </c>
      <c r="M353" s="126">
        <f t="shared" si="21"/>
        <v>19.543464967797508</v>
      </c>
      <c r="N353" s="163">
        <f t="shared" si="22"/>
        <v>19.543464967797508</v>
      </c>
      <c r="O353" s="165">
        <f>appliance_sim_data!D355-N353</f>
        <v>8.4565350322024919</v>
      </c>
      <c r="P353" s="165">
        <f t="shared" si="23"/>
        <v>0</v>
      </c>
    </row>
    <row r="354" spans="8:16" x14ac:dyDescent="0.2">
      <c r="H354" s="157">
        <v>0.23888888888888901</v>
      </c>
      <c r="I354" s="126">
        <v>242.09960568762565</v>
      </c>
      <c r="J354" s="126">
        <v>61.701246749370426</v>
      </c>
      <c r="K354" s="126">
        <v>0.83</v>
      </c>
      <c r="L354" s="126">
        <f t="shared" si="20"/>
        <v>200.94267272072929</v>
      </c>
      <c r="M354" s="126">
        <f t="shared" si="21"/>
        <v>51.212034801977453</v>
      </c>
      <c r="N354" s="163">
        <f t="shared" si="22"/>
        <v>51.212034801977453</v>
      </c>
      <c r="O354" s="165">
        <f>appliance_sim_data!D356-N354</f>
        <v>-23.212034801977453</v>
      </c>
      <c r="P354" s="165">
        <f t="shared" si="23"/>
        <v>23.212034801977453</v>
      </c>
    </row>
    <row r="355" spans="8:16" x14ac:dyDescent="0.2">
      <c r="H355" s="157">
        <v>0.23958333333333301</v>
      </c>
      <c r="I355" s="126">
        <v>249.71197389747758</v>
      </c>
      <c r="J355" s="126">
        <v>64.207590881261581</v>
      </c>
      <c r="K355" s="126">
        <v>0.83</v>
      </c>
      <c r="L355" s="126">
        <f t="shared" si="20"/>
        <v>207.26093833490637</v>
      </c>
      <c r="M355" s="126">
        <f t="shared" si="21"/>
        <v>53.29230043144711</v>
      </c>
      <c r="N355" s="163">
        <f t="shared" si="22"/>
        <v>53.29230043144711</v>
      </c>
      <c r="O355" s="165">
        <f>appliance_sim_data!D357-N355</f>
        <v>-25.29230043144711</v>
      </c>
      <c r="P355" s="165">
        <f t="shared" si="23"/>
        <v>25.29230043144711</v>
      </c>
    </row>
    <row r="356" spans="8:16" x14ac:dyDescent="0.2">
      <c r="H356" s="157">
        <v>0.24027777777777801</v>
      </c>
      <c r="I356" s="126">
        <v>257.29033177817962</v>
      </c>
      <c r="J356" s="126">
        <v>66.740581330702071</v>
      </c>
      <c r="K356" s="126">
        <v>0.85</v>
      </c>
      <c r="L356" s="126">
        <f t="shared" si="20"/>
        <v>218.69678201145268</v>
      </c>
      <c r="M356" s="126">
        <f t="shared" si="21"/>
        <v>56.729494131096757</v>
      </c>
      <c r="N356" s="163">
        <f t="shared" si="22"/>
        <v>56.729494131096764</v>
      </c>
      <c r="O356" s="165">
        <f>appliance_sim_data!D358-N356</f>
        <v>-28.729494131096764</v>
      </c>
      <c r="P356" s="165">
        <f t="shared" si="23"/>
        <v>28.729494131096764</v>
      </c>
    </row>
    <row r="357" spans="8:16" x14ac:dyDescent="0.2">
      <c r="H357" s="157">
        <v>0.240972222222222</v>
      </c>
      <c r="I357" s="126">
        <v>264.83136943583554</v>
      </c>
      <c r="J357" s="126">
        <v>69.299192181238197</v>
      </c>
      <c r="K357" s="126">
        <v>0.87</v>
      </c>
      <c r="L357" s="126">
        <f t="shared" si="20"/>
        <v>230.40329140917692</v>
      </c>
      <c r="M357" s="126">
        <f t="shared" si="21"/>
        <v>60.290297197677233</v>
      </c>
      <c r="N357" s="163">
        <f t="shared" si="22"/>
        <v>60.290297197677233</v>
      </c>
      <c r="O357" s="165">
        <f>appliance_sim_data!D359-N357</f>
        <v>-32.290297197677233</v>
      </c>
      <c r="P357" s="165">
        <f t="shared" si="23"/>
        <v>32.290297197677233</v>
      </c>
    </row>
    <row r="358" spans="8:16" x14ac:dyDescent="0.2">
      <c r="H358" s="157">
        <v>0.241666666666667</v>
      </c>
      <c r="I358" s="126">
        <v>272.33206715522442</v>
      </c>
      <c r="J358" s="126">
        <v>71.88244187618173</v>
      </c>
      <c r="K358" s="126">
        <v>0.83</v>
      </c>
      <c r="L358" s="126">
        <f t="shared" si="20"/>
        <v>226.03561573883627</v>
      </c>
      <c r="M358" s="126">
        <f t="shared" si="21"/>
        <v>59.662426757230833</v>
      </c>
      <c r="N358" s="163">
        <f t="shared" si="22"/>
        <v>59.662426757230833</v>
      </c>
      <c r="O358" s="165">
        <f>appliance_sim_data!D360-N358</f>
        <v>-31.662426757230833</v>
      </c>
      <c r="P358" s="165">
        <f t="shared" si="23"/>
        <v>31.662426757230833</v>
      </c>
    </row>
    <row r="359" spans="8:16" x14ac:dyDescent="0.2">
      <c r="H359" s="157">
        <v>0.242361111111111</v>
      </c>
      <c r="I359" s="126">
        <v>279.78967630846046</v>
      </c>
      <c r="J359" s="126">
        <v>74.489391342163458</v>
      </c>
      <c r="K359" s="126">
        <v>0.78</v>
      </c>
      <c r="L359" s="126">
        <f t="shared" si="20"/>
        <v>218.23594752059915</v>
      </c>
      <c r="M359" s="126">
        <f t="shared" si="21"/>
        <v>58.101725246887497</v>
      </c>
      <c r="N359" s="163">
        <f t="shared" si="22"/>
        <v>58.101725246887497</v>
      </c>
      <c r="O359" s="165">
        <f>appliance_sim_data!D361-N359</f>
        <v>128.8982747531125</v>
      </c>
      <c r="P359" s="165">
        <f t="shared" si="23"/>
        <v>0</v>
      </c>
    </row>
    <row r="360" spans="8:16" x14ac:dyDescent="0.2">
      <c r="H360" s="157">
        <v>0.243055555555556</v>
      </c>
      <c r="I360" s="126">
        <v>287.20170130759431</v>
      </c>
      <c r="J360" s="126">
        <v>77.119142149356833</v>
      </c>
      <c r="K360" s="126">
        <v>0.81</v>
      </c>
      <c r="L360" s="126">
        <f t="shared" si="20"/>
        <v>232.6333780591514</v>
      </c>
      <c r="M360" s="126">
        <f t="shared" si="21"/>
        <v>62.466505140979038</v>
      </c>
      <c r="N360" s="163">
        <f t="shared" si="22"/>
        <v>62.466505140979045</v>
      </c>
      <c r="O360" s="165">
        <f>appliance_sim_data!D362-N360</f>
        <v>124.53349485902095</v>
      </c>
      <c r="P360" s="165">
        <f t="shared" si="23"/>
        <v>0</v>
      </c>
    </row>
    <row r="361" spans="8:16" x14ac:dyDescent="0.2">
      <c r="H361" s="157">
        <v>0.24374999999999999</v>
      </c>
      <c r="I361" s="126">
        <v>294.56588257417047</v>
      </c>
      <c r="J361" s="126">
        <v>79.770834715971574</v>
      </c>
      <c r="K361" s="126">
        <v>0.82</v>
      </c>
      <c r="L361" s="126">
        <f t="shared" si="20"/>
        <v>241.54402371081977</v>
      </c>
      <c r="M361" s="126">
        <f t="shared" si="21"/>
        <v>65.41208446709669</v>
      </c>
      <c r="N361" s="163">
        <f t="shared" si="22"/>
        <v>65.41208446709669</v>
      </c>
      <c r="O361" s="165">
        <f>appliance_sim_data!D363-N361</f>
        <v>121.58791553290331</v>
      </c>
      <c r="P361" s="165">
        <f t="shared" si="23"/>
        <v>0</v>
      </c>
    </row>
    <row r="362" spans="8:16" x14ac:dyDescent="0.2">
      <c r="H362" s="157">
        <v>0.24444444444444399</v>
      </c>
      <c r="I362" s="126">
        <v>301.88018049335585</v>
      </c>
      <c r="J362" s="126">
        <v>82.443646562794783</v>
      </c>
      <c r="K362" s="126">
        <v>0.82</v>
      </c>
      <c r="L362" s="126">
        <f t="shared" si="20"/>
        <v>247.54174800455178</v>
      </c>
      <c r="M362" s="126">
        <f t="shared" si="21"/>
        <v>67.603790181491718</v>
      </c>
      <c r="N362" s="163">
        <f t="shared" si="22"/>
        <v>67.603790181491718</v>
      </c>
      <c r="O362" s="165">
        <f>appliance_sim_data!D364-N362</f>
        <v>119.39620981850828</v>
      </c>
      <c r="P362" s="165">
        <f t="shared" si="23"/>
        <v>0</v>
      </c>
    </row>
    <row r="363" spans="8:16" x14ac:dyDescent="0.2">
      <c r="H363" s="157">
        <v>0.24513888888888899</v>
      </c>
      <c r="I363" s="126">
        <v>309.14276031628265</v>
      </c>
      <c r="J363" s="126">
        <v>85.136790622003986</v>
      </c>
      <c r="K363" s="126">
        <v>0.82</v>
      </c>
      <c r="L363" s="126">
        <f t="shared" si="20"/>
        <v>253.49706345935175</v>
      </c>
      <c r="M363" s="126">
        <f t="shared" si="21"/>
        <v>69.812168310043262</v>
      </c>
      <c r="N363" s="163">
        <f t="shared" si="22"/>
        <v>69.812168310043262</v>
      </c>
      <c r="O363" s="165">
        <f>appliance_sim_data!D365-N363</f>
        <v>117.18783168995674</v>
      </c>
      <c r="P363" s="165">
        <f t="shared" si="23"/>
        <v>0</v>
      </c>
    </row>
    <row r="364" spans="8:16" x14ac:dyDescent="0.2">
      <c r="H364" s="157">
        <v>0.24583333333333299</v>
      </c>
      <c r="I364" s="126">
        <v>316.35197797167427</v>
      </c>
      <c r="J364" s="126">
        <v>87.84951360322799</v>
      </c>
      <c r="K364" s="126">
        <v>0.86</v>
      </c>
      <c r="L364" s="126">
        <f t="shared" si="20"/>
        <v>272.06270105563988</v>
      </c>
      <c r="M364" s="126">
        <f t="shared" si="21"/>
        <v>75.550581698776071</v>
      </c>
      <c r="N364" s="163">
        <f t="shared" si="22"/>
        <v>75.550581698776071</v>
      </c>
      <c r="O364" s="165">
        <f>appliance_sim_data!D366-N364</f>
        <v>111.44941830122393</v>
      </c>
      <c r="P364" s="165">
        <f t="shared" si="23"/>
        <v>0</v>
      </c>
    </row>
    <row r="365" spans="8:16" x14ac:dyDescent="0.2">
      <c r="H365" s="157">
        <v>0.24652777777777801</v>
      </c>
      <c r="I365" s="126">
        <v>323.50636674613406</v>
      </c>
      <c r="J365" s="126">
        <v>90.58109441876465</v>
      </c>
      <c r="K365" s="126">
        <v>0.85</v>
      </c>
      <c r="L365" s="126">
        <f t="shared" si="20"/>
        <v>274.98041173421393</v>
      </c>
      <c r="M365" s="126">
        <f t="shared" si="21"/>
        <v>76.993930255949948</v>
      </c>
      <c r="N365" s="163">
        <f t="shared" si="22"/>
        <v>76.993930255949962</v>
      </c>
      <c r="O365" s="165">
        <f>appliance_sim_data!D367-N365</f>
        <v>110.00606974405004</v>
      </c>
      <c r="P365" s="165">
        <f t="shared" si="23"/>
        <v>0</v>
      </c>
    </row>
    <row r="366" spans="8:16" x14ac:dyDescent="0.2">
      <c r="H366" s="157">
        <v>0.24722222222222201</v>
      </c>
      <c r="I366" s="126">
        <v>330.6046247917198</v>
      </c>
      <c r="J366" s="126">
        <v>93.330842669019901</v>
      </c>
      <c r="K366" s="126">
        <v>0.84</v>
      </c>
      <c r="L366" s="126">
        <f t="shared" si="20"/>
        <v>277.70788482504463</v>
      </c>
      <c r="M366" s="126">
        <f t="shared" si="21"/>
        <v>78.397907841976718</v>
      </c>
      <c r="N366" s="163">
        <f t="shared" si="22"/>
        <v>78.397907841976718</v>
      </c>
      <c r="O366" s="165">
        <f>appliance_sim_data!D368-N366</f>
        <v>108.60209215802328</v>
      </c>
      <c r="P366" s="165">
        <f t="shared" si="23"/>
        <v>0</v>
      </c>
    </row>
    <row r="367" spans="8:16" x14ac:dyDescent="0.2">
      <c r="H367" s="157">
        <v>0.24791666666666701</v>
      </c>
      <c r="I367" s="126">
        <v>337.64560341923408</v>
      </c>
      <c r="J367" s="126">
        <v>96.098097188527063</v>
      </c>
      <c r="K367" s="126">
        <v>0.75</v>
      </c>
      <c r="L367" s="126">
        <f t="shared" si="20"/>
        <v>253.23420256442557</v>
      </c>
      <c r="M367" s="126">
        <f t="shared" si="21"/>
        <v>72.073572891395301</v>
      </c>
      <c r="N367" s="163">
        <f t="shared" si="22"/>
        <v>72.073572891395301</v>
      </c>
      <c r="O367" s="165">
        <f>appliance_sim_data!D369-N367</f>
        <v>114.9264271086047</v>
      </c>
      <c r="P367" s="165">
        <f t="shared" si="23"/>
        <v>0</v>
      </c>
    </row>
    <row r="368" spans="8:16" x14ac:dyDescent="0.2">
      <c r="H368" s="157">
        <v>0.24861111111111101</v>
      </c>
      <c r="I368" s="126">
        <v>344.62829613598768</v>
      </c>
      <c r="J368" s="126">
        <v>98.882224652331644</v>
      </c>
      <c r="K368" s="126">
        <v>0.75</v>
      </c>
      <c r="L368" s="126">
        <f t="shared" si="20"/>
        <v>258.47122210199075</v>
      </c>
      <c r="M368" s="126">
        <f t="shared" si="21"/>
        <v>74.16166848924874</v>
      </c>
      <c r="N368" s="163">
        <f t="shared" si="22"/>
        <v>74.161668489248754</v>
      </c>
      <c r="O368" s="165">
        <f>appliance_sim_data!D370-N368</f>
        <v>112.83833151075125</v>
      </c>
      <c r="P368" s="165">
        <f t="shared" si="23"/>
        <v>0</v>
      </c>
    </row>
    <row r="369" spans="8:16" x14ac:dyDescent="0.2">
      <c r="H369" s="157">
        <v>0.249305555555556</v>
      </c>
      <c r="I369" s="126">
        <v>351.55182838756065</v>
      </c>
      <c r="J369" s="126">
        <v>101.6826182420856</v>
      </c>
      <c r="K369" s="126">
        <v>0.74</v>
      </c>
      <c r="L369" s="126">
        <f t="shared" si="20"/>
        <v>260.14835300679488</v>
      </c>
      <c r="M369" s="126">
        <f t="shared" si="21"/>
        <v>75.24513749914334</v>
      </c>
      <c r="N369" s="163">
        <f t="shared" si="22"/>
        <v>75.24513749914334</v>
      </c>
      <c r="O369" s="165">
        <f>appliance_sim_data!D371-N369</f>
        <v>111.75486250085666</v>
      </c>
      <c r="P369" s="165">
        <f t="shared" si="23"/>
        <v>0</v>
      </c>
    </row>
    <row r="370" spans="8:16" x14ac:dyDescent="0.2">
      <c r="H370" s="157">
        <v>0.25</v>
      </c>
      <c r="I370" s="126">
        <v>358.41544796405987</v>
      </c>
      <c r="J370" s="126">
        <v>104.49869637082045</v>
      </c>
      <c r="K370" s="126">
        <v>0.73</v>
      </c>
      <c r="L370" s="126">
        <f t="shared" si="20"/>
        <v>261.64327701376368</v>
      </c>
      <c r="M370" s="126">
        <f t="shared" si="21"/>
        <v>76.284048350698924</v>
      </c>
      <c r="N370" s="163">
        <f t="shared" si="22"/>
        <v>76.284048350698924</v>
      </c>
      <c r="O370" s="165">
        <f>appliance_sim_data!D372-N370</f>
        <v>110.71595164930108</v>
      </c>
      <c r="P370" s="165">
        <f t="shared" si="23"/>
        <v>0</v>
      </c>
    </row>
    <row r="371" spans="8:16" x14ac:dyDescent="0.2">
      <c r="H371" s="157">
        <v>0.250694444444444</v>
      </c>
      <c r="I371" s="126">
        <v>365.21851603266708</v>
      </c>
      <c r="J371" s="126">
        <v>107.32990146509988</v>
      </c>
      <c r="K371" s="126">
        <v>0.53</v>
      </c>
      <c r="L371" s="126">
        <f t="shared" si="20"/>
        <v>193.56581349731357</v>
      </c>
      <c r="M371" s="126">
        <f t="shared" si="21"/>
        <v>56.884847776502937</v>
      </c>
      <c r="N371" s="163">
        <f t="shared" si="22"/>
        <v>56.884847776502944</v>
      </c>
      <c r="O371" s="165">
        <f>appliance_sim_data!D373-N371</f>
        <v>130.11515222349706</v>
      </c>
      <c r="P371" s="165">
        <f t="shared" si="23"/>
        <v>0</v>
      </c>
    </row>
    <row r="372" spans="8:16" x14ac:dyDescent="0.2">
      <c r="H372" s="157">
        <v>0.25138888888888899</v>
      </c>
      <c r="I372" s="126">
        <v>371.96049875962495</v>
      </c>
      <c r="J372" s="126">
        <v>110.17569880302439</v>
      </c>
      <c r="K372" s="126">
        <v>0.47</v>
      </c>
      <c r="L372" s="126">
        <f t="shared" si="20"/>
        <v>174.82143441702371</v>
      </c>
      <c r="M372" s="126">
        <f t="shared" si="21"/>
        <v>51.782578437421456</v>
      </c>
      <c r="N372" s="163">
        <f t="shared" si="22"/>
        <v>51.782578437421456</v>
      </c>
      <c r="O372" s="165">
        <f>appliance_sim_data!D374-N372</f>
        <v>135.21742156257855</v>
      </c>
      <c r="P372" s="165">
        <f t="shared" si="23"/>
        <v>0</v>
      </c>
    </row>
    <row r="373" spans="8:16" x14ac:dyDescent="0.2">
      <c r="H373" s="157">
        <v>0.25208333333333299</v>
      </c>
      <c r="I373" s="126">
        <v>378.64095948636259</v>
      </c>
      <c r="J373" s="126">
        <v>113.03557540641225</v>
      </c>
      <c r="K373" s="126">
        <v>0.46</v>
      </c>
      <c r="L373" s="126">
        <f t="shared" si="20"/>
        <v>174.17484136372681</v>
      </c>
      <c r="M373" s="126">
        <f t="shared" si="21"/>
        <v>51.99636468694964</v>
      </c>
      <c r="N373" s="163">
        <f t="shared" si="22"/>
        <v>51.996364686949647</v>
      </c>
      <c r="O373" s="165">
        <f>appliance_sim_data!D375-N373</f>
        <v>-23.996364686949647</v>
      </c>
      <c r="P373" s="165">
        <f t="shared" si="23"/>
        <v>23.996364686949647</v>
      </c>
    </row>
    <row r="374" spans="8:16" x14ac:dyDescent="0.2">
      <c r="H374" s="157">
        <v>0.25277777777777799</v>
      </c>
      <c r="I374" s="126">
        <v>385.25955142598923</v>
      </c>
      <c r="J374" s="126">
        <v>115.9090389853516</v>
      </c>
      <c r="K374" s="126">
        <v>0.41</v>
      </c>
      <c r="L374" s="126">
        <f t="shared" si="20"/>
        <v>157.95641608465559</v>
      </c>
      <c r="M374" s="126">
        <f t="shared" si="21"/>
        <v>47.52270598399415</v>
      </c>
      <c r="N374" s="163">
        <f t="shared" si="22"/>
        <v>47.52270598399415</v>
      </c>
      <c r="O374" s="165">
        <f>appliance_sim_data!D376-N374</f>
        <v>-19.52270598399415</v>
      </c>
      <c r="P374" s="165">
        <f t="shared" si="23"/>
        <v>19.52270598399415</v>
      </c>
    </row>
    <row r="375" spans="8:16" x14ac:dyDescent="0.2">
      <c r="H375" s="157">
        <v>0.25347222222222199</v>
      </c>
      <c r="I375" s="126">
        <v>391.81601084804436</v>
      </c>
      <c r="J375" s="126">
        <v>118.79561693325746</v>
      </c>
      <c r="K375" s="126">
        <v>0.42</v>
      </c>
      <c r="L375" s="126">
        <f t="shared" si="20"/>
        <v>164.56272455617864</v>
      </c>
      <c r="M375" s="126">
        <f t="shared" si="21"/>
        <v>49.894159111968136</v>
      </c>
      <c r="N375" s="163">
        <f t="shared" si="22"/>
        <v>49.894159111968136</v>
      </c>
      <c r="O375" s="165">
        <f>appliance_sim_data!D377-N375</f>
        <v>-21.894159111968136</v>
      </c>
      <c r="P375" s="165">
        <f t="shared" si="23"/>
        <v>21.894159111968136</v>
      </c>
    </row>
    <row r="376" spans="8:16" x14ac:dyDescent="0.2">
      <c r="H376" s="157">
        <v>0.25416666666666698</v>
      </c>
      <c r="I376" s="126">
        <v>398.31015072095408</v>
      </c>
      <c r="J376" s="126">
        <v>121.69485537050114</v>
      </c>
      <c r="K376" s="126">
        <v>0.41</v>
      </c>
      <c r="L376" s="126">
        <f t="shared" si="20"/>
        <v>163.30716179559116</v>
      </c>
      <c r="M376" s="126">
        <f t="shared" si="21"/>
        <v>49.894890701905467</v>
      </c>
      <c r="N376" s="163">
        <f t="shared" si="22"/>
        <v>49.894890701905467</v>
      </c>
      <c r="O376" s="165">
        <f>appliance_sim_data!D378-N376</f>
        <v>-21.894890701905467</v>
      </c>
      <c r="P376" s="165">
        <f t="shared" si="23"/>
        <v>21.894890701905467</v>
      </c>
    </row>
    <row r="377" spans="8:16" x14ac:dyDescent="0.2">
      <c r="H377" s="157">
        <v>0.25486111111111098</v>
      </c>
      <c r="I377" s="126">
        <v>404.7418547833044</v>
      </c>
      <c r="J377" s="126">
        <v>124.60631823467811</v>
      </c>
      <c r="K377" s="126">
        <v>0.4</v>
      </c>
      <c r="L377" s="126">
        <f t="shared" si="20"/>
        <v>161.89674191332176</v>
      </c>
      <c r="M377" s="126">
        <f t="shared" si="21"/>
        <v>49.84252729387125</v>
      </c>
      <c r="N377" s="163">
        <f t="shared" si="22"/>
        <v>49.842527293871257</v>
      </c>
      <c r="O377" s="165">
        <f>appliance_sim_data!D379-N377</f>
        <v>-21.842527293871257</v>
      </c>
      <c r="P377" s="165">
        <f t="shared" si="23"/>
        <v>21.842527293871257</v>
      </c>
    </row>
    <row r="378" spans="8:16" x14ac:dyDescent="0.2">
      <c r="H378" s="157">
        <v>0.25555555555555598</v>
      </c>
      <c r="I378" s="126">
        <v>411.11107201656404</v>
      </c>
      <c r="J378" s="126">
        <v>127.52958641556032</v>
      </c>
      <c r="K378" s="126">
        <v>0.37</v>
      </c>
      <c r="L378" s="126">
        <f t="shared" si="20"/>
        <v>152.11109664612869</v>
      </c>
      <c r="M378" s="126">
        <f t="shared" si="21"/>
        <v>47.185946973757318</v>
      </c>
      <c r="N378" s="163">
        <f t="shared" si="22"/>
        <v>47.185946973757325</v>
      </c>
      <c r="O378" s="165">
        <f>appliance_sim_data!D380-N378</f>
        <v>-19.185946973757325</v>
      </c>
      <c r="P378" s="165">
        <f t="shared" si="23"/>
        <v>19.185946973757325</v>
      </c>
    </row>
    <row r="379" spans="8:16" x14ac:dyDescent="0.2">
      <c r="H379" s="157">
        <v>0.25624999999999998</v>
      </c>
      <c r="I379" s="126">
        <v>417.41781149347167</v>
      </c>
      <c r="J379" s="126">
        <v>130.46425693280855</v>
      </c>
      <c r="K379" s="126">
        <v>0.4</v>
      </c>
      <c r="L379" s="126">
        <f t="shared" si="20"/>
        <v>166.96712459738868</v>
      </c>
      <c r="M379" s="126">
        <f t="shared" si="21"/>
        <v>52.185702773123424</v>
      </c>
      <c r="N379" s="163">
        <f t="shared" si="22"/>
        <v>52.185702773123424</v>
      </c>
      <c r="O379" s="165">
        <f>appliance_sim_data!D381-N379</f>
        <v>-24.185702773123424</v>
      </c>
      <c r="P379" s="165">
        <f t="shared" si="23"/>
        <v>24.185702773123424</v>
      </c>
    </row>
    <row r="380" spans="8:16" x14ac:dyDescent="0.2">
      <c r="H380" s="157">
        <v>0.25694444444444398</v>
      </c>
      <c r="I380" s="126">
        <v>423.66213757776313</v>
      </c>
      <c r="J380" s="126">
        <v>133.40994215454151</v>
      </c>
      <c r="K380" s="126">
        <v>0.37</v>
      </c>
      <c r="L380" s="126">
        <f t="shared" si="20"/>
        <v>156.75499090377235</v>
      </c>
      <c r="M380" s="126">
        <f t="shared" si="21"/>
        <v>49.361678597180358</v>
      </c>
      <c r="N380" s="163">
        <f t="shared" si="22"/>
        <v>49.361678597180358</v>
      </c>
      <c r="O380" s="165">
        <f>appliance_sim_data!D382-N380</f>
        <v>-21.361678597180358</v>
      </c>
      <c r="P380" s="165">
        <f t="shared" si="23"/>
        <v>21.361678597180358</v>
      </c>
    </row>
    <row r="381" spans="8:16" x14ac:dyDescent="0.2">
      <c r="H381" s="157">
        <v>0.25763888888888897</v>
      </c>
      <c r="I381" s="126">
        <v>429.84416545235752</v>
      </c>
      <c r="J381" s="126">
        <v>136.36626905489697</v>
      </c>
      <c r="K381" s="126">
        <v>0.39</v>
      </c>
      <c r="L381" s="126">
        <f t="shared" si="20"/>
        <v>167.63922452641944</v>
      </c>
      <c r="M381" s="126">
        <f t="shared" si="21"/>
        <v>53.182844931409825</v>
      </c>
      <c r="N381" s="163">
        <f t="shared" si="22"/>
        <v>53.182844931409832</v>
      </c>
      <c r="O381" s="165">
        <f>appliance_sim_data!D383-N381</f>
        <v>-25.182844931409832</v>
      </c>
      <c r="P381" s="165">
        <f t="shared" si="23"/>
        <v>25.182844931409832</v>
      </c>
    </row>
    <row r="382" spans="8:16" x14ac:dyDescent="0.2">
      <c r="H382" s="157">
        <v>0.25833333333333303</v>
      </c>
      <c r="I382" s="126">
        <v>435.96405695450591</v>
      </c>
      <c r="J382" s="126">
        <v>139.33287850877338</v>
      </c>
      <c r="K382" s="126">
        <v>0.39</v>
      </c>
      <c r="L382" s="126">
        <f t="shared" si="20"/>
        <v>170.0259822122573</v>
      </c>
      <c r="M382" s="126">
        <f t="shared" si="21"/>
        <v>54.339822618421621</v>
      </c>
      <c r="N382" s="163">
        <f t="shared" si="22"/>
        <v>54.339822618421628</v>
      </c>
      <c r="O382" s="165">
        <f>appliance_sim_data!D384-N382</f>
        <v>153.66017738157836</v>
      </c>
      <c r="P382" s="165">
        <f t="shared" si="23"/>
        <v>0</v>
      </c>
    </row>
    <row r="383" spans="8:16" x14ac:dyDescent="0.2">
      <c r="H383" s="157">
        <v>0.25902777777777802</v>
      </c>
      <c r="I383" s="126">
        <v>442.02201669769607</v>
      </c>
      <c r="J383" s="126">
        <v>142.30942462198141</v>
      </c>
      <c r="K383" s="126">
        <v>0.46</v>
      </c>
      <c r="L383" s="126">
        <f t="shared" si="20"/>
        <v>203.33012768094019</v>
      </c>
      <c r="M383" s="126">
        <f t="shared" si="21"/>
        <v>65.462335326111443</v>
      </c>
      <c r="N383" s="163">
        <f t="shared" si="22"/>
        <v>65.462335326111443</v>
      </c>
      <c r="O383" s="165">
        <f>appliance_sim_data!D385-N383</f>
        <v>142.53766467388857</v>
      </c>
      <c r="P383" s="165">
        <f t="shared" si="23"/>
        <v>0</v>
      </c>
    </row>
    <row r="384" spans="8:16" x14ac:dyDescent="0.2">
      <c r="H384" s="157">
        <v>0.25972222222222202</v>
      </c>
      <c r="I384" s="126">
        <v>448.01828846139426</v>
      </c>
      <c r="J384" s="126">
        <v>145.29557409511003</v>
      </c>
      <c r="K384" s="126">
        <v>0.46</v>
      </c>
      <c r="L384" s="126">
        <f t="shared" si="20"/>
        <v>206.08841269224138</v>
      </c>
      <c r="M384" s="126">
        <f t="shared" si="21"/>
        <v>66.835964083750611</v>
      </c>
      <c r="N384" s="163">
        <f t="shared" si="22"/>
        <v>66.835964083750611</v>
      </c>
      <c r="O384" s="165">
        <f>appliance_sim_data!D386-N384</f>
        <v>141.16403591624939</v>
      </c>
      <c r="P384" s="165">
        <f t="shared" si="23"/>
        <v>0</v>
      </c>
    </row>
    <row r="385" spans="8:16" x14ac:dyDescent="0.2">
      <c r="H385" s="157">
        <v>0.26041666666666702</v>
      </c>
      <c r="I385" s="126">
        <v>453.95315183084915</v>
      </c>
      <c r="J385" s="126">
        <v>148.29100561944611</v>
      </c>
      <c r="K385" s="126">
        <v>0.45</v>
      </c>
      <c r="L385" s="126">
        <f t="shared" si="20"/>
        <v>204.27891832388212</v>
      </c>
      <c r="M385" s="126">
        <f t="shared" si="21"/>
        <v>66.730952528750748</v>
      </c>
      <c r="N385" s="163">
        <f t="shared" si="22"/>
        <v>66.730952528750763</v>
      </c>
      <c r="O385" s="165">
        <f>appliance_sim_data!D387-N385</f>
        <v>141.26904747124922</v>
      </c>
      <c r="P385" s="165">
        <f t="shared" si="23"/>
        <v>0</v>
      </c>
    </row>
    <row r="386" spans="8:16" x14ac:dyDescent="0.2">
      <c r="H386" s="157">
        <v>0.26111111111111102</v>
      </c>
      <c r="I386" s="126">
        <v>459.82691907035803</v>
      </c>
      <c r="J386" s="126">
        <v>151.2954093033826</v>
      </c>
      <c r="K386" s="126">
        <v>0.55000000000000004</v>
      </c>
      <c r="L386" s="126">
        <f t="shared" si="20"/>
        <v>252.90480548869695</v>
      </c>
      <c r="M386" s="126">
        <f t="shared" si="21"/>
        <v>83.212475116860432</v>
      </c>
      <c r="N386" s="163">
        <f t="shared" si="22"/>
        <v>83.212475116860446</v>
      </c>
      <c r="O386" s="165">
        <f>appliance_sim_data!D388-N386</f>
        <v>124.78752488313955</v>
      </c>
      <c r="P386" s="165">
        <f t="shared" si="23"/>
        <v>0</v>
      </c>
    </row>
    <row r="387" spans="8:16" x14ac:dyDescent="0.2">
      <c r="H387" s="157">
        <v>0.26180555555555601</v>
      </c>
      <c r="I387" s="126">
        <v>465.63993221440575</v>
      </c>
      <c r="J387" s="126">
        <v>154.30848612777572</v>
      </c>
      <c r="K387" s="126">
        <v>0.44</v>
      </c>
      <c r="L387" s="126">
        <f t="shared" si="20"/>
        <v>204.88157017433852</v>
      </c>
      <c r="M387" s="126">
        <f t="shared" si="21"/>
        <v>67.895733896221316</v>
      </c>
      <c r="N387" s="163">
        <f t="shared" si="22"/>
        <v>67.895733896221316</v>
      </c>
      <c r="O387" s="165">
        <f>appliance_sim_data!D389-N387</f>
        <v>140.10426610377868</v>
      </c>
      <c r="P387" s="165">
        <f t="shared" si="23"/>
        <v>0</v>
      </c>
    </row>
    <row r="388" spans="8:16" x14ac:dyDescent="0.2">
      <c r="H388" s="157">
        <v>0.26250000000000001</v>
      </c>
      <c r="I388" s="126">
        <v>471.3925603621442</v>
      </c>
      <c r="J388" s="126">
        <v>157.32994742881016</v>
      </c>
      <c r="K388" s="126">
        <v>0.44</v>
      </c>
      <c r="L388" s="126">
        <f t="shared" si="20"/>
        <v>207.41272655934344</v>
      </c>
      <c r="M388" s="126">
        <f t="shared" si="21"/>
        <v>69.225176868676471</v>
      </c>
      <c r="N388" s="163">
        <f t="shared" si="22"/>
        <v>69.225176868676485</v>
      </c>
      <c r="O388" s="165">
        <f>appliance_sim_data!D390-N388</f>
        <v>138.7748231313235</v>
      </c>
      <c r="P388" s="165">
        <f t="shared" si="23"/>
        <v>0</v>
      </c>
    </row>
    <row r="389" spans="8:16" x14ac:dyDescent="0.2">
      <c r="H389" s="157">
        <v>0.26319444444444401</v>
      </c>
      <c r="I389" s="126">
        <v>477.08519716157372</v>
      </c>
      <c r="J389" s="126">
        <v>160.35951440696559</v>
      </c>
      <c r="K389" s="126">
        <v>0.38</v>
      </c>
      <c r="L389" s="126">
        <f t="shared" si="20"/>
        <v>181.29237492139802</v>
      </c>
      <c r="M389" s="126">
        <f t="shared" si="21"/>
        <v>60.936615474646921</v>
      </c>
      <c r="N389" s="163">
        <f t="shared" si="22"/>
        <v>60.936615474646921</v>
      </c>
      <c r="O389" s="165">
        <f>appliance_sim_data!D391-N389</f>
        <v>147.06338452535309</v>
      </c>
      <c r="P389" s="165">
        <f t="shared" si="23"/>
        <v>0</v>
      </c>
    </row>
    <row r="390" spans="8:16" x14ac:dyDescent="0.2">
      <c r="H390" s="157">
        <v>0.26388888888888901</v>
      </c>
      <c r="I390" s="126">
        <v>482.7182584707291</v>
      </c>
      <c r="J390" s="126">
        <v>163.39691766076632</v>
      </c>
      <c r="K390" s="126">
        <v>0.39</v>
      </c>
      <c r="L390" s="126">
        <f t="shared" si="20"/>
        <v>188.26012080358436</v>
      </c>
      <c r="M390" s="126">
        <f t="shared" si="21"/>
        <v>63.72479788769887</v>
      </c>
      <c r="N390" s="163">
        <f t="shared" si="22"/>
        <v>63.72479788769887</v>
      </c>
      <c r="O390" s="165">
        <f>appliance_sim_data!D392-N390</f>
        <v>144.27520211230114</v>
      </c>
      <c r="P390" s="165">
        <f t="shared" si="23"/>
        <v>0</v>
      </c>
    </row>
    <row r="391" spans="8:16" x14ac:dyDescent="0.2">
      <c r="H391" s="157">
        <v>0.264583333333333</v>
      </c>
      <c r="I391" s="126">
        <v>488.29218018395233</v>
      </c>
      <c r="J391" s="126">
        <v>166.44189674402952</v>
      </c>
      <c r="K391" s="126">
        <v>0.69</v>
      </c>
      <c r="L391" s="126">
        <f t="shared" si="20"/>
        <v>336.92160432692708</v>
      </c>
      <c r="M391" s="126">
        <f t="shared" si="21"/>
        <v>114.84490875338037</v>
      </c>
      <c r="N391" s="163">
        <f t="shared" si="22"/>
        <v>114.84490875338038</v>
      </c>
      <c r="O391" s="165">
        <f>appliance_sim_data!D393-N391</f>
        <v>93.155091246619619</v>
      </c>
      <c r="P391" s="165">
        <f t="shared" si="23"/>
        <v>0</v>
      </c>
    </row>
    <row r="392" spans="8:16" x14ac:dyDescent="0.2">
      <c r="H392" s="157">
        <v>0.265277777777778</v>
      </c>
      <c r="I392" s="126">
        <v>493.80741621217618</v>
      </c>
      <c r="J392" s="126">
        <v>169.4941997454174</v>
      </c>
      <c r="K392" s="126">
        <v>0.48</v>
      </c>
      <c r="L392" s="126">
        <f t="shared" si="20"/>
        <v>237.02755978184456</v>
      </c>
      <c r="M392" s="126">
        <f t="shared" si="21"/>
        <v>81.357215877800357</v>
      </c>
      <c r="N392" s="163">
        <f t="shared" si="22"/>
        <v>81.357215877800357</v>
      </c>
      <c r="O392" s="165">
        <f>appliance_sim_data!D394-N392</f>
        <v>126.64278412219964</v>
      </c>
      <c r="P392" s="165">
        <f t="shared" si="23"/>
        <v>0</v>
      </c>
    </row>
    <row r="393" spans="8:16" x14ac:dyDescent="0.2">
      <c r="H393" s="157">
        <v>0.265972222222222</v>
      </c>
      <c r="I393" s="126">
        <v>499.26443660682418</v>
      </c>
      <c r="J393" s="126">
        <v>172.55358288912643</v>
      </c>
      <c r="K393" s="126">
        <v>0.52</v>
      </c>
      <c r="L393" s="126">
        <f t="shared" si="20"/>
        <v>259.61750703554856</v>
      </c>
      <c r="M393" s="126">
        <f t="shared" si="21"/>
        <v>89.727863102345751</v>
      </c>
      <c r="N393" s="163">
        <f t="shared" si="22"/>
        <v>89.727863102345751</v>
      </c>
      <c r="O393" s="165">
        <f>appliance_sim_data!D395-N393</f>
        <v>118.27213689765425</v>
      </c>
      <c r="P393" s="165">
        <f t="shared" si="23"/>
        <v>0</v>
      </c>
    </row>
    <row r="394" spans="8:16" x14ac:dyDescent="0.2">
      <c r="H394" s="157">
        <v>0.266666666666667</v>
      </c>
      <c r="I394" s="126">
        <v>504.66372581766308</v>
      </c>
      <c r="J394" s="126">
        <v>175.6198101556306</v>
      </c>
      <c r="K394" s="126">
        <v>0.52</v>
      </c>
      <c r="L394" s="126">
        <f t="shared" si="20"/>
        <v>262.4251374251848</v>
      </c>
      <c r="M394" s="126">
        <f t="shared" si="21"/>
        <v>91.322301280927917</v>
      </c>
      <c r="N394" s="163">
        <f t="shared" si="22"/>
        <v>91.322301280927931</v>
      </c>
      <c r="O394" s="165">
        <f>appliance_sim_data!D396-N394</f>
        <v>116.67769871907207</v>
      </c>
      <c r="P394" s="165">
        <f t="shared" si="23"/>
        <v>0</v>
      </c>
    </row>
    <row r="395" spans="8:16" x14ac:dyDescent="0.2">
      <c r="H395" s="157">
        <v>0.26736111111111099</v>
      </c>
      <c r="I395" s="126">
        <v>510.0057810755664</v>
      </c>
      <c r="J395" s="126">
        <v>178.69265292143234</v>
      </c>
      <c r="K395" s="126">
        <v>0.52</v>
      </c>
      <c r="L395" s="126">
        <f t="shared" ref="L395:L458" si="24">I395*K395</f>
        <v>265.20300615929455</v>
      </c>
      <c r="M395" s="126">
        <f t="shared" ref="M395:M458" si="25">J395*K395</f>
        <v>92.920179519144824</v>
      </c>
      <c r="N395" s="163">
        <f t="shared" ref="N395:N458" si="26">M395*$B$46*$B$47</f>
        <v>92.920179519144824</v>
      </c>
      <c r="O395" s="165">
        <f>appliance_sim_data!D397-N395</f>
        <v>115.07982048085518</v>
      </c>
      <c r="P395" s="165">
        <f t="shared" ref="P395:P458" si="27">IF(O395&lt;0, ABS(O395), 0)</f>
        <v>0</v>
      </c>
    </row>
    <row r="396" spans="8:16" x14ac:dyDescent="0.2">
      <c r="H396" s="157">
        <v>0.26805555555555599</v>
      </c>
      <c r="I396" s="126">
        <v>515.29111089174694</v>
      </c>
      <c r="J396" s="126">
        <v>181.77188961682839</v>
      </c>
      <c r="K396" s="126">
        <v>0.51</v>
      </c>
      <c r="L396" s="126">
        <f t="shared" si="24"/>
        <v>262.79846655479093</v>
      </c>
      <c r="M396" s="126">
        <f t="shared" si="25"/>
        <v>92.703663704582482</v>
      </c>
      <c r="N396" s="163">
        <f t="shared" si="26"/>
        <v>92.703663704582482</v>
      </c>
      <c r="O396" s="165">
        <f>appliance_sim_data!D398-N396</f>
        <v>115.29633629541752</v>
      </c>
      <c r="P396" s="165">
        <f t="shared" si="27"/>
        <v>0</v>
      </c>
    </row>
    <row r="397" spans="8:16" x14ac:dyDescent="0.2">
      <c r="H397" s="157">
        <v>0.26874999999999999</v>
      </c>
      <c r="I397" s="126">
        <v>520.52023366560638</v>
      </c>
      <c r="J397" s="126">
        <v>184.85730540076159</v>
      </c>
      <c r="K397" s="126">
        <v>0.52</v>
      </c>
      <c r="L397" s="126">
        <f t="shared" si="24"/>
        <v>270.67052150611534</v>
      </c>
      <c r="M397" s="126">
        <f t="shared" si="25"/>
        <v>96.125798808396027</v>
      </c>
      <c r="N397" s="163">
        <f t="shared" si="26"/>
        <v>96.125798808396041</v>
      </c>
      <c r="O397" s="165">
        <f>appliance_sim_data!D399-N397</f>
        <v>111.87420119160396</v>
      </c>
      <c r="P397" s="165">
        <f t="shared" si="27"/>
        <v>0</v>
      </c>
    </row>
    <row r="398" spans="8:16" x14ac:dyDescent="0.2">
      <c r="H398" s="157">
        <v>0.26944444444444399</v>
      </c>
      <c r="I398" s="126">
        <v>525.6936763938379</v>
      </c>
      <c r="J398" s="126">
        <v>187.94869185185809</v>
      </c>
      <c r="K398" s="126">
        <v>0.52</v>
      </c>
      <c r="L398" s="126">
        <f t="shared" si="24"/>
        <v>273.36071172479569</v>
      </c>
      <c r="M398" s="126">
        <f t="shared" si="25"/>
        <v>97.733319762966204</v>
      </c>
      <c r="N398" s="163">
        <f t="shared" si="26"/>
        <v>97.733319762966204</v>
      </c>
      <c r="O398" s="165">
        <f>appliance_sim_data!D400-N398</f>
        <v>110.2666802370338</v>
      </c>
      <c r="P398" s="165">
        <f t="shared" si="27"/>
        <v>0</v>
      </c>
    </row>
    <row r="399" spans="8:16" x14ac:dyDescent="0.2">
      <c r="H399" s="157">
        <v>0.27013888888888898</v>
      </c>
      <c r="I399" s="126">
        <v>530.81197347395573</v>
      </c>
      <c r="J399" s="126">
        <v>191.04584667481726</v>
      </c>
      <c r="K399" s="126">
        <v>0.65</v>
      </c>
      <c r="L399" s="126">
        <f t="shared" si="24"/>
        <v>345.02778275807123</v>
      </c>
      <c r="M399" s="126">
        <f t="shared" si="25"/>
        <v>124.17980033863122</v>
      </c>
      <c r="N399" s="163">
        <f t="shared" si="26"/>
        <v>124.17980033863124</v>
      </c>
      <c r="O399" s="165">
        <f>appliance_sim_data!D401-N399</f>
        <v>83.820199661368761</v>
      </c>
      <c r="P399" s="165">
        <f t="shared" si="27"/>
        <v>0</v>
      </c>
    </row>
    <row r="400" spans="8:16" x14ac:dyDescent="0.2">
      <c r="H400" s="157">
        <v>0.27083333333333298</v>
      </c>
      <c r="I400" s="126">
        <v>535.87566559583524</v>
      </c>
      <c r="J400" s="126">
        <v>194.14857342133925</v>
      </c>
      <c r="K400" s="126">
        <v>0.64</v>
      </c>
      <c r="L400" s="126">
        <f t="shared" si="24"/>
        <v>342.96042598133454</v>
      </c>
      <c r="M400" s="126">
        <f t="shared" si="25"/>
        <v>124.25508698965713</v>
      </c>
      <c r="N400" s="163">
        <f t="shared" si="26"/>
        <v>124.25508698965714</v>
      </c>
      <c r="O400" s="165">
        <f>appliance_sim_data!D402-N400</f>
        <v>83.744913010342856</v>
      </c>
      <c r="P400" s="165">
        <f t="shared" si="27"/>
        <v>0</v>
      </c>
    </row>
    <row r="401" spans="8:16" x14ac:dyDescent="0.2">
      <c r="H401" s="157">
        <v>0.27152777777777798</v>
      </c>
      <c r="I401" s="126">
        <v>540.88529871532774</v>
      </c>
      <c r="J401" s="126">
        <v>197.25668122485129</v>
      </c>
      <c r="K401" s="126">
        <v>0.67</v>
      </c>
      <c r="L401" s="126">
        <f t="shared" si="24"/>
        <v>362.39315013926961</v>
      </c>
      <c r="M401" s="126">
        <f t="shared" si="25"/>
        <v>132.16197642065038</v>
      </c>
      <c r="N401" s="163">
        <f t="shared" si="26"/>
        <v>132.16197642065038</v>
      </c>
      <c r="O401" s="165">
        <f>appliance_sim_data!D403-N401</f>
        <v>75.838023579349624</v>
      </c>
      <c r="P401" s="165">
        <f t="shared" si="27"/>
        <v>0</v>
      </c>
    </row>
    <row r="402" spans="8:16" x14ac:dyDescent="0.2">
      <c r="H402" s="157">
        <v>0.27222222222222198</v>
      </c>
      <c r="I402" s="126">
        <v>545.84142310436459</v>
      </c>
      <c r="J402" s="126">
        <v>200.36998454829217</v>
      </c>
      <c r="K402" s="126">
        <v>0.65</v>
      </c>
      <c r="L402" s="126">
        <f t="shared" si="24"/>
        <v>354.796925017837</v>
      </c>
      <c r="M402" s="126">
        <f t="shared" si="25"/>
        <v>130.24048995638992</v>
      </c>
      <c r="N402" s="163">
        <f t="shared" si="26"/>
        <v>130.24048995638992</v>
      </c>
      <c r="O402" s="165">
        <f>appliance_sim_data!D404-N402</f>
        <v>77.759510043610078</v>
      </c>
      <c r="P402" s="165">
        <f t="shared" si="27"/>
        <v>0</v>
      </c>
    </row>
    <row r="403" spans="8:16" x14ac:dyDescent="0.2">
      <c r="H403" s="157">
        <v>0.27291666666666697</v>
      </c>
      <c r="I403" s="126">
        <v>550.74459247238747</v>
      </c>
      <c r="J403" s="126">
        <v>203.4883029442986</v>
      </c>
      <c r="K403" s="126">
        <v>0.41</v>
      </c>
      <c r="L403" s="126">
        <f t="shared" si="24"/>
        <v>225.80528291367884</v>
      </c>
      <c r="M403" s="126">
        <f t="shared" si="25"/>
        <v>83.430204207162419</v>
      </c>
      <c r="N403" s="163">
        <f t="shared" si="26"/>
        <v>83.430204207162433</v>
      </c>
      <c r="O403" s="165">
        <f>appliance_sim_data!D405-N403</f>
        <v>124.56979579283757</v>
      </c>
      <c r="P403" s="165">
        <f t="shared" si="27"/>
        <v>0</v>
      </c>
    </row>
    <row r="404" spans="8:16" x14ac:dyDescent="0.2">
      <c r="H404" s="157">
        <v>0.27361111111111103</v>
      </c>
      <c r="I404" s="126">
        <v>555.59536315424361</v>
      </c>
      <c r="J404" s="126">
        <v>206.61146082712628</v>
      </c>
      <c r="K404" s="126">
        <v>0.41</v>
      </c>
      <c r="L404" s="126">
        <f t="shared" si="24"/>
        <v>227.79409889323986</v>
      </c>
      <c r="M404" s="126">
        <f t="shared" si="25"/>
        <v>84.71069893912177</v>
      </c>
      <c r="N404" s="163">
        <f t="shared" si="26"/>
        <v>84.71069893912177</v>
      </c>
      <c r="O404" s="165">
        <f>appliance_sim_data!D406-N404</f>
        <v>-56.71069893912177</v>
      </c>
      <c r="P404" s="165">
        <f t="shared" si="27"/>
        <v>56.71069893912177</v>
      </c>
    </row>
    <row r="405" spans="8:16" x14ac:dyDescent="0.2">
      <c r="H405" s="157">
        <v>0.27430555555555602</v>
      </c>
      <c r="I405" s="126">
        <v>560.39429336005401</v>
      </c>
      <c r="J405" s="126">
        <v>209.73928725571756</v>
      </c>
      <c r="K405" s="126">
        <v>0.76</v>
      </c>
      <c r="L405" s="126">
        <f t="shared" si="24"/>
        <v>425.89966295364104</v>
      </c>
      <c r="M405" s="126">
        <f t="shared" si="25"/>
        <v>159.40185831434533</v>
      </c>
      <c r="N405" s="163">
        <f t="shared" si="26"/>
        <v>159.40185831434533</v>
      </c>
      <c r="O405" s="165">
        <f>appliance_sim_data!D407-N405</f>
        <v>-131.40185831434533</v>
      </c>
      <c r="P405" s="165">
        <f t="shared" si="27"/>
        <v>131.40185831434533</v>
      </c>
    </row>
    <row r="406" spans="8:16" x14ac:dyDescent="0.2">
      <c r="H406" s="157">
        <v>0.27500000000000002</v>
      </c>
      <c r="I406" s="126">
        <v>565.14194248282365</v>
      </c>
      <c r="J406" s="126">
        <v>212.87161572731952</v>
      </c>
      <c r="K406" s="126">
        <v>0.77</v>
      </c>
      <c r="L406" s="126">
        <f t="shared" si="24"/>
        <v>435.15929571177423</v>
      </c>
      <c r="M406" s="126">
        <f t="shared" si="25"/>
        <v>163.91114411003605</v>
      </c>
      <c r="N406" s="163">
        <f t="shared" si="26"/>
        <v>163.91114411003605</v>
      </c>
      <c r="O406" s="165">
        <f>appliance_sim_data!D408-N406</f>
        <v>-135.91114411003605</v>
      </c>
      <c r="P406" s="165">
        <f t="shared" si="27"/>
        <v>135.91114411003605</v>
      </c>
    </row>
    <row r="407" spans="8:16" x14ac:dyDescent="0.2">
      <c r="H407" s="157">
        <v>0.27569444444444402</v>
      </c>
      <c r="I407" s="126">
        <v>569.83887045988683</v>
      </c>
      <c r="J407" s="126">
        <v>216.00828398112219</v>
      </c>
      <c r="K407" s="126">
        <v>1</v>
      </c>
      <c r="L407" s="126">
        <f t="shared" si="24"/>
        <v>569.83887045988683</v>
      </c>
      <c r="M407" s="126">
        <f t="shared" si="25"/>
        <v>216.00828398112219</v>
      </c>
      <c r="N407" s="163">
        <f t="shared" si="26"/>
        <v>216.00828398112219</v>
      </c>
      <c r="O407" s="165">
        <f>appliance_sim_data!D409-N407</f>
        <v>-188.00828398112219</v>
      </c>
      <c r="P407" s="165">
        <f t="shared" si="27"/>
        <v>188.00828398112219</v>
      </c>
    </row>
    <row r="408" spans="8:16" x14ac:dyDescent="0.2">
      <c r="H408" s="157">
        <v>0.27638888888888902</v>
      </c>
      <c r="I408" s="126">
        <v>574.48563718450634</v>
      </c>
      <c r="J408" s="126">
        <v>219.14913381138652</v>
      </c>
      <c r="K408" s="126">
        <v>1</v>
      </c>
      <c r="L408" s="126">
        <f t="shared" si="24"/>
        <v>574.48563718450634</v>
      </c>
      <c r="M408" s="126">
        <f t="shared" si="25"/>
        <v>219.14913381138652</v>
      </c>
      <c r="N408" s="163">
        <f t="shared" si="26"/>
        <v>219.14913381138655</v>
      </c>
      <c r="O408" s="165">
        <f>appliance_sim_data!D410-N408</f>
        <v>-191.14913381138655</v>
      </c>
      <c r="P408" s="165">
        <f t="shared" si="27"/>
        <v>191.14913381138655</v>
      </c>
    </row>
    <row r="409" spans="8:16" x14ac:dyDescent="0.2">
      <c r="H409" s="157">
        <v>0.27708333333333302</v>
      </c>
      <c r="I409" s="126">
        <v>579.08280196422606</v>
      </c>
      <c r="J409" s="126">
        <v>222.2940108895879</v>
      </c>
      <c r="K409" s="126">
        <v>1</v>
      </c>
      <c r="L409" s="126">
        <f t="shared" si="24"/>
        <v>579.08280196422606</v>
      </c>
      <c r="M409" s="126">
        <f t="shared" si="25"/>
        <v>222.2940108895879</v>
      </c>
      <c r="N409" s="163">
        <f t="shared" si="26"/>
        <v>222.2940108895879</v>
      </c>
      <c r="O409" s="165">
        <f>appliance_sim_data!D411-N409</f>
        <v>-194.2940108895879</v>
      </c>
      <c r="P409" s="165">
        <f t="shared" si="27"/>
        <v>194.2940108895879</v>
      </c>
    </row>
    <row r="410" spans="8:16" x14ac:dyDescent="0.2">
      <c r="H410" s="157">
        <v>0.27777777777777801</v>
      </c>
      <c r="I410" s="126">
        <v>583.63092302277153</v>
      </c>
      <c r="J410" s="126">
        <v>225.44276459509592</v>
      </c>
      <c r="K410" s="126">
        <v>1</v>
      </c>
      <c r="L410" s="126">
        <f t="shared" si="24"/>
        <v>583.63092302277153</v>
      </c>
      <c r="M410" s="126">
        <f t="shared" si="25"/>
        <v>225.44276459509592</v>
      </c>
      <c r="N410" s="163">
        <f t="shared" si="26"/>
        <v>225.44276459509592</v>
      </c>
      <c r="O410" s="165">
        <f>appliance_sim_data!D412-N410</f>
        <v>-197.44276459509592</v>
      </c>
      <c r="P410" s="165">
        <f t="shared" si="27"/>
        <v>197.44276459509592</v>
      </c>
    </row>
    <row r="411" spans="8:16" x14ac:dyDescent="0.2">
      <c r="H411" s="157">
        <v>0.27847222222222201</v>
      </c>
      <c r="I411" s="126">
        <v>588.13055704253509</v>
      </c>
      <c r="J411" s="126">
        <v>228.59524785396465</v>
      </c>
      <c r="K411" s="126">
        <v>1</v>
      </c>
      <c r="L411" s="126">
        <f t="shared" si="24"/>
        <v>588.13055704253509</v>
      </c>
      <c r="M411" s="126">
        <f t="shared" si="25"/>
        <v>228.59524785396465</v>
      </c>
      <c r="N411" s="163">
        <f t="shared" si="26"/>
        <v>228.59524785396468</v>
      </c>
      <c r="O411" s="165">
        <f>appliance_sim_data!D413-N411</f>
        <v>-200.59524785396468</v>
      </c>
      <c r="P411" s="165">
        <f t="shared" si="27"/>
        <v>200.59524785396468</v>
      </c>
    </row>
    <row r="412" spans="8:16" x14ac:dyDescent="0.2">
      <c r="H412" s="157">
        <v>0.27916666666666701</v>
      </c>
      <c r="I412" s="126">
        <v>592.58225874487403</v>
      </c>
      <c r="J412" s="126">
        <v>231.75131698541622</v>
      </c>
      <c r="K412" s="126">
        <v>1</v>
      </c>
      <c r="L412" s="126">
        <f t="shared" si="24"/>
        <v>592.58225874487403</v>
      </c>
      <c r="M412" s="126">
        <f t="shared" si="25"/>
        <v>231.75131698541622</v>
      </c>
      <c r="N412" s="163">
        <f t="shared" si="26"/>
        <v>231.75131698541622</v>
      </c>
      <c r="O412" s="165">
        <f>appliance_sim_data!D414-N412</f>
        <v>-203.75131698541622</v>
      </c>
      <c r="P412" s="165">
        <f t="shared" si="27"/>
        <v>203.75131698541622</v>
      </c>
    </row>
    <row r="413" spans="8:16" x14ac:dyDescent="0.2">
      <c r="H413" s="157">
        <v>0.27986111111111101</v>
      </c>
      <c r="I413" s="126">
        <v>596.98658050561437</v>
      </c>
      <c r="J413" s="126">
        <v>234.91083155561935</v>
      </c>
      <c r="K413" s="126">
        <v>1</v>
      </c>
      <c r="L413" s="126">
        <f t="shared" si="24"/>
        <v>596.98658050561437</v>
      </c>
      <c r="M413" s="126">
        <f t="shared" si="25"/>
        <v>234.91083155561935</v>
      </c>
      <c r="N413" s="163">
        <f t="shared" si="26"/>
        <v>234.91083155561938</v>
      </c>
      <c r="O413" s="165">
        <f>appliance_sim_data!D415-N413</f>
        <v>-206.91083155561938</v>
      </c>
      <c r="P413" s="165">
        <f t="shared" si="27"/>
        <v>206.91083155561938</v>
      </c>
    </row>
    <row r="414" spans="8:16" x14ac:dyDescent="0.2">
      <c r="H414" s="157">
        <v>0.280555555555556</v>
      </c>
      <c r="I414" s="126">
        <v>601.34407200336807</v>
      </c>
      <c r="J414" s="126">
        <v>238.07365423840315</v>
      </c>
      <c r="K414" s="126">
        <v>1</v>
      </c>
      <c r="L414" s="126">
        <f t="shared" si="24"/>
        <v>601.34407200336807</v>
      </c>
      <c r="M414" s="126">
        <f t="shared" si="25"/>
        <v>238.07365423840315</v>
      </c>
      <c r="N414" s="163">
        <f t="shared" si="26"/>
        <v>238.07365423840315</v>
      </c>
      <c r="O414" s="165">
        <f>appliance_sim_data!D416-N414</f>
        <v>-210.07365423840315</v>
      </c>
      <c r="P414" s="165">
        <f t="shared" si="27"/>
        <v>210.07365423840315</v>
      </c>
    </row>
    <row r="415" spans="8:16" x14ac:dyDescent="0.2">
      <c r="H415" s="157">
        <v>0.28125</v>
      </c>
      <c r="I415" s="126">
        <v>605.65527989838711</v>
      </c>
      <c r="J415" s="126">
        <v>241.23965068254131</v>
      </c>
      <c r="K415" s="126">
        <v>1</v>
      </c>
      <c r="L415" s="126">
        <f t="shared" si="24"/>
        <v>605.65527989838711</v>
      </c>
      <c r="M415" s="126">
        <f t="shared" si="25"/>
        <v>241.23965068254131</v>
      </c>
      <c r="N415" s="163">
        <f t="shared" si="26"/>
        <v>241.23965068254131</v>
      </c>
      <c r="O415" s="165">
        <f>appliance_sim_data!D417-N415</f>
        <v>-213.23965068254131</v>
      </c>
      <c r="P415" s="165">
        <f t="shared" si="27"/>
        <v>213.23965068254131</v>
      </c>
    </row>
    <row r="416" spans="8:16" x14ac:dyDescent="0.2">
      <c r="H416" s="157">
        <v>0.281944444444444</v>
      </c>
      <c r="I416" s="126">
        <v>609.92074753986776</v>
      </c>
      <c r="J416" s="126">
        <v>244.408689385287</v>
      </c>
      <c r="K416" s="126">
        <v>1</v>
      </c>
      <c r="L416" s="126">
        <f t="shared" si="24"/>
        <v>609.92074753986776</v>
      </c>
      <c r="M416" s="126">
        <f t="shared" si="25"/>
        <v>244.408689385287</v>
      </c>
      <c r="N416" s="163">
        <f t="shared" si="26"/>
        <v>244.40868938528703</v>
      </c>
      <c r="O416" s="165">
        <f>appliance_sim_data!D418-N416</f>
        <v>-216.40868938528703</v>
      </c>
      <c r="P416" s="165">
        <f t="shared" si="27"/>
        <v>216.40868938528703</v>
      </c>
    </row>
    <row r="417" spans="8:16" x14ac:dyDescent="0.2">
      <c r="H417" s="157">
        <v>0.28263888888888899</v>
      </c>
      <c r="I417" s="126">
        <v>614.14101469972979</v>
      </c>
      <c r="J417" s="126">
        <v>247.58064157183529</v>
      </c>
      <c r="K417" s="126">
        <v>1</v>
      </c>
      <c r="L417" s="126">
        <f t="shared" si="24"/>
        <v>614.14101469972979</v>
      </c>
      <c r="M417" s="126">
        <f t="shared" si="25"/>
        <v>247.58064157183529</v>
      </c>
      <c r="N417" s="163">
        <f t="shared" si="26"/>
        <v>247.58064157183532</v>
      </c>
      <c r="O417" s="165">
        <f>appliance_sim_data!D419-N417</f>
        <v>-219.58064157183532</v>
      </c>
      <c r="P417" s="165">
        <f t="shared" si="27"/>
        <v>219.58064157183532</v>
      </c>
    </row>
    <row r="418" spans="8:16" x14ac:dyDescent="0.2">
      <c r="H418" s="157">
        <v>0.28333333333333299</v>
      </c>
      <c r="I418" s="126">
        <v>618.31661733104693</v>
      </c>
      <c r="J418" s="126">
        <v>250.7553810804194</v>
      </c>
      <c r="K418" s="126">
        <v>1</v>
      </c>
      <c r="L418" s="126">
        <f t="shared" si="24"/>
        <v>618.31661733104693</v>
      </c>
      <c r="M418" s="126">
        <f t="shared" si="25"/>
        <v>250.7553810804194</v>
      </c>
      <c r="N418" s="163">
        <f t="shared" si="26"/>
        <v>250.7553810804194</v>
      </c>
      <c r="O418" s="165">
        <f>appliance_sim_data!D420-N418</f>
        <v>-222.7553810804194</v>
      </c>
      <c r="P418" s="165">
        <f t="shared" si="27"/>
        <v>222.7553810804194</v>
      </c>
    </row>
    <row r="419" spans="8:16" x14ac:dyDescent="0.2">
      <c r="H419" s="157">
        <v>0.28402777777777799</v>
      </c>
      <c r="I419" s="126">
        <v>622.44808734940841</v>
      </c>
      <c r="J419" s="126">
        <v>253.93278425275452</v>
      </c>
      <c r="K419" s="126">
        <v>1</v>
      </c>
      <c r="L419" s="126">
        <f t="shared" si="24"/>
        <v>622.44808734940841</v>
      </c>
      <c r="M419" s="126">
        <f t="shared" si="25"/>
        <v>253.93278425275452</v>
      </c>
      <c r="N419" s="163">
        <f t="shared" si="26"/>
        <v>253.93278425275454</v>
      </c>
      <c r="O419" s="165">
        <f>appliance_sim_data!D421-N419</f>
        <v>-225.93278425275454</v>
      </c>
      <c r="P419" s="165">
        <f t="shared" si="27"/>
        <v>225.93278425275454</v>
      </c>
    </row>
    <row r="420" spans="8:16" x14ac:dyDescent="0.2">
      <c r="H420" s="157">
        <v>0.28472222222222199</v>
      </c>
      <c r="I420" s="126">
        <v>626.53595243562893</v>
      </c>
      <c r="J420" s="126">
        <v>257.11272982957149</v>
      </c>
      <c r="K420" s="126">
        <v>1</v>
      </c>
      <c r="L420" s="126">
        <f t="shared" si="24"/>
        <v>626.53595243562893</v>
      </c>
      <c r="M420" s="126">
        <f t="shared" si="25"/>
        <v>257.11272982957149</v>
      </c>
      <c r="N420" s="163">
        <f t="shared" si="26"/>
        <v>257.11272982957149</v>
      </c>
      <c r="O420" s="165">
        <f>appliance_sim_data!D422-N420</f>
        <v>-229.11272982957149</v>
      </c>
      <c r="P420" s="165">
        <f t="shared" si="27"/>
        <v>229.11272982957149</v>
      </c>
    </row>
    <row r="421" spans="8:16" x14ac:dyDescent="0.2">
      <c r="H421" s="157">
        <v>0.28541666666666698</v>
      </c>
      <c r="I421" s="126">
        <v>630.58073585829982</v>
      </c>
      <c r="J421" s="126">
        <v>260.29509885097201</v>
      </c>
      <c r="K421" s="126">
        <v>1</v>
      </c>
      <c r="L421" s="126">
        <f t="shared" si="24"/>
        <v>630.58073585829982</v>
      </c>
      <c r="M421" s="126">
        <f t="shared" si="25"/>
        <v>260.29509885097201</v>
      </c>
      <c r="N421" s="163">
        <f t="shared" si="26"/>
        <v>260.29509885097201</v>
      </c>
      <c r="O421" s="165">
        <f>appliance_sim_data!D423-N421</f>
        <v>-232.29509885097201</v>
      </c>
      <c r="P421" s="165">
        <f t="shared" si="27"/>
        <v>232.29509885097201</v>
      </c>
    </row>
    <row r="422" spans="8:16" x14ac:dyDescent="0.2">
      <c r="H422" s="157">
        <v>0.28611111111111098</v>
      </c>
      <c r="I422" s="126">
        <v>634.58295631480996</v>
      </c>
      <c r="J422" s="126">
        <v>263.47977456138517</v>
      </c>
      <c r="K422" s="126">
        <v>1</v>
      </c>
      <c r="L422" s="126">
        <f t="shared" si="24"/>
        <v>634.58295631480996</v>
      </c>
      <c r="M422" s="126">
        <f t="shared" si="25"/>
        <v>263.47977456138517</v>
      </c>
      <c r="N422" s="163">
        <f t="shared" si="26"/>
        <v>263.47977456138517</v>
      </c>
      <c r="O422" s="165">
        <f>appliance_sim_data!D424-N422</f>
        <v>-235.47977456138517</v>
      </c>
      <c r="P422" s="165">
        <f t="shared" si="27"/>
        <v>235.47977456138517</v>
      </c>
    </row>
    <row r="423" spans="8:16" x14ac:dyDescent="0.2">
      <c r="H423" s="157">
        <v>0.28680555555555598</v>
      </c>
      <c r="I423" s="126">
        <v>638.54312778951873</v>
      </c>
      <c r="J423" s="126">
        <v>266.66664231887944</v>
      </c>
      <c r="K423" s="126">
        <v>0.77</v>
      </c>
      <c r="L423" s="126">
        <f t="shared" si="24"/>
        <v>491.67820839792944</v>
      </c>
      <c r="M423" s="126">
        <f t="shared" si="25"/>
        <v>205.33331458553718</v>
      </c>
      <c r="N423" s="163">
        <f t="shared" si="26"/>
        <v>205.33331458553718</v>
      </c>
      <c r="O423" s="165">
        <f>appliance_sim_data!D425-N423</f>
        <v>-177.33331458553718</v>
      </c>
      <c r="P423" s="165">
        <f t="shared" si="27"/>
        <v>177.33331458553718</v>
      </c>
    </row>
    <row r="424" spans="8:16" x14ac:dyDescent="0.2">
      <c r="H424" s="157">
        <v>0.28749999999999998</v>
      </c>
      <c r="I424" s="126">
        <v>642.46175942788716</v>
      </c>
      <c r="J424" s="126">
        <v>269.85558950863344</v>
      </c>
      <c r="K424" s="126">
        <v>0.95</v>
      </c>
      <c r="L424" s="126">
        <f t="shared" si="24"/>
        <v>610.33867145649276</v>
      </c>
      <c r="M424" s="126">
        <f t="shared" si="25"/>
        <v>256.36281003320175</v>
      </c>
      <c r="N424" s="163">
        <f t="shared" si="26"/>
        <v>256.36281003320175</v>
      </c>
      <c r="O424" s="165">
        <f>appliance_sim_data!D426-N424</f>
        <v>-228.36281003320175</v>
      </c>
      <c r="P424" s="165">
        <f t="shared" si="27"/>
        <v>228.36281003320175</v>
      </c>
    </row>
    <row r="425" spans="8:16" x14ac:dyDescent="0.2">
      <c r="H425" s="157">
        <v>0.28819444444444398</v>
      </c>
      <c r="I425" s="126">
        <v>646.33935542541803</v>
      </c>
      <c r="J425" s="126">
        <v>273.0465054603435</v>
      </c>
      <c r="K425" s="126">
        <v>0.45</v>
      </c>
      <c r="L425" s="126">
        <f t="shared" si="24"/>
        <v>290.85270994143815</v>
      </c>
      <c r="M425" s="126">
        <f t="shared" si="25"/>
        <v>122.87092745715458</v>
      </c>
      <c r="N425" s="163">
        <f t="shared" si="26"/>
        <v>122.87092745715459</v>
      </c>
      <c r="O425" s="165">
        <f>appliance_sim_data!D427-N425</f>
        <v>-94.870927457154593</v>
      </c>
      <c r="P425" s="165">
        <f t="shared" si="27"/>
        <v>94.870927457154593</v>
      </c>
    </row>
    <row r="426" spans="8:16" x14ac:dyDescent="0.2">
      <c r="H426" s="157">
        <v>0.28888888888888897</v>
      </c>
      <c r="I426" s="126">
        <v>650.17641493036479</v>
      </c>
      <c r="J426" s="126">
        <v>276.23928136939151</v>
      </c>
      <c r="K426" s="126">
        <v>0.42</v>
      </c>
      <c r="L426" s="126">
        <f t="shared" si="24"/>
        <v>273.07409427075322</v>
      </c>
      <c r="M426" s="126">
        <f t="shared" si="25"/>
        <v>116.02049817514443</v>
      </c>
      <c r="N426" s="163">
        <f t="shared" si="26"/>
        <v>116.02049817514443</v>
      </c>
      <c r="O426" s="165">
        <f>appliance_sim_data!D428-N426</f>
        <v>-88.020498175144425</v>
      </c>
      <c r="P426" s="165">
        <f t="shared" si="27"/>
        <v>88.020498175144425</v>
      </c>
    </row>
    <row r="427" spans="8:16" x14ac:dyDescent="0.2">
      <c r="H427" s="157">
        <v>0.28958333333333303</v>
      </c>
      <c r="I427" s="126">
        <v>653.97343195921383</v>
      </c>
      <c r="J427" s="126">
        <v>279.43381022158309</v>
      </c>
      <c r="K427" s="126">
        <v>0.34</v>
      </c>
      <c r="L427" s="126">
        <f t="shared" si="24"/>
        <v>222.35096686613272</v>
      </c>
      <c r="M427" s="126">
        <f t="shared" si="25"/>
        <v>95.00749547533826</v>
      </c>
      <c r="N427" s="163">
        <f t="shared" si="26"/>
        <v>95.00749547533826</v>
      </c>
      <c r="O427" s="165">
        <f>appliance_sim_data!D429-N427</f>
        <v>-67.00749547533826</v>
      </c>
      <c r="P427" s="165">
        <f t="shared" si="27"/>
        <v>67.00749547533826</v>
      </c>
    </row>
    <row r="428" spans="8:16" x14ac:dyDescent="0.2">
      <c r="H428" s="157">
        <v>0.29027777777777802</v>
      </c>
      <c r="I428" s="126">
        <v>657.73089532401696</v>
      </c>
      <c r="J428" s="126">
        <v>282.6299867212781</v>
      </c>
      <c r="K428" s="126">
        <v>0.38</v>
      </c>
      <c r="L428" s="126">
        <f t="shared" si="24"/>
        <v>249.93774022312644</v>
      </c>
      <c r="M428" s="126">
        <f t="shared" si="25"/>
        <v>107.39939495408568</v>
      </c>
      <c r="N428" s="163">
        <f t="shared" si="26"/>
        <v>107.39939495408569</v>
      </c>
      <c r="O428" s="165">
        <f>appliance_sim_data!D430-N428</f>
        <v>-79.399394954085693</v>
      </c>
      <c r="P428" s="165">
        <f t="shared" si="27"/>
        <v>79.399394954085693</v>
      </c>
    </row>
    <row r="429" spans="8:16" x14ac:dyDescent="0.2">
      <c r="H429" s="157">
        <v>0.29097222222222202</v>
      </c>
      <c r="I429" s="126">
        <v>661.44928857072694</v>
      </c>
      <c r="J429" s="126">
        <v>285.82770722276081</v>
      </c>
      <c r="K429" s="126">
        <v>0.41</v>
      </c>
      <c r="L429" s="126">
        <f t="shared" si="24"/>
        <v>271.19420831399805</v>
      </c>
      <c r="M429" s="126">
        <f t="shared" si="25"/>
        <v>117.18935996133193</v>
      </c>
      <c r="N429" s="163">
        <f t="shared" si="26"/>
        <v>117.18935996133195</v>
      </c>
      <c r="O429" s="165">
        <f>appliance_sim_data!D431-N429</f>
        <v>-89.189359961331945</v>
      </c>
      <c r="P429" s="165">
        <f t="shared" si="27"/>
        <v>89.189359961331945</v>
      </c>
    </row>
    <row r="430" spans="8:16" x14ac:dyDescent="0.2">
      <c r="H430" s="157">
        <v>0.29166666666666702</v>
      </c>
      <c r="I430" s="126">
        <v>665.12908992771668</v>
      </c>
      <c r="J430" s="126">
        <v>289.02686966468309</v>
      </c>
      <c r="K430" s="126">
        <v>0.41</v>
      </c>
      <c r="L430" s="126">
        <f t="shared" si="24"/>
        <v>272.7029268703638</v>
      </c>
      <c r="M430" s="126">
        <f t="shared" si="25"/>
        <v>118.50101656252006</v>
      </c>
      <c r="N430" s="163">
        <f t="shared" si="26"/>
        <v>118.50101656252008</v>
      </c>
      <c r="O430" s="165">
        <f>appliance_sim_data!D432-N430</f>
        <v>-90.501016562520078</v>
      </c>
      <c r="P430" s="165">
        <f t="shared" si="27"/>
        <v>90.501016562520078</v>
      </c>
    </row>
    <row r="431" spans="8:16" x14ac:dyDescent="0.2">
      <c r="H431" s="157">
        <v>0.29236111111111102</v>
      </c>
      <c r="I431" s="126">
        <v>668.77077226375047</v>
      </c>
      <c r="J431" s="126">
        <v>292.22737350744018</v>
      </c>
      <c r="K431" s="126">
        <v>0.4</v>
      </c>
      <c r="L431" s="126">
        <f t="shared" si="24"/>
        <v>267.5083089055002</v>
      </c>
      <c r="M431" s="126">
        <f t="shared" si="25"/>
        <v>116.89094940297608</v>
      </c>
      <c r="N431" s="163">
        <f t="shared" si="26"/>
        <v>116.89094940297608</v>
      </c>
      <c r="O431" s="165">
        <f>appliance_sim_data!D433-N431</f>
        <v>-88.890949402976076</v>
      </c>
      <c r="P431" s="165">
        <f t="shared" si="27"/>
        <v>88.890949402976076</v>
      </c>
    </row>
    <row r="432" spans="8:16" x14ac:dyDescent="0.2">
      <c r="H432" s="157">
        <v>0.29305555555555601</v>
      </c>
      <c r="I432" s="126">
        <v>672.37480305469069</v>
      </c>
      <c r="J432" s="126">
        <v>295.42911967333464</v>
      </c>
      <c r="K432" s="126">
        <v>0.42</v>
      </c>
      <c r="L432" s="126">
        <f t="shared" si="24"/>
        <v>282.39741728297008</v>
      </c>
      <c r="M432" s="126">
        <f t="shared" si="25"/>
        <v>124.08023026280054</v>
      </c>
      <c r="N432" s="163">
        <f t="shared" si="26"/>
        <v>124.08023026280055</v>
      </c>
      <c r="O432" s="165">
        <f>appliance_sim_data!D434-N432</f>
        <v>-96.080230262800555</v>
      </c>
      <c r="P432" s="165">
        <f t="shared" si="27"/>
        <v>96.080230262800555</v>
      </c>
    </row>
    <row r="433" spans="8:16" x14ac:dyDescent="0.2">
      <c r="H433" s="157">
        <v>0.29375000000000001</v>
      </c>
      <c r="I433" s="126">
        <v>675.94164435830248</v>
      </c>
      <c r="J433" s="126">
        <v>298.63201048940067</v>
      </c>
      <c r="K433" s="126">
        <v>0.28000000000000003</v>
      </c>
      <c r="L433" s="126">
        <f t="shared" si="24"/>
        <v>189.26366042032473</v>
      </c>
      <c r="M433" s="126">
        <f t="shared" si="25"/>
        <v>83.616962937032199</v>
      </c>
      <c r="N433" s="163">
        <f t="shared" si="26"/>
        <v>83.616962937032213</v>
      </c>
      <c r="O433" s="165">
        <f>appliance_sim_data!D435-N433</f>
        <v>-55.616962937032213</v>
      </c>
      <c r="P433" s="165">
        <f t="shared" si="27"/>
        <v>55.616962937032213</v>
      </c>
    </row>
    <row r="434" spans="8:16" x14ac:dyDescent="0.2">
      <c r="H434" s="157">
        <v>0.29444444444444401</v>
      </c>
      <c r="I434" s="126">
        <v>679.47175279653209</v>
      </c>
      <c r="J434" s="126">
        <v>301.83594963275362</v>
      </c>
      <c r="K434" s="126">
        <v>0.28999999999999998</v>
      </c>
      <c r="L434" s="126">
        <f t="shared" si="24"/>
        <v>197.04680831099429</v>
      </c>
      <c r="M434" s="126">
        <f t="shared" si="25"/>
        <v>87.532425393498542</v>
      </c>
      <c r="N434" s="163">
        <f t="shared" si="26"/>
        <v>87.532425393498556</v>
      </c>
      <c r="O434" s="165">
        <f>appliance_sim_data!D436-N434</f>
        <v>-59.532425393498556</v>
      </c>
      <c r="P434" s="165">
        <f t="shared" si="27"/>
        <v>59.532425393498556</v>
      </c>
    </row>
    <row r="435" spans="8:16" x14ac:dyDescent="0.2">
      <c r="H435" s="157">
        <v>0.29513888888888901</v>
      </c>
      <c r="I435" s="126">
        <v>682.96557954470529</v>
      </c>
      <c r="J435" s="126">
        <v>305.04084207835871</v>
      </c>
      <c r="K435" s="126">
        <v>0.33</v>
      </c>
      <c r="L435" s="126">
        <f t="shared" si="24"/>
        <v>225.37864124975275</v>
      </c>
      <c r="M435" s="126">
        <f t="shared" si="25"/>
        <v>100.66347788585838</v>
      </c>
      <c r="N435" s="163">
        <f t="shared" si="26"/>
        <v>100.66347788585838</v>
      </c>
      <c r="O435" s="165">
        <f>appliance_sim_data!D437-N435</f>
        <v>-72.663477885858384</v>
      </c>
      <c r="P435" s="165">
        <f t="shared" si="27"/>
        <v>72.663477885858384</v>
      </c>
    </row>
    <row r="436" spans="8:16" x14ac:dyDescent="0.2">
      <c r="H436" s="157">
        <v>0.295833333333333</v>
      </c>
      <c r="I436" s="126">
        <v>686.42357032709822</v>
      </c>
      <c r="J436" s="126">
        <v>308.24659404909073</v>
      </c>
      <c r="K436" s="126">
        <v>0.33</v>
      </c>
      <c r="L436" s="126">
        <f t="shared" si="24"/>
        <v>226.51977820794241</v>
      </c>
      <c r="M436" s="126">
        <f t="shared" si="25"/>
        <v>101.72137603619994</v>
      </c>
      <c r="N436" s="163">
        <f t="shared" si="26"/>
        <v>101.72137603619996</v>
      </c>
      <c r="O436" s="165">
        <f>appliance_sim_data!D438-N436</f>
        <v>-73.721376036199956</v>
      </c>
      <c r="P436" s="165">
        <f t="shared" si="27"/>
        <v>73.721376036199956</v>
      </c>
    </row>
    <row r="437" spans="8:16" x14ac:dyDescent="0.2">
      <c r="H437" s="157">
        <v>0.296527777777778</v>
      </c>
      <c r="I437" s="126">
        <v>689.84616541839978</v>
      </c>
      <c r="J437" s="126">
        <v>311.45311296798911</v>
      </c>
      <c r="K437" s="126">
        <v>0.32</v>
      </c>
      <c r="L437" s="126">
        <f t="shared" si="24"/>
        <v>220.75077293388793</v>
      </c>
      <c r="M437" s="126">
        <f t="shared" si="25"/>
        <v>99.664996149756519</v>
      </c>
      <c r="N437" s="163">
        <f t="shared" si="26"/>
        <v>99.664996149756519</v>
      </c>
      <c r="O437" s="165">
        <f>appliance_sim_data!D439-N437</f>
        <v>-71.664996149756519</v>
      </c>
      <c r="P437" s="165">
        <f t="shared" si="27"/>
        <v>71.664996149756519</v>
      </c>
    </row>
    <row r="438" spans="8:16" x14ac:dyDescent="0.2">
      <c r="H438" s="157">
        <v>0.297222222222222</v>
      </c>
      <c r="I438" s="126">
        <v>693.2337996505911</v>
      </c>
      <c r="J438" s="126">
        <v>314.6603074125976</v>
      </c>
      <c r="K438" s="126">
        <v>0.32</v>
      </c>
      <c r="L438" s="126">
        <f t="shared" si="24"/>
        <v>221.83481588818915</v>
      </c>
      <c r="M438" s="126">
        <f t="shared" si="25"/>
        <v>100.69129837203124</v>
      </c>
      <c r="N438" s="163">
        <f t="shared" si="26"/>
        <v>100.69129837203126</v>
      </c>
      <c r="O438" s="165">
        <f>appliance_sim_data!D440-N438</f>
        <v>-72.691298372031255</v>
      </c>
      <c r="P438" s="165">
        <f t="shared" si="27"/>
        <v>72.691298372031255</v>
      </c>
    </row>
    <row r="439" spans="8:16" x14ac:dyDescent="0.2">
      <c r="H439" s="157">
        <v>0.297916666666667</v>
      </c>
      <c r="I439" s="126">
        <v>696.5869024248168</v>
      </c>
      <c r="J439" s="126">
        <v>317.86808707129637</v>
      </c>
      <c r="K439" s="126">
        <v>0.32</v>
      </c>
      <c r="L439" s="126">
        <f t="shared" si="24"/>
        <v>222.90780877594139</v>
      </c>
      <c r="M439" s="126">
        <f t="shared" si="25"/>
        <v>101.71778786281484</v>
      </c>
      <c r="N439" s="163">
        <f t="shared" si="26"/>
        <v>101.71778786281484</v>
      </c>
      <c r="O439" s="165">
        <f>appliance_sim_data!D441-N439</f>
        <v>-73.717787862814845</v>
      </c>
      <c r="P439" s="165">
        <f t="shared" si="27"/>
        <v>73.717787862814845</v>
      </c>
    </row>
    <row r="440" spans="8:16" x14ac:dyDescent="0.2">
      <c r="H440" s="157">
        <v>0.29861111111111099</v>
      </c>
      <c r="I440" s="126">
        <v>699.90589772784574</v>
      </c>
      <c r="J440" s="126">
        <v>321.07636270153483</v>
      </c>
      <c r="K440" s="126">
        <v>0.33</v>
      </c>
      <c r="L440" s="126">
        <f t="shared" si="24"/>
        <v>230.96894625018911</v>
      </c>
      <c r="M440" s="126">
        <f t="shared" si="25"/>
        <v>105.95519969150649</v>
      </c>
      <c r="N440" s="163">
        <f t="shared" si="26"/>
        <v>105.95519969150651</v>
      </c>
      <c r="O440" s="165">
        <f>appliance_sim_data!D442-N440</f>
        <v>-77.955199691506508</v>
      </c>
      <c r="P440" s="165">
        <f t="shared" si="27"/>
        <v>77.955199691506508</v>
      </c>
    </row>
    <row r="441" spans="8:16" x14ac:dyDescent="0.2">
      <c r="H441" s="157">
        <v>0.29930555555555599</v>
      </c>
      <c r="I441" s="126">
        <v>703.19120415273608</v>
      </c>
      <c r="J441" s="126">
        <v>324.28504608986879</v>
      </c>
      <c r="K441" s="126">
        <v>0.35</v>
      </c>
      <c r="L441" s="126">
        <f t="shared" si="24"/>
        <v>246.11692145345762</v>
      </c>
      <c r="M441" s="126">
        <f t="shared" si="25"/>
        <v>113.49976613145407</v>
      </c>
      <c r="N441" s="163">
        <f t="shared" si="26"/>
        <v>113.49976613145407</v>
      </c>
      <c r="O441" s="165">
        <f>appliance_sim_data!D443-N441</f>
        <v>-85.499766131454066</v>
      </c>
      <c r="P441" s="165">
        <f t="shared" si="27"/>
        <v>85.499766131454066</v>
      </c>
    </row>
    <row r="442" spans="8:16" x14ac:dyDescent="0.2">
      <c r="H442" s="157">
        <v>0.3</v>
      </c>
      <c r="I442" s="126">
        <v>706.44323492336753</v>
      </c>
      <c r="J442" s="126">
        <v>327.4940500137339</v>
      </c>
      <c r="K442" s="126">
        <v>0.31</v>
      </c>
      <c r="L442" s="126">
        <f t="shared" si="24"/>
        <v>218.99740282624393</v>
      </c>
      <c r="M442" s="126">
        <f t="shared" si="25"/>
        <v>101.5231555042575</v>
      </c>
      <c r="N442" s="163">
        <f t="shared" si="26"/>
        <v>101.5231555042575</v>
      </c>
      <c r="O442" s="165">
        <f>appliance_sim_data!D444-N442</f>
        <v>-73.523155504257502</v>
      </c>
      <c r="P442" s="165">
        <f t="shared" si="27"/>
        <v>73.523155504257502</v>
      </c>
    </row>
    <row r="443" spans="8:16" x14ac:dyDescent="0.2">
      <c r="H443" s="157">
        <v>0.30069444444444399</v>
      </c>
      <c r="I443" s="126">
        <v>709.66239792249905</v>
      </c>
      <c r="J443" s="126">
        <v>330.70328820485946</v>
      </c>
      <c r="K443" s="126">
        <v>0.32</v>
      </c>
      <c r="L443" s="126">
        <f t="shared" si="24"/>
        <v>227.09196733519971</v>
      </c>
      <c r="M443" s="126">
        <f t="shared" si="25"/>
        <v>105.82505222555503</v>
      </c>
      <c r="N443" s="163">
        <f t="shared" si="26"/>
        <v>105.82505222555504</v>
      </c>
      <c r="O443" s="165">
        <f>appliance_sim_data!D445-N443</f>
        <v>-77.825052225555041</v>
      </c>
      <c r="P443" s="165">
        <f t="shared" si="27"/>
        <v>77.825052225555041</v>
      </c>
    </row>
    <row r="444" spans="8:16" x14ac:dyDescent="0.2">
      <c r="H444" s="157">
        <v>0.30138888888888898</v>
      </c>
      <c r="I444" s="126">
        <v>712.84909572306117</v>
      </c>
      <c r="J444" s="126">
        <v>333.91267531426234</v>
      </c>
      <c r="K444" s="126">
        <v>0.32</v>
      </c>
      <c r="L444" s="126">
        <f t="shared" si="24"/>
        <v>228.11171063137957</v>
      </c>
      <c r="M444" s="126">
        <f t="shared" si="25"/>
        <v>106.85205610056396</v>
      </c>
      <c r="N444" s="163">
        <f t="shared" si="26"/>
        <v>106.85205610056397</v>
      </c>
      <c r="O444" s="165">
        <f>appliance_sim_data!D446-N444</f>
        <v>-78.852056100563971</v>
      </c>
      <c r="P444" s="165">
        <f t="shared" si="27"/>
        <v>78.852056100563971</v>
      </c>
    </row>
    <row r="445" spans="8:16" x14ac:dyDescent="0.2">
      <c r="H445" s="157">
        <v>0.30208333333333298</v>
      </c>
      <c r="I445" s="126">
        <v>716.00372562238351</v>
      </c>
      <c r="J445" s="126">
        <v>337.12212687873705</v>
      </c>
      <c r="K445" s="126">
        <v>0.31</v>
      </c>
      <c r="L445" s="126">
        <f t="shared" si="24"/>
        <v>221.96115494293889</v>
      </c>
      <c r="M445" s="126">
        <f t="shared" si="25"/>
        <v>104.50785933240849</v>
      </c>
      <c r="N445" s="163">
        <f t="shared" si="26"/>
        <v>104.5078593324085</v>
      </c>
      <c r="O445" s="165">
        <f>appliance_sim_data!D447-N445</f>
        <v>-76.507859332408501</v>
      </c>
      <c r="P445" s="165">
        <f t="shared" si="27"/>
        <v>76.507859332408501</v>
      </c>
    </row>
    <row r="446" spans="8:16" x14ac:dyDescent="0.2">
      <c r="H446" s="157">
        <v>0.30277777777777798</v>
      </c>
      <c r="I446" s="126">
        <v>719.12667967910568</v>
      </c>
      <c r="J446" s="126">
        <v>340.33155928878432</v>
      </c>
      <c r="K446" s="126">
        <v>0.32</v>
      </c>
      <c r="L446" s="126">
        <f t="shared" si="24"/>
        <v>230.12053749731382</v>
      </c>
      <c r="M446" s="126">
        <f t="shared" si="25"/>
        <v>108.90609897241099</v>
      </c>
      <c r="N446" s="163">
        <f t="shared" si="26"/>
        <v>108.906098972411</v>
      </c>
      <c r="O446" s="165">
        <f>appliance_sim_data!D448-N446</f>
        <v>-80.906098972411002</v>
      </c>
      <c r="P446" s="165">
        <f t="shared" si="27"/>
        <v>80.906098972411002</v>
      </c>
    </row>
    <row r="447" spans="8:16" x14ac:dyDescent="0.2">
      <c r="H447" s="157">
        <v>0.30347222222222198</v>
      </c>
      <c r="I447" s="126">
        <v>722.21834475251148</v>
      </c>
      <c r="J447" s="126">
        <v>343.54088975790324</v>
      </c>
      <c r="K447" s="126">
        <v>0.34</v>
      </c>
      <c r="L447" s="126">
        <f t="shared" si="24"/>
        <v>245.55423721585393</v>
      </c>
      <c r="M447" s="126">
        <f t="shared" si="25"/>
        <v>116.80390251768711</v>
      </c>
      <c r="N447" s="163">
        <f t="shared" si="26"/>
        <v>116.80390251768711</v>
      </c>
      <c r="O447" s="165">
        <f>appliance_sim_data!D449-N447</f>
        <v>-88.803902517687106</v>
      </c>
      <c r="P447" s="165">
        <f t="shared" si="27"/>
        <v>88.803902517687106</v>
      </c>
    </row>
    <row r="448" spans="8:16" x14ac:dyDescent="0.2">
      <c r="H448" s="157">
        <v>0.30416666666666697</v>
      </c>
      <c r="I448" s="126">
        <v>725.27910254406902</v>
      </c>
      <c r="J448" s="126">
        <v>346.75003629319713</v>
      </c>
      <c r="K448" s="126">
        <v>0.26</v>
      </c>
      <c r="L448" s="126">
        <f t="shared" si="24"/>
        <v>188.57256666145796</v>
      </c>
      <c r="M448" s="126">
        <f t="shared" si="25"/>
        <v>90.155009436231254</v>
      </c>
      <c r="N448" s="163">
        <f t="shared" si="26"/>
        <v>90.155009436231254</v>
      </c>
      <c r="O448" s="165">
        <f>appliance_sim_data!D450-N448</f>
        <v>-62.155009436231254</v>
      </c>
      <c r="P448" s="165">
        <f t="shared" si="27"/>
        <v>62.155009436231254</v>
      </c>
    </row>
    <row r="449" spans="8:16" x14ac:dyDescent="0.2">
      <c r="H449" s="157">
        <v>0.30486111111111103</v>
      </c>
      <c r="I449" s="126">
        <v>728.30932964094859</v>
      </c>
      <c r="J449" s="126">
        <v>349.95891766722315</v>
      </c>
      <c r="K449" s="126">
        <v>0.25</v>
      </c>
      <c r="L449" s="126">
        <f t="shared" si="24"/>
        <v>182.07733241023715</v>
      </c>
      <c r="M449" s="126">
        <f t="shared" si="25"/>
        <v>87.489729416805787</v>
      </c>
      <c r="N449" s="163">
        <f t="shared" si="26"/>
        <v>87.489729416805801</v>
      </c>
      <c r="O449" s="165">
        <f>appliance_sim_data!D451-N449</f>
        <v>-59.489729416805801</v>
      </c>
      <c r="P449" s="165">
        <f t="shared" si="27"/>
        <v>59.489729416805801</v>
      </c>
    </row>
    <row r="450" spans="8:16" x14ac:dyDescent="0.2">
      <c r="H450" s="157">
        <v>0.30555555555555602</v>
      </c>
      <c r="I450" s="126">
        <v>731.30939756132966</v>
      </c>
      <c r="J450" s="126">
        <v>353.16745339103977</v>
      </c>
      <c r="K450" s="126">
        <v>0.26</v>
      </c>
      <c r="L450" s="126">
        <f t="shared" si="24"/>
        <v>190.14044336594571</v>
      </c>
      <c r="M450" s="126">
        <f t="shared" si="25"/>
        <v>91.823537881670347</v>
      </c>
      <c r="N450" s="163">
        <f t="shared" si="26"/>
        <v>91.823537881670347</v>
      </c>
      <c r="O450" s="165">
        <f>appliance_sim_data!D452-N450</f>
        <v>-63.823537881670347</v>
      </c>
      <c r="P450" s="165">
        <f t="shared" si="27"/>
        <v>63.823537881670347</v>
      </c>
    </row>
    <row r="451" spans="8:16" x14ac:dyDescent="0.2">
      <c r="H451" s="157">
        <v>0.30625000000000002</v>
      </c>
      <c r="I451" s="126">
        <v>734.27967280130053</v>
      </c>
      <c r="J451" s="126">
        <v>356.37556368838807</v>
      </c>
      <c r="K451" s="126">
        <v>0.14000000000000001</v>
      </c>
      <c r="L451" s="126">
        <f t="shared" si="24"/>
        <v>102.79915419218209</v>
      </c>
      <c r="M451" s="126">
        <f t="shared" si="25"/>
        <v>49.892578916374333</v>
      </c>
      <c r="N451" s="163">
        <f t="shared" si="26"/>
        <v>49.892578916374333</v>
      </c>
      <c r="O451" s="165">
        <f>appliance_sim_data!D453-N451</f>
        <v>-21.892578916374333</v>
      </c>
      <c r="P451" s="165">
        <f t="shared" si="27"/>
        <v>21.892578916374333</v>
      </c>
    </row>
    <row r="452" spans="8:16" x14ac:dyDescent="0.2">
      <c r="H452" s="157">
        <v>0.30694444444444402</v>
      </c>
      <c r="I452" s="126">
        <v>737.22051688318732</v>
      </c>
      <c r="J452" s="126">
        <v>359.5831694709716</v>
      </c>
      <c r="K452" s="126">
        <v>0.16</v>
      </c>
      <c r="L452" s="126">
        <f t="shared" si="24"/>
        <v>117.95528270130997</v>
      </c>
      <c r="M452" s="126">
        <f t="shared" si="25"/>
        <v>57.533307115355456</v>
      </c>
      <c r="N452" s="163">
        <f t="shared" si="26"/>
        <v>57.533307115355456</v>
      </c>
      <c r="O452" s="165">
        <f>appliance_sim_data!D454-N452</f>
        <v>-29.533307115355456</v>
      </c>
      <c r="P452" s="165">
        <f t="shared" si="27"/>
        <v>29.533307115355456</v>
      </c>
    </row>
    <row r="453" spans="8:16" x14ac:dyDescent="0.2">
      <c r="H453" s="157">
        <v>0.30763888888888902</v>
      </c>
      <c r="I453" s="126">
        <v>740.13228640514069</v>
      </c>
      <c r="J453" s="126">
        <v>362.79019231476929</v>
      </c>
      <c r="K453" s="126">
        <v>0.21</v>
      </c>
      <c r="L453" s="126">
        <f t="shared" si="24"/>
        <v>155.42778014507954</v>
      </c>
      <c r="M453" s="126">
        <f t="shared" si="25"/>
        <v>76.185940386101549</v>
      </c>
      <c r="N453" s="163">
        <f t="shared" si="26"/>
        <v>76.185940386101549</v>
      </c>
      <c r="O453" s="165">
        <f>appliance_sim_data!D455-N453</f>
        <v>-48.185940386101549</v>
      </c>
      <c r="P453" s="165">
        <f t="shared" si="27"/>
        <v>48.185940386101549</v>
      </c>
    </row>
    <row r="454" spans="8:16" x14ac:dyDescent="0.2">
      <c r="H454" s="157">
        <v>0.30833333333333302</v>
      </c>
      <c r="I454" s="126">
        <v>743.01533309183844</v>
      </c>
      <c r="J454" s="126">
        <v>365.99655443735077</v>
      </c>
      <c r="K454" s="126">
        <v>0.19</v>
      </c>
      <c r="L454" s="126">
        <f t="shared" si="24"/>
        <v>141.17291328744932</v>
      </c>
      <c r="M454" s="126">
        <f t="shared" si="25"/>
        <v>69.539345343096642</v>
      </c>
      <c r="N454" s="163">
        <f t="shared" si="26"/>
        <v>69.539345343096656</v>
      </c>
      <c r="O454" s="165">
        <f>appliance_sim_data!D456-N454</f>
        <v>-41.539345343096656</v>
      </c>
      <c r="P454" s="165">
        <f t="shared" si="27"/>
        <v>41.539345343096656</v>
      </c>
    </row>
    <row r="455" spans="8:16" x14ac:dyDescent="0.2">
      <c r="H455" s="157">
        <v>0.30902777777777801</v>
      </c>
      <c r="I455" s="126">
        <v>745.87000384616022</v>
      </c>
      <c r="J455" s="126">
        <v>369.20217867614059</v>
      </c>
      <c r="K455" s="126">
        <v>0.19</v>
      </c>
      <c r="L455" s="126">
        <f t="shared" si="24"/>
        <v>141.71530073077045</v>
      </c>
      <c r="M455" s="126">
        <f t="shared" si="25"/>
        <v>70.148413948466711</v>
      </c>
      <c r="N455" s="163">
        <f t="shared" si="26"/>
        <v>70.148413948466711</v>
      </c>
      <c r="O455" s="165">
        <f>appliance_sim_data!D457-N455</f>
        <v>-42.148413948466711</v>
      </c>
      <c r="P455" s="165">
        <f t="shared" si="27"/>
        <v>42.148413948466711</v>
      </c>
    </row>
    <row r="456" spans="8:16" x14ac:dyDescent="0.2">
      <c r="H456" s="157">
        <v>0.30972222222222201</v>
      </c>
      <c r="I456" s="126">
        <v>748.6966408017023</v>
      </c>
      <c r="J456" s="126">
        <v>372.40698846759403</v>
      </c>
      <c r="K456" s="126">
        <v>0.17</v>
      </c>
      <c r="L456" s="126">
        <f t="shared" si="24"/>
        <v>127.2784289362894</v>
      </c>
      <c r="M456" s="126">
        <f t="shared" si="25"/>
        <v>63.309188039490991</v>
      </c>
      <c r="N456" s="163">
        <f t="shared" si="26"/>
        <v>63.309188039490998</v>
      </c>
      <c r="O456" s="165">
        <f>appliance_sim_data!D458-N456</f>
        <v>-35.309188039490998</v>
      </c>
      <c r="P456" s="165">
        <f t="shared" si="27"/>
        <v>35.309188039490998</v>
      </c>
    </row>
    <row r="457" spans="8:16" x14ac:dyDescent="0.2">
      <c r="H457" s="157">
        <v>0.31041666666666701</v>
      </c>
      <c r="I457" s="126">
        <v>751.49558137602094</v>
      </c>
      <c r="J457" s="126">
        <v>375.61090782724671</v>
      </c>
      <c r="K457" s="126">
        <v>0.18</v>
      </c>
      <c r="L457" s="126">
        <f t="shared" si="24"/>
        <v>135.26920464768375</v>
      </c>
      <c r="M457" s="126">
        <f t="shared" si="25"/>
        <v>67.609963408904406</v>
      </c>
      <c r="N457" s="163">
        <f t="shared" si="26"/>
        <v>67.609963408904406</v>
      </c>
      <c r="O457" s="165">
        <f>appliance_sim_data!D459-N457</f>
        <v>-39.609963408904406</v>
      </c>
      <c r="P457" s="165">
        <f t="shared" si="27"/>
        <v>39.609963408904406</v>
      </c>
    </row>
    <row r="458" spans="8:16" x14ac:dyDescent="0.2">
      <c r="H458" s="157">
        <v>0.31111111111111101</v>
      </c>
      <c r="I458" s="126">
        <v>754.26715832447792</v>
      </c>
      <c r="J458" s="126">
        <v>378.81386133059283</v>
      </c>
      <c r="K458" s="126">
        <v>0.17</v>
      </c>
      <c r="L458" s="126">
        <f t="shared" si="24"/>
        <v>128.22541691516125</v>
      </c>
      <c r="M458" s="126">
        <f t="shared" si="25"/>
        <v>64.398356426200792</v>
      </c>
      <c r="N458" s="163">
        <f t="shared" si="26"/>
        <v>64.398356426200792</v>
      </c>
      <c r="O458" s="165">
        <f>appliance_sim_data!D460-N458</f>
        <v>-36.398356426200792</v>
      </c>
      <c r="P458" s="165">
        <f t="shared" si="27"/>
        <v>36.398356426200792</v>
      </c>
    </row>
    <row r="459" spans="8:16" x14ac:dyDescent="0.2">
      <c r="H459" s="157">
        <v>0.311805555555556</v>
      </c>
      <c r="I459" s="126">
        <v>757.01169979460008</v>
      </c>
      <c r="J459" s="126">
        <v>382.01577409476624</v>
      </c>
      <c r="K459" s="126">
        <v>0.17</v>
      </c>
      <c r="L459" s="126">
        <f t="shared" ref="L459:L522" si="28">I459*K459</f>
        <v>128.69198896508203</v>
      </c>
      <c r="M459" s="126">
        <f t="shared" ref="M459:M522" si="29">J459*K459</f>
        <v>64.942681596110262</v>
      </c>
      <c r="N459" s="163">
        <f t="shared" ref="N459:N522" si="30">M459*$B$46*$B$47</f>
        <v>64.942681596110262</v>
      </c>
      <c r="O459" s="165">
        <f>appliance_sim_data!D461-N459</f>
        <v>-36.942681596110262</v>
      </c>
      <c r="P459" s="165">
        <f t="shared" ref="P459:P522" si="31">IF(O459&lt;0, ABS(O459), 0)</f>
        <v>36.942681596110262</v>
      </c>
    </row>
    <row r="460" spans="8:16" x14ac:dyDescent="0.2">
      <c r="H460" s="157">
        <v>0.3125</v>
      </c>
      <c r="I460" s="126">
        <v>759.72952938084461</v>
      </c>
      <c r="J460" s="126">
        <v>385.21657176098199</v>
      </c>
      <c r="K460" s="126">
        <v>0.17</v>
      </c>
      <c r="L460" s="126">
        <f t="shared" si="28"/>
        <v>129.15401999474361</v>
      </c>
      <c r="M460" s="126">
        <f t="shared" si="29"/>
        <v>65.486817199366939</v>
      </c>
      <c r="N460" s="163">
        <f t="shared" si="30"/>
        <v>65.486817199366939</v>
      </c>
      <c r="O460" s="165">
        <f>appliance_sim_data!D462-N460</f>
        <v>-37.486817199366939</v>
      </c>
      <c r="P460" s="165">
        <f t="shared" si="31"/>
        <v>37.486817199366939</v>
      </c>
    </row>
    <row r="461" spans="8:16" x14ac:dyDescent="0.2">
      <c r="H461" s="157">
        <v>0.313194444444444</v>
      </c>
      <c r="I461" s="126">
        <v>762.42096617968627</v>
      </c>
      <c r="J461" s="126">
        <v>388.41618047770999</v>
      </c>
      <c r="K461" s="126">
        <v>0.18</v>
      </c>
      <c r="L461" s="126">
        <f t="shared" si="28"/>
        <v>137.23577391234352</v>
      </c>
      <c r="M461" s="126">
        <f t="shared" si="29"/>
        <v>69.914912485987799</v>
      </c>
      <c r="N461" s="163">
        <f t="shared" si="30"/>
        <v>69.914912485987799</v>
      </c>
      <c r="O461" s="165">
        <f>appliance_sim_data!D463-N461</f>
        <v>-41.914912485987799</v>
      </c>
      <c r="P461" s="165">
        <f t="shared" si="31"/>
        <v>41.914912485987799</v>
      </c>
    </row>
    <row r="462" spans="8:16" x14ac:dyDescent="0.2">
      <c r="H462" s="157">
        <v>0.31388888888888899</v>
      </c>
      <c r="I462" s="126">
        <v>765.08632484494228</v>
      </c>
      <c r="J462" s="126">
        <v>391.61452688454659</v>
      </c>
      <c r="K462" s="126">
        <v>0.18</v>
      </c>
      <c r="L462" s="126">
        <f t="shared" si="28"/>
        <v>137.71553847208961</v>
      </c>
      <c r="M462" s="126">
        <f t="shared" si="29"/>
        <v>70.490614839218381</v>
      </c>
      <c r="N462" s="163">
        <f t="shared" si="30"/>
        <v>70.490614839218381</v>
      </c>
      <c r="O462" s="165">
        <f>appliance_sim_data!D464-N462</f>
        <v>116.50938516078162</v>
      </c>
      <c r="P462" s="165">
        <f t="shared" si="31"/>
        <v>0</v>
      </c>
    </row>
    <row r="463" spans="8:16" x14ac:dyDescent="0.2">
      <c r="H463" s="157">
        <v>0.31458333333333299</v>
      </c>
      <c r="I463" s="126">
        <v>767.72591564326046</v>
      </c>
      <c r="J463" s="126">
        <v>394.81153809675948</v>
      </c>
      <c r="K463" s="126">
        <v>0.18</v>
      </c>
      <c r="L463" s="126">
        <f t="shared" si="28"/>
        <v>138.19066481578687</v>
      </c>
      <c r="M463" s="126">
        <f t="shared" si="29"/>
        <v>71.066076857416704</v>
      </c>
      <c r="N463" s="163">
        <f t="shared" si="30"/>
        <v>71.066076857416704</v>
      </c>
      <c r="O463" s="165">
        <f>appliance_sim_data!D465-N463</f>
        <v>115.9339231425833</v>
      </c>
      <c r="P463" s="165">
        <f t="shared" si="31"/>
        <v>0</v>
      </c>
    </row>
    <row r="464" spans="8:16" x14ac:dyDescent="0.2">
      <c r="H464" s="157">
        <v>0.31527777777777799</v>
      </c>
      <c r="I464" s="126">
        <v>770.34004450969394</v>
      </c>
      <c r="J464" s="126">
        <v>398.00714169046898</v>
      </c>
      <c r="K464" s="126">
        <v>0.15</v>
      </c>
      <c r="L464" s="126">
        <f t="shared" si="28"/>
        <v>115.55100667645408</v>
      </c>
      <c r="M464" s="126">
        <f t="shared" si="29"/>
        <v>59.701071253570348</v>
      </c>
      <c r="N464" s="163">
        <f t="shared" si="30"/>
        <v>59.701071253570355</v>
      </c>
      <c r="O464" s="165">
        <f>appliance_sim_data!D466-N464</f>
        <v>127.29892874642965</v>
      </c>
      <c r="P464" s="165">
        <f t="shared" si="31"/>
        <v>0</v>
      </c>
    </row>
    <row r="465" spans="8:16" x14ac:dyDescent="0.2">
      <c r="H465" s="157">
        <v>0.31597222222222199</v>
      </c>
      <c r="I465" s="126">
        <v>772.9290131033074</v>
      </c>
      <c r="J465" s="126">
        <v>401.20126568845109</v>
      </c>
      <c r="K465" s="126">
        <v>0.15</v>
      </c>
      <c r="L465" s="126">
        <f t="shared" si="28"/>
        <v>115.9393519654961</v>
      </c>
      <c r="M465" s="126">
        <f t="shared" si="29"/>
        <v>60.180189853267663</v>
      </c>
      <c r="N465" s="163">
        <f t="shared" si="30"/>
        <v>60.18018985326767</v>
      </c>
      <c r="O465" s="165">
        <f>appliance_sim_data!D467-N465</f>
        <v>126.81981014673232</v>
      </c>
      <c r="P465" s="165">
        <f t="shared" si="31"/>
        <v>0</v>
      </c>
    </row>
    <row r="466" spans="8:16" x14ac:dyDescent="0.2">
      <c r="H466" s="157">
        <v>0.31666666666666698</v>
      </c>
      <c r="I466" s="126">
        <v>775.4931188627404</v>
      </c>
      <c r="J466" s="126">
        <v>404.39383854652061</v>
      </c>
      <c r="K466" s="126">
        <v>0.15</v>
      </c>
      <c r="L466" s="126">
        <f t="shared" si="28"/>
        <v>116.32396782941106</v>
      </c>
      <c r="M466" s="126">
        <f t="shared" si="29"/>
        <v>60.659075781978089</v>
      </c>
      <c r="N466" s="163">
        <f t="shared" si="30"/>
        <v>60.659075781978096</v>
      </c>
      <c r="O466" s="165">
        <f>appliance_sim_data!D468-N466</f>
        <v>126.34092421802191</v>
      </c>
      <c r="P466" s="165">
        <f t="shared" si="31"/>
        <v>0</v>
      </c>
    </row>
    <row r="467" spans="8:16" x14ac:dyDescent="0.2">
      <c r="H467" s="157">
        <v>0.31736111111111098</v>
      </c>
      <c r="I467" s="126">
        <v>778.03265506168725</v>
      </c>
      <c r="J467" s="126">
        <v>407.58478914048641</v>
      </c>
      <c r="K467" s="126">
        <v>0.15</v>
      </c>
      <c r="L467" s="126">
        <f t="shared" si="28"/>
        <v>116.70489825925308</v>
      </c>
      <c r="M467" s="126">
        <f t="shared" si="29"/>
        <v>61.137718371072957</v>
      </c>
      <c r="N467" s="163">
        <f t="shared" si="30"/>
        <v>61.137718371072964</v>
      </c>
      <c r="O467" s="165">
        <f>appliance_sim_data!D469-N467</f>
        <v>155.86228162892704</v>
      </c>
      <c r="P467" s="165">
        <f t="shared" si="31"/>
        <v>0</v>
      </c>
    </row>
    <row r="468" spans="8:16" x14ac:dyDescent="0.2">
      <c r="H468" s="157">
        <v>0.31805555555555598</v>
      </c>
      <c r="I468" s="126">
        <v>780.54791086422961</v>
      </c>
      <c r="J468" s="126">
        <v>410.7740467536409</v>
      </c>
      <c r="K468" s="126">
        <v>0.14000000000000001</v>
      </c>
      <c r="L468" s="126">
        <f t="shared" si="28"/>
        <v>109.27670752099216</v>
      </c>
      <c r="M468" s="126">
        <f t="shared" si="29"/>
        <v>57.50836654550973</v>
      </c>
      <c r="N468" s="163">
        <f t="shared" si="30"/>
        <v>57.50836654550973</v>
      </c>
      <c r="O468" s="165">
        <f>appliance_sim_data!D470-N468</f>
        <v>159.49163345449028</v>
      </c>
      <c r="P468" s="165">
        <f t="shared" si="31"/>
        <v>0</v>
      </c>
    </row>
    <row r="469" spans="8:16" x14ac:dyDescent="0.2">
      <c r="H469" s="157">
        <v>0.31874999999999998</v>
      </c>
      <c r="I469" s="126">
        <v>783.03917137998303</v>
      </c>
      <c r="J469" s="126">
        <v>413.96154106477292</v>
      </c>
      <c r="K469" s="126">
        <v>0.17</v>
      </c>
      <c r="L469" s="126">
        <f t="shared" si="28"/>
        <v>133.11665913459711</v>
      </c>
      <c r="M469" s="126">
        <f t="shared" si="29"/>
        <v>70.373461981011403</v>
      </c>
      <c r="N469" s="163">
        <f t="shared" si="30"/>
        <v>70.373461981011403</v>
      </c>
      <c r="O469" s="165">
        <f>appliance_sim_data!D471-N469</f>
        <v>146.62653801898858</v>
      </c>
      <c r="P469" s="165">
        <f t="shared" si="31"/>
        <v>0</v>
      </c>
    </row>
    <row r="470" spans="8:16" x14ac:dyDescent="0.2">
      <c r="H470" s="157">
        <v>0.31944444444444398</v>
      </c>
      <c r="I470" s="126">
        <v>785.50671771900852</v>
      </c>
      <c r="J470" s="126">
        <v>417.14720213667283</v>
      </c>
      <c r="K470" s="126">
        <v>0.16</v>
      </c>
      <c r="L470" s="126">
        <f t="shared" si="28"/>
        <v>125.68107483504137</v>
      </c>
      <c r="M470" s="126">
        <f t="shared" si="29"/>
        <v>66.743552341867655</v>
      </c>
      <c r="N470" s="163">
        <f t="shared" si="30"/>
        <v>66.743552341867655</v>
      </c>
      <c r="O470" s="165">
        <f>appliance_sim_data!D472-N470</f>
        <v>150.25644765813234</v>
      </c>
      <c r="P470" s="165">
        <f t="shared" si="31"/>
        <v>0</v>
      </c>
    </row>
    <row r="471" spans="8:16" x14ac:dyDescent="0.2">
      <c r="H471" s="157">
        <v>0.32013888888888897</v>
      </c>
      <c r="I471" s="126">
        <v>787.95082704645404</v>
      </c>
      <c r="J471" s="126">
        <v>420.33096040511646</v>
      </c>
      <c r="K471" s="126">
        <v>0.16</v>
      </c>
      <c r="L471" s="126">
        <f t="shared" si="28"/>
        <v>126.07213232743266</v>
      </c>
      <c r="M471" s="126">
        <f t="shared" si="29"/>
        <v>67.252953664818634</v>
      </c>
      <c r="N471" s="163">
        <f t="shared" si="30"/>
        <v>67.252953664818634</v>
      </c>
      <c r="O471" s="165">
        <f>appliance_sim_data!D473-N471</f>
        <v>149.74704633518138</v>
      </c>
      <c r="P471" s="165">
        <f t="shared" si="31"/>
        <v>0</v>
      </c>
    </row>
    <row r="472" spans="8:16" x14ac:dyDescent="0.2">
      <c r="H472" s="157">
        <v>0.32083333333333303</v>
      </c>
      <c r="I472" s="126">
        <v>790.37177263688625</v>
      </c>
      <c r="J472" s="126">
        <v>423.51274666830449</v>
      </c>
      <c r="K472" s="126">
        <v>0.15</v>
      </c>
      <c r="L472" s="126">
        <f t="shared" si="28"/>
        <v>118.55576589553293</v>
      </c>
      <c r="M472" s="126">
        <f t="shared" si="29"/>
        <v>63.526912000245673</v>
      </c>
      <c r="N472" s="163">
        <f t="shared" si="30"/>
        <v>63.526912000245673</v>
      </c>
      <c r="O472" s="165">
        <f>appliance_sim_data!D474-N472</f>
        <v>153.47308799975434</v>
      </c>
      <c r="P472" s="165">
        <f t="shared" si="31"/>
        <v>0</v>
      </c>
    </row>
    <row r="473" spans="8:16" x14ac:dyDescent="0.2">
      <c r="H473" s="157">
        <v>0.32152777777777802</v>
      </c>
      <c r="I473" s="126">
        <v>792.76982392828063</v>
      </c>
      <c r="J473" s="126">
        <v>426.69249207674068</v>
      </c>
      <c r="K473" s="126">
        <v>0.15</v>
      </c>
      <c r="L473" s="126">
        <f t="shared" si="28"/>
        <v>118.91547358924208</v>
      </c>
      <c r="M473" s="126">
        <f t="shared" si="29"/>
        <v>64.003873811511099</v>
      </c>
      <c r="N473" s="163">
        <f t="shared" si="30"/>
        <v>64.003873811511099</v>
      </c>
      <c r="O473" s="165">
        <f>appliance_sim_data!D475-N473</f>
        <v>152.99612618848892</v>
      </c>
      <c r="P473" s="165">
        <f t="shared" si="31"/>
        <v>0</v>
      </c>
    </row>
    <row r="474" spans="8:16" x14ac:dyDescent="0.2">
      <c r="H474" s="157">
        <v>0.32222222222222202</v>
      </c>
      <c r="I474" s="126">
        <v>795.14524657564004</v>
      </c>
      <c r="J474" s="126">
        <v>429.87012812352896</v>
      </c>
      <c r="K474" s="126">
        <v>0.13</v>
      </c>
      <c r="L474" s="126">
        <f t="shared" si="28"/>
        <v>103.36888205483321</v>
      </c>
      <c r="M474" s="126">
        <f t="shared" si="29"/>
        <v>55.883116656058768</v>
      </c>
      <c r="N474" s="163">
        <f t="shared" si="30"/>
        <v>55.883116656058775</v>
      </c>
      <c r="O474" s="165">
        <f>appliance_sim_data!D476-N474</f>
        <v>161.11688334394123</v>
      </c>
      <c r="P474" s="165">
        <f t="shared" si="31"/>
        <v>0</v>
      </c>
    </row>
    <row r="475" spans="8:16" x14ac:dyDescent="0.2">
      <c r="H475" s="157">
        <v>0.32291666666666702</v>
      </c>
      <c r="I475" s="126">
        <v>797.49830250421098</v>
      </c>
      <c r="J475" s="126">
        <v>433.04558663507237</v>
      </c>
      <c r="K475" s="126">
        <v>0.15</v>
      </c>
      <c r="L475" s="126">
        <f t="shared" si="28"/>
        <v>119.62474537563165</v>
      </c>
      <c r="M475" s="126">
        <f t="shared" si="29"/>
        <v>64.956837995260855</v>
      </c>
      <c r="N475" s="163">
        <f t="shared" si="30"/>
        <v>64.956837995260855</v>
      </c>
      <c r="O475" s="165">
        <f>appliance_sim_data!D477-N475</f>
        <v>152.04316200473914</v>
      </c>
      <c r="P475" s="165">
        <f t="shared" si="31"/>
        <v>0</v>
      </c>
    </row>
    <row r="476" spans="8:16" x14ac:dyDescent="0.2">
      <c r="H476" s="157">
        <v>0.32361111111111102</v>
      </c>
      <c r="I476" s="126">
        <v>799.82924996228076</v>
      </c>
      <c r="J476" s="126">
        <v>436.21879976216292</v>
      </c>
      <c r="K476" s="126">
        <v>0.15</v>
      </c>
      <c r="L476" s="126">
        <f t="shared" si="28"/>
        <v>119.97438749434211</v>
      </c>
      <c r="M476" s="126">
        <f t="shared" si="29"/>
        <v>65.432819964324437</v>
      </c>
      <c r="N476" s="163">
        <f t="shared" si="30"/>
        <v>65.432819964324437</v>
      </c>
      <c r="O476" s="165">
        <f>appliance_sim_data!D478-N476</f>
        <v>-7.4328199643244375</v>
      </c>
      <c r="P476" s="165">
        <f t="shared" si="31"/>
        <v>7.4328199643244375</v>
      </c>
    </row>
    <row r="477" spans="8:16" x14ac:dyDescent="0.2">
      <c r="H477" s="157">
        <v>0.32430555555555601</v>
      </c>
      <c r="I477" s="126">
        <v>802.13834357352141</v>
      </c>
      <c r="J477" s="126">
        <v>439.38969997143676</v>
      </c>
      <c r="K477" s="126">
        <v>0.14000000000000001</v>
      </c>
      <c r="L477" s="126">
        <f t="shared" si="28"/>
        <v>112.29936810029301</v>
      </c>
      <c r="M477" s="126">
        <f t="shared" si="29"/>
        <v>61.514557996001152</v>
      </c>
      <c r="N477" s="163">
        <f t="shared" si="30"/>
        <v>61.514557996001159</v>
      </c>
      <c r="O477" s="165">
        <f>appliance_sim_data!D479-N477</f>
        <v>-3.5145579960011588</v>
      </c>
      <c r="P477" s="165">
        <f t="shared" si="31"/>
        <v>3.5145579960011588</v>
      </c>
    </row>
    <row r="478" spans="8:16" x14ac:dyDescent="0.2">
      <c r="H478" s="157">
        <v>0.32500000000000001</v>
      </c>
      <c r="I478" s="126">
        <v>804.42583438887038</v>
      </c>
      <c r="J478" s="126">
        <v>442.55822003719146</v>
      </c>
      <c r="K478" s="126">
        <v>0.14000000000000001</v>
      </c>
      <c r="L478" s="126">
        <f t="shared" si="28"/>
        <v>112.61961681444187</v>
      </c>
      <c r="M478" s="126">
        <f t="shared" si="29"/>
        <v>61.958150805206813</v>
      </c>
      <c r="N478" s="163">
        <f t="shared" si="30"/>
        <v>61.958150805206813</v>
      </c>
      <c r="O478" s="165">
        <f>appliance_sim_data!D480-N478</f>
        <v>-3.9581508052068131</v>
      </c>
      <c r="P478" s="165">
        <f t="shared" si="31"/>
        <v>3.9581508052068131</v>
      </c>
    </row>
    <row r="479" spans="8:16" x14ac:dyDescent="0.2">
      <c r="H479" s="157">
        <v>0.32569444444444401</v>
      </c>
      <c r="I479" s="126">
        <v>806.69196993792082</v>
      </c>
      <c r="J479" s="126">
        <v>445.72429303353562</v>
      </c>
      <c r="K479" s="126">
        <v>0.14000000000000001</v>
      </c>
      <c r="L479" s="126">
        <f t="shared" si="28"/>
        <v>112.93687579130892</v>
      </c>
      <c r="M479" s="126">
        <f t="shared" si="29"/>
        <v>62.401401024694991</v>
      </c>
      <c r="N479" s="163">
        <f t="shared" si="30"/>
        <v>62.401401024694998</v>
      </c>
      <c r="O479" s="165">
        <f>appliance_sim_data!D481-N479</f>
        <v>-4.4014010246949979</v>
      </c>
      <c r="P479" s="165">
        <f t="shared" si="31"/>
        <v>4.4014010246949979</v>
      </c>
    </row>
    <row r="480" spans="8:16" x14ac:dyDescent="0.2">
      <c r="H480" s="157">
        <v>0.32638888888888901</v>
      </c>
      <c r="I480" s="126">
        <v>808.93699427981551</v>
      </c>
      <c r="J480" s="126">
        <v>448.88785232688031</v>
      </c>
      <c r="K480" s="126">
        <v>0.14000000000000001</v>
      </c>
      <c r="L480" s="126">
        <f t="shared" si="28"/>
        <v>113.25117919917419</v>
      </c>
      <c r="M480" s="126">
        <f t="shared" si="29"/>
        <v>62.844299325763252</v>
      </c>
      <c r="N480" s="163">
        <f t="shared" si="30"/>
        <v>62.844299325763259</v>
      </c>
      <c r="O480" s="165">
        <f>appliance_sim_data!D482-N480</f>
        <v>-4.8442993257632594</v>
      </c>
      <c r="P480" s="165">
        <f t="shared" si="31"/>
        <v>4.8442993257632594</v>
      </c>
    </row>
    <row r="481" spans="8:16" x14ac:dyDescent="0.2">
      <c r="H481" s="157">
        <v>0.327083333333333</v>
      </c>
      <c r="I481" s="126">
        <v>811.16114805361701</v>
      </c>
      <c r="J481" s="126">
        <v>452.04883156873001</v>
      </c>
      <c r="K481" s="126">
        <v>0.14000000000000001</v>
      </c>
      <c r="L481" s="126">
        <f t="shared" si="28"/>
        <v>113.56256072750639</v>
      </c>
      <c r="M481" s="126">
        <f t="shared" si="29"/>
        <v>63.286836419622205</v>
      </c>
      <c r="N481" s="163">
        <f t="shared" si="30"/>
        <v>63.286836419622205</v>
      </c>
      <c r="O481" s="165">
        <f>appliance_sim_data!D483-N481</f>
        <v>-5.2868364196222046</v>
      </c>
      <c r="P481" s="165">
        <f t="shared" si="31"/>
        <v>5.2868364196222046</v>
      </c>
    </row>
    <row r="482" spans="8:16" x14ac:dyDescent="0.2">
      <c r="H482" s="157">
        <v>0.327777777777778</v>
      </c>
      <c r="I482" s="126">
        <v>813.3646685281534</v>
      </c>
      <c r="J482" s="126">
        <v>455.20716468878868</v>
      </c>
      <c r="K482" s="126">
        <v>0.13</v>
      </c>
      <c r="L482" s="126">
        <f t="shared" si="28"/>
        <v>105.73740690865995</v>
      </c>
      <c r="M482" s="126">
        <f t="shared" si="29"/>
        <v>59.176931409542533</v>
      </c>
      <c r="N482" s="163">
        <f t="shared" si="30"/>
        <v>59.176931409542533</v>
      </c>
      <c r="O482" s="165">
        <f>appliance_sim_data!D484-N482</f>
        <v>-1.1769314095425329</v>
      </c>
      <c r="P482" s="165">
        <f t="shared" si="31"/>
        <v>1.1769314095425329</v>
      </c>
    </row>
    <row r="483" spans="8:16" x14ac:dyDescent="0.2">
      <c r="H483" s="157">
        <v>0.328472222222222</v>
      </c>
      <c r="I483" s="126">
        <v>815.54778965131902</v>
      </c>
      <c r="J483" s="126">
        <v>458.3627858883483</v>
      </c>
      <c r="K483" s="126">
        <v>0.14000000000000001</v>
      </c>
      <c r="L483" s="126">
        <f t="shared" si="28"/>
        <v>114.17669055118468</v>
      </c>
      <c r="M483" s="126">
        <f t="shared" si="29"/>
        <v>64.17079002436877</v>
      </c>
      <c r="N483" s="163">
        <f t="shared" si="30"/>
        <v>64.17079002436877</v>
      </c>
      <c r="O483" s="165">
        <f>appliance_sim_data!D485-N483</f>
        <v>-6.1707900243687703</v>
      </c>
      <c r="P483" s="165">
        <f t="shared" si="31"/>
        <v>6.1707900243687703</v>
      </c>
    </row>
    <row r="484" spans="8:16" x14ac:dyDescent="0.2">
      <c r="H484" s="157">
        <v>0.329166666666667</v>
      </c>
      <c r="I484" s="126">
        <v>817.71074209882704</v>
      </c>
      <c r="J484" s="126">
        <v>461.515629633961</v>
      </c>
      <c r="K484" s="126">
        <v>0.15</v>
      </c>
      <c r="L484" s="126">
        <f t="shared" si="28"/>
        <v>122.65661131482405</v>
      </c>
      <c r="M484" s="126">
        <f t="shared" si="29"/>
        <v>69.227344445094147</v>
      </c>
      <c r="N484" s="163">
        <f t="shared" si="30"/>
        <v>69.227344445094147</v>
      </c>
      <c r="O484" s="165">
        <f>appliance_sim_data!D486-N484</f>
        <v>-11.227344445094147</v>
      </c>
      <c r="P484" s="165">
        <f t="shared" si="31"/>
        <v>11.227344445094147</v>
      </c>
    </row>
    <row r="485" spans="8:16" x14ac:dyDescent="0.2">
      <c r="H485" s="157">
        <v>0.32986111111111099</v>
      </c>
      <c r="I485" s="126">
        <v>819.85375332239914</v>
      </c>
      <c r="J485" s="126">
        <v>464.66563065137558</v>
      </c>
      <c r="K485" s="126">
        <v>0.15</v>
      </c>
      <c r="L485" s="126">
        <f t="shared" si="28"/>
        <v>122.97806299835986</v>
      </c>
      <c r="M485" s="126">
        <f t="shared" si="29"/>
        <v>69.699844597706331</v>
      </c>
      <c r="N485" s="163">
        <f t="shared" si="30"/>
        <v>69.699844597706331</v>
      </c>
      <c r="O485" s="165">
        <f>appliance_sim_data!D487-N485</f>
        <v>-11.699844597706331</v>
      </c>
      <c r="P485" s="165">
        <f t="shared" si="31"/>
        <v>11.699844597706331</v>
      </c>
    </row>
    <row r="486" spans="8:16" x14ac:dyDescent="0.2">
      <c r="H486" s="157">
        <v>0.33055555555555599</v>
      </c>
      <c r="I486" s="126">
        <v>821.97704759739042</v>
      </c>
      <c r="J486" s="126">
        <v>467.81272391973397</v>
      </c>
      <c r="K486" s="126">
        <v>0.15</v>
      </c>
      <c r="L486" s="126">
        <f t="shared" si="28"/>
        <v>123.29655713960855</v>
      </c>
      <c r="M486" s="126">
        <f t="shared" si="29"/>
        <v>70.17190858796009</v>
      </c>
      <c r="N486" s="163">
        <f t="shared" si="30"/>
        <v>70.17190858796009</v>
      </c>
      <c r="O486" s="165">
        <f>appliance_sim_data!D488-N486</f>
        <v>-12.17190858796009</v>
      </c>
      <c r="P486" s="165">
        <f t="shared" si="31"/>
        <v>12.17190858796009</v>
      </c>
    </row>
    <row r="487" spans="8:16" x14ac:dyDescent="0.2">
      <c r="H487" s="157">
        <v>0.33124999999999999</v>
      </c>
      <c r="I487" s="126">
        <v>824.08084606984096</v>
      </c>
      <c r="J487" s="126">
        <v>470.95684466601489</v>
      </c>
      <c r="K487" s="126">
        <v>0.15</v>
      </c>
      <c r="L487" s="126">
        <f t="shared" si="28"/>
        <v>123.61212691047614</v>
      </c>
      <c r="M487" s="126">
        <f t="shared" si="29"/>
        <v>70.643526699902225</v>
      </c>
      <c r="N487" s="163">
        <f t="shared" si="30"/>
        <v>70.643526699902225</v>
      </c>
      <c r="O487" s="165">
        <f>appliance_sim_data!D489-N487</f>
        <v>-12.643526699902225</v>
      </c>
      <c r="P487" s="165">
        <f t="shared" si="31"/>
        <v>12.643526699902225</v>
      </c>
    </row>
    <row r="488" spans="8:16" x14ac:dyDescent="0.2">
      <c r="H488" s="157">
        <v>0.33194444444444399</v>
      </c>
      <c r="I488" s="126">
        <v>826.1653668029478</v>
      </c>
      <c r="J488" s="126">
        <v>474.09792835971336</v>
      </c>
      <c r="K488" s="126">
        <v>0.17</v>
      </c>
      <c r="L488" s="126">
        <f t="shared" si="28"/>
        <v>140.44811235650113</v>
      </c>
      <c r="M488" s="126">
        <f t="shared" si="29"/>
        <v>80.596647821151279</v>
      </c>
      <c r="N488" s="163">
        <f t="shared" si="30"/>
        <v>80.596647821151294</v>
      </c>
      <c r="O488" s="165">
        <f>appliance_sim_data!D490-N488</f>
        <v>-22.596647821151294</v>
      </c>
      <c r="P488" s="165">
        <f t="shared" si="31"/>
        <v>22.596647821151294</v>
      </c>
    </row>
    <row r="489" spans="8:16" x14ac:dyDescent="0.2">
      <c r="H489" s="157">
        <v>0.33263888888888898</v>
      </c>
      <c r="I489" s="126">
        <v>828.23082482295604</v>
      </c>
      <c r="J489" s="126">
        <v>477.23591070775137</v>
      </c>
      <c r="K489" s="126">
        <v>0.18</v>
      </c>
      <c r="L489" s="126">
        <f t="shared" si="28"/>
        <v>149.08154846813207</v>
      </c>
      <c r="M489" s="126">
        <f t="shared" si="29"/>
        <v>85.902463927395246</v>
      </c>
      <c r="N489" s="163">
        <f t="shared" si="30"/>
        <v>85.90246392739526</v>
      </c>
      <c r="O489" s="165">
        <f>appliance_sim_data!D491-N489</f>
        <v>-27.90246392739526</v>
      </c>
      <c r="P489" s="165">
        <f t="shared" si="31"/>
        <v>27.90246392739526</v>
      </c>
    </row>
    <row r="490" spans="8:16" x14ac:dyDescent="0.2">
      <c r="H490" s="157">
        <v>0.33333333333333298</v>
      </c>
      <c r="I490" s="126">
        <v>830.27743216446299</v>
      </c>
      <c r="J490" s="126">
        <v>480.37072764960453</v>
      </c>
      <c r="K490" s="126">
        <v>0.18</v>
      </c>
      <c r="L490" s="126">
        <f t="shared" si="28"/>
        <v>149.44993778960333</v>
      </c>
      <c r="M490" s="126">
        <f t="shared" si="29"/>
        <v>86.466730976928815</v>
      </c>
      <c r="N490" s="163">
        <f t="shared" si="30"/>
        <v>86.466730976928829</v>
      </c>
      <c r="O490" s="165">
        <f>appliance_sim_data!D492-N490</f>
        <v>-28.466730976928829</v>
      </c>
      <c r="P490" s="165">
        <f t="shared" si="31"/>
        <v>28.466730976928829</v>
      </c>
    </row>
    <row r="491" spans="8:16" x14ac:dyDescent="0.2">
      <c r="H491" s="157">
        <v>0.33402777777777798</v>
      </c>
      <c r="I491" s="126">
        <v>832.30539791513741</v>
      </c>
      <c r="J491" s="126">
        <v>483.5023153526455</v>
      </c>
      <c r="K491" s="126">
        <v>0.19</v>
      </c>
      <c r="L491" s="126">
        <f t="shared" si="28"/>
        <v>158.13802560387612</v>
      </c>
      <c r="M491" s="126">
        <f t="shared" si="29"/>
        <v>91.865439917002647</v>
      </c>
      <c r="N491" s="163">
        <f t="shared" si="30"/>
        <v>91.865439917002647</v>
      </c>
      <c r="O491" s="165">
        <f>appliance_sim_data!D493-N491</f>
        <v>-33.865439917002647</v>
      </c>
      <c r="P491" s="165">
        <f t="shared" si="31"/>
        <v>33.865439917002647</v>
      </c>
    </row>
    <row r="492" spans="8:16" x14ac:dyDescent="0.2">
      <c r="H492" s="157">
        <v>0.33472222222222198</v>
      </c>
      <c r="I492" s="126">
        <v>834.31492825984651</v>
      </c>
      <c r="J492" s="126">
        <v>486.63061020768333</v>
      </c>
      <c r="K492" s="126">
        <v>0.19</v>
      </c>
      <c r="L492" s="126">
        <f t="shared" si="28"/>
        <v>158.51983636937084</v>
      </c>
      <c r="M492" s="126">
        <f t="shared" si="29"/>
        <v>92.45981593945983</v>
      </c>
      <c r="N492" s="163">
        <f t="shared" si="30"/>
        <v>92.45981593945983</v>
      </c>
      <c r="O492" s="165">
        <f>appliance_sim_data!D494-N492</f>
        <v>65.54018406054017</v>
      </c>
      <c r="P492" s="165">
        <f t="shared" si="31"/>
        <v>0</v>
      </c>
    </row>
    <row r="493" spans="8:16" x14ac:dyDescent="0.2">
      <c r="H493" s="157">
        <v>0.33541666666666697</v>
      </c>
      <c r="I493" s="126">
        <v>836.30622652419538</v>
      </c>
      <c r="J493" s="126">
        <v>489.75554882470408</v>
      </c>
      <c r="K493" s="126">
        <v>0.18</v>
      </c>
      <c r="L493" s="126">
        <f t="shared" si="28"/>
        <v>150.53512077435516</v>
      </c>
      <c r="M493" s="126">
        <f t="shared" si="29"/>
        <v>88.155998788446738</v>
      </c>
      <c r="N493" s="163">
        <f t="shared" si="30"/>
        <v>88.155998788446738</v>
      </c>
      <c r="O493" s="165">
        <f>appliance_sim_data!D495-N493</f>
        <v>249.84400121155326</v>
      </c>
      <c r="P493" s="165">
        <f t="shared" si="31"/>
        <v>0</v>
      </c>
    </row>
    <row r="494" spans="8:16" x14ac:dyDescent="0.2">
      <c r="H494" s="157">
        <v>0.33611111111111103</v>
      </c>
      <c r="I494" s="126">
        <v>838.27949321747565</v>
      </c>
      <c r="J494" s="126">
        <v>492.87706802879518</v>
      </c>
      <c r="K494" s="126">
        <v>0.17</v>
      </c>
      <c r="L494" s="126">
        <f t="shared" si="28"/>
        <v>142.50751384697088</v>
      </c>
      <c r="M494" s="126">
        <f t="shared" si="29"/>
        <v>83.789101564895191</v>
      </c>
      <c r="N494" s="163">
        <f t="shared" si="30"/>
        <v>83.789101564895191</v>
      </c>
      <c r="O494" s="165">
        <f>appliance_sim_data!D496-N494</f>
        <v>154.21089843510481</v>
      </c>
      <c r="P494" s="165">
        <f t="shared" si="31"/>
        <v>0</v>
      </c>
    </row>
    <row r="495" spans="8:16" x14ac:dyDescent="0.2">
      <c r="H495" s="157">
        <v>0.33680555555555602</v>
      </c>
      <c r="I495" s="126">
        <v>840.23492607502612</v>
      </c>
      <c r="J495" s="126">
        <v>495.99510485625387</v>
      </c>
      <c r="K495" s="126">
        <v>0.17</v>
      </c>
      <c r="L495" s="126">
        <f t="shared" si="28"/>
        <v>142.83993743275445</v>
      </c>
      <c r="M495" s="126">
        <f t="shared" si="29"/>
        <v>84.31916782556317</v>
      </c>
      <c r="N495" s="163">
        <f t="shared" si="30"/>
        <v>84.31916782556317</v>
      </c>
      <c r="O495" s="165">
        <f>appliance_sim_data!D497-N495</f>
        <v>153.68083217443683</v>
      </c>
      <c r="P495" s="165">
        <f t="shared" si="31"/>
        <v>0</v>
      </c>
    </row>
    <row r="496" spans="8:16" x14ac:dyDescent="0.2">
      <c r="H496" s="157">
        <v>0.33750000000000002</v>
      </c>
      <c r="I496" s="126">
        <v>842.1727201000034</v>
      </c>
      <c r="J496" s="126">
        <v>499.10959655086401</v>
      </c>
      <c r="K496" s="126">
        <v>0.18</v>
      </c>
      <c r="L496" s="126">
        <f t="shared" si="28"/>
        <v>151.59108961800061</v>
      </c>
      <c r="M496" s="126">
        <f t="shared" si="29"/>
        <v>89.839727379155519</v>
      </c>
      <c r="N496" s="163">
        <f t="shared" si="30"/>
        <v>89.839727379155534</v>
      </c>
      <c r="O496" s="165">
        <f>appliance_sim_data!D498-N496</f>
        <v>148.16027262084447</v>
      </c>
      <c r="P496" s="165">
        <f t="shared" si="31"/>
        <v>0</v>
      </c>
    </row>
    <row r="497" spans="8:16" x14ac:dyDescent="0.2">
      <c r="H497" s="157">
        <v>0.33819444444444402</v>
      </c>
      <c r="I497" s="126">
        <v>844.09306760456934</v>
      </c>
      <c r="J497" s="126">
        <v>502.22048056034714</v>
      </c>
      <c r="K497" s="126">
        <v>0.15</v>
      </c>
      <c r="L497" s="126">
        <f t="shared" si="28"/>
        <v>126.61396014068539</v>
      </c>
      <c r="M497" s="126">
        <f t="shared" si="29"/>
        <v>75.333072084052063</v>
      </c>
      <c r="N497" s="163">
        <f t="shared" si="30"/>
        <v>75.333072084052063</v>
      </c>
      <c r="O497" s="165">
        <f>appliance_sim_data!D499-N497</f>
        <v>162.66692791594795</v>
      </c>
      <c r="P497" s="165">
        <f t="shared" si="31"/>
        <v>0</v>
      </c>
    </row>
    <row r="498" spans="8:16" x14ac:dyDescent="0.2">
      <c r="H498" s="157">
        <v>0.33888888888888902</v>
      </c>
      <c r="I498" s="126">
        <v>845.99615825049113</v>
      </c>
      <c r="J498" s="126">
        <v>505.32769453296612</v>
      </c>
      <c r="K498" s="126">
        <v>0.13</v>
      </c>
      <c r="L498" s="126">
        <f t="shared" si="28"/>
        <v>109.97950057256385</v>
      </c>
      <c r="M498" s="126">
        <f t="shared" si="29"/>
        <v>65.692600289285593</v>
      </c>
      <c r="N498" s="163">
        <f t="shared" si="30"/>
        <v>65.692600289285593</v>
      </c>
      <c r="O498" s="165">
        <f>appliance_sim_data!D500-N498</f>
        <v>172.30739971071441</v>
      </c>
      <c r="P498" s="165">
        <f t="shared" si="31"/>
        <v>0</v>
      </c>
    </row>
    <row r="499" spans="8:16" x14ac:dyDescent="0.2">
      <c r="H499" s="157">
        <v>0.33958333333333302</v>
      </c>
      <c r="I499" s="126">
        <v>847.88217908916351</v>
      </c>
      <c r="J499" s="126">
        <v>508.43117631429084</v>
      </c>
      <c r="K499" s="126">
        <v>0.11</v>
      </c>
      <c r="L499" s="126">
        <f t="shared" si="28"/>
        <v>93.267039699807981</v>
      </c>
      <c r="M499" s="126">
        <f t="shared" si="29"/>
        <v>55.927429394571995</v>
      </c>
      <c r="N499" s="163">
        <f t="shared" si="30"/>
        <v>55.927429394571995</v>
      </c>
      <c r="O499" s="165">
        <f>appliance_sim_data!D501-N499</f>
        <v>182.07257060542801</v>
      </c>
      <c r="P499" s="165">
        <f t="shared" si="31"/>
        <v>0</v>
      </c>
    </row>
    <row r="500" spans="8:16" x14ac:dyDescent="0.2">
      <c r="H500" s="157">
        <v>0.34027777777777801</v>
      </c>
      <c r="I500" s="126">
        <v>849.75131460105047</v>
      </c>
      <c r="J500" s="126">
        <v>511.53086394410849</v>
      </c>
      <c r="K500" s="126">
        <v>0.1</v>
      </c>
      <c r="L500" s="126">
        <f t="shared" si="28"/>
        <v>84.975131460105047</v>
      </c>
      <c r="M500" s="126">
        <f t="shared" si="29"/>
        <v>51.153086394410849</v>
      </c>
      <c r="N500" s="163">
        <f t="shared" si="30"/>
        <v>51.153086394410849</v>
      </c>
      <c r="O500" s="165">
        <f>appliance_sim_data!D502-N500</f>
        <v>186.84691360558915</v>
      </c>
      <c r="P500" s="165">
        <f t="shared" si="31"/>
        <v>0</v>
      </c>
    </row>
    <row r="501" spans="8:16" x14ac:dyDescent="0.2">
      <c r="H501" s="157">
        <v>0.34097222222222201</v>
      </c>
      <c r="I501" s="126">
        <v>851.60374673455328</v>
      </c>
      <c r="J501" s="126">
        <v>514.62669565347687</v>
      </c>
      <c r="K501" s="126">
        <v>0.09</v>
      </c>
      <c r="L501" s="126">
        <f t="shared" si="28"/>
        <v>76.644337206109796</v>
      </c>
      <c r="M501" s="126">
        <f t="shared" si="29"/>
        <v>46.316402608812915</v>
      </c>
      <c r="N501" s="163">
        <f t="shared" si="30"/>
        <v>46.316402608812922</v>
      </c>
      <c r="O501" s="165">
        <f>appliance_sim_data!D503-N501</f>
        <v>191.68359739118708</v>
      </c>
      <c r="P501" s="165">
        <f t="shared" si="31"/>
        <v>0</v>
      </c>
    </row>
    <row r="502" spans="8:16" x14ac:dyDescent="0.2">
      <c r="H502" s="157">
        <v>0.34166666666666701</v>
      </c>
      <c r="I502" s="126">
        <v>853.43965494430779</v>
      </c>
      <c r="J502" s="126">
        <v>517.71860986191916</v>
      </c>
      <c r="K502" s="126">
        <v>0.09</v>
      </c>
      <c r="L502" s="126">
        <f t="shared" si="28"/>
        <v>76.809568944987703</v>
      </c>
      <c r="M502" s="126">
        <f t="shared" si="29"/>
        <v>46.594674887572722</v>
      </c>
      <c r="N502" s="163">
        <f t="shared" si="30"/>
        <v>46.594674887572722</v>
      </c>
      <c r="O502" s="165">
        <f>appliance_sim_data!D504-N502</f>
        <v>191.40532511242728</v>
      </c>
      <c r="P502" s="165">
        <f t="shared" si="31"/>
        <v>0</v>
      </c>
    </row>
    <row r="503" spans="8:16" x14ac:dyDescent="0.2">
      <c r="H503" s="157">
        <v>0.34236111111111101</v>
      </c>
      <c r="I503" s="126">
        <v>855.25921622891462</v>
      </c>
      <c r="J503" s="126">
        <v>520.80654517474591</v>
      </c>
      <c r="K503" s="126">
        <v>0.08</v>
      </c>
      <c r="L503" s="126">
        <f t="shared" si="28"/>
        <v>68.420737298313171</v>
      </c>
      <c r="M503" s="126">
        <f t="shared" si="29"/>
        <v>41.664523613979675</v>
      </c>
      <c r="N503" s="163">
        <f t="shared" si="30"/>
        <v>41.664523613979675</v>
      </c>
      <c r="O503" s="165">
        <f>appliance_sim_data!D505-N503</f>
        <v>196.33547638602033</v>
      </c>
      <c r="P503" s="165">
        <f t="shared" si="31"/>
        <v>0</v>
      </c>
    </row>
    <row r="504" spans="8:16" x14ac:dyDescent="0.2">
      <c r="H504" s="157">
        <v>0.343055555555556</v>
      </c>
      <c r="I504" s="126">
        <v>857.06260516810869</v>
      </c>
      <c r="J504" s="126">
        <v>523.89044038051111</v>
      </c>
      <c r="K504" s="126">
        <v>7.0000000000000007E-2</v>
      </c>
      <c r="L504" s="126">
        <f t="shared" si="28"/>
        <v>59.994382361767613</v>
      </c>
      <c r="M504" s="126">
        <f t="shared" si="29"/>
        <v>36.672330826635779</v>
      </c>
      <c r="N504" s="163">
        <f t="shared" si="30"/>
        <v>36.672330826635779</v>
      </c>
      <c r="O504" s="165">
        <f>appliance_sim_data!D506-N504</f>
        <v>201.32766917336423</v>
      </c>
      <c r="P504" s="165">
        <f t="shared" si="31"/>
        <v>0</v>
      </c>
    </row>
    <row r="505" spans="8:16" x14ac:dyDescent="0.2">
      <c r="H505" s="157">
        <v>0.34375</v>
      </c>
      <c r="I505" s="126">
        <v>858.84999395936825</v>
      </c>
      <c r="J505" s="126">
        <v>526.97023444858439</v>
      </c>
      <c r="K505" s="126">
        <v>7.0000000000000007E-2</v>
      </c>
      <c r="L505" s="126">
        <f t="shared" si="28"/>
        <v>60.119499577155786</v>
      </c>
      <c r="M505" s="126">
        <f t="shared" si="29"/>
        <v>36.887916411400909</v>
      </c>
      <c r="N505" s="163">
        <f t="shared" si="30"/>
        <v>36.887916411400909</v>
      </c>
      <c r="O505" s="165">
        <f>appliance_sim_data!D507-N505</f>
        <v>201.11208358859909</v>
      </c>
      <c r="P505" s="165">
        <f t="shared" si="31"/>
        <v>0</v>
      </c>
    </row>
    <row r="506" spans="8:16" x14ac:dyDescent="0.2">
      <c r="H506" s="157">
        <v>0.344444444444444</v>
      </c>
      <c r="I506" s="126">
        <v>860.62155245397491</v>
      </c>
      <c r="J506" s="126">
        <v>530.04586652684793</v>
      </c>
      <c r="K506" s="126">
        <v>0.06</v>
      </c>
      <c r="L506" s="126">
        <f t="shared" si="28"/>
        <v>51.637293147238495</v>
      </c>
      <c r="M506" s="126">
        <f t="shared" si="29"/>
        <v>31.802751991610876</v>
      </c>
      <c r="N506" s="163">
        <f t="shared" si="30"/>
        <v>31.802751991610876</v>
      </c>
      <c r="O506" s="165">
        <f>appliance_sim_data!D508-N506</f>
        <v>206.19724800838912</v>
      </c>
      <c r="P506" s="165">
        <f t="shared" si="31"/>
        <v>0</v>
      </c>
    </row>
    <row r="507" spans="8:16" x14ac:dyDescent="0.2">
      <c r="H507" s="157">
        <v>0.34513888888888899</v>
      </c>
      <c r="I507" s="126">
        <v>862.37744819252407</v>
      </c>
      <c r="J507" s="126">
        <v>533.11727593950332</v>
      </c>
      <c r="K507" s="126">
        <v>0.05</v>
      </c>
      <c r="L507" s="126">
        <f t="shared" si="28"/>
        <v>43.118872409626206</v>
      </c>
      <c r="M507" s="126">
        <f t="shared" si="29"/>
        <v>26.655863796975169</v>
      </c>
      <c r="N507" s="163">
        <f t="shared" si="30"/>
        <v>26.655863796975169</v>
      </c>
      <c r="O507" s="165">
        <f>appliance_sim_data!D509-N507</f>
        <v>211.34413620302485</v>
      </c>
      <c r="P507" s="165">
        <f t="shared" si="31"/>
        <v>0</v>
      </c>
    </row>
    <row r="508" spans="8:16" x14ac:dyDescent="0.2">
      <c r="H508" s="157">
        <v>0.34583333333333299</v>
      </c>
      <c r="I508" s="126">
        <v>864.11784643989472</v>
      </c>
      <c r="J508" s="126">
        <v>536.18440218498984</v>
      </c>
      <c r="K508" s="126">
        <v>0.05</v>
      </c>
      <c r="L508" s="126">
        <f t="shared" si="28"/>
        <v>43.205892321994739</v>
      </c>
      <c r="M508" s="126">
        <f t="shared" si="29"/>
        <v>26.809220109249495</v>
      </c>
      <c r="N508" s="163">
        <f t="shared" si="30"/>
        <v>26.809220109249498</v>
      </c>
      <c r="O508" s="165">
        <f>appliance_sim_data!D510-N508</f>
        <v>211.19077989075049</v>
      </c>
      <c r="P508" s="165">
        <f t="shared" si="31"/>
        <v>0</v>
      </c>
    </row>
    <row r="509" spans="8:16" x14ac:dyDescent="0.2">
      <c r="H509" s="157">
        <v>0.34652777777777799</v>
      </c>
      <c r="I509" s="126">
        <v>865.8429102196809</v>
      </c>
      <c r="J509" s="126">
        <v>539.24718493400735</v>
      </c>
      <c r="K509" s="126">
        <v>0.05</v>
      </c>
      <c r="L509" s="126">
        <f t="shared" si="28"/>
        <v>43.292145510984049</v>
      </c>
      <c r="M509" s="126">
        <f t="shared" si="29"/>
        <v>26.96235924670037</v>
      </c>
      <c r="N509" s="163">
        <f t="shared" si="30"/>
        <v>26.96235924670037</v>
      </c>
      <c r="O509" s="165">
        <f>appliance_sim_data!D511-N509</f>
        <v>211.03764075329963</v>
      </c>
      <c r="P509" s="165">
        <f t="shared" si="31"/>
        <v>0</v>
      </c>
    </row>
    <row r="510" spans="8:16" x14ac:dyDescent="0.2">
      <c r="H510" s="157">
        <v>0.34722222222222199</v>
      </c>
      <c r="I510" s="126">
        <v>867.55280034809596</v>
      </c>
      <c r="J510" s="126">
        <v>542.30556402764478</v>
      </c>
      <c r="K510" s="126">
        <v>0.05</v>
      </c>
      <c r="L510" s="126">
        <f t="shared" si="28"/>
        <v>43.377640017404801</v>
      </c>
      <c r="M510" s="126">
        <f t="shared" si="29"/>
        <v>27.115278201382239</v>
      </c>
      <c r="N510" s="163">
        <f t="shared" si="30"/>
        <v>27.115278201382239</v>
      </c>
      <c r="O510" s="165">
        <f>appliance_sim_data!D512-N510</f>
        <v>210.88472179861776</v>
      </c>
      <c r="P510" s="165">
        <f t="shared" si="31"/>
        <v>0</v>
      </c>
    </row>
    <row r="511" spans="8:16" x14ac:dyDescent="0.2">
      <c r="H511" s="157">
        <v>0.34791666666666698</v>
      </c>
      <c r="I511" s="126">
        <v>869.24767546734665</v>
      </c>
      <c r="J511" s="126">
        <v>545.35947947559839</v>
      </c>
      <c r="K511" s="126">
        <v>0.04</v>
      </c>
      <c r="L511" s="126">
        <f t="shared" si="28"/>
        <v>34.769907018693864</v>
      </c>
      <c r="M511" s="126">
        <f t="shared" si="29"/>
        <v>21.814379179023938</v>
      </c>
      <c r="N511" s="163">
        <f t="shared" si="30"/>
        <v>21.814379179023941</v>
      </c>
      <c r="O511" s="165">
        <f>appliance_sim_data!D513-N511</f>
        <v>216.18562082097606</v>
      </c>
      <c r="P511" s="165">
        <f t="shared" si="31"/>
        <v>0</v>
      </c>
    </row>
    <row r="512" spans="8:16" x14ac:dyDescent="0.2">
      <c r="H512" s="157">
        <v>0.34861111111111098</v>
      </c>
      <c r="I512" s="126">
        <v>870.92769207849381</v>
      </c>
      <c r="J512" s="126">
        <v>548.4088714544954</v>
      </c>
      <c r="K512" s="126">
        <v>0.04</v>
      </c>
      <c r="L512" s="126">
        <f t="shared" si="28"/>
        <v>34.837107683139756</v>
      </c>
      <c r="M512" s="126">
        <f t="shared" si="29"/>
        <v>21.936354858179815</v>
      </c>
      <c r="N512" s="163">
        <f t="shared" si="30"/>
        <v>21.936354858179815</v>
      </c>
      <c r="O512" s="165">
        <f>appliance_sim_data!D514-N512</f>
        <v>216.06364514182019</v>
      </c>
      <c r="P512" s="165">
        <f t="shared" si="31"/>
        <v>0</v>
      </c>
    </row>
    <row r="513" spans="8:16" x14ac:dyDescent="0.2">
      <c r="H513" s="157">
        <v>0.34930555555555598</v>
      </c>
      <c r="I513" s="126">
        <v>872.59300457379607</v>
      </c>
      <c r="J513" s="126">
        <v>551.45368030630027</v>
      </c>
      <c r="K513" s="126">
        <v>0.04</v>
      </c>
      <c r="L513" s="126">
        <f t="shared" si="28"/>
        <v>34.903720182951844</v>
      </c>
      <c r="M513" s="126">
        <f t="shared" si="29"/>
        <v>22.05814721225201</v>
      </c>
      <c r="N513" s="163">
        <f t="shared" si="30"/>
        <v>22.05814721225201</v>
      </c>
      <c r="O513" s="165">
        <f>appliance_sim_data!D515-N513</f>
        <v>215.94185278774799</v>
      </c>
      <c r="P513" s="165">
        <f t="shared" si="31"/>
        <v>0</v>
      </c>
    </row>
    <row r="514" spans="8:16" x14ac:dyDescent="0.2">
      <c r="H514" s="157">
        <v>0.35</v>
      </c>
      <c r="I514" s="126">
        <v>874.2437652685478</v>
      </c>
      <c r="J514" s="126">
        <v>554.49384653681159</v>
      </c>
      <c r="K514" s="126">
        <v>0.05</v>
      </c>
      <c r="L514" s="126">
        <f t="shared" si="28"/>
        <v>43.712188263427393</v>
      </c>
      <c r="M514" s="126">
        <f t="shared" si="29"/>
        <v>27.724692326840582</v>
      </c>
      <c r="N514" s="163">
        <f t="shared" si="30"/>
        <v>27.724692326840582</v>
      </c>
      <c r="O514" s="165">
        <f>appliance_sim_data!D516-N514</f>
        <v>210.27530767315943</v>
      </c>
      <c r="P514" s="165">
        <f t="shared" si="31"/>
        <v>0</v>
      </c>
    </row>
    <row r="515" spans="8:16" x14ac:dyDescent="0.2">
      <c r="H515" s="157">
        <v>0.35069444444444398</v>
      </c>
      <c r="I515" s="126">
        <v>875.88012443241826</v>
      </c>
      <c r="J515" s="126">
        <v>557.52931081424526</v>
      </c>
      <c r="K515" s="126">
        <v>0.05</v>
      </c>
      <c r="L515" s="126">
        <f t="shared" si="28"/>
        <v>43.794006221620918</v>
      </c>
      <c r="M515" s="126">
        <f t="shared" si="29"/>
        <v>27.876465540712264</v>
      </c>
      <c r="N515" s="163">
        <f t="shared" si="30"/>
        <v>27.876465540712264</v>
      </c>
      <c r="O515" s="165">
        <f>appliance_sim_data!D517-N515</f>
        <v>30.123534459287736</v>
      </c>
      <c r="P515" s="165">
        <f t="shared" si="31"/>
        <v>0</v>
      </c>
    </row>
    <row r="516" spans="8:16" x14ac:dyDescent="0.2">
      <c r="H516" s="157">
        <v>0.35138888888888897</v>
      </c>
      <c r="I516" s="126">
        <v>877.50223032029305</v>
      </c>
      <c r="J516" s="126">
        <v>560.56001396789611</v>
      </c>
      <c r="K516" s="126">
        <v>0.05</v>
      </c>
      <c r="L516" s="126">
        <f t="shared" si="28"/>
        <v>43.875111516014655</v>
      </c>
      <c r="M516" s="126">
        <f t="shared" si="29"/>
        <v>28.028000698394806</v>
      </c>
      <c r="N516" s="163">
        <f t="shared" si="30"/>
        <v>28.028000698394806</v>
      </c>
      <c r="O516" s="165">
        <f>appliance_sim_data!D518-N516</f>
        <v>29.971999301605194</v>
      </c>
      <c r="P516" s="165">
        <f t="shared" si="31"/>
        <v>0</v>
      </c>
    </row>
    <row r="517" spans="8:16" x14ac:dyDescent="0.2">
      <c r="H517" s="157">
        <v>0.35208333333333303</v>
      </c>
      <c r="I517" s="126">
        <v>879.11022920263065</v>
      </c>
      <c r="J517" s="126">
        <v>563.58589698687956</v>
      </c>
      <c r="K517" s="126">
        <v>0.06</v>
      </c>
      <c r="L517" s="126">
        <f t="shared" si="28"/>
        <v>52.746613752157835</v>
      </c>
      <c r="M517" s="126">
        <f t="shared" si="29"/>
        <v>33.815153819212775</v>
      </c>
      <c r="N517" s="163">
        <f t="shared" si="30"/>
        <v>33.815153819212775</v>
      </c>
      <c r="O517" s="165">
        <f>appliance_sim_data!D519-N517</f>
        <v>24.184846180787225</v>
      </c>
      <c r="P517" s="165">
        <f t="shared" si="31"/>
        <v>0</v>
      </c>
    </row>
    <row r="518" spans="8:16" x14ac:dyDescent="0.2">
      <c r="H518" s="157">
        <v>0.35277777777777802</v>
      </c>
      <c r="I518" s="126">
        <v>880.70426539533457</v>
      </c>
      <c r="J518" s="126">
        <v>566.60690101894897</v>
      </c>
      <c r="K518" s="126">
        <v>0.06</v>
      </c>
      <c r="L518" s="126">
        <f t="shared" si="28"/>
        <v>52.842255923720074</v>
      </c>
      <c r="M518" s="126">
        <f t="shared" si="29"/>
        <v>33.996414061136939</v>
      </c>
      <c r="N518" s="163">
        <f t="shared" si="30"/>
        <v>33.996414061136939</v>
      </c>
      <c r="O518" s="165">
        <f>appliance_sim_data!D520-N518</f>
        <v>24.003585938863061</v>
      </c>
      <c r="P518" s="165">
        <f t="shared" si="31"/>
        <v>0</v>
      </c>
    </row>
    <row r="519" spans="8:16" x14ac:dyDescent="0.2">
      <c r="H519" s="157">
        <v>0.35347222222222202</v>
      </c>
      <c r="I519" s="126">
        <v>882.28448128915204</v>
      </c>
      <c r="J519" s="126">
        <v>569.62296736938481</v>
      </c>
      <c r="K519" s="126">
        <v>7.0000000000000007E-2</v>
      </c>
      <c r="L519" s="126">
        <f t="shared" si="28"/>
        <v>61.759913690240651</v>
      </c>
      <c r="M519" s="126">
        <f t="shared" si="29"/>
        <v>39.873607715856942</v>
      </c>
      <c r="N519" s="163">
        <f t="shared" si="30"/>
        <v>39.873607715856942</v>
      </c>
      <c r="O519" s="165">
        <f>appliance_sim_data!D521-N519</f>
        <v>58.126392284143058</v>
      </c>
      <c r="P519" s="165">
        <f t="shared" si="31"/>
        <v>0</v>
      </c>
    </row>
    <row r="520" spans="8:16" x14ac:dyDescent="0.2">
      <c r="H520" s="157">
        <v>0.35416666666666702</v>
      </c>
      <c r="I520" s="126">
        <v>883.85101737860305</v>
      </c>
      <c r="J520" s="126">
        <v>572.63403749995553</v>
      </c>
      <c r="K520" s="126">
        <v>0.06</v>
      </c>
      <c r="L520" s="126">
        <f t="shared" si="28"/>
        <v>53.031061042716182</v>
      </c>
      <c r="M520" s="126">
        <f t="shared" si="29"/>
        <v>34.358042249997332</v>
      </c>
      <c r="N520" s="163">
        <f t="shared" si="30"/>
        <v>34.358042249997332</v>
      </c>
      <c r="O520" s="165">
        <f>appliance_sim_data!D522-N520</f>
        <v>63.641957750002668</v>
      </c>
      <c r="P520" s="165">
        <f t="shared" si="31"/>
        <v>0</v>
      </c>
    </row>
    <row r="521" spans="8:16" x14ac:dyDescent="0.2">
      <c r="H521" s="157">
        <v>0.35486111111111102</v>
      </c>
      <c r="I521" s="126">
        <v>885.40401229044755</v>
      </c>
      <c r="J521" s="126">
        <v>575.64005302794681</v>
      </c>
      <c r="K521" s="126">
        <v>7.0000000000000007E-2</v>
      </c>
      <c r="L521" s="126">
        <f t="shared" si="28"/>
        <v>61.978280860331331</v>
      </c>
      <c r="M521" s="126">
        <f t="shared" si="29"/>
        <v>40.294803711956277</v>
      </c>
      <c r="N521" s="163">
        <f t="shared" si="30"/>
        <v>40.294803711956277</v>
      </c>
      <c r="O521" s="165">
        <f>appliance_sim_data!D523-N521</f>
        <v>57.705196288043723</v>
      </c>
      <c r="P521" s="165">
        <f t="shared" si="31"/>
        <v>0</v>
      </c>
    </row>
    <row r="522" spans="8:16" x14ac:dyDescent="0.2">
      <c r="H522" s="157">
        <v>0.35555555555555601</v>
      </c>
      <c r="I522" s="126">
        <v>886.94360281169463</v>
      </c>
      <c r="J522" s="126">
        <v>578.64095572525196</v>
      </c>
      <c r="K522" s="126">
        <v>7.0000000000000007E-2</v>
      </c>
      <c r="L522" s="126">
        <f t="shared" si="28"/>
        <v>62.086052196818628</v>
      </c>
      <c r="M522" s="126">
        <f t="shared" si="29"/>
        <v>40.504866900767638</v>
      </c>
      <c r="N522" s="163">
        <f t="shared" si="30"/>
        <v>40.504866900767638</v>
      </c>
      <c r="O522" s="165">
        <f>appliance_sim_data!D524-N522</f>
        <v>57.495133099232362</v>
      </c>
      <c r="P522" s="165">
        <f t="shared" si="31"/>
        <v>0</v>
      </c>
    </row>
    <row r="523" spans="8:16" x14ac:dyDescent="0.2">
      <c r="H523" s="157">
        <v>0.35625000000000001</v>
      </c>
      <c r="I523" s="126">
        <v>888.4699239171639</v>
      </c>
      <c r="J523" s="126">
        <v>581.6366875175305</v>
      </c>
      <c r="K523" s="126">
        <v>7.0000000000000007E-2</v>
      </c>
      <c r="L523" s="126">
        <f t="shared" ref="L523:L586" si="32">I523*K523</f>
        <v>62.192894674201476</v>
      </c>
      <c r="M523" s="126">
        <f t="shared" ref="M523:M586" si="33">J523*K523</f>
        <v>40.714568126227142</v>
      </c>
      <c r="N523" s="163">
        <f t="shared" ref="N523:N586" si="34">M523*$B$46*$B$47</f>
        <v>40.714568126227142</v>
      </c>
      <c r="O523" s="165">
        <f>appliance_sim_data!D525-N523</f>
        <v>57.285431873772858</v>
      </c>
      <c r="P523" s="165">
        <f t="shared" ref="P523:P586" si="35">IF(O523&lt;0, ABS(O523), 0)</f>
        <v>0</v>
      </c>
    </row>
    <row r="524" spans="8:16" x14ac:dyDescent="0.2">
      <c r="H524" s="157">
        <v>0.35694444444444401</v>
      </c>
      <c r="I524" s="126">
        <v>889.98310879660301</v>
      </c>
      <c r="J524" s="126">
        <v>584.62719048342296</v>
      </c>
      <c r="K524" s="126">
        <v>0.08</v>
      </c>
      <c r="L524" s="126">
        <f t="shared" si="32"/>
        <v>71.198648703728239</v>
      </c>
      <c r="M524" s="126">
        <f t="shared" si="33"/>
        <v>46.770175238673836</v>
      </c>
      <c r="N524" s="163">
        <f t="shared" si="34"/>
        <v>46.770175238673836</v>
      </c>
      <c r="O524" s="165">
        <f>appliance_sim_data!D526-N524</f>
        <v>51.229824761326164</v>
      </c>
      <c r="P524" s="165">
        <f t="shared" si="35"/>
        <v>0</v>
      </c>
    </row>
    <row r="525" spans="8:16" x14ac:dyDescent="0.2">
      <c r="H525" s="157">
        <v>0.35763888888888901</v>
      </c>
      <c r="I525" s="126">
        <v>891.48328888136894</v>
      </c>
      <c r="J525" s="126">
        <v>587.6124068538295</v>
      </c>
      <c r="K525" s="126">
        <v>7.0000000000000007E-2</v>
      </c>
      <c r="L525" s="126">
        <f t="shared" si="32"/>
        <v>62.403830221695834</v>
      </c>
      <c r="M525" s="126">
        <f t="shared" si="33"/>
        <v>41.132868479768071</v>
      </c>
      <c r="N525" s="163">
        <f t="shared" si="34"/>
        <v>41.132868479768071</v>
      </c>
      <c r="O525" s="165">
        <f>appliance_sim_data!D527-N525</f>
        <v>156.86713152023194</v>
      </c>
      <c r="P525" s="165">
        <f t="shared" si="35"/>
        <v>0</v>
      </c>
    </row>
    <row r="526" spans="8:16" x14ac:dyDescent="0.2">
      <c r="H526" s="157">
        <v>0.358333333333333</v>
      </c>
      <c r="I526" s="126">
        <v>892.97059387067588</v>
      </c>
      <c r="J526" s="126">
        <v>590.59227901123745</v>
      </c>
      <c r="K526" s="126">
        <v>7.0000000000000007E-2</v>
      </c>
      <c r="L526" s="126">
        <f t="shared" si="32"/>
        <v>62.507941570947317</v>
      </c>
      <c r="M526" s="126">
        <f t="shared" si="33"/>
        <v>41.341459530786622</v>
      </c>
      <c r="N526" s="163">
        <f t="shared" si="34"/>
        <v>41.341459530786622</v>
      </c>
      <c r="O526" s="165">
        <f>appliance_sim_data!D528-N526</f>
        <v>56.658540469213378</v>
      </c>
      <c r="P526" s="165">
        <f t="shared" si="35"/>
        <v>0</v>
      </c>
    </row>
    <row r="527" spans="8:16" x14ac:dyDescent="0.2">
      <c r="H527" s="157">
        <v>0.359027777777778</v>
      </c>
      <c r="I527" s="126">
        <v>894.44515175742345</v>
      </c>
      <c r="J527" s="126">
        <v>593.56674948911052</v>
      </c>
      <c r="K527" s="126">
        <v>0.08</v>
      </c>
      <c r="L527" s="126">
        <f t="shared" si="32"/>
        <v>71.55561214059388</v>
      </c>
      <c r="M527" s="126">
        <f t="shared" si="33"/>
        <v>47.485339959128844</v>
      </c>
      <c r="N527" s="163">
        <f t="shared" si="34"/>
        <v>47.485339959128851</v>
      </c>
      <c r="O527" s="165">
        <f>appliance_sim_data!D529-N527</f>
        <v>50.514660040871149</v>
      </c>
      <c r="P527" s="165">
        <f t="shared" si="35"/>
        <v>0</v>
      </c>
    </row>
    <row r="528" spans="8:16" x14ac:dyDescent="0.2">
      <c r="H528" s="157">
        <v>0.359722222222222</v>
      </c>
      <c r="I528" s="126">
        <v>895.90708885360289</v>
      </c>
      <c r="J528" s="126">
        <v>596.53576097132589</v>
      </c>
      <c r="K528" s="126">
        <v>0.08</v>
      </c>
      <c r="L528" s="126">
        <f t="shared" si="32"/>
        <v>71.672567108288234</v>
      </c>
      <c r="M528" s="126">
        <f t="shared" si="33"/>
        <v>47.722860877706069</v>
      </c>
      <c r="N528" s="163">
        <f t="shared" si="34"/>
        <v>47.722860877706069</v>
      </c>
      <c r="O528" s="165">
        <f>appliance_sim_data!D530-N528</f>
        <v>50.277139122293931</v>
      </c>
      <c r="P528" s="165">
        <f t="shared" si="35"/>
        <v>0</v>
      </c>
    </row>
    <row r="529" spans="8:16" x14ac:dyDescent="0.2">
      <c r="H529" s="157">
        <v>0.360416666666667</v>
      </c>
      <c r="I529" s="126">
        <v>897.35652981529438</v>
      </c>
      <c r="J529" s="126">
        <v>599.4992562916641</v>
      </c>
      <c r="K529" s="126">
        <v>0.08</v>
      </c>
      <c r="L529" s="126">
        <f t="shared" si="32"/>
        <v>71.788522385223558</v>
      </c>
      <c r="M529" s="126">
        <f t="shared" si="33"/>
        <v>47.959940503333129</v>
      </c>
      <c r="N529" s="163">
        <f t="shared" si="34"/>
        <v>47.959940503333137</v>
      </c>
      <c r="O529" s="165">
        <f>appliance_sim_data!D531-N529</f>
        <v>50.040059496666863</v>
      </c>
      <c r="P529" s="165">
        <f t="shared" si="35"/>
        <v>0</v>
      </c>
    </row>
    <row r="530" spans="8:16" x14ac:dyDescent="0.2">
      <c r="H530" s="157">
        <v>0.36111111111111099</v>
      </c>
      <c r="I530" s="126">
        <v>898.79359766725736</v>
      </c>
      <c r="J530" s="126">
        <v>602.4571784333458</v>
      </c>
      <c r="K530" s="126">
        <v>0.08</v>
      </c>
      <c r="L530" s="126">
        <f t="shared" si="32"/>
        <v>71.903487813380593</v>
      </c>
      <c r="M530" s="126">
        <f t="shared" si="33"/>
        <v>48.196574274667668</v>
      </c>
      <c r="N530" s="163">
        <f t="shared" si="34"/>
        <v>48.196574274667675</v>
      </c>
      <c r="O530" s="165">
        <f>appliance_sim_data!D532-N530</f>
        <v>49.803425725332325</v>
      </c>
      <c r="P530" s="165">
        <f t="shared" si="35"/>
        <v>0</v>
      </c>
    </row>
    <row r="531" spans="8:16" x14ac:dyDescent="0.2">
      <c r="H531" s="157">
        <v>0.36180555555555599</v>
      </c>
      <c r="I531" s="126">
        <v>900.21841382712205</v>
      </c>
      <c r="J531" s="126">
        <v>605.40947052861691</v>
      </c>
      <c r="K531" s="126">
        <v>0.08</v>
      </c>
      <c r="L531" s="126">
        <f t="shared" si="32"/>
        <v>72.01747310616976</v>
      </c>
      <c r="M531" s="126">
        <f t="shared" si="33"/>
        <v>48.432757642289353</v>
      </c>
      <c r="N531" s="163">
        <f t="shared" si="34"/>
        <v>48.432757642289353</v>
      </c>
      <c r="O531" s="165">
        <f>appliance_sim_data!D533-N531</f>
        <v>49.567242357710647</v>
      </c>
      <c r="P531" s="165">
        <f t="shared" si="35"/>
        <v>0</v>
      </c>
    </row>
    <row r="532" spans="8:16" x14ac:dyDescent="0.2">
      <c r="H532" s="157">
        <v>0.36249999999999999</v>
      </c>
      <c r="I532" s="126">
        <v>901.63109812918913</v>
      </c>
      <c r="J532" s="126">
        <v>608.35607585837988</v>
      </c>
      <c r="K532" s="126">
        <v>0.12</v>
      </c>
      <c r="L532" s="126">
        <f t="shared" si="32"/>
        <v>108.19573177550269</v>
      </c>
      <c r="M532" s="126">
        <f t="shared" si="33"/>
        <v>73.002729103005578</v>
      </c>
      <c r="N532" s="163">
        <f t="shared" si="34"/>
        <v>73.002729103005578</v>
      </c>
      <c r="O532" s="165">
        <f>appliance_sim_data!D534-N532</f>
        <v>24.997270896994422</v>
      </c>
      <c r="P532" s="165">
        <f t="shared" si="35"/>
        <v>0</v>
      </c>
    </row>
    <row r="533" spans="8:16" x14ac:dyDescent="0.2">
      <c r="H533" s="157">
        <v>0.36319444444444399</v>
      </c>
      <c r="I533" s="126">
        <v>903.03176884783954</v>
      </c>
      <c r="J533" s="126">
        <v>611.29693785186441</v>
      </c>
      <c r="K533" s="126">
        <v>0.13</v>
      </c>
      <c r="L533" s="126">
        <f t="shared" si="32"/>
        <v>117.39412995021914</v>
      </c>
      <c r="M533" s="126">
        <f t="shared" si="33"/>
        <v>79.468601920742373</v>
      </c>
      <c r="N533" s="163">
        <f t="shared" si="34"/>
        <v>79.468601920742373</v>
      </c>
      <c r="O533" s="165">
        <f>appliance_sim_data!D535-N533</f>
        <v>-21.468601920742373</v>
      </c>
      <c r="P533" s="165">
        <f t="shared" si="35"/>
        <v>21.468601920742373</v>
      </c>
    </row>
    <row r="534" spans="8:16" x14ac:dyDescent="0.2">
      <c r="H534" s="157">
        <v>0.36388888888888898</v>
      </c>
      <c r="I534" s="126">
        <v>904.4205427205668</v>
      </c>
      <c r="J534" s="126">
        <v>614.23200008634785</v>
      </c>
      <c r="K534" s="126">
        <v>0.12</v>
      </c>
      <c r="L534" s="126">
        <f t="shared" si="32"/>
        <v>108.53046512646802</v>
      </c>
      <c r="M534" s="126">
        <f t="shared" si="33"/>
        <v>73.707840010361735</v>
      </c>
      <c r="N534" s="163">
        <f t="shared" si="34"/>
        <v>73.707840010361735</v>
      </c>
      <c r="O534" s="165">
        <f>appliance_sim_data!D536-N534</f>
        <v>-15.707840010361735</v>
      </c>
      <c r="P534" s="165">
        <f t="shared" si="35"/>
        <v>15.707840010361735</v>
      </c>
    </row>
    <row r="535" spans="8:16" x14ac:dyDescent="0.2">
      <c r="H535" s="157">
        <v>0.36458333333333298</v>
      </c>
      <c r="I535" s="126">
        <v>905.79753497063166</v>
      </c>
      <c r="J535" s="126">
        <v>617.16120628690658</v>
      </c>
      <c r="K535" s="126">
        <v>0.12</v>
      </c>
      <c r="L535" s="126">
        <f t="shared" si="32"/>
        <v>108.6957041964758</v>
      </c>
      <c r="M535" s="126">
        <f t="shared" si="33"/>
        <v>74.059344754428793</v>
      </c>
      <c r="N535" s="163">
        <f t="shared" si="34"/>
        <v>74.059344754428807</v>
      </c>
      <c r="O535" s="165">
        <f>appliance_sim_data!D537-N535</f>
        <v>-16.059344754428807</v>
      </c>
      <c r="P535" s="165">
        <f t="shared" si="35"/>
        <v>16.059344754428807</v>
      </c>
    </row>
    <row r="536" spans="8:16" x14ac:dyDescent="0.2">
      <c r="H536" s="157">
        <v>0.36527777777777798</v>
      </c>
      <c r="I536" s="126">
        <v>907.16285932934943</v>
      </c>
      <c r="J536" s="126">
        <v>620.08450032621556</v>
      </c>
      <c r="K536" s="126">
        <v>0.1</v>
      </c>
      <c r="L536" s="126">
        <f t="shared" si="32"/>
        <v>90.716285932934952</v>
      </c>
      <c r="M536" s="126">
        <f t="shared" si="33"/>
        <v>62.00845003262156</v>
      </c>
      <c r="N536" s="163">
        <f t="shared" si="34"/>
        <v>62.00845003262156</v>
      </c>
      <c r="O536" s="165">
        <f>appliance_sim_data!D538-N536</f>
        <v>-4.0084500326215604</v>
      </c>
      <c r="P536" s="165">
        <f t="shared" si="35"/>
        <v>4.0084500326215604</v>
      </c>
    </row>
    <row r="537" spans="8:16" x14ac:dyDescent="0.2">
      <c r="H537" s="157">
        <v>0.36597222222222198</v>
      </c>
      <c r="I537" s="126">
        <v>908.51662805801209</v>
      </c>
      <c r="J537" s="126">
        <v>623.00182622437978</v>
      </c>
      <c r="K537" s="126">
        <v>0.12</v>
      </c>
      <c r="L537" s="126">
        <f t="shared" si="32"/>
        <v>109.02199536696145</v>
      </c>
      <c r="M537" s="126">
        <f t="shared" si="33"/>
        <v>74.760219146925564</v>
      </c>
      <c r="N537" s="163">
        <f t="shared" si="34"/>
        <v>74.760219146925564</v>
      </c>
      <c r="O537" s="165">
        <f>appliance_sim_data!D539-N537</f>
        <v>-16.760219146925564</v>
      </c>
      <c r="P537" s="165">
        <f t="shared" si="35"/>
        <v>16.760219146925564</v>
      </c>
    </row>
    <row r="538" spans="8:16" x14ac:dyDescent="0.2">
      <c r="H538" s="157">
        <v>0.36666666666666697</v>
      </c>
      <c r="I538" s="126">
        <v>909.85895196945614</v>
      </c>
      <c r="J538" s="126">
        <v>625.91312814880496</v>
      </c>
      <c r="K538" s="126">
        <v>0.11</v>
      </c>
      <c r="L538" s="126">
        <f t="shared" si="32"/>
        <v>100.08448471664018</v>
      </c>
      <c r="M538" s="126">
        <f t="shared" si="33"/>
        <v>68.850444096368548</v>
      </c>
      <c r="N538" s="163">
        <f t="shared" si="34"/>
        <v>68.850444096368548</v>
      </c>
      <c r="O538" s="165">
        <f>appliance_sim_data!D540-N538</f>
        <v>-10.850444096368548</v>
      </c>
      <c r="P538" s="165">
        <f t="shared" si="35"/>
        <v>10.850444096368548</v>
      </c>
    </row>
    <row r="539" spans="8:16" x14ac:dyDescent="0.2">
      <c r="H539" s="157">
        <v>0.36736111111111103</v>
      </c>
      <c r="I539" s="126">
        <v>911.18994044927479</v>
      </c>
      <c r="J539" s="126">
        <v>628.81835041410125</v>
      </c>
      <c r="K539" s="126">
        <v>0.12</v>
      </c>
      <c r="L539" s="126">
        <f t="shared" si="32"/>
        <v>109.34279285391297</v>
      </c>
      <c r="M539" s="126">
        <f t="shared" si="33"/>
        <v>75.458202049692147</v>
      </c>
      <c r="N539" s="163">
        <f t="shared" si="34"/>
        <v>75.458202049692147</v>
      </c>
      <c r="O539" s="165">
        <f>appliance_sim_data!D541-N539</f>
        <v>-17.458202049692147</v>
      </c>
      <c r="P539" s="165">
        <f t="shared" si="35"/>
        <v>17.458202049692147</v>
      </c>
    </row>
    <row r="540" spans="8:16" x14ac:dyDescent="0.2">
      <c r="H540" s="157">
        <v>0.36805555555555602</v>
      </c>
      <c r="I540" s="126">
        <v>912.50970147668829</v>
      </c>
      <c r="J540" s="126">
        <v>631.71743748202414</v>
      </c>
      <c r="K540" s="126">
        <v>0.11</v>
      </c>
      <c r="L540" s="126">
        <f t="shared" si="32"/>
        <v>100.37606716243572</v>
      </c>
      <c r="M540" s="126">
        <f t="shared" si="33"/>
        <v>69.488918123022657</v>
      </c>
      <c r="N540" s="163">
        <f t="shared" si="34"/>
        <v>69.488918123022657</v>
      </c>
      <c r="O540" s="165">
        <f>appliance_sim_data!D542-N540</f>
        <v>-41.488918123022657</v>
      </c>
      <c r="P540" s="165">
        <f t="shared" si="35"/>
        <v>41.488918123022657</v>
      </c>
    </row>
    <row r="541" spans="8:16" x14ac:dyDescent="0.2">
      <c r="H541" s="157">
        <v>0.36875000000000002</v>
      </c>
      <c r="I541" s="126">
        <v>913.8183416450704</v>
      </c>
      <c r="J541" s="126">
        <v>634.61033396144353</v>
      </c>
      <c r="K541" s="126">
        <v>0.11</v>
      </c>
      <c r="L541" s="126">
        <f t="shared" si="32"/>
        <v>100.52001758095774</v>
      </c>
      <c r="M541" s="126">
        <f t="shared" si="33"/>
        <v>69.807136735758789</v>
      </c>
      <c r="N541" s="163">
        <f t="shared" si="34"/>
        <v>69.807136735758789</v>
      </c>
      <c r="O541" s="165">
        <f>appliance_sim_data!D543-N541</f>
        <v>-41.807136735758789</v>
      </c>
      <c r="P541" s="165">
        <f t="shared" si="35"/>
        <v>41.807136735758789</v>
      </c>
    </row>
    <row r="542" spans="8:16" x14ac:dyDescent="0.2">
      <c r="H542" s="157">
        <v>0.36944444444444402</v>
      </c>
      <c r="I542" s="126">
        <v>915.11596618214116</v>
      </c>
      <c r="J542" s="126">
        <v>637.49698460834782</v>
      </c>
      <c r="K542" s="126">
        <v>0.11</v>
      </c>
      <c r="L542" s="126">
        <f t="shared" si="32"/>
        <v>100.66275628003552</v>
      </c>
      <c r="M542" s="126">
        <f t="shared" si="33"/>
        <v>70.124668306918267</v>
      </c>
      <c r="N542" s="163">
        <f t="shared" si="34"/>
        <v>70.124668306918267</v>
      </c>
      <c r="O542" s="165">
        <f>appliance_sim_data!D544-N542</f>
        <v>-42.124668306918267</v>
      </c>
      <c r="P542" s="165">
        <f t="shared" si="35"/>
        <v>42.124668306918267</v>
      </c>
    </row>
    <row r="543" spans="8:16" x14ac:dyDescent="0.2">
      <c r="H543" s="157">
        <v>0.37013888888888902</v>
      </c>
      <c r="I543" s="126">
        <v>916.40267896983187</v>
      </c>
      <c r="J543" s="126">
        <v>640.37733432587686</v>
      </c>
      <c r="K543" s="126">
        <v>0.1</v>
      </c>
      <c r="L543" s="126">
        <f t="shared" si="32"/>
        <v>91.64026789698319</v>
      </c>
      <c r="M543" s="126">
        <f t="shared" si="33"/>
        <v>64.037733432587686</v>
      </c>
      <c r="N543" s="163">
        <f t="shared" si="34"/>
        <v>64.037733432587686</v>
      </c>
      <c r="O543" s="165">
        <f>appliance_sim_data!D545-N543</f>
        <v>-36.037733432587686</v>
      </c>
      <c r="P543" s="165">
        <f t="shared" si="35"/>
        <v>36.037733432587686</v>
      </c>
    </row>
    <row r="544" spans="8:16" x14ac:dyDescent="0.2">
      <c r="H544" s="157">
        <v>0.37083333333333302</v>
      </c>
      <c r="I544" s="126">
        <v>917.67858256382328</v>
      </c>
      <c r="J544" s="126">
        <v>643.2513281643852</v>
      </c>
      <c r="K544" s="126">
        <v>0.11</v>
      </c>
      <c r="L544" s="126">
        <f t="shared" si="32"/>
        <v>100.94464408202056</v>
      </c>
      <c r="M544" s="126">
        <f t="shared" si="33"/>
        <v>70.757646098082375</v>
      </c>
      <c r="N544" s="163">
        <f t="shared" si="34"/>
        <v>70.757646098082375</v>
      </c>
      <c r="O544" s="165">
        <f>appliance_sim_data!D546-N544</f>
        <v>-42.757646098082375</v>
      </c>
      <c r="P544" s="165">
        <f t="shared" si="35"/>
        <v>42.757646098082375</v>
      </c>
    </row>
    <row r="545" spans="8:16" x14ac:dyDescent="0.2">
      <c r="H545" s="157">
        <v>0.37152777777777801</v>
      </c>
      <c r="I545" s="126">
        <v>918.94377821276692</v>
      </c>
      <c r="J545" s="126">
        <v>646.11891132153073</v>
      </c>
      <c r="K545" s="126">
        <v>0.12</v>
      </c>
      <c r="L545" s="126">
        <f t="shared" si="32"/>
        <v>110.27325338553203</v>
      </c>
      <c r="M545" s="126">
        <f t="shared" si="33"/>
        <v>77.534269358583686</v>
      </c>
      <c r="N545" s="163">
        <f t="shared" si="34"/>
        <v>77.534269358583686</v>
      </c>
      <c r="O545" s="165">
        <f>appliance_sim_data!D547-N545</f>
        <v>-49.534269358583686</v>
      </c>
      <c r="P545" s="165">
        <f t="shared" si="35"/>
        <v>49.534269358583686</v>
      </c>
    </row>
    <row r="546" spans="8:16" x14ac:dyDescent="0.2">
      <c r="H546" s="157">
        <v>0.37222222222222201</v>
      </c>
      <c r="I546" s="126">
        <v>920.19836587719226</v>
      </c>
      <c r="J546" s="126">
        <v>648.98002914239476</v>
      </c>
      <c r="K546" s="126">
        <v>0.14000000000000001</v>
      </c>
      <c r="L546" s="126">
        <f t="shared" si="32"/>
        <v>128.82777122280692</v>
      </c>
      <c r="M546" s="126">
        <f t="shared" si="33"/>
        <v>90.857204079935272</v>
      </c>
      <c r="N546" s="163">
        <f t="shared" si="34"/>
        <v>90.857204079935286</v>
      </c>
      <c r="O546" s="165">
        <f>appliance_sim_data!D548-N546</f>
        <v>96.142795920064714</v>
      </c>
      <c r="P546" s="165">
        <f t="shared" si="35"/>
        <v>0</v>
      </c>
    </row>
    <row r="547" spans="8:16" x14ac:dyDescent="0.2">
      <c r="H547" s="157">
        <v>0.37291666666666701</v>
      </c>
      <c r="I547" s="126">
        <v>921.4424442481062</v>
      </c>
      <c r="J547" s="126">
        <v>651.8346271196242</v>
      </c>
      <c r="K547" s="126">
        <v>0.16</v>
      </c>
      <c r="L547" s="126">
        <f t="shared" si="32"/>
        <v>147.430791079697</v>
      </c>
      <c r="M547" s="126">
        <f t="shared" si="33"/>
        <v>104.29354033913988</v>
      </c>
      <c r="N547" s="163">
        <f t="shared" si="34"/>
        <v>104.29354033913988</v>
      </c>
      <c r="O547" s="165">
        <f>appliance_sim_data!D549-N547</f>
        <v>96.706459660860119</v>
      </c>
      <c r="P547" s="165">
        <f t="shared" si="35"/>
        <v>0</v>
      </c>
    </row>
    <row r="548" spans="8:16" x14ac:dyDescent="0.2">
      <c r="H548" s="157">
        <v>0.37361111111111101</v>
      </c>
      <c r="I548" s="126">
        <v>922.6761107652884</v>
      </c>
      <c r="J548" s="126">
        <v>654.68265089360273</v>
      </c>
      <c r="K548" s="126">
        <v>0.17</v>
      </c>
      <c r="L548" s="126">
        <f t="shared" si="32"/>
        <v>156.85493883009903</v>
      </c>
      <c r="M548" s="126">
        <f t="shared" si="33"/>
        <v>111.29605065191247</v>
      </c>
      <c r="N548" s="163">
        <f t="shared" si="34"/>
        <v>111.29605065191248</v>
      </c>
      <c r="O548" s="165">
        <f>appliance_sim_data!D550-N548</f>
        <v>89.703949348087519</v>
      </c>
      <c r="P548" s="165">
        <f t="shared" si="35"/>
        <v>0</v>
      </c>
    </row>
    <row r="549" spans="8:16" x14ac:dyDescent="0.2">
      <c r="H549" s="157">
        <v>0.374305555555556</v>
      </c>
      <c r="I549" s="126">
        <v>923.89946163528975</v>
      </c>
      <c r="J549" s="126">
        <v>657.52404625264273</v>
      </c>
      <c r="K549" s="126">
        <v>0.16</v>
      </c>
      <c r="L549" s="126">
        <f t="shared" si="32"/>
        <v>147.82391386164636</v>
      </c>
      <c r="M549" s="126">
        <f t="shared" si="33"/>
        <v>105.20384740042284</v>
      </c>
      <c r="N549" s="163">
        <f t="shared" si="34"/>
        <v>105.20384740042284</v>
      </c>
      <c r="O549" s="165">
        <f>appliance_sim_data!D551-N549</f>
        <v>95.796152599577155</v>
      </c>
      <c r="P549" s="165">
        <f t="shared" si="35"/>
        <v>0</v>
      </c>
    </row>
    <row r="550" spans="8:16" x14ac:dyDescent="0.2">
      <c r="H550" s="157">
        <v>0.375</v>
      </c>
      <c r="I550" s="126">
        <v>925.11259184913581</v>
      </c>
      <c r="J550" s="126">
        <v>660.35875913320228</v>
      </c>
      <c r="K550" s="126">
        <v>0.15</v>
      </c>
      <c r="L550" s="126">
        <f t="shared" si="32"/>
        <v>138.76688877737035</v>
      </c>
      <c r="M550" s="126">
        <f t="shared" si="33"/>
        <v>99.053813869980345</v>
      </c>
      <c r="N550" s="163">
        <f t="shared" si="34"/>
        <v>99.053813869980345</v>
      </c>
      <c r="O550" s="165">
        <f>appliance_sim_data!D552-N550</f>
        <v>101.94618613001965</v>
      </c>
      <c r="P550" s="165">
        <f t="shared" si="35"/>
        <v>0</v>
      </c>
    </row>
    <row r="551" spans="8:16" x14ac:dyDescent="0.2">
      <c r="H551" s="157">
        <v>0.375694444444444</v>
      </c>
      <c r="I551" s="126">
        <v>926.31559519974451</v>
      </c>
      <c r="J551" s="126">
        <v>663.18673562012634</v>
      </c>
      <c r="K551" s="126">
        <v>0.14000000000000001</v>
      </c>
      <c r="L551" s="126">
        <f t="shared" si="32"/>
        <v>129.68418332796423</v>
      </c>
      <c r="M551" s="126">
        <f t="shared" si="33"/>
        <v>92.846142986817696</v>
      </c>
      <c r="N551" s="163">
        <f t="shared" si="34"/>
        <v>92.846142986817711</v>
      </c>
      <c r="O551" s="165">
        <f>appliance_sim_data!D553-N551</f>
        <v>108.15385701318229</v>
      </c>
      <c r="P551" s="165">
        <f t="shared" si="35"/>
        <v>0</v>
      </c>
    </row>
    <row r="552" spans="8:16" x14ac:dyDescent="0.2">
      <c r="H552" s="157">
        <v>0.37638888888888899</v>
      </c>
      <c r="I552" s="126">
        <v>927.50856429905878</v>
      </c>
      <c r="J552" s="126">
        <v>666.007921946907</v>
      </c>
      <c r="K552" s="126">
        <v>0.12</v>
      </c>
      <c r="L552" s="126">
        <f t="shared" si="32"/>
        <v>111.30102771588705</v>
      </c>
      <c r="M552" s="126">
        <f t="shared" si="33"/>
        <v>79.920950633628834</v>
      </c>
      <c r="N552" s="163">
        <f t="shared" si="34"/>
        <v>79.920950633628834</v>
      </c>
      <c r="O552" s="165">
        <f>appliance_sim_data!D554-N552</f>
        <v>121.07904936637117</v>
      </c>
      <c r="P552" s="165">
        <f t="shared" si="35"/>
        <v>0</v>
      </c>
    </row>
    <row r="553" spans="8:16" x14ac:dyDescent="0.2">
      <c r="H553" s="157">
        <v>0.37708333333333299</v>
      </c>
      <c r="I553" s="126">
        <v>928.69159059490039</v>
      </c>
      <c r="J553" s="126">
        <v>668.82226449596624</v>
      </c>
      <c r="K553" s="126">
        <v>0.1</v>
      </c>
      <c r="L553" s="126">
        <f t="shared" si="32"/>
        <v>92.869159059490045</v>
      </c>
      <c r="M553" s="126">
        <f t="shared" si="33"/>
        <v>66.882226449596629</v>
      </c>
      <c r="N553" s="163">
        <f t="shared" si="34"/>
        <v>66.882226449596629</v>
      </c>
      <c r="O553" s="165">
        <f>appliance_sim_data!D555-N553</f>
        <v>134.11777355040337</v>
      </c>
      <c r="P553" s="165">
        <f t="shared" si="35"/>
        <v>0</v>
      </c>
    </row>
    <row r="554" spans="8:16" x14ac:dyDescent="0.2">
      <c r="H554" s="157">
        <v>0.37777777777777799</v>
      </c>
      <c r="I554" s="126">
        <v>929.86476438754983</v>
      </c>
      <c r="J554" s="126">
        <v>671.62970979895772</v>
      </c>
      <c r="K554" s="126">
        <v>0.1</v>
      </c>
      <c r="L554" s="126">
        <f t="shared" si="32"/>
        <v>92.986476438754991</v>
      </c>
      <c r="M554" s="126">
        <f t="shared" si="33"/>
        <v>67.162970979895775</v>
      </c>
      <c r="N554" s="163">
        <f t="shared" si="34"/>
        <v>67.162970979895775</v>
      </c>
      <c r="O554" s="165">
        <f>appliance_sim_data!D556-N554</f>
        <v>133.83702902010424</v>
      </c>
      <c r="P554" s="165">
        <f t="shared" si="35"/>
        <v>0</v>
      </c>
    </row>
    <row r="555" spans="8:16" x14ac:dyDescent="0.2">
      <c r="H555" s="157">
        <v>0.37847222222222199</v>
      </c>
      <c r="I555" s="126">
        <v>931.02817484605862</v>
      </c>
      <c r="J555" s="126">
        <v>674.43020453709005</v>
      </c>
      <c r="K555" s="126">
        <v>0.11</v>
      </c>
      <c r="L555" s="126">
        <f t="shared" si="32"/>
        <v>102.41309923306645</v>
      </c>
      <c r="M555" s="126">
        <f t="shared" si="33"/>
        <v>74.187322499079912</v>
      </c>
      <c r="N555" s="163">
        <f t="shared" si="34"/>
        <v>74.187322499079912</v>
      </c>
      <c r="O555" s="165">
        <f>appliance_sim_data!D557-N555</f>
        <v>156.81267750092007</v>
      </c>
      <c r="P555" s="165">
        <f t="shared" si="35"/>
        <v>0</v>
      </c>
    </row>
    <row r="556" spans="8:16" x14ac:dyDescent="0.2">
      <c r="H556" s="157">
        <v>0.37916666666666698</v>
      </c>
      <c r="I556" s="126">
        <v>932.18191002429387</v>
      </c>
      <c r="J556" s="126">
        <v>677.22369554146667</v>
      </c>
      <c r="K556" s="126">
        <v>0.11</v>
      </c>
      <c r="L556" s="126">
        <f t="shared" si="32"/>
        <v>102.54001010267233</v>
      </c>
      <c r="M556" s="126">
        <f t="shared" si="33"/>
        <v>74.494606509561336</v>
      </c>
      <c r="N556" s="163">
        <f t="shared" si="34"/>
        <v>74.494606509561336</v>
      </c>
      <c r="O556" s="165">
        <f>appliance_sim_data!D558-N556</f>
        <v>156.50539349043868</v>
      </c>
      <c r="P556" s="165">
        <f t="shared" si="35"/>
        <v>0</v>
      </c>
    </row>
    <row r="557" spans="8:16" x14ac:dyDescent="0.2">
      <c r="H557" s="157">
        <v>0.37986111111111098</v>
      </c>
      <c r="I557" s="126">
        <v>933.32605687672481</v>
      </c>
      <c r="J557" s="126">
        <v>680.010129793445</v>
      </c>
      <c r="K557" s="126">
        <v>0.11</v>
      </c>
      <c r="L557" s="126">
        <f t="shared" si="32"/>
        <v>102.66586625643973</v>
      </c>
      <c r="M557" s="126">
        <f t="shared" si="33"/>
        <v>74.801114277278955</v>
      </c>
      <c r="N557" s="163">
        <f t="shared" si="34"/>
        <v>74.801114277278955</v>
      </c>
      <c r="O557" s="165">
        <f>appliance_sim_data!D559-N557</f>
        <v>156.19888572272106</v>
      </c>
      <c r="P557" s="165">
        <f t="shared" si="35"/>
        <v>0</v>
      </c>
    </row>
    <row r="558" spans="8:16" x14ac:dyDescent="0.2">
      <c r="H558" s="157">
        <v>0.38055555555555598</v>
      </c>
      <c r="I558" s="126">
        <v>934.46070127395205</v>
      </c>
      <c r="J558" s="126">
        <v>682.78945442501208</v>
      </c>
      <c r="K558" s="126">
        <v>0.13</v>
      </c>
      <c r="L558" s="126">
        <f t="shared" si="32"/>
        <v>121.47989116561376</v>
      </c>
      <c r="M558" s="126">
        <f t="shared" si="33"/>
        <v>88.762629075251567</v>
      </c>
      <c r="N558" s="163">
        <f t="shared" si="34"/>
        <v>88.762629075251567</v>
      </c>
      <c r="O558" s="165">
        <f>appliance_sim_data!D560-N558</f>
        <v>142.23737092474843</v>
      </c>
      <c r="P558" s="165">
        <f t="shared" si="35"/>
        <v>0</v>
      </c>
    </row>
    <row r="559" spans="8:16" x14ac:dyDescent="0.2">
      <c r="H559" s="157">
        <v>0.38124999999999998</v>
      </c>
      <c r="I559" s="126">
        <v>935.58592801798602</v>
      </c>
      <c r="J559" s="126">
        <v>685.56161671917914</v>
      </c>
      <c r="K559" s="126">
        <v>0.12</v>
      </c>
      <c r="L559" s="126">
        <f t="shared" si="32"/>
        <v>112.27031136215832</v>
      </c>
      <c r="M559" s="126">
        <f t="shared" si="33"/>
        <v>82.267394006301501</v>
      </c>
      <c r="N559" s="163">
        <f t="shared" si="34"/>
        <v>82.267394006301515</v>
      </c>
      <c r="O559" s="165">
        <f>appliance_sim_data!D561-N559</f>
        <v>148.73260599369848</v>
      </c>
      <c r="P559" s="165">
        <f t="shared" si="35"/>
        <v>0</v>
      </c>
    </row>
    <row r="560" spans="8:16" x14ac:dyDescent="0.2">
      <c r="H560" s="157">
        <v>0.38194444444444398</v>
      </c>
      <c r="I560" s="126">
        <v>936.70182085727674</v>
      </c>
      <c r="J560" s="126">
        <v>688.32656411038715</v>
      </c>
      <c r="K560" s="126">
        <v>0.09</v>
      </c>
      <c r="L560" s="126">
        <f t="shared" si="32"/>
        <v>84.303163877154901</v>
      </c>
      <c r="M560" s="126">
        <f t="shared" si="33"/>
        <v>61.949390769934844</v>
      </c>
      <c r="N560" s="163">
        <f t="shared" si="34"/>
        <v>61.949390769934851</v>
      </c>
      <c r="O560" s="165">
        <f>appliance_sim_data!D562-N560</f>
        <v>10.050609230065149</v>
      </c>
      <c r="P560" s="165">
        <f t="shared" si="35"/>
        <v>0</v>
      </c>
    </row>
    <row r="561" spans="8:16" x14ac:dyDescent="0.2">
      <c r="H561" s="157">
        <v>0.38263888888888897</v>
      </c>
      <c r="I561" s="126">
        <v>937.80846250150296</v>
      </c>
      <c r="J561" s="126">
        <v>691.0842441849361</v>
      </c>
      <c r="K561" s="126">
        <v>0.09</v>
      </c>
      <c r="L561" s="126">
        <f t="shared" si="32"/>
        <v>84.40276162513527</v>
      </c>
      <c r="M561" s="126">
        <f t="shared" si="33"/>
        <v>62.197581976644244</v>
      </c>
      <c r="N561" s="163">
        <f t="shared" si="34"/>
        <v>62.197581976644244</v>
      </c>
      <c r="O561" s="165">
        <f>appliance_sim_data!D563-N561</f>
        <v>9.8024180233557558</v>
      </c>
      <c r="P561" s="165">
        <f t="shared" si="35"/>
        <v>0</v>
      </c>
    </row>
    <row r="562" spans="8:16" x14ac:dyDescent="0.2">
      <c r="H562" s="157">
        <v>0.38333333333333303</v>
      </c>
      <c r="I562" s="126">
        <v>938.90593463611856</v>
      </c>
      <c r="J562" s="126">
        <v>693.83460468141891</v>
      </c>
      <c r="K562" s="126">
        <v>0.09</v>
      </c>
      <c r="L562" s="126">
        <f t="shared" si="32"/>
        <v>84.501534117250671</v>
      </c>
      <c r="M562" s="126">
        <f t="shared" si="33"/>
        <v>62.445114421327702</v>
      </c>
      <c r="N562" s="163">
        <f t="shared" si="34"/>
        <v>62.445114421327709</v>
      </c>
      <c r="O562" s="165">
        <f>appliance_sim_data!D564-N562</f>
        <v>189.5548855786723</v>
      </c>
      <c r="P562" s="165">
        <f t="shared" si="35"/>
        <v>0</v>
      </c>
    </row>
    <row r="563" spans="8:16" x14ac:dyDescent="0.2">
      <c r="H563" s="157">
        <v>0.38402777777777802</v>
      </c>
      <c r="I563" s="126">
        <v>939.99431793666781</v>
      </c>
      <c r="J563" s="126">
        <v>696.57759349117998</v>
      </c>
      <c r="K563" s="126">
        <v>0.09</v>
      </c>
      <c r="L563" s="126">
        <f t="shared" si="32"/>
        <v>84.5994886143001</v>
      </c>
      <c r="M563" s="126">
        <f t="shared" si="33"/>
        <v>62.691983414206199</v>
      </c>
      <c r="N563" s="163">
        <f t="shared" si="34"/>
        <v>62.691983414206199</v>
      </c>
      <c r="O563" s="165">
        <f>appliance_sim_data!D565-N563</f>
        <v>189.30801658579381</v>
      </c>
      <c r="P563" s="165">
        <f t="shared" si="35"/>
        <v>0</v>
      </c>
    </row>
    <row r="564" spans="8:16" x14ac:dyDescent="0.2">
      <c r="H564" s="157">
        <v>0.38472222222222202</v>
      </c>
      <c r="I564" s="126">
        <v>941.07369208286639</v>
      </c>
      <c r="J564" s="126">
        <v>699.31315865877878</v>
      </c>
      <c r="K564" s="126">
        <v>0.09</v>
      </c>
      <c r="L564" s="126">
        <f t="shared" si="32"/>
        <v>84.696632287457973</v>
      </c>
      <c r="M564" s="126">
        <f t="shared" si="33"/>
        <v>62.938184279290084</v>
      </c>
      <c r="N564" s="163">
        <f t="shared" si="34"/>
        <v>62.938184279290091</v>
      </c>
      <c r="O564" s="165">
        <f>appliance_sim_data!D566-N564</f>
        <v>189.06181572070992</v>
      </c>
      <c r="P564" s="165">
        <f t="shared" si="35"/>
        <v>0</v>
      </c>
    </row>
    <row r="565" spans="8:16" x14ac:dyDescent="0.2">
      <c r="H565" s="157">
        <v>0.38541666666666702</v>
      </c>
      <c r="I565" s="126">
        <v>942.14413577245784</v>
      </c>
      <c r="J565" s="126">
        <v>702.04124838247333</v>
      </c>
      <c r="K565" s="126">
        <v>0.09</v>
      </c>
      <c r="L565" s="126">
        <f t="shared" si="32"/>
        <v>84.792972219521204</v>
      </c>
      <c r="M565" s="126">
        <f t="shared" si="33"/>
        <v>63.183712354422596</v>
      </c>
      <c r="N565" s="163">
        <f t="shared" si="34"/>
        <v>63.183712354422596</v>
      </c>
      <c r="O565" s="165">
        <f>appliance_sim_data!D567-N565</f>
        <v>188.8162876455774</v>
      </c>
      <c r="P565" s="165">
        <f t="shared" si="35"/>
        <v>0</v>
      </c>
    </row>
    <row r="566" spans="8:16" x14ac:dyDescent="0.2">
      <c r="H566" s="157">
        <v>0.38611111111111102</v>
      </c>
      <c r="I566" s="126">
        <v>943.20572673484537</v>
      </c>
      <c r="J566" s="126">
        <v>704.76181101471207</v>
      </c>
      <c r="K566" s="126">
        <v>0.08</v>
      </c>
      <c r="L566" s="126">
        <f t="shared" si="32"/>
        <v>75.456458138787625</v>
      </c>
      <c r="M566" s="126">
        <f t="shared" si="33"/>
        <v>56.380944881176966</v>
      </c>
      <c r="N566" s="163">
        <f t="shared" si="34"/>
        <v>56.380944881176973</v>
      </c>
      <c r="O566" s="165">
        <f>appliance_sim_data!D568-N566</f>
        <v>195.61905511882304</v>
      </c>
      <c r="P566" s="165">
        <f t="shared" si="35"/>
        <v>0</v>
      </c>
    </row>
    <row r="567" spans="8:16" x14ac:dyDescent="0.2">
      <c r="H567" s="157">
        <v>0.38680555555555601</v>
      </c>
      <c r="I567" s="126">
        <v>944.25854174450387</v>
      </c>
      <c r="J567" s="126">
        <v>707.47479506263858</v>
      </c>
      <c r="K567" s="126">
        <v>0.08</v>
      </c>
      <c r="L567" s="126">
        <f t="shared" si="32"/>
        <v>75.540683339560317</v>
      </c>
      <c r="M567" s="126">
        <f t="shared" si="33"/>
        <v>56.597983605011088</v>
      </c>
      <c r="N567" s="163">
        <f t="shared" si="34"/>
        <v>56.597983605011088</v>
      </c>
      <c r="O567" s="165">
        <f>appliance_sim_data!D569-N567</f>
        <v>195.40201639498892</v>
      </c>
      <c r="P567" s="165">
        <f t="shared" si="35"/>
        <v>0</v>
      </c>
    </row>
    <row r="568" spans="8:16" x14ac:dyDescent="0.2">
      <c r="H568" s="157">
        <v>0.38750000000000001</v>
      </c>
      <c r="I568" s="126">
        <v>945.30265663417913</v>
      </c>
      <c r="J568" s="126">
        <v>710.18014918861263</v>
      </c>
      <c r="K568" s="126">
        <v>0.08</v>
      </c>
      <c r="L568" s="126">
        <f t="shared" si="32"/>
        <v>75.624212530734326</v>
      </c>
      <c r="M568" s="126">
        <f t="shared" si="33"/>
        <v>56.814411935089012</v>
      </c>
      <c r="N568" s="163">
        <f t="shared" si="34"/>
        <v>56.814411935089019</v>
      </c>
      <c r="O568" s="165">
        <f>appliance_sim_data!D570-N568</f>
        <v>195.18558806491097</v>
      </c>
      <c r="P568" s="165">
        <f t="shared" si="35"/>
        <v>0</v>
      </c>
    </row>
    <row r="569" spans="8:16" x14ac:dyDescent="0.2">
      <c r="H569" s="157">
        <v>0.38819444444444401</v>
      </c>
      <c r="I569" s="126">
        <v>946.33814630787026</v>
      </c>
      <c r="J569" s="126">
        <v>712.87782221073348</v>
      </c>
      <c r="K569" s="126">
        <v>0.09</v>
      </c>
      <c r="L569" s="126">
        <f t="shared" si="32"/>
        <v>85.170433167708325</v>
      </c>
      <c r="M569" s="126">
        <f t="shared" si="33"/>
        <v>64.159003998966014</v>
      </c>
      <c r="N569" s="163">
        <f t="shared" si="34"/>
        <v>64.159003998966014</v>
      </c>
      <c r="O569" s="165">
        <f>appliance_sim_data!D571-N569</f>
        <v>187.840996001034</v>
      </c>
      <c r="P569" s="165">
        <f t="shared" si="35"/>
        <v>0</v>
      </c>
    </row>
    <row r="570" spans="8:16" x14ac:dyDescent="0.2">
      <c r="H570" s="157">
        <v>0.38888888888888901</v>
      </c>
      <c r="I570" s="126">
        <v>947.3650847536087</v>
      </c>
      <c r="J570" s="126">
        <v>715.5677631033833</v>
      </c>
      <c r="K570" s="126">
        <v>0.09</v>
      </c>
      <c r="L570" s="126">
        <f t="shared" si="32"/>
        <v>85.262857627824786</v>
      </c>
      <c r="M570" s="126">
        <f t="shared" si="33"/>
        <v>64.401098679304496</v>
      </c>
      <c r="N570" s="163">
        <f t="shared" si="34"/>
        <v>64.401098679304496</v>
      </c>
      <c r="O570" s="165">
        <f>appliance_sim_data!D572-N570</f>
        <v>187.59890132069552</v>
      </c>
      <c r="P570" s="165">
        <f t="shared" si="35"/>
        <v>0</v>
      </c>
    </row>
    <row r="571" spans="8:16" x14ac:dyDescent="0.2">
      <c r="H571" s="157">
        <v>0.389583333333333</v>
      </c>
      <c r="I571" s="126">
        <v>948.38354505602854</v>
      </c>
      <c r="J571" s="126">
        <v>718.24992099777546</v>
      </c>
      <c r="K571" s="126">
        <v>0.08</v>
      </c>
      <c r="L571" s="126">
        <f t="shared" si="32"/>
        <v>75.870683604482281</v>
      </c>
      <c r="M571" s="126">
        <f t="shared" si="33"/>
        <v>57.459993679822041</v>
      </c>
      <c r="N571" s="163">
        <f t="shared" si="34"/>
        <v>57.459993679822041</v>
      </c>
      <c r="O571" s="165">
        <f>appliance_sim_data!D573-N571</f>
        <v>194.54000632017795</v>
      </c>
      <c r="P571" s="165">
        <f t="shared" si="35"/>
        <v>0</v>
      </c>
    </row>
    <row r="572" spans="8:16" x14ac:dyDescent="0.2">
      <c r="H572" s="157">
        <v>0.390277777777778</v>
      </c>
      <c r="I572" s="126">
        <v>949.39359940873862</v>
      </c>
      <c r="J572" s="126">
        <v>720.92424518251448</v>
      </c>
      <c r="K572" s="126">
        <v>0.09</v>
      </c>
      <c r="L572" s="126">
        <f t="shared" si="32"/>
        <v>85.445423946786477</v>
      </c>
      <c r="M572" s="126">
        <f t="shared" si="33"/>
        <v>64.883182066426301</v>
      </c>
      <c r="N572" s="163">
        <f t="shared" si="34"/>
        <v>64.883182066426301</v>
      </c>
      <c r="O572" s="165">
        <f>appliance_sim_data!D574-N572</f>
        <v>187.11681793357371</v>
      </c>
      <c r="P572" s="165">
        <f t="shared" si="35"/>
        <v>0</v>
      </c>
    </row>
    <row r="573" spans="8:16" x14ac:dyDescent="0.2">
      <c r="H573" s="157">
        <v>0.390972222222222</v>
      </c>
      <c r="I573" s="126">
        <v>950.39531912649443</v>
      </c>
      <c r="J573" s="126">
        <v>723.59068510416489</v>
      </c>
      <c r="K573" s="126">
        <v>0.09</v>
      </c>
      <c r="L573" s="126">
        <f t="shared" si="32"/>
        <v>85.535578721384496</v>
      </c>
      <c r="M573" s="126">
        <f t="shared" si="33"/>
        <v>65.123161659374844</v>
      </c>
      <c r="N573" s="163">
        <f t="shared" si="34"/>
        <v>65.123161659374844</v>
      </c>
      <c r="O573" s="165">
        <f>appliance_sim_data!D575-N573</f>
        <v>186.87683834062517</v>
      </c>
      <c r="P573" s="165">
        <f t="shared" si="35"/>
        <v>0</v>
      </c>
    </row>
    <row r="574" spans="8:16" x14ac:dyDescent="0.2">
      <c r="H574" s="157">
        <v>0.391666666666667</v>
      </c>
      <c r="I574" s="126">
        <v>951.38877465717565</v>
      </c>
      <c r="J574" s="126">
        <v>726.24919036783047</v>
      </c>
      <c r="K574" s="126">
        <v>0.09</v>
      </c>
      <c r="L574" s="126">
        <f t="shared" si="32"/>
        <v>85.624989719145802</v>
      </c>
      <c r="M574" s="126">
        <f t="shared" si="33"/>
        <v>65.362427133104745</v>
      </c>
      <c r="N574" s="163">
        <f t="shared" si="34"/>
        <v>65.362427133104745</v>
      </c>
      <c r="O574" s="165">
        <f>appliance_sim_data!D576-N574</f>
        <v>186.63757286689525</v>
      </c>
      <c r="P574" s="165">
        <f t="shared" si="35"/>
        <v>0</v>
      </c>
    </row>
    <row r="575" spans="8:16" x14ac:dyDescent="0.2">
      <c r="H575" s="157">
        <v>0.39236111111111099</v>
      </c>
      <c r="I575" s="126">
        <v>952.37403559357472</v>
      </c>
      <c r="J575" s="126">
        <v>728.89971073774007</v>
      </c>
      <c r="K575" s="126">
        <v>0.1</v>
      </c>
      <c r="L575" s="126">
        <f t="shared" si="32"/>
        <v>95.237403559357475</v>
      </c>
      <c r="M575" s="126">
        <f t="shared" si="33"/>
        <v>72.889971073774007</v>
      </c>
      <c r="N575" s="163">
        <f t="shared" si="34"/>
        <v>72.889971073774007</v>
      </c>
      <c r="O575" s="165">
        <f>appliance_sim_data!D577-N575</f>
        <v>179.11002892622599</v>
      </c>
      <c r="P575" s="165">
        <f t="shared" si="35"/>
        <v>0</v>
      </c>
    </row>
    <row r="576" spans="8:16" x14ac:dyDescent="0.2">
      <c r="H576" s="157">
        <v>0.39305555555555599</v>
      </c>
      <c r="I576" s="126">
        <v>953.35117068499483</v>
      </c>
      <c r="J576" s="126">
        <v>731.54219613784517</v>
      </c>
      <c r="K576" s="126">
        <v>0.09</v>
      </c>
      <c r="L576" s="126">
        <f t="shared" si="32"/>
        <v>85.801605361649536</v>
      </c>
      <c r="M576" s="126">
        <f t="shared" si="33"/>
        <v>65.838797652406058</v>
      </c>
      <c r="N576" s="163">
        <f t="shared" si="34"/>
        <v>65.838797652406058</v>
      </c>
      <c r="O576" s="165">
        <f>appliance_sim_data!D578-N576</f>
        <v>186.16120234759393</v>
      </c>
      <c r="P576" s="165">
        <f t="shared" si="35"/>
        <v>0</v>
      </c>
    </row>
    <row r="577" spans="8:16" x14ac:dyDescent="0.2">
      <c r="H577" s="157">
        <v>0.39374999999999999</v>
      </c>
      <c r="I577" s="126">
        <v>954.32024784866405</v>
      </c>
      <c r="J577" s="126">
        <v>734.17659665242093</v>
      </c>
      <c r="K577" s="126">
        <v>0.1</v>
      </c>
      <c r="L577" s="126">
        <f t="shared" si="32"/>
        <v>95.432024784866414</v>
      </c>
      <c r="M577" s="126">
        <f t="shared" si="33"/>
        <v>73.417659665242098</v>
      </c>
      <c r="N577" s="163">
        <f t="shared" si="34"/>
        <v>73.417659665242113</v>
      </c>
      <c r="O577" s="165">
        <f>appliance_sim_data!D579-N577</f>
        <v>178.58234033475787</v>
      </c>
      <c r="P577" s="165">
        <f t="shared" si="35"/>
        <v>0</v>
      </c>
    </row>
    <row r="578" spans="8:16" x14ac:dyDescent="0.2">
      <c r="H578" s="157">
        <v>0.39444444444444399</v>
      </c>
      <c r="I578" s="126">
        <v>955.28133418096888</v>
      </c>
      <c r="J578" s="126">
        <v>736.80286252667986</v>
      </c>
      <c r="K578" s="126">
        <v>0.12</v>
      </c>
      <c r="L578" s="126">
        <f t="shared" si="32"/>
        <v>114.63376010171626</v>
      </c>
      <c r="M578" s="126">
        <f t="shared" si="33"/>
        <v>88.416343503201574</v>
      </c>
      <c r="N578" s="163">
        <f t="shared" si="34"/>
        <v>88.416343503201574</v>
      </c>
      <c r="O578" s="165">
        <f>appliance_sim_data!D580-N578</f>
        <v>163.58365649679843</v>
      </c>
      <c r="P578" s="165">
        <f t="shared" si="35"/>
        <v>0</v>
      </c>
    </row>
    <row r="579" spans="8:16" x14ac:dyDescent="0.2">
      <c r="H579" s="157">
        <v>0.39513888888888898</v>
      </c>
      <c r="I579" s="126">
        <v>956.23449596850764</v>
      </c>
      <c r="J579" s="126">
        <v>739.42094416738814</v>
      </c>
      <c r="K579" s="126">
        <v>0.13</v>
      </c>
      <c r="L579" s="126">
        <f t="shared" si="32"/>
        <v>124.31048447590599</v>
      </c>
      <c r="M579" s="126">
        <f t="shared" si="33"/>
        <v>96.124722741760465</v>
      </c>
      <c r="N579" s="163">
        <f t="shared" si="34"/>
        <v>96.124722741760479</v>
      </c>
      <c r="O579" s="165">
        <f>appliance_sim_data!D581-N579</f>
        <v>155.87527725823952</v>
      </c>
      <c r="P579" s="165">
        <f t="shared" si="35"/>
        <v>0</v>
      </c>
    </row>
    <row r="580" spans="8:16" x14ac:dyDescent="0.2">
      <c r="H580" s="157">
        <v>0.39583333333333298</v>
      </c>
      <c r="I580" s="126">
        <v>957.17979869896919</v>
      </c>
      <c r="J580" s="126">
        <v>742.03079214349293</v>
      </c>
      <c r="K580" s="126">
        <v>0.12</v>
      </c>
      <c r="L580" s="126">
        <f t="shared" si="32"/>
        <v>114.8615758438763</v>
      </c>
      <c r="M580" s="126">
        <f t="shared" si="33"/>
        <v>89.043695057219153</v>
      </c>
      <c r="N580" s="163">
        <f t="shared" si="34"/>
        <v>89.043695057219168</v>
      </c>
      <c r="O580" s="165">
        <f>appliance_sim_data!D582-N580</f>
        <v>162.95630494278083</v>
      </c>
      <c r="P580" s="165">
        <f t="shared" si="35"/>
        <v>0</v>
      </c>
    </row>
    <row r="581" spans="8:16" x14ac:dyDescent="0.2">
      <c r="H581" s="157">
        <v>0.39652777777777798</v>
      </c>
      <c r="I581" s="126">
        <v>958.11730707184017</v>
      </c>
      <c r="J581" s="126">
        <v>744.63235718675389</v>
      </c>
      <c r="K581" s="126">
        <v>0.11</v>
      </c>
      <c r="L581" s="126">
        <f t="shared" si="32"/>
        <v>105.39290377790242</v>
      </c>
      <c r="M581" s="126">
        <f t="shared" si="33"/>
        <v>81.90955929054293</v>
      </c>
      <c r="N581" s="163">
        <f t="shared" si="34"/>
        <v>81.90955929054293</v>
      </c>
      <c r="O581" s="165">
        <f>appliance_sim_data!D583-N581</f>
        <v>170.09044070945708</v>
      </c>
      <c r="P581" s="165">
        <f t="shared" si="35"/>
        <v>0</v>
      </c>
    </row>
    <row r="582" spans="8:16" x14ac:dyDescent="0.2">
      <c r="H582" s="157">
        <v>0.39722222222222198</v>
      </c>
      <c r="I582" s="126">
        <v>959.04708500894014</v>
      </c>
      <c r="J582" s="126">
        <v>747.22559019238088</v>
      </c>
      <c r="K582" s="126">
        <v>0.1</v>
      </c>
      <c r="L582" s="126">
        <f t="shared" si="32"/>
        <v>95.904708500894017</v>
      </c>
      <c r="M582" s="126">
        <f t="shared" si="33"/>
        <v>74.722559019238091</v>
      </c>
      <c r="N582" s="163">
        <f t="shared" si="34"/>
        <v>74.722559019238091</v>
      </c>
      <c r="O582" s="165">
        <f>appliance_sim_data!D584-N582</f>
        <v>177.27744098076192</v>
      </c>
      <c r="P582" s="165">
        <f t="shared" si="35"/>
        <v>0</v>
      </c>
    </row>
    <row r="583" spans="8:16" x14ac:dyDescent="0.2">
      <c r="H583" s="157">
        <v>0.39791666666666697</v>
      </c>
      <c r="I583" s="126">
        <v>959.96919566479301</v>
      </c>
      <c r="J583" s="126">
        <v>749.81044221968091</v>
      </c>
      <c r="K583" s="126">
        <v>0.1</v>
      </c>
      <c r="L583" s="126">
        <f t="shared" si="32"/>
        <v>95.996919566479306</v>
      </c>
      <c r="M583" s="126">
        <f t="shared" si="33"/>
        <v>74.981044221968091</v>
      </c>
      <c r="N583" s="163">
        <f t="shared" si="34"/>
        <v>74.981044221968091</v>
      </c>
      <c r="O583" s="165">
        <f>appliance_sim_data!D585-N583</f>
        <v>177.01895577803191</v>
      </c>
      <c r="P583" s="165">
        <f t="shared" si="35"/>
        <v>0</v>
      </c>
    </row>
    <row r="584" spans="8:16" x14ac:dyDescent="0.2">
      <c r="H584" s="157">
        <v>0.39861111111111103</v>
      </c>
      <c r="I584" s="126">
        <v>960.8837014368313</v>
      </c>
      <c r="J584" s="126">
        <v>752.38686449270506</v>
      </c>
      <c r="K584" s="126">
        <v>0.1</v>
      </c>
      <c r="L584" s="126">
        <f t="shared" si="32"/>
        <v>96.088370143683136</v>
      </c>
      <c r="M584" s="126">
        <f t="shared" si="33"/>
        <v>75.238686449270503</v>
      </c>
      <c r="N584" s="163">
        <f t="shared" si="34"/>
        <v>75.238686449270503</v>
      </c>
      <c r="O584" s="165">
        <f>appliance_sim_data!D586-N584</f>
        <v>-3.238686449270503</v>
      </c>
      <c r="P584" s="165">
        <f t="shared" si="35"/>
        <v>3.238686449270503</v>
      </c>
    </row>
    <row r="585" spans="8:16" x14ac:dyDescent="0.2">
      <c r="H585" s="157">
        <v>0.39930555555555602</v>
      </c>
      <c r="I585" s="126">
        <v>961.79066397544409</v>
      </c>
      <c r="J585" s="126">
        <v>754.95480840090897</v>
      </c>
      <c r="K585" s="126">
        <v>0.1</v>
      </c>
      <c r="L585" s="126">
        <f t="shared" si="32"/>
        <v>96.179066397544418</v>
      </c>
      <c r="M585" s="126">
        <f t="shared" si="33"/>
        <v>75.495480840090906</v>
      </c>
      <c r="N585" s="163">
        <f t="shared" si="34"/>
        <v>75.495480840090906</v>
      </c>
      <c r="O585" s="165">
        <f>appliance_sim_data!D587-N585</f>
        <v>-3.4954808400909059</v>
      </c>
      <c r="P585" s="165">
        <f t="shared" si="35"/>
        <v>3.4954808400909059</v>
      </c>
    </row>
    <row r="586" spans="8:16" x14ac:dyDescent="0.2">
      <c r="H586" s="157">
        <v>0.4</v>
      </c>
      <c r="I586" s="126">
        <v>962.69014419386053</v>
      </c>
      <c r="J586" s="126">
        <v>757.51422549980907</v>
      </c>
      <c r="K586" s="126">
        <v>0.12</v>
      </c>
      <c r="L586" s="126">
        <f t="shared" si="32"/>
        <v>115.52281730326325</v>
      </c>
      <c r="M586" s="126">
        <f t="shared" si="33"/>
        <v>90.901707059977085</v>
      </c>
      <c r="N586" s="163">
        <f t="shared" si="34"/>
        <v>90.901707059977085</v>
      </c>
      <c r="O586" s="165">
        <f>appliance_sim_data!D588-N586</f>
        <v>-18.901707059977085</v>
      </c>
      <c r="P586" s="165">
        <f t="shared" si="35"/>
        <v>18.901707059977085</v>
      </c>
    </row>
    <row r="587" spans="8:16" x14ac:dyDescent="0.2">
      <c r="H587" s="157">
        <v>0.40069444444444402</v>
      </c>
      <c r="I587" s="126">
        <v>963.58220227788331</v>
      </c>
      <c r="J587" s="126">
        <v>760.06506751165261</v>
      </c>
      <c r="K587" s="126">
        <v>0.15</v>
      </c>
      <c r="L587" s="126">
        <f t="shared" ref="L587:L650" si="36">I587*K587</f>
        <v>144.53733034168249</v>
      </c>
      <c r="M587" s="126">
        <f t="shared" ref="M587:M650" si="37">J587*K587</f>
        <v>114.00976012674789</v>
      </c>
      <c r="N587" s="163">
        <f t="shared" ref="N587:N650" si="38">M587*$B$46*$B$47</f>
        <v>114.00976012674789</v>
      </c>
      <c r="O587" s="165">
        <f>appliance_sim_data!D589-N587</f>
        <v>-42.009760126747892</v>
      </c>
      <c r="P587" s="165">
        <f t="shared" ref="P587:P650" si="39">IF(O587&lt;0, ABS(O587), 0)</f>
        <v>42.009760126747892</v>
      </c>
    </row>
    <row r="588" spans="8:16" x14ac:dyDescent="0.2">
      <c r="H588" s="157">
        <v>0.40138888888888902</v>
      </c>
      <c r="I588" s="126">
        <v>964.46689769546549</v>
      </c>
      <c r="J588" s="126">
        <v>762.60728632608516</v>
      </c>
      <c r="K588" s="126">
        <v>0.13</v>
      </c>
      <c r="L588" s="126">
        <f t="shared" si="36"/>
        <v>125.38069670041052</v>
      </c>
      <c r="M588" s="126">
        <f t="shared" si="37"/>
        <v>99.138947222391067</v>
      </c>
      <c r="N588" s="163">
        <f t="shared" si="38"/>
        <v>99.138947222391067</v>
      </c>
      <c r="O588" s="165">
        <f>appliance_sim_data!D590-N588</f>
        <v>-27.138947222391067</v>
      </c>
      <c r="P588" s="165">
        <f t="shared" si="39"/>
        <v>27.138947222391067</v>
      </c>
    </row>
    <row r="589" spans="8:16" x14ac:dyDescent="0.2">
      <c r="H589" s="157">
        <v>0.40208333333333302</v>
      </c>
      <c r="I589" s="126">
        <v>965.34428920613857</v>
      </c>
      <c r="J589" s="126">
        <v>765.14083400082961</v>
      </c>
      <c r="K589" s="126">
        <v>0.12</v>
      </c>
      <c r="L589" s="126">
        <f t="shared" si="36"/>
        <v>115.84131470473662</v>
      </c>
      <c r="M589" s="126">
        <f t="shared" si="37"/>
        <v>91.816900080099543</v>
      </c>
      <c r="N589" s="163">
        <f t="shared" si="38"/>
        <v>91.816900080099558</v>
      </c>
      <c r="O589" s="165">
        <f>appliance_sim_data!D591-N589</f>
        <v>-19.816900080099558</v>
      </c>
      <c r="P589" s="165">
        <f t="shared" si="39"/>
        <v>19.816900080099558</v>
      </c>
    </row>
    <row r="590" spans="8:16" x14ac:dyDescent="0.2">
      <c r="H590" s="157">
        <v>0.40277777777777801</v>
      </c>
      <c r="I590" s="126">
        <v>966.21443487029205</v>
      </c>
      <c r="J590" s="126">
        <v>767.66566276236131</v>
      </c>
      <c r="K590" s="126">
        <v>0.12</v>
      </c>
      <c r="L590" s="126">
        <f t="shared" si="36"/>
        <v>115.94573218443504</v>
      </c>
      <c r="M590" s="126">
        <f t="shared" si="37"/>
        <v>92.119879531483349</v>
      </c>
      <c r="N590" s="163">
        <f t="shared" si="38"/>
        <v>92.119879531483349</v>
      </c>
      <c r="O590" s="165">
        <f>appliance_sim_data!D592-N590</f>
        <v>-20.119879531483349</v>
      </c>
      <c r="P590" s="165">
        <f t="shared" si="39"/>
        <v>20.119879531483349</v>
      </c>
    </row>
    <row r="591" spans="8:16" x14ac:dyDescent="0.2">
      <c r="H591" s="157">
        <v>0.40347222222222201</v>
      </c>
      <c r="I591" s="126">
        <v>967.07739205830853</v>
      </c>
      <c r="J591" s="126">
        <v>770.18172500659512</v>
      </c>
      <c r="K591" s="126">
        <v>0.16</v>
      </c>
      <c r="L591" s="126">
        <f t="shared" si="36"/>
        <v>154.73238272932937</v>
      </c>
      <c r="M591" s="126">
        <f t="shared" si="37"/>
        <v>123.22907600105522</v>
      </c>
      <c r="N591" s="163">
        <f t="shared" si="38"/>
        <v>123.22907600105523</v>
      </c>
      <c r="O591" s="165">
        <f>appliance_sim_data!D593-N591</f>
        <v>-51.229076001055233</v>
      </c>
      <c r="P591" s="165">
        <f t="shared" si="39"/>
        <v>51.229076001055233</v>
      </c>
    </row>
    <row r="592" spans="8:16" x14ac:dyDescent="0.2">
      <c r="H592" s="157">
        <v>0.40416666666666701</v>
      </c>
      <c r="I592" s="126">
        <v>967.93321745955325</v>
      </c>
      <c r="J592" s="126">
        <v>772.6889732995694</v>
      </c>
      <c r="K592" s="126">
        <v>0.16</v>
      </c>
      <c r="L592" s="126">
        <f t="shared" si="36"/>
        <v>154.86931479352853</v>
      </c>
      <c r="M592" s="126">
        <f t="shared" si="37"/>
        <v>123.63023572793111</v>
      </c>
      <c r="N592" s="163">
        <f t="shared" si="38"/>
        <v>123.63023572793111</v>
      </c>
      <c r="O592" s="165">
        <f>appliance_sim_data!D594-N592</f>
        <v>-51.630235727931108</v>
      </c>
      <c r="P592" s="165">
        <f t="shared" si="39"/>
        <v>51.630235727931108</v>
      </c>
    </row>
    <row r="593" spans="8:16" x14ac:dyDescent="0.2">
      <c r="H593" s="157">
        <v>0.40486111111111101</v>
      </c>
      <c r="I593" s="126">
        <v>968.78196709122767</v>
      </c>
      <c r="J593" s="126">
        <v>775.18736037813972</v>
      </c>
      <c r="K593" s="126">
        <v>0.17</v>
      </c>
      <c r="L593" s="126">
        <f t="shared" si="36"/>
        <v>164.69293440550871</v>
      </c>
      <c r="M593" s="126">
        <f t="shared" si="37"/>
        <v>131.78185126428377</v>
      </c>
      <c r="N593" s="163">
        <f t="shared" si="38"/>
        <v>131.78185126428377</v>
      </c>
      <c r="O593" s="165">
        <f>appliance_sim_data!D595-N593</f>
        <v>-59.781851264283773</v>
      </c>
      <c r="P593" s="165">
        <f t="shared" si="39"/>
        <v>59.781851264283773</v>
      </c>
    </row>
    <row r="594" spans="8:16" x14ac:dyDescent="0.2">
      <c r="H594" s="157">
        <v>0.405555555555556</v>
      </c>
      <c r="I594" s="126">
        <v>969.62369630707951</v>
      </c>
      <c r="J594" s="126">
        <v>777.67683915066937</v>
      </c>
      <c r="K594" s="126">
        <v>0.19</v>
      </c>
      <c r="L594" s="126">
        <f t="shared" si="36"/>
        <v>184.22850229834512</v>
      </c>
      <c r="M594" s="126">
        <f t="shared" si="37"/>
        <v>147.75859943862719</v>
      </c>
      <c r="N594" s="163">
        <f t="shared" si="38"/>
        <v>147.75859943862721</v>
      </c>
      <c r="O594" s="165">
        <f>appliance_sim_data!D596-N594</f>
        <v>-75.758599438627215</v>
      </c>
      <c r="P594" s="165">
        <f t="shared" si="39"/>
        <v>75.758599438627215</v>
      </c>
    </row>
    <row r="595" spans="8:16" x14ac:dyDescent="0.2">
      <c r="H595" s="157">
        <v>0.40625</v>
      </c>
      <c r="I595" s="126">
        <v>970.45845980598199</v>
      </c>
      <c r="J595" s="126">
        <v>780.15736269773004</v>
      </c>
      <c r="K595" s="126">
        <v>0.21</v>
      </c>
      <c r="L595" s="126">
        <f t="shared" si="36"/>
        <v>203.7962765592562</v>
      </c>
      <c r="M595" s="126">
        <f t="shared" si="37"/>
        <v>163.8330461665233</v>
      </c>
      <c r="N595" s="163">
        <f t="shared" si="38"/>
        <v>163.83304616652333</v>
      </c>
      <c r="O595" s="165">
        <f>appliance_sim_data!D597-N595</f>
        <v>-91.833046166523332</v>
      </c>
      <c r="P595" s="165">
        <f t="shared" si="39"/>
        <v>91.833046166523332</v>
      </c>
    </row>
    <row r="596" spans="8:16" x14ac:dyDescent="0.2">
      <c r="H596" s="157">
        <v>0.406944444444444</v>
      </c>
      <c r="I596" s="126">
        <v>971.28631164037517</v>
      </c>
      <c r="J596" s="126">
        <v>782.6288842727979</v>
      </c>
      <c r="K596" s="126">
        <v>0.21</v>
      </c>
      <c r="L596" s="126">
        <f t="shared" si="36"/>
        <v>203.97012544447878</v>
      </c>
      <c r="M596" s="126">
        <f t="shared" si="37"/>
        <v>164.35206569728754</v>
      </c>
      <c r="N596" s="163">
        <f t="shared" si="38"/>
        <v>164.35206569728757</v>
      </c>
      <c r="O596" s="165">
        <f>appliance_sim_data!D598-N596</f>
        <v>-92.352065697287571</v>
      </c>
      <c r="P596" s="165">
        <f t="shared" si="39"/>
        <v>92.352065697287571</v>
      </c>
    </row>
    <row r="597" spans="8:16" x14ac:dyDescent="0.2">
      <c r="H597" s="157">
        <v>0.40763888888888899</v>
      </c>
      <c r="I597" s="126">
        <v>972.10730522457959</v>
      </c>
      <c r="J597" s="126">
        <v>785.09135730295952</v>
      </c>
      <c r="K597" s="126">
        <v>0.22</v>
      </c>
      <c r="L597" s="126">
        <f t="shared" si="36"/>
        <v>213.8636071494075</v>
      </c>
      <c r="M597" s="126">
        <f t="shared" si="37"/>
        <v>172.72009860665111</v>
      </c>
      <c r="N597" s="163">
        <f t="shared" si="38"/>
        <v>172.72009860665113</v>
      </c>
      <c r="O597" s="165">
        <f>appliance_sim_data!D599-N597</f>
        <v>-100.72009860665113</v>
      </c>
      <c r="P597" s="165">
        <f t="shared" si="39"/>
        <v>100.72009860665113</v>
      </c>
    </row>
    <row r="598" spans="8:16" x14ac:dyDescent="0.2">
      <c r="H598" s="157">
        <v>0.40833333333333299</v>
      </c>
      <c r="I598" s="126">
        <v>972.92149334297767</v>
      </c>
      <c r="J598" s="126">
        <v>787.54473538961383</v>
      </c>
      <c r="K598" s="126">
        <v>0.24</v>
      </c>
      <c r="L598" s="126">
        <f t="shared" si="36"/>
        <v>233.50115840231464</v>
      </c>
      <c r="M598" s="126">
        <f t="shared" si="37"/>
        <v>189.01073649350732</v>
      </c>
      <c r="N598" s="163">
        <f t="shared" si="38"/>
        <v>189.01073649350735</v>
      </c>
      <c r="O598" s="165">
        <f>appliance_sim_data!D600-N598</f>
        <v>-117.01073649350735</v>
      </c>
      <c r="P598" s="165">
        <f t="shared" si="39"/>
        <v>117.01073649350735</v>
      </c>
    </row>
    <row r="599" spans="8:16" x14ac:dyDescent="0.2">
      <c r="H599" s="157">
        <v>0.40902777777777799</v>
      </c>
      <c r="I599" s="126">
        <v>973.72892815807097</v>
      </c>
      <c r="J599" s="126">
        <v>789.98897230918215</v>
      </c>
      <c r="K599" s="126">
        <v>0.26</v>
      </c>
      <c r="L599" s="126">
        <f t="shared" si="36"/>
        <v>253.16952132109847</v>
      </c>
      <c r="M599" s="126">
        <f t="shared" si="37"/>
        <v>205.39713280038737</v>
      </c>
      <c r="N599" s="163">
        <f t="shared" si="38"/>
        <v>205.39713280038737</v>
      </c>
      <c r="O599" s="165">
        <f>appliance_sim_data!D601-N599</f>
        <v>-133.39713280038737</v>
      </c>
      <c r="P599" s="165">
        <f t="shared" si="39"/>
        <v>133.39713280038737</v>
      </c>
    </row>
    <row r="600" spans="8:16" x14ac:dyDescent="0.2">
      <c r="H600" s="157">
        <v>0.40972222222222199</v>
      </c>
      <c r="I600" s="126">
        <v>974.52966121841075</v>
      </c>
      <c r="J600" s="126">
        <v>792.42402201381628</v>
      </c>
      <c r="K600" s="126">
        <v>0.25</v>
      </c>
      <c r="L600" s="126">
        <f t="shared" si="36"/>
        <v>243.63241530460269</v>
      </c>
      <c r="M600" s="126">
        <f t="shared" si="37"/>
        <v>198.10600550345407</v>
      </c>
      <c r="N600" s="163">
        <f t="shared" si="38"/>
        <v>198.10600550345407</v>
      </c>
      <c r="O600" s="165">
        <f>appliance_sim_data!D602-N600</f>
        <v>-126.10600550345407</v>
      </c>
      <c r="P600" s="165">
        <f t="shared" si="39"/>
        <v>126.10600550345407</v>
      </c>
    </row>
    <row r="601" spans="8:16" x14ac:dyDescent="0.2">
      <c r="H601" s="157">
        <v>0.41041666666666698</v>
      </c>
      <c r="I601" s="126">
        <v>975.32374346640609</v>
      </c>
      <c r="J601" s="126">
        <v>794.84983863210937</v>
      </c>
      <c r="K601" s="126">
        <v>0.26</v>
      </c>
      <c r="L601" s="126">
        <f t="shared" si="36"/>
        <v>253.58417330126559</v>
      </c>
      <c r="M601" s="126">
        <f t="shared" si="37"/>
        <v>206.66095804434843</v>
      </c>
      <c r="N601" s="163">
        <f t="shared" si="38"/>
        <v>206.66095804434846</v>
      </c>
      <c r="O601" s="165">
        <f>appliance_sim_data!D603-N601</f>
        <v>-134.66095804434846</v>
      </c>
      <c r="P601" s="165">
        <f t="shared" si="39"/>
        <v>134.66095804434846</v>
      </c>
    </row>
    <row r="602" spans="8:16" x14ac:dyDescent="0.2">
      <c r="H602" s="157">
        <v>0.41111111111111098</v>
      </c>
      <c r="I602" s="126">
        <v>976.11122524601228</v>
      </c>
      <c r="J602" s="126">
        <v>797.26637646981135</v>
      </c>
      <c r="K602" s="126">
        <v>0.27</v>
      </c>
      <c r="L602" s="126">
        <f t="shared" si="36"/>
        <v>263.55003081642332</v>
      </c>
      <c r="M602" s="126">
        <f t="shared" si="37"/>
        <v>215.26192164684909</v>
      </c>
      <c r="N602" s="163">
        <f t="shared" si="38"/>
        <v>215.26192164684909</v>
      </c>
      <c r="O602" s="165">
        <f>appliance_sim_data!D604-N602</f>
        <v>-43.261921646849089</v>
      </c>
      <c r="P602" s="165">
        <f t="shared" si="39"/>
        <v>43.261921646849089</v>
      </c>
    </row>
    <row r="603" spans="8:16" x14ac:dyDescent="0.2">
      <c r="H603" s="157">
        <v>0.41180555555555598</v>
      </c>
      <c r="I603" s="126">
        <v>976.89215631029845</v>
      </c>
      <c r="J603" s="126">
        <v>799.67359001054012</v>
      </c>
      <c r="K603" s="126">
        <v>0.26</v>
      </c>
      <c r="L603" s="126">
        <f t="shared" si="36"/>
        <v>253.9919606406776</v>
      </c>
      <c r="M603" s="126">
        <f t="shared" si="37"/>
        <v>207.91513340274045</v>
      </c>
      <c r="N603" s="163">
        <f t="shared" si="38"/>
        <v>207.91513340274048</v>
      </c>
      <c r="O603" s="165">
        <f>appliance_sim_data!D605-N603</f>
        <v>-35.91513340274048</v>
      </c>
      <c r="P603" s="165">
        <f t="shared" si="39"/>
        <v>35.91513340274048</v>
      </c>
    </row>
    <row r="604" spans="8:16" x14ac:dyDescent="0.2">
      <c r="H604" s="157">
        <v>0.41249999999999998</v>
      </c>
      <c r="I604" s="126">
        <v>977.66658582890147</v>
      </c>
      <c r="J604" s="126">
        <v>802.07143391650186</v>
      </c>
      <c r="K604" s="126">
        <v>0.36</v>
      </c>
      <c r="L604" s="126">
        <f t="shared" si="36"/>
        <v>351.95997089840449</v>
      </c>
      <c r="M604" s="126">
        <f t="shared" si="37"/>
        <v>288.74571620994067</v>
      </c>
      <c r="N604" s="163">
        <f t="shared" si="38"/>
        <v>288.74571620994067</v>
      </c>
      <c r="O604" s="165">
        <f>appliance_sim_data!D606-N604</f>
        <v>-216.74571620994067</v>
      </c>
      <c r="P604" s="165">
        <f t="shared" si="39"/>
        <v>216.74571620994067</v>
      </c>
    </row>
    <row r="605" spans="8:16" x14ac:dyDescent="0.2">
      <c r="H605" s="157">
        <v>0.41319444444444398</v>
      </c>
      <c r="I605" s="126">
        <v>978.43456239536215</v>
      </c>
      <c r="J605" s="126">
        <v>804.45986302920483</v>
      </c>
      <c r="K605" s="126">
        <v>0.43</v>
      </c>
      <c r="L605" s="126">
        <f t="shared" si="36"/>
        <v>420.7268618300057</v>
      </c>
      <c r="M605" s="126">
        <f t="shared" si="37"/>
        <v>345.91774110255807</v>
      </c>
      <c r="N605" s="163">
        <f t="shared" si="38"/>
        <v>345.91774110255807</v>
      </c>
      <c r="O605" s="165">
        <f>appliance_sim_data!D607-N605</f>
        <v>-273.91774110255807</v>
      </c>
      <c r="P605" s="165">
        <f t="shared" si="39"/>
        <v>273.91774110255807</v>
      </c>
    </row>
    <row r="606" spans="8:16" x14ac:dyDescent="0.2">
      <c r="H606" s="157">
        <v>0.41388888888888897</v>
      </c>
      <c r="I606" s="126">
        <v>979.19613403435073</v>
      </c>
      <c r="J606" s="126">
        <v>806.83883237018108</v>
      </c>
      <c r="K606" s="126">
        <v>0.52</v>
      </c>
      <c r="L606" s="126">
        <f t="shared" si="36"/>
        <v>509.18198969786238</v>
      </c>
      <c r="M606" s="126">
        <f t="shared" si="37"/>
        <v>419.55619283249416</v>
      </c>
      <c r="N606" s="163">
        <f t="shared" si="38"/>
        <v>419.55619283249416</v>
      </c>
      <c r="O606" s="165">
        <f>appliance_sim_data!D608-N606</f>
        <v>-347.55619283249416</v>
      </c>
      <c r="P606" s="165">
        <f t="shared" si="39"/>
        <v>347.55619283249416</v>
      </c>
    </row>
    <row r="607" spans="8:16" x14ac:dyDescent="0.2">
      <c r="H607" s="157">
        <v>0.41458333333333303</v>
      </c>
      <c r="I607" s="126">
        <v>979.95134820877956</v>
      </c>
      <c r="J607" s="126">
        <v>809.20829714170395</v>
      </c>
      <c r="K607" s="126">
        <v>0.53</v>
      </c>
      <c r="L607" s="126">
        <f t="shared" si="36"/>
        <v>519.37421455065316</v>
      </c>
      <c r="M607" s="126">
        <f t="shared" si="37"/>
        <v>428.88039748510312</v>
      </c>
      <c r="N607" s="163">
        <f t="shared" si="38"/>
        <v>428.88039748510312</v>
      </c>
      <c r="O607" s="165">
        <f>appliance_sim_data!D609-N607</f>
        <v>-370.88039748510312</v>
      </c>
      <c r="P607" s="165">
        <f t="shared" si="39"/>
        <v>370.88039748510312</v>
      </c>
    </row>
    <row r="608" spans="8:16" x14ac:dyDescent="0.2">
      <c r="H608" s="157">
        <v>0.41527777777777802</v>
      </c>
      <c r="I608" s="126">
        <v>980.70025182680843</v>
      </c>
      <c r="J608" s="126">
        <v>811.56821272751006</v>
      </c>
      <c r="K608" s="126">
        <v>0.56000000000000005</v>
      </c>
      <c r="L608" s="126">
        <f t="shared" si="36"/>
        <v>549.19214102301282</v>
      </c>
      <c r="M608" s="126">
        <f t="shared" si="37"/>
        <v>454.47819912740567</v>
      </c>
      <c r="N608" s="163">
        <f t="shared" si="38"/>
        <v>454.47819912740573</v>
      </c>
      <c r="O608" s="165">
        <f>appliance_sim_data!D610-N608</f>
        <v>-396.47819912740573</v>
      </c>
      <c r="P608" s="165">
        <f t="shared" si="39"/>
        <v>396.47819912740573</v>
      </c>
    </row>
    <row r="609" spans="8:16" x14ac:dyDescent="0.2">
      <c r="H609" s="157">
        <v>0.41597222222222202</v>
      </c>
      <c r="I609" s="126">
        <v>981.44289124874081</v>
      </c>
      <c r="J609" s="126">
        <v>813.91853469351861</v>
      </c>
      <c r="K609" s="126">
        <v>0.53</v>
      </c>
      <c r="L609" s="126">
        <f t="shared" si="36"/>
        <v>520.16473236183265</v>
      </c>
      <c r="M609" s="126">
        <f t="shared" si="37"/>
        <v>431.37682338756491</v>
      </c>
      <c r="N609" s="163">
        <f t="shared" si="38"/>
        <v>431.37682338756497</v>
      </c>
      <c r="O609" s="165">
        <f>appliance_sim_data!D611-N609</f>
        <v>-373.37682338756497</v>
      </c>
      <c r="P609" s="165">
        <f t="shared" si="39"/>
        <v>373.37682338756497</v>
      </c>
    </row>
    <row r="610" spans="8:16" x14ac:dyDescent="0.2">
      <c r="H610" s="157">
        <v>0.41666666666666702</v>
      </c>
      <c r="I610" s="126">
        <v>982.179312293816</v>
      </c>
      <c r="J610" s="126">
        <v>816.2592187885557</v>
      </c>
      <c r="K610" s="126">
        <v>0.55000000000000004</v>
      </c>
      <c r="L610" s="126">
        <f t="shared" si="36"/>
        <v>540.19862176159882</v>
      </c>
      <c r="M610" s="126">
        <f t="shared" si="37"/>
        <v>448.94257033370565</v>
      </c>
      <c r="N610" s="163">
        <f t="shared" si="38"/>
        <v>448.9425703337057</v>
      </c>
      <c r="O610" s="165">
        <f>appliance_sim_data!D612-N610</f>
        <v>-390.9425703337057</v>
      </c>
      <c r="P610" s="165">
        <f t="shared" si="39"/>
        <v>390.9425703337057</v>
      </c>
    </row>
    <row r="611" spans="8:16" x14ac:dyDescent="0.2">
      <c r="H611" s="157">
        <v>0.41736111111111102</v>
      </c>
      <c r="I611" s="126">
        <v>982.90956024689626</v>
      </c>
      <c r="J611" s="126">
        <v>818.59022094507441</v>
      </c>
      <c r="K611" s="126">
        <v>0.56000000000000005</v>
      </c>
      <c r="L611" s="126">
        <f t="shared" si="36"/>
        <v>550.42935373826197</v>
      </c>
      <c r="M611" s="126">
        <f t="shared" si="37"/>
        <v>458.41052372924173</v>
      </c>
      <c r="N611" s="163">
        <f t="shared" si="38"/>
        <v>458.41052372924173</v>
      </c>
      <c r="O611" s="165">
        <f>appliance_sim_data!D613-N611</f>
        <v>-400.41052372924173</v>
      </c>
      <c r="P611" s="165">
        <f t="shared" si="39"/>
        <v>400.41052372924173</v>
      </c>
    </row>
    <row r="612" spans="8:16" x14ac:dyDescent="0.2">
      <c r="H612" s="157">
        <v>0.41805555555555601</v>
      </c>
      <c r="I612" s="126">
        <v>983.63367986505216</v>
      </c>
      <c r="J612" s="126">
        <v>820.91149727987818</v>
      </c>
      <c r="K612" s="126">
        <v>0.56999999999999995</v>
      </c>
      <c r="L612" s="126">
        <f t="shared" si="36"/>
        <v>560.67119752307963</v>
      </c>
      <c r="M612" s="126">
        <f t="shared" si="37"/>
        <v>467.9195534495305</v>
      </c>
      <c r="N612" s="163">
        <f t="shared" si="38"/>
        <v>467.9195534495305</v>
      </c>
      <c r="O612" s="165">
        <f>appliance_sim_data!D614-N612</f>
        <v>-409.9195534495305</v>
      </c>
      <c r="P612" s="165">
        <f t="shared" si="39"/>
        <v>409.9195534495305</v>
      </c>
    </row>
    <row r="613" spans="8:16" x14ac:dyDescent="0.2">
      <c r="H613" s="157">
        <v>0.41875000000000001</v>
      </c>
      <c r="I613" s="126">
        <v>984.35171538404825</v>
      </c>
      <c r="J613" s="126">
        <v>823.22300409484365</v>
      </c>
      <c r="K613" s="126">
        <v>0.59</v>
      </c>
      <c r="L613" s="126">
        <f t="shared" si="36"/>
        <v>580.76751207658845</v>
      </c>
      <c r="M613" s="126">
        <f t="shared" si="37"/>
        <v>485.70157241595774</v>
      </c>
      <c r="N613" s="163">
        <f t="shared" si="38"/>
        <v>485.70157241595774</v>
      </c>
      <c r="O613" s="165">
        <f>appliance_sim_data!D615-N613</f>
        <v>-427.70157241595774</v>
      </c>
      <c r="P613" s="165">
        <f t="shared" si="39"/>
        <v>427.70157241595774</v>
      </c>
    </row>
    <row r="614" spans="8:16" x14ac:dyDescent="0.2">
      <c r="H614" s="157">
        <v>0.41944444444444401</v>
      </c>
      <c r="I614" s="126">
        <v>985.06371052472809</v>
      </c>
      <c r="J614" s="126">
        <v>825.52469787764232</v>
      </c>
      <c r="K614" s="126">
        <v>0.56999999999999995</v>
      </c>
      <c r="L614" s="126">
        <f t="shared" si="36"/>
        <v>561.48631499909493</v>
      </c>
      <c r="M614" s="126">
        <f t="shared" si="37"/>
        <v>470.54907779025609</v>
      </c>
      <c r="N614" s="163">
        <f t="shared" si="38"/>
        <v>470.54907779025609</v>
      </c>
      <c r="O614" s="165">
        <f>appliance_sim_data!D616-N614</f>
        <v>-412.54907779025609</v>
      </c>
      <c r="P614" s="165">
        <f t="shared" si="39"/>
        <v>412.54907779025609</v>
      </c>
    </row>
    <row r="615" spans="8:16" x14ac:dyDescent="0.2">
      <c r="H615" s="157">
        <v>0.42013888888888901</v>
      </c>
      <c r="I615" s="126">
        <v>985.7697084993041</v>
      </c>
      <c r="J615" s="126">
        <v>827.81653530246501</v>
      </c>
      <c r="K615" s="126">
        <v>1</v>
      </c>
      <c r="L615" s="126">
        <f t="shared" si="36"/>
        <v>985.7697084993041</v>
      </c>
      <c r="M615" s="126">
        <f t="shared" si="37"/>
        <v>827.81653530246501</v>
      </c>
      <c r="N615" s="163">
        <f t="shared" si="38"/>
        <v>827.81653530246501</v>
      </c>
      <c r="O615" s="165">
        <f>appliance_sim_data!D617-N615</f>
        <v>-697.81653530246501</v>
      </c>
      <c r="P615" s="165">
        <f t="shared" si="39"/>
        <v>697.81653530246501</v>
      </c>
    </row>
    <row r="616" spans="8:16" x14ac:dyDescent="0.2">
      <c r="H616" s="157">
        <v>0.420833333333333</v>
      </c>
      <c r="I616" s="126">
        <v>986.46975201755026</v>
      </c>
      <c r="J616" s="126">
        <v>830.09847323074234</v>
      </c>
      <c r="K616" s="126">
        <v>1</v>
      </c>
      <c r="L616" s="126">
        <f t="shared" si="36"/>
        <v>986.46975201755026</v>
      </c>
      <c r="M616" s="126">
        <f t="shared" si="37"/>
        <v>830.09847323074234</v>
      </c>
      <c r="N616" s="163">
        <f t="shared" si="38"/>
        <v>830.09847323074234</v>
      </c>
      <c r="O616" s="165">
        <f>appliance_sim_data!D618-N616</f>
        <v>-700.09847323074234</v>
      </c>
      <c r="P616" s="165">
        <f t="shared" si="39"/>
        <v>700.09847323074234</v>
      </c>
    </row>
    <row r="617" spans="8:16" x14ac:dyDescent="0.2">
      <c r="H617" s="157">
        <v>0.421527777777778</v>
      </c>
      <c r="I617" s="126">
        <v>987.16388329290157</v>
      </c>
      <c r="J617" s="126">
        <v>832.37046871186851</v>
      </c>
      <c r="K617" s="126">
        <v>1</v>
      </c>
      <c r="L617" s="126">
        <f t="shared" si="36"/>
        <v>987.16388329290157</v>
      </c>
      <c r="M617" s="126">
        <f t="shared" si="37"/>
        <v>832.37046871186851</v>
      </c>
      <c r="N617" s="163">
        <f t="shared" si="38"/>
        <v>832.37046871186851</v>
      </c>
      <c r="O617" s="165">
        <f>appliance_sim_data!D619-N617</f>
        <v>-702.37046871186851</v>
      </c>
      <c r="P617" s="165">
        <f t="shared" si="39"/>
        <v>702.37046871186851</v>
      </c>
    </row>
    <row r="618" spans="8:16" x14ac:dyDescent="0.2">
      <c r="H618" s="157">
        <v>0.422222222222222</v>
      </c>
      <c r="I618" s="126">
        <v>987.8521440484609</v>
      </c>
      <c r="J618" s="126">
        <v>834.6324789839224</v>
      </c>
      <c r="K618" s="126">
        <v>1</v>
      </c>
      <c r="L618" s="126">
        <f t="shared" si="36"/>
        <v>987.8521440484609</v>
      </c>
      <c r="M618" s="126">
        <f t="shared" si="37"/>
        <v>834.6324789839224</v>
      </c>
      <c r="N618" s="163">
        <f t="shared" si="38"/>
        <v>834.6324789839224</v>
      </c>
      <c r="O618" s="165">
        <f>appliance_sim_data!D620-N618</f>
        <v>-704.6324789839224</v>
      </c>
      <c r="P618" s="165">
        <f t="shared" si="39"/>
        <v>704.6324789839224</v>
      </c>
    </row>
    <row r="619" spans="8:16" x14ac:dyDescent="0.2">
      <c r="H619" s="157">
        <v>0.422916666666667</v>
      </c>
      <c r="I619" s="126">
        <v>988.53457552291377</v>
      </c>
      <c r="J619" s="126">
        <v>836.88446147438856</v>
      </c>
      <c r="K619" s="126">
        <v>1</v>
      </c>
      <c r="L619" s="126">
        <f t="shared" si="36"/>
        <v>988.53457552291377</v>
      </c>
      <c r="M619" s="126">
        <f t="shared" si="37"/>
        <v>836.88446147438856</v>
      </c>
      <c r="N619" s="163">
        <f t="shared" si="38"/>
        <v>836.88446147438867</v>
      </c>
      <c r="O619" s="165">
        <f>appliance_sim_data!D621-N619</f>
        <v>-706.88446147438867</v>
      </c>
      <c r="P619" s="165">
        <f t="shared" si="39"/>
        <v>706.88446147438867</v>
      </c>
    </row>
    <row r="620" spans="8:16" x14ac:dyDescent="0.2">
      <c r="H620" s="157">
        <v>0.42361111111111099</v>
      </c>
      <c r="I620" s="126">
        <v>989.2112184763555</v>
      </c>
      <c r="J620" s="126">
        <v>839.12637380087858</v>
      </c>
      <c r="K620" s="126">
        <v>1</v>
      </c>
      <c r="L620" s="126">
        <f t="shared" si="36"/>
        <v>989.2112184763555</v>
      </c>
      <c r="M620" s="126">
        <f t="shared" si="37"/>
        <v>839.12637380087858</v>
      </c>
      <c r="N620" s="163">
        <f t="shared" si="38"/>
        <v>839.12637380087858</v>
      </c>
      <c r="O620" s="165">
        <f>appliance_sim_data!D622-N620</f>
        <v>-739.12637380087858</v>
      </c>
      <c r="P620" s="165">
        <f t="shared" si="39"/>
        <v>739.12637380087858</v>
      </c>
    </row>
    <row r="621" spans="8:16" x14ac:dyDescent="0.2">
      <c r="H621" s="157">
        <v>0.42430555555555599</v>
      </c>
      <c r="I621" s="126">
        <v>989.88211319602851</v>
      </c>
      <c r="J621" s="126">
        <v>841.35817377185037</v>
      </c>
      <c r="K621" s="126">
        <v>1</v>
      </c>
      <c r="L621" s="126">
        <f t="shared" si="36"/>
        <v>989.88211319602851</v>
      </c>
      <c r="M621" s="126">
        <f t="shared" si="37"/>
        <v>841.35817377185037</v>
      </c>
      <c r="N621" s="163">
        <f t="shared" si="38"/>
        <v>841.35817377185037</v>
      </c>
      <c r="O621" s="165">
        <f>appliance_sim_data!D623-N621</f>
        <v>-741.35817377185037</v>
      </c>
      <c r="P621" s="165">
        <f t="shared" si="39"/>
        <v>741.35817377185037</v>
      </c>
    </row>
    <row r="622" spans="8:16" x14ac:dyDescent="0.2">
      <c r="H622" s="157">
        <v>0.42499999999999999</v>
      </c>
      <c r="I622" s="126">
        <v>990.54729950197373</v>
      </c>
      <c r="J622" s="126">
        <v>843.57981938732757</v>
      </c>
      <c r="K622" s="126">
        <v>1</v>
      </c>
      <c r="L622" s="126">
        <f t="shared" si="36"/>
        <v>990.54729950197373</v>
      </c>
      <c r="M622" s="126">
        <f t="shared" si="37"/>
        <v>843.57981938732757</v>
      </c>
      <c r="N622" s="163">
        <f t="shared" si="38"/>
        <v>843.57981938732757</v>
      </c>
      <c r="O622" s="165">
        <f>appliance_sim_data!D624-N622</f>
        <v>-743.57981938732757</v>
      </c>
      <c r="P622" s="165">
        <f t="shared" si="39"/>
        <v>743.57981938732757</v>
      </c>
    </row>
    <row r="623" spans="8:16" x14ac:dyDescent="0.2">
      <c r="H623" s="157">
        <v>0.42569444444444399</v>
      </c>
      <c r="I623" s="126">
        <v>991.20681675259641</v>
      </c>
      <c r="J623" s="126">
        <v>845.79126883961806</v>
      </c>
      <c r="K623" s="126">
        <v>1</v>
      </c>
      <c r="L623" s="126">
        <f t="shared" si="36"/>
        <v>991.20681675259641</v>
      </c>
      <c r="M623" s="126">
        <f t="shared" si="37"/>
        <v>845.79126883961806</v>
      </c>
      <c r="N623" s="163">
        <f t="shared" si="38"/>
        <v>845.79126883961806</v>
      </c>
      <c r="O623" s="165">
        <f>appliance_sim_data!D625-N623</f>
        <v>1237.2087311603818</v>
      </c>
      <c r="P623" s="165">
        <f t="shared" si="39"/>
        <v>0</v>
      </c>
    </row>
    <row r="624" spans="8:16" x14ac:dyDescent="0.2">
      <c r="H624" s="157">
        <v>0.42638888888888898</v>
      </c>
      <c r="I624" s="126">
        <v>991.86070385014841</v>
      </c>
      <c r="J624" s="126">
        <v>847.99248051402992</v>
      </c>
      <c r="K624" s="126">
        <v>1</v>
      </c>
      <c r="L624" s="126">
        <f t="shared" si="36"/>
        <v>991.86070385014841</v>
      </c>
      <c r="M624" s="126">
        <f t="shared" si="37"/>
        <v>847.99248051402992</v>
      </c>
      <c r="N624" s="163">
        <f t="shared" si="38"/>
        <v>847.99248051402992</v>
      </c>
      <c r="O624" s="165">
        <f>appliance_sim_data!D626-N624</f>
        <v>1235.0075194859701</v>
      </c>
      <c r="P624" s="165">
        <f t="shared" si="39"/>
        <v>0</v>
      </c>
    </row>
    <row r="625" spans="8:16" x14ac:dyDescent="0.2">
      <c r="H625" s="157">
        <v>0.42708333333333298</v>
      </c>
      <c r="I625" s="126">
        <v>992.50899924612781</v>
      </c>
      <c r="J625" s="126">
        <v>850.18341298959012</v>
      </c>
      <c r="K625" s="126">
        <v>1</v>
      </c>
      <c r="L625" s="126">
        <f t="shared" si="36"/>
        <v>992.50899924612781</v>
      </c>
      <c r="M625" s="126">
        <f t="shared" si="37"/>
        <v>850.18341298959012</v>
      </c>
      <c r="N625" s="163">
        <f t="shared" si="38"/>
        <v>850.18341298959024</v>
      </c>
      <c r="O625" s="165">
        <f>appliance_sim_data!D627-N625</f>
        <v>1391.8165870104099</v>
      </c>
      <c r="P625" s="165">
        <f t="shared" si="39"/>
        <v>0</v>
      </c>
    </row>
    <row r="626" spans="8:16" x14ac:dyDescent="0.2">
      <c r="H626" s="157">
        <v>0.42777777777777798</v>
      </c>
      <c r="I626" s="126">
        <v>993.15174094659619</v>
      </c>
      <c r="J626" s="126">
        <v>852.36402503975614</v>
      </c>
      <c r="K626" s="126">
        <v>1</v>
      </c>
      <c r="L626" s="126">
        <f t="shared" si="36"/>
        <v>993.15174094659619</v>
      </c>
      <c r="M626" s="126">
        <f t="shared" si="37"/>
        <v>852.36402503975614</v>
      </c>
      <c r="N626" s="163">
        <f t="shared" si="38"/>
        <v>852.36402503975626</v>
      </c>
      <c r="O626" s="165">
        <f>appliance_sim_data!D628-N626</f>
        <v>1389.6359749602439</v>
      </c>
      <c r="P626" s="165">
        <f t="shared" si="39"/>
        <v>0</v>
      </c>
    </row>
    <row r="627" spans="8:16" x14ac:dyDescent="0.2">
      <c r="H627" s="157">
        <v>0.42847222222222198</v>
      </c>
      <c r="I627" s="126">
        <v>993.78896651741832</v>
      </c>
      <c r="J627" s="126">
        <v>854.53427563313198</v>
      </c>
      <c r="K627" s="126">
        <v>1</v>
      </c>
      <c r="L627" s="126">
        <f t="shared" si="36"/>
        <v>993.78896651741832</v>
      </c>
      <c r="M627" s="126">
        <f t="shared" si="37"/>
        <v>854.53427563313198</v>
      </c>
      <c r="N627" s="163">
        <f t="shared" si="38"/>
        <v>854.53427563313198</v>
      </c>
      <c r="O627" s="165">
        <f>appliance_sim_data!D629-N627</f>
        <v>1387.465724366868</v>
      </c>
      <c r="P627" s="165">
        <f t="shared" si="39"/>
        <v>0</v>
      </c>
    </row>
    <row r="628" spans="8:16" x14ac:dyDescent="0.2">
      <c r="H628" s="157">
        <v>0.42916666666666697</v>
      </c>
      <c r="I628" s="126">
        <v>994.42071308942081</v>
      </c>
      <c r="J628" s="126">
        <v>856.69412393417917</v>
      </c>
      <c r="K628" s="126">
        <v>1</v>
      </c>
      <c r="L628" s="126">
        <f t="shared" si="36"/>
        <v>994.42071308942081</v>
      </c>
      <c r="M628" s="126">
        <f t="shared" si="37"/>
        <v>856.69412393417917</v>
      </c>
      <c r="N628" s="163">
        <f t="shared" si="38"/>
        <v>856.69412393417917</v>
      </c>
      <c r="O628" s="165">
        <f>appliance_sim_data!D630-N628</f>
        <v>1385.3058760658209</v>
      </c>
      <c r="P628" s="165">
        <f t="shared" si="39"/>
        <v>0</v>
      </c>
    </row>
    <row r="629" spans="8:16" x14ac:dyDescent="0.2">
      <c r="H629" s="157">
        <v>0.42986111111111103</v>
      </c>
      <c r="I629" s="126">
        <v>995.04701736347431</v>
      </c>
      <c r="J629" s="126">
        <v>858.84352930392834</v>
      </c>
      <c r="K629" s="126">
        <v>1</v>
      </c>
      <c r="L629" s="126">
        <f t="shared" si="36"/>
        <v>995.04701736347431</v>
      </c>
      <c r="M629" s="126">
        <f t="shared" si="37"/>
        <v>858.84352930392834</v>
      </c>
      <c r="N629" s="163">
        <f t="shared" si="38"/>
        <v>858.84352930392834</v>
      </c>
      <c r="O629" s="165">
        <f>appliance_sim_data!D631-N629</f>
        <v>1383.1564706960717</v>
      </c>
      <c r="P629" s="165">
        <f t="shared" si="39"/>
        <v>0</v>
      </c>
    </row>
    <row r="630" spans="8:16" x14ac:dyDescent="0.2">
      <c r="H630" s="157">
        <v>0.43055555555555602</v>
      </c>
      <c r="I630" s="126">
        <v>995.66791561550019</v>
      </c>
      <c r="J630" s="126">
        <v>860.98245130068904</v>
      </c>
      <c r="K630" s="126">
        <v>1</v>
      </c>
      <c r="L630" s="126">
        <f t="shared" si="36"/>
        <v>995.66791561550019</v>
      </c>
      <c r="M630" s="126">
        <f t="shared" si="37"/>
        <v>860.98245130068904</v>
      </c>
      <c r="N630" s="163">
        <f t="shared" si="38"/>
        <v>860.98245130068904</v>
      </c>
      <c r="O630" s="165">
        <f>appliance_sim_data!D632-N630</f>
        <v>1381.017548699311</v>
      </c>
      <c r="P630" s="165">
        <f t="shared" si="39"/>
        <v>0</v>
      </c>
    </row>
    <row r="631" spans="8:16" x14ac:dyDescent="0.2">
      <c r="H631" s="157">
        <v>0.43125000000000002</v>
      </c>
      <c r="I631" s="126">
        <v>996.28344370140042</v>
      </c>
      <c r="J631" s="126">
        <v>863.11084968075488</v>
      </c>
      <c r="K631" s="126">
        <v>1</v>
      </c>
      <c r="L631" s="126">
        <f t="shared" si="36"/>
        <v>996.28344370140042</v>
      </c>
      <c r="M631" s="126">
        <f t="shared" si="37"/>
        <v>863.11084968075488</v>
      </c>
      <c r="N631" s="163">
        <f t="shared" si="38"/>
        <v>863.11084968075488</v>
      </c>
      <c r="O631" s="165">
        <f>appliance_sim_data!D633-N631</f>
        <v>1378.8891503192451</v>
      </c>
      <c r="P631" s="165">
        <f t="shared" si="39"/>
        <v>0</v>
      </c>
    </row>
    <row r="632" spans="8:16" x14ac:dyDescent="0.2">
      <c r="H632" s="157">
        <v>0.43194444444444402</v>
      </c>
      <c r="I632" s="126">
        <v>996.89363706191614</v>
      </c>
      <c r="J632" s="126">
        <v>865.22868439911304</v>
      </c>
      <c r="K632" s="126">
        <v>1</v>
      </c>
      <c r="L632" s="126">
        <f t="shared" si="36"/>
        <v>996.89363706191614</v>
      </c>
      <c r="M632" s="126">
        <f t="shared" si="37"/>
        <v>865.22868439911304</v>
      </c>
      <c r="N632" s="163">
        <f t="shared" si="38"/>
        <v>865.22868439911315</v>
      </c>
      <c r="O632" s="165">
        <f>appliance_sim_data!D634-N632</f>
        <v>1376.7713156008867</v>
      </c>
      <c r="P632" s="165">
        <f t="shared" si="39"/>
        <v>0</v>
      </c>
    </row>
    <row r="633" spans="8:16" x14ac:dyDescent="0.2">
      <c r="H633" s="157">
        <v>0.43263888888888902</v>
      </c>
      <c r="I633" s="126">
        <v>997.49853072741098</v>
      </c>
      <c r="J633" s="126">
        <v>867.33591561014566</v>
      </c>
      <c r="K633" s="126">
        <v>1</v>
      </c>
      <c r="L633" s="126">
        <f t="shared" si="36"/>
        <v>997.49853072741098</v>
      </c>
      <c r="M633" s="126">
        <f t="shared" si="37"/>
        <v>867.33591561014566</v>
      </c>
      <c r="N633" s="163">
        <f t="shared" si="38"/>
        <v>867.33591561014566</v>
      </c>
      <c r="O633" s="165">
        <f>appliance_sim_data!D635-N633</f>
        <v>1374.6640843898545</v>
      </c>
      <c r="P633" s="165">
        <f t="shared" si="39"/>
        <v>0</v>
      </c>
    </row>
    <row r="634" spans="8:16" x14ac:dyDescent="0.2">
      <c r="H634" s="157">
        <v>0.43333333333333302</v>
      </c>
      <c r="I634" s="126">
        <v>998.09815932258562</v>
      </c>
      <c r="J634" s="126">
        <v>869.43250366833433</v>
      </c>
      <c r="K634" s="126">
        <v>1</v>
      </c>
      <c r="L634" s="126">
        <f t="shared" si="36"/>
        <v>998.09815932258562</v>
      </c>
      <c r="M634" s="126">
        <f t="shared" si="37"/>
        <v>869.43250366833433</v>
      </c>
      <c r="N634" s="163">
        <f t="shared" si="38"/>
        <v>869.43250366833445</v>
      </c>
      <c r="O634" s="165">
        <f>appliance_sim_data!D636-N634</f>
        <v>1372.5674963316656</v>
      </c>
      <c r="P634" s="165">
        <f t="shared" si="39"/>
        <v>0</v>
      </c>
    </row>
    <row r="635" spans="8:16" x14ac:dyDescent="0.2">
      <c r="H635" s="157">
        <v>0.43402777777777801</v>
      </c>
      <c r="I635" s="126">
        <v>998.6925570711187</v>
      </c>
      <c r="J635" s="126">
        <v>871.51840912895841</v>
      </c>
      <c r="K635" s="126">
        <v>1</v>
      </c>
      <c r="L635" s="126">
        <f t="shared" si="36"/>
        <v>998.6925570711187</v>
      </c>
      <c r="M635" s="126">
        <f t="shared" si="37"/>
        <v>871.51840912895841</v>
      </c>
      <c r="N635" s="163">
        <f t="shared" si="38"/>
        <v>871.51840912895841</v>
      </c>
      <c r="O635" s="165">
        <f>appliance_sim_data!D637-N635</f>
        <v>1370.4815908710416</v>
      </c>
      <c r="P635" s="165">
        <f t="shared" si="39"/>
        <v>0</v>
      </c>
    </row>
    <row r="636" spans="8:16" x14ac:dyDescent="0.2">
      <c r="H636" s="157">
        <v>0.43472222222222201</v>
      </c>
      <c r="I636" s="126">
        <v>999.28175780024219</v>
      </c>
      <c r="J636" s="126">
        <v>873.5935927487966</v>
      </c>
      <c r="K636" s="126">
        <v>1</v>
      </c>
      <c r="L636" s="126">
        <f t="shared" si="36"/>
        <v>999.28175780024219</v>
      </c>
      <c r="M636" s="126">
        <f t="shared" si="37"/>
        <v>873.5935927487966</v>
      </c>
      <c r="N636" s="163">
        <f t="shared" si="38"/>
        <v>873.59359274879671</v>
      </c>
      <c r="O636" s="165">
        <f>appliance_sim_data!D638-N636</f>
        <v>1368.4064072512033</v>
      </c>
      <c r="P636" s="165">
        <f t="shared" si="39"/>
        <v>0</v>
      </c>
    </row>
    <row r="637" spans="8:16" x14ac:dyDescent="0.2">
      <c r="H637" s="157">
        <v>0.43541666666666701</v>
      </c>
      <c r="I637" s="126">
        <v>999.86579494524517</v>
      </c>
      <c r="J637" s="126">
        <v>875.65801548681964</v>
      </c>
      <c r="K637" s="126">
        <v>1</v>
      </c>
      <c r="L637" s="126">
        <f t="shared" si="36"/>
        <v>999.86579494524517</v>
      </c>
      <c r="M637" s="126">
        <f t="shared" si="37"/>
        <v>875.65801548681964</v>
      </c>
      <c r="N637" s="163">
        <f t="shared" si="38"/>
        <v>875.65801548681964</v>
      </c>
      <c r="O637" s="165">
        <f>appliance_sim_data!D639-N637</f>
        <v>1366.3419845131803</v>
      </c>
      <c r="P637" s="165">
        <f t="shared" si="39"/>
        <v>0</v>
      </c>
    </row>
    <row r="638" spans="8:16" x14ac:dyDescent="0.2">
      <c r="H638" s="157">
        <v>0.43611111111111101</v>
      </c>
      <c r="I638" s="126">
        <v>1000.4447015539138</v>
      </c>
      <c r="J638" s="126">
        <v>877.71163850488904</v>
      </c>
      <c r="K638" s="126">
        <v>1</v>
      </c>
      <c r="L638" s="126">
        <f t="shared" si="36"/>
        <v>1000.4447015539138</v>
      </c>
      <c r="M638" s="126">
        <f t="shared" si="37"/>
        <v>877.71163850488904</v>
      </c>
      <c r="N638" s="163">
        <f t="shared" si="38"/>
        <v>877.71163850488904</v>
      </c>
      <c r="O638" s="165">
        <f>appliance_sim_data!D640-N638</f>
        <v>1544.2883614951111</v>
      </c>
      <c r="P638" s="165">
        <f t="shared" si="39"/>
        <v>0</v>
      </c>
    </row>
    <row r="639" spans="8:16" x14ac:dyDescent="0.2">
      <c r="H639" s="157">
        <v>0.436805555555556</v>
      </c>
      <c r="I639" s="126">
        <v>1001.0185102909016</v>
      </c>
      <c r="J639" s="126">
        <v>879.75442316844544</v>
      </c>
      <c r="K639" s="126">
        <v>1</v>
      </c>
      <c r="L639" s="126">
        <f t="shared" si="36"/>
        <v>1001.0185102909016</v>
      </c>
      <c r="M639" s="126">
        <f t="shared" si="37"/>
        <v>879.75442316844544</v>
      </c>
      <c r="N639" s="163">
        <f t="shared" si="38"/>
        <v>879.75442316844556</v>
      </c>
      <c r="O639" s="165">
        <f>appliance_sim_data!D641-N639</f>
        <v>1383.2455768315544</v>
      </c>
      <c r="P639" s="165">
        <f t="shared" si="39"/>
        <v>0</v>
      </c>
    </row>
    <row r="640" spans="8:16" x14ac:dyDescent="0.2">
      <c r="H640" s="157">
        <v>0.4375</v>
      </c>
      <c r="I640" s="126">
        <v>1001.5872534420381</v>
      </c>
      <c r="J640" s="126">
        <v>881.78633104720097</v>
      </c>
      <c r="K640" s="126">
        <v>1</v>
      </c>
      <c r="L640" s="126">
        <f t="shared" si="36"/>
        <v>1001.5872534420381</v>
      </c>
      <c r="M640" s="126">
        <f t="shared" si="37"/>
        <v>881.78633104720097</v>
      </c>
      <c r="N640" s="163">
        <f t="shared" si="38"/>
        <v>881.78633104720109</v>
      </c>
      <c r="O640" s="165">
        <f>appliance_sim_data!D642-N640</f>
        <v>1381.2136689527988</v>
      </c>
      <c r="P640" s="165">
        <f t="shared" si="39"/>
        <v>0</v>
      </c>
    </row>
    <row r="641" spans="8:16" x14ac:dyDescent="0.2">
      <c r="H641" s="157">
        <v>0.438194444444444</v>
      </c>
      <c r="I641" s="126">
        <v>1002.1509629185711</v>
      </c>
      <c r="J641" s="126">
        <v>883.80732391582592</v>
      </c>
      <c r="K641" s="126">
        <v>1</v>
      </c>
      <c r="L641" s="126">
        <f t="shared" si="36"/>
        <v>1002.1509629185711</v>
      </c>
      <c r="M641" s="126">
        <f t="shared" si="37"/>
        <v>883.80732391582592</v>
      </c>
      <c r="N641" s="163">
        <f t="shared" si="38"/>
        <v>883.80732391582592</v>
      </c>
      <c r="O641" s="165">
        <f>appliance_sim_data!D643-N641</f>
        <v>1379.1926760841741</v>
      </c>
      <c r="P641" s="165">
        <f t="shared" si="39"/>
        <v>0</v>
      </c>
    </row>
    <row r="642" spans="8:16" x14ac:dyDescent="0.2">
      <c r="H642" s="157">
        <v>0.43888888888888899</v>
      </c>
      <c r="I642" s="126">
        <v>1002.7096702613471</v>
      </c>
      <c r="J642" s="126">
        <v>885.81736375463447</v>
      </c>
      <c r="K642" s="126">
        <v>1</v>
      </c>
      <c r="L642" s="126">
        <f t="shared" si="36"/>
        <v>1002.7096702613471</v>
      </c>
      <c r="M642" s="126">
        <f t="shared" si="37"/>
        <v>885.81736375463447</v>
      </c>
      <c r="N642" s="163">
        <f t="shared" si="38"/>
        <v>885.81736375463447</v>
      </c>
      <c r="O642" s="165">
        <f>appliance_sim_data!D644-N642</f>
        <v>1377.1826362453655</v>
      </c>
      <c r="P642" s="165">
        <f t="shared" si="39"/>
        <v>0</v>
      </c>
    </row>
    <row r="643" spans="8:16" x14ac:dyDescent="0.2">
      <c r="H643" s="157">
        <v>0.43958333333333299</v>
      </c>
      <c r="I643" s="126">
        <v>1003.2634066449301</v>
      </c>
      <c r="J643" s="126">
        <v>887.81641275026834</v>
      </c>
      <c r="K643" s="126">
        <v>1</v>
      </c>
      <c r="L643" s="126">
        <f t="shared" si="36"/>
        <v>1003.2634066449301</v>
      </c>
      <c r="M643" s="126">
        <f t="shared" si="37"/>
        <v>887.81641275026834</v>
      </c>
      <c r="N643" s="163">
        <f t="shared" si="38"/>
        <v>887.81641275026834</v>
      </c>
      <c r="O643" s="165">
        <f>appliance_sim_data!D645-N643</f>
        <v>1375.1835872497318</v>
      </c>
      <c r="P643" s="165">
        <f t="shared" si="39"/>
        <v>0</v>
      </c>
    </row>
    <row r="644" spans="8:16" x14ac:dyDescent="0.2">
      <c r="H644" s="157">
        <v>0.44027777777777799</v>
      </c>
      <c r="I644" s="126">
        <v>1003.8122028816572</v>
      </c>
      <c r="J644" s="126">
        <v>889.80443329637535</v>
      </c>
      <c r="K644" s="126">
        <v>1</v>
      </c>
      <c r="L644" s="126">
        <f t="shared" si="36"/>
        <v>1003.8122028816572</v>
      </c>
      <c r="M644" s="126">
        <f t="shared" si="37"/>
        <v>889.80443329637535</v>
      </c>
      <c r="N644" s="163">
        <f t="shared" si="38"/>
        <v>889.80443329637535</v>
      </c>
      <c r="O644" s="165">
        <f>appliance_sim_data!D646-N644</f>
        <v>-609.80443329637535</v>
      </c>
      <c r="P644" s="165">
        <f t="shared" si="39"/>
        <v>609.80443329637535</v>
      </c>
    </row>
    <row r="645" spans="8:16" x14ac:dyDescent="0.2">
      <c r="H645" s="157">
        <v>0.44097222222222199</v>
      </c>
      <c r="I645" s="126">
        <v>1004.3560894256362</v>
      </c>
      <c r="J645" s="126">
        <v>891.78138799428962</v>
      </c>
      <c r="K645" s="126">
        <v>1</v>
      </c>
      <c r="L645" s="126">
        <f t="shared" si="36"/>
        <v>1004.3560894256362</v>
      </c>
      <c r="M645" s="126">
        <f t="shared" si="37"/>
        <v>891.78138799428962</v>
      </c>
      <c r="N645" s="163">
        <f t="shared" si="38"/>
        <v>891.78138799428962</v>
      </c>
      <c r="O645" s="165">
        <f>appliance_sim_data!D647-N645</f>
        <v>-611.78138799428962</v>
      </c>
      <c r="P645" s="165">
        <f t="shared" si="39"/>
        <v>611.78138799428962</v>
      </c>
    </row>
    <row r="646" spans="8:16" x14ac:dyDescent="0.2">
      <c r="H646" s="157">
        <v>0.44166666666666698</v>
      </c>
      <c r="I646" s="126">
        <v>1004.8950963766836</v>
      </c>
      <c r="J646" s="126">
        <v>893.74723965370538</v>
      </c>
      <c r="K646" s="126">
        <v>1</v>
      </c>
      <c r="L646" s="126">
        <f t="shared" si="36"/>
        <v>1004.8950963766836</v>
      </c>
      <c r="M646" s="126">
        <f t="shared" si="37"/>
        <v>893.74723965370538</v>
      </c>
      <c r="N646" s="163">
        <f t="shared" si="38"/>
        <v>893.74723965370549</v>
      </c>
      <c r="O646" s="165">
        <f>appliance_sim_data!D648-N646</f>
        <v>-613.74723965370549</v>
      </c>
      <c r="P646" s="165">
        <f t="shared" si="39"/>
        <v>613.74723965370549</v>
      </c>
    </row>
    <row r="647" spans="8:16" x14ac:dyDescent="0.2">
      <c r="H647" s="157">
        <v>0.44236111111111098</v>
      </c>
      <c r="I647" s="126">
        <v>1005.4292534842026</v>
      </c>
      <c r="J647" s="126">
        <v>895.70195129334979</v>
      </c>
      <c r="K647" s="126">
        <v>1</v>
      </c>
      <c r="L647" s="126">
        <f t="shared" si="36"/>
        <v>1005.4292534842026</v>
      </c>
      <c r="M647" s="126">
        <f t="shared" si="37"/>
        <v>895.70195129334979</v>
      </c>
      <c r="N647" s="163">
        <f t="shared" si="38"/>
        <v>895.70195129334979</v>
      </c>
      <c r="O647" s="165">
        <f>appliance_sim_data!D649-N647</f>
        <v>-615.70195129334979</v>
      </c>
      <c r="P647" s="165">
        <f t="shared" si="39"/>
        <v>615.70195129334979</v>
      </c>
    </row>
    <row r="648" spans="8:16" x14ac:dyDescent="0.2">
      <c r="H648" s="157">
        <v>0.44305555555555598</v>
      </c>
      <c r="I648" s="126">
        <v>1005.9585901510064</v>
      </c>
      <c r="J648" s="126">
        <v>897.64548614165381</v>
      </c>
      <c r="K648" s="126">
        <v>1</v>
      </c>
      <c r="L648" s="126">
        <f t="shared" si="36"/>
        <v>1005.9585901510064</v>
      </c>
      <c r="M648" s="126">
        <f t="shared" si="37"/>
        <v>897.64548614165381</v>
      </c>
      <c r="N648" s="163">
        <f t="shared" si="38"/>
        <v>897.64548614165381</v>
      </c>
      <c r="O648" s="165">
        <f>appliance_sim_data!D650-N648</f>
        <v>-617.64548614165381</v>
      </c>
      <c r="P648" s="165">
        <f t="shared" si="39"/>
        <v>617.64548614165381</v>
      </c>
    </row>
    <row r="649" spans="8:16" x14ac:dyDescent="0.2">
      <c r="H649" s="157">
        <v>0.44374999999999998</v>
      </c>
      <c r="I649" s="126">
        <v>1006.4831354370824</v>
      </c>
      <c r="J649" s="126">
        <v>899.57780763741926</v>
      </c>
      <c r="K649" s="126">
        <v>1</v>
      </c>
      <c r="L649" s="126">
        <f t="shared" si="36"/>
        <v>1006.4831354370824</v>
      </c>
      <c r="M649" s="126">
        <f t="shared" si="37"/>
        <v>899.57780763741926</v>
      </c>
      <c r="N649" s="163">
        <f t="shared" si="38"/>
        <v>899.57780763741926</v>
      </c>
      <c r="O649" s="165">
        <f>appliance_sim_data!D651-N649</f>
        <v>-619.57780763741926</v>
      </c>
      <c r="P649" s="165">
        <f t="shared" si="39"/>
        <v>619.57780763741926</v>
      </c>
    </row>
    <row r="650" spans="8:16" x14ac:dyDescent="0.2">
      <c r="H650" s="157">
        <v>0.44444444444444398</v>
      </c>
      <c r="I650" s="126">
        <v>1007.0029180633023</v>
      </c>
      <c r="J650" s="126">
        <v>901.4988794304827</v>
      </c>
      <c r="K650" s="126">
        <v>1</v>
      </c>
      <c r="L650" s="126">
        <f t="shared" si="36"/>
        <v>1007.0029180633023</v>
      </c>
      <c r="M650" s="126">
        <f t="shared" si="37"/>
        <v>901.4988794304827</v>
      </c>
      <c r="N650" s="163">
        <f t="shared" si="38"/>
        <v>901.4988794304827</v>
      </c>
      <c r="O650" s="165">
        <f>appliance_sim_data!D652-N650</f>
        <v>-621.4988794304827</v>
      </c>
      <c r="P650" s="165">
        <f t="shared" si="39"/>
        <v>621.4988794304827</v>
      </c>
    </row>
    <row r="651" spans="8:16" x14ac:dyDescent="0.2">
      <c r="H651" s="157">
        <v>0.44513888888888897</v>
      </c>
      <c r="I651" s="126">
        <v>1007.5179664150763</v>
      </c>
      <c r="J651" s="126">
        <v>903.40866538237742</v>
      </c>
      <c r="K651" s="126">
        <v>1</v>
      </c>
      <c r="L651" s="126">
        <f t="shared" ref="L651:L714" si="40">I651*K651</f>
        <v>1007.5179664150763</v>
      </c>
      <c r="M651" s="126">
        <f t="shared" ref="M651:M714" si="41">J651*K651</f>
        <v>903.40866538237742</v>
      </c>
      <c r="N651" s="163">
        <f t="shared" ref="N651:N714" si="42">M651*$B$46*$B$47</f>
        <v>903.40866538237754</v>
      </c>
      <c r="O651" s="165">
        <f>appliance_sim_data!D653-N651</f>
        <v>-623.40866538237754</v>
      </c>
      <c r="P651" s="165">
        <f t="shared" ref="P651:P714" si="43">IF(O651&lt;0, ABS(O651), 0)</f>
        <v>623.40866538237754</v>
      </c>
    </row>
    <row r="652" spans="8:16" x14ac:dyDescent="0.2">
      <c r="H652" s="157">
        <v>0.44583333333333303</v>
      </c>
      <c r="I652" s="126">
        <v>1008.0283085459546</v>
      </c>
      <c r="J652" s="126">
        <v>905.30712956699267</v>
      </c>
      <c r="K652" s="126">
        <v>1</v>
      </c>
      <c r="L652" s="126">
        <f t="shared" si="40"/>
        <v>1008.0283085459546</v>
      </c>
      <c r="M652" s="126">
        <f t="shared" si="41"/>
        <v>905.30712956699267</v>
      </c>
      <c r="N652" s="163">
        <f t="shared" si="42"/>
        <v>905.30712956699267</v>
      </c>
      <c r="O652" s="165">
        <f>appliance_sim_data!D654-N652</f>
        <v>-625.30712956699267</v>
      </c>
      <c r="P652" s="165">
        <f t="shared" si="43"/>
        <v>625.30712956699267</v>
      </c>
    </row>
    <row r="653" spans="8:16" x14ac:dyDescent="0.2">
      <c r="H653" s="157">
        <v>0.44652777777777802</v>
      </c>
      <c r="I653" s="126">
        <v>1008.5339721811742</v>
      </c>
      <c r="J653" s="126">
        <v>907.1942362712291</v>
      </c>
      <c r="K653" s="126">
        <v>1</v>
      </c>
      <c r="L653" s="126">
        <f t="shared" si="40"/>
        <v>1008.5339721811742</v>
      </c>
      <c r="M653" s="126">
        <f t="shared" si="41"/>
        <v>907.1942362712291</v>
      </c>
      <c r="N653" s="163">
        <f t="shared" si="42"/>
        <v>907.1942362712291</v>
      </c>
      <c r="O653" s="165">
        <f>appliance_sim_data!D655-N653</f>
        <v>-627.1942362712291</v>
      </c>
      <c r="P653" s="165">
        <f t="shared" si="43"/>
        <v>627.1942362712291</v>
      </c>
    </row>
    <row r="654" spans="8:16" x14ac:dyDescent="0.2">
      <c r="H654" s="157">
        <v>0.44722222222222202</v>
      </c>
      <c r="I654" s="126">
        <v>1009.0349847211537</v>
      </c>
      <c r="J654" s="126">
        <v>909.06994999565109</v>
      </c>
      <c r="K654" s="126">
        <v>1</v>
      </c>
      <c r="L654" s="126">
        <f t="shared" si="40"/>
        <v>1009.0349847211537</v>
      </c>
      <c r="M654" s="126">
        <f t="shared" si="41"/>
        <v>909.06994999565109</v>
      </c>
      <c r="N654" s="163">
        <f t="shared" si="42"/>
        <v>909.06994999565109</v>
      </c>
      <c r="O654" s="165">
        <f>appliance_sim_data!D656-N654</f>
        <v>-629.06994999565109</v>
      </c>
      <c r="P654" s="165">
        <f t="shared" si="43"/>
        <v>629.06994999565109</v>
      </c>
    </row>
    <row r="655" spans="8:16" x14ac:dyDescent="0.2">
      <c r="H655" s="157">
        <v>0.44791666666666702</v>
      </c>
      <c r="I655" s="126">
        <v>1009.5313732449374</v>
      </c>
      <c r="J655" s="126">
        <v>910.93423545513792</v>
      </c>
      <c r="K655" s="126">
        <v>1</v>
      </c>
      <c r="L655" s="126">
        <f t="shared" si="40"/>
        <v>1009.5313732449374</v>
      </c>
      <c r="M655" s="126">
        <f t="shared" si="41"/>
        <v>910.93423545513792</v>
      </c>
      <c r="N655" s="163">
        <f t="shared" si="42"/>
        <v>910.93423545513804</v>
      </c>
      <c r="O655" s="165">
        <f>appliance_sim_data!D657-N655</f>
        <v>-630.93423545513804</v>
      </c>
      <c r="P655" s="165">
        <f t="shared" si="43"/>
        <v>630.93423545513804</v>
      </c>
    </row>
    <row r="656" spans="8:16" x14ac:dyDescent="0.2">
      <c r="H656" s="157">
        <v>0.44861111111111102</v>
      </c>
      <c r="I656" s="126">
        <v>1010.0231645135873</v>
      </c>
      <c r="J656" s="126">
        <v>912.78705757952878</v>
      </c>
      <c r="K656" s="126">
        <v>1</v>
      </c>
      <c r="L656" s="126">
        <f t="shared" si="40"/>
        <v>1010.0231645135873</v>
      </c>
      <c r="M656" s="126">
        <f t="shared" si="41"/>
        <v>912.78705757952878</v>
      </c>
      <c r="N656" s="163">
        <f t="shared" si="42"/>
        <v>912.78705757952889</v>
      </c>
      <c r="O656" s="165">
        <f>appliance_sim_data!D658-N656</f>
        <v>-632.78705757952889</v>
      </c>
      <c r="P656" s="165">
        <f t="shared" si="43"/>
        <v>632.78705757952889</v>
      </c>
    </row>
    <row r="657" spans="8:16" x14ac:dyDescent="0.2">
      <c r="H657" s="157">
        <v>0.44930555555555601</v>
      </c>
      <c r="I657" s="126">
        <v>1010.5103849735264</v>
      </c>
      <c r="J657" s="126">
        <v>914.62838151426865</v>
      </c>
      <c r="K657" s="126">
        <v>1</v>
      </c>
      <c r="L657" s="126">
        <f t="shared" si="40"/>
        <v>1010.5103849735264</v>
      </c>
      <c r="M657" s="126">
        <f t="shared" si="41"/>
        <v>914.62838151426865</v>
      </c>
      <c r="N657" s="163">
        <f t="shared" si="42"/>
        <v>914.62838151426865</v>
      </c>
      <c r="O657" s="165">
        <f>appliance_sim_data!D659-N657</f>
        <v>-634.62838151426865</v>
      </c>
      <c r="P657" s="165">
        <f t="shared" si="43"/>
        <v>634.62838151426865</v>
      </c>
    </row>
    <row r="658" spans="8:16" x14ac:dyDescent="0.2">
      <c r="H658" s="157">
        <v>0.45</v>
      </c>
      <c r="I658" s="126">
        <v>1010.99306075983</v>
      </c>
      <c r="J658" s="126">
        <v>916.4581726210464</v>
      </c>
      <c r="K658" s="126">
        <v>1</v>
      </c>
      <c r="L658" s="126">
        <f t="shared" si="40"/>
        <v>1010.99306075983</v>
      </c>
      <c r="M658" s="126">
        <f t="shared" si="41"/>
        <v>916.4581726210464</v>
      </c>
      <c r="N658" s="163">
        <f t="shared" si="42"/>
        <v>916.45817262104651</v>
      </c>
      <c r="O658" s="165">
        <f>appliance_sim_data!D660-N658</f>
        <v>-636.45817262104651</v>
      </c>
      <c r="P658" s="165">
        <f t="shared" si="43"/>
        <v>636.45817262104651</v>
      </c>
    </row>
    <row r="659" spans="8:16" x14ac:dyDescent="0.2">
      <c r="H659" s="157">
        <v>0.45069444444444401</v>
      </c>
      <c r="I659" s="126">
        <v>1011.4712176994724</v>
      </c>
      <c r="J659" s="126">
        <v>918.27639647843353</v>
      </c>
      <c r="K659" s="126">
        <v>1</v>
      </c>
      <c r="L659" s="126">
        <f t="shared" si="40"/>
        <v>1011.4712176994724</v>
      </c>
      <c r="M659" s="126">
        <f t="shared" si="41"/>
        <v>918.27639647843353</v>
      </c>
      <c r="N659" s="163">
        <f t="shared" si="42"/>
        <v>918.27639647843353</v>
      </c>
      <c r="O659" s="165">
        <f>appliance_sim_data!D661-N659</f>
        <v>-638.27639647843353</v>
      </c>
      <c r="P659" s="165">
        <f t="shared" si="43"/>
        <v>638.27639647843353</v>
      </c>
    </row>
    <row r="660" spans="8:16" x14ac:dyDescent="0.2">
      <c r="H660" s="157">
        <v>0.45138888888888901</v>
      </c>
      <c r="I660" s="126">
        <v>1011.9448813145214</v>
      </c>
      <c r="J660" s="126">
        <v>920.08301888251867</v>
      </c>
      <c r="K660" s="126">
        <v>0.43</v>
      </c>
      <c r="L660" s="126">
        <f t="shared" si="40"/>
        <v>435.13629896524418</v>
      </c>
      <c r="M660" s="126">
        <f t="shared" si="41"/>
        <v>395.63569811948304</v>
      </c>
      <c r="N660" s="163">
        <f t="shared" si="42"/>
        <v>395.6356981194831</v>
      </c>
      <c r="O660" s="165">
        <f>appliance_sim_data!D662-N660</f>
        <v>-295.6356981194831</v>
      </c>
      <c r="P660" s="165">
        <f t="shared" si="43"/>
        <v>295.6356981194831</v>
      </c>
    </row>
    <row r="661" spans="8:16" x14ac:dyDescent="0.2">
      <c r="H661" s="157">
        <v>0.452083333333333</v>
      </c>
      <c r="I661" s="126">
        <v>1012.4140768252889</v>
      </c>
      <c r="J661" s="126">
        <v>921.8780058475362</v>
      </c>
      <c r="K661" s="126">
        <v>0.47</v>
      </c>
      <c r="L661" s="126">
        <f t="shared" si="40"/>
        <v>475.83461610788578</v>
      </c>
      <c r="M661" s="126">
        <f t="shared" si="41"/>
        <v>433.28266274834198</v>
      </c>
      <c r="N661" s="163">
        <f t="shared" si="42"/>
        <v>433.28266274834198</v>
      </c>
      <c r="O661" s="165">
        <f>appliance_sim_data!D663-N661</f>
        <v>-333.28266274834198</v>
      </c>
      <c r="P661" s="165">
        <f t="shared" si="43"/>
        <v>333.28266274834198</v>
      </c>
    </row>
    <row r="662" spans="8:16" x14ac:dyDescent="0.2">
      <c r="H662" s="157">
        <v>0.452777777777778</v>
      </c>
      <c r="I662" s="126">
        <v>1012.8788291534337</v>
      </c>
      <c r="J662" s="126">
        <v>923.66132360649681</v>
      </c>
      <c r="K662" s="126">
        <v>0.49</v>
      </c>
      <c r="L662" s="126">
        <f t="shared" si="40"/>
        <v>496.31062628518248</v>
      </c>
      <c r="M662" s="126">
        <f t="shared" si="41"/>
        <v>452.59404856718345</v>
      </c>
      <c r="N662" s="163">
        <f t="shared" si="42"/>
        <v>452.59404856718351</v>
      </c>
      <c r="O662" s="165">
        <f>appliance_sim_data!D664-N662</f>
        <v>-352.59404856718351</v>
      </c>
      <c r="P662" s="165">
        <f t="shared" si="43"/>
        <v>352.59404856718351</v>
      </c>
    </row>
    <row r="663" spans="8:16" x14ac:dyDescent="0.2">
      <c r="H663" s="157">
        <v>0.453472222222222</v>
      </c>
      <c r="I663" s="126">
        <v>1013.3391629250173</v>
      </c>
      <c r="J663" s="126">
        <v>925.43293861180825</v>
      </c>
      <c r="K663" s="126">
        <v>0.46</v>
      </c>
      <c r="L663" s="126">
        <f t="shared" si="40"/>
        <v>466.13601494550795</v>
      </c>
      <c r="M663" s="126">
        <f t="shared" si="41"/>
        <v>425.69915176143184</v>
      </c>
      <c r="N663" s="163">
        <f t="shared" si="42"/>
        <v>425.69915176143189</v>
      </c>
      <c r="O663" s="165">
        <f>appliance_sim_data!D665-N663</f>
        <v>-325.69915176143189</v>
      </c>
      <c r="P663" s="165">
        <f t="shared" si="43"/>
        <v>325.69915176143189</v>
      </c>
    </row>
    <row r="664" spans="8:16" x14ac:dyDescent="0.2">
      <c r="H664" s="157">
        <v>0.454166666666667</v>
      </c>
      <c r="I664" s="126">
        <v>1013.795102473517</v>
      </c>
      <c r="J664" s="126">
        <v>927.19281753589917</v>
      </c>
      <c r="K664" s="126">
        <v>0.63</v>
      </c>
      <c r="L664" s="126">
        <f t="shared" si="40"/>
        <v>638.69091455831574</v>
      </c>
      <c r="M664" s="126">
        <f t="shared" si="41"/>
        <v>584.1314750476165</v>
      </c>
      <c r="N664" s="163">
        <f t="shared" si="42"/>
        <v>584.13147504761662</v>
      </c>
      <c r="O664" s="165">
        <f>appliance_sim_data!D666-N664</f>
        <v>-484.13147504761662</v>
      </c>
      <c r="P664" s="165">
        <f t="shared" si="43"/>
        <v>484.13147504761662</v>
      </c>
    </row>
    <row r="665" spans="8:16" x14ac:dyDescent="0.2">
      <c r="H665" s="157">
        <v>0.45486111111111099</v>
      </c>
      <c r="I665" s="126">
        <v>1014.246671842793</v>
      </c>
      <c r="J665" s="126">
        <v>928.94092727183477</v>
      </c>
      <c r="K665" s="126">
        <v>0.79</v>
      </c>
      <c r="L665" s="126">
        <f t="shared" si="40"/>
        <v>801.25487075580656</v>
      </c>
      <c r="M665" s="126">
        <f t="shared" si="41"/>
        <v>733.86333254474948</v>
      </c>
      <c r="N665" s="163">
        <f t="shared" si="42"/>
        <v>733.86333254474948</v>
      </c>
      <c r="O665" s="165">
        <f>appliance_sim_data!D667-N665</f>
        <v>-633.86333254474948</v>
      </c>
      <c r="P665" s="165">
        <f t="shared" si="43"/>
        <v>633.86333254474948</v>
      </c>
    </row>
    <row r="666" spans="8:16" x14ac:dyDescent="0.2">
      <c r="H666" s="157">
        <v>0.45555555555555599</v>
      </c>
      <c r="I666" s="126">
        <v>1014.6938947900111</v>
      </c>
      <c r="J666" s="126">
        <v>930.67723493393021</v>
      </c>
      <c r="K666" s="126">
        <v>0.77</v>
      </c>
      <c r="L666" s="126">
        <f t="shared" si="40"/>
        <v>781.31429898830856</v>
      </c>
      <c r="M666" s="126">
        <f t="shared" si="41"/>
        <v>716.62147089912628</v>
      </c>
      <c r="N666" s="163">
        <f t="shared" si="42"/>
        <v>716.62147089912639</v>
      </c>
      <c r="O666" s="165">
        <f>appliance_sim_data!D668-N666</f>
        <v>-616.62147089912639</v>
      </c>
      <c r="P666" s="165">
        <f t="shared" si="43"/>
        <v>616.62147089912639</v>
      </c>
    </row>
    <row r="667" spans="8:16" x14ac:dyDescent="0.2">
      <c r="H667" s="157">
        <v>0.45624999999999999</v>
      </c>
      <c r="I667" s="126">
        <v>1015.1367947885237</v>
      </c>
      <c r="J667" s="126">
        <v>932.4017078583621</v>
      </c>
      <c r="K667" s="126">
        <v>0.9</v>
      </c>
      <c r="L667" s="126">
        <f t="shared" si="40"/>
        <v>913.62311530967133</v>
      </c>
      <c r="M667" s="126">
        <f t="shared" si="41"/>
        <v>839.1615370725259</v>
      </c>
      <c r="N667" s="163">
        <f t="shared" si="42"/>
        <v>839.16153707252602</v>
      </c>
      <c r="O667" s="165">
        <f>appliance_sim_data!D669-N667</f>
        <v>-739.16153707252602</v>
      </c>
      <c r="P667" s="165">
        <f t="shared" si="43"/>
        <v>739.16153707252602</v>
      </c>
    </row>
    <row r="668" spans="8:16" x14ac:dyDescent="0.2">
      <c r="H668" s="157">
        <v>0.45694444444444399</v>
      </c>
      <c r="I668" s="126">
        <v>1015.5753950307071</v>
      </c>
      <c r="J668" s="126">
        <v>934.11431360377492</v>
      </c>
      <c r="K668" s="126">
        <v>0.87</v>
      </c>
      <c r="L668" s="126">
        <f t="shared" si="40"/>
        <v>883.55059367671515</v>
      </c>
      <c r="M668" s="126">
        <f t="shared" si="41"/>
        <v>812.67945283528422</v>
      </c>
      <c r="N668" s="163">
        <f t="shared" si="42"/>
        <v>812.67945283528434</v>
      </c>
      <c r="O668" s="165">
        <f>appliance_sim_data!D670-N668</f>
        <v>-712.67945283528434</v>
      </c>
      <c r="P668" s="165">
        <f t="shared" si="43"/>
        <v>712.67945283528434</v>
      </c>
    </row>
    <row r="669" spans="8:16" x14ac:dyDescent="0.2">
      <c r="H669" s="157">
        <v>0.45763888888888898</v>
      </c>
      <c r="I669" s="126">
        <v>1016.0097184307572</v>
      </c>
      <c r="J669" s="126">
        <v>935.81501995188432</v>
      </c>
      <c r="K669" s="126">
        <v>0.86</v>
      </c>
      <c r="L669" s="126">
        <f t="shared" si="40"/>
        <v>873.76835785045114</v>
      </c>
      <c r="M669" s="126">
        <f t="shared" si="41"/>
        <v>804.80091715862045</v>
      </c>
      <c r="N669" s="163">
        <f t="shared" si="42"/>
        <v>804.80091715862045</v>
      </c>
      <c r="O669" s="165">
        <f>appliance_sim_data!D671-N669</f>
        <v>-704.80091715862045</v>
      </c>
      <c r="P669" s="165">
        <f t="shared" si="43"/>
        <v>704.80091715862045</v>
      </c>
    </row>
    <row r="670" spans="8:16" x14ac:dyDescent="0.2">
      <c r="H670" s="157">
        <v>0.45833333333333298</v>
      </c>
      <c r="I670" s="126">
        <v>1016.4397876274436</v>
      </c>
      <c r="J670" s="126">
        <v>937.50379490807654</v>
      </c>
      <c r="K670" s="126">
        <v>0.85</v>
      </c>
      <c r="L670" s="126">
        <f t="shared" si="40"/>
        <v>863.97381948332702</v>
      </c>
      <c r="M670" s="126">
        <f t="shared" si="41"/>
        <v>796.87822567186504</v>
      </c>
      <c r="N670" s="163">
        <f t="shared" si="42"/>
        <v>796.87822567186504</v>
      </c>
      <c r="O670" s="165">
        <f>appliance_sim_data!D672-N670</f>
        <v>-666.87822567186504</v>
      </c>
      <c r="P670" s="165">
        <f t="shared" si="43"/>
        <v>666.87822567186504</v>
      </c>
    </row>
    <row r="671" spans="8:16" x14ac:dyDescent="0.2">
      <c r="H671" s="157">
        <v>0.45902777777777798</v>
      </c>
      <c r="I671" s="126">
        <v>1016.8656249868235</v>
      </c>
      <c r="J671" s="126">
        <v>939.18060670200475</v>
      </c>
      <c r="K671" s="126">
        <v>0.86</v>
      </c>
      <c r="L671" s="126">
        <f t="shared" si="40"/>
        <v>874.50443748866815</v>
      </c>
      <c r="M671" s="126">
        <f t="shared" si="41"/>
        <v>807.69532176372411</v>
      </c>
      <c r="N671" s="163">
        <f t="shared" si="42"/>
        <v>807.69532176372422</v>
      </c>
      <c r="O671" s="165">
        <f>appliance_sim_data!D673-N671</f>
        <v>-677.69532176372422</v>
      </c>
      <c r="P671" s="165">
        <f t="shared" si="43"/>
        <v>677.69532176372422</v>
      </c>
    </row>
    <row r="672" spans="8:16" x14ac:dyDescent="0.2">
      <c r="H672" s="157">
        <v>0.45972222222222198</v>
      </c>
      <c r="I672" s="126">
        <v>1017.2872526049142</v>
      </c>
      <c r="J672" s="126">
        <v>940.84542378818139</v>
      </c>
      <c r="K672" s="126">
        <v>0.77</v>
      </c>
      <c r="L672" s="126">
        <f t="shared" si="40"/>
        <v>783.31118450578401</v>
      </c>
      <c r="M672" s="126">
        <f t="shared" si="41"/>
        <v>724.45097631689964</v>
      </c>
      <c r="N672" s="163">
        <f t="shared" si="42"/>
        <v>724.45097631689976</v>
      </c>
      <c r="O672" s="165">
        <f>appliance_sim_data!D674-N672</f>
        <v>-594.45097631689976</v>
      </c>
      <c r="P672" s="165">
        <f t="shared" si="43"/>
        <v>594.45097631689976</v>
      </c>
    </row>
    <row r="673" spans="8:16" x14ac:dyDescent="0.2">
      <c r="H673" s="157">
        <v>0.46041666666666697</v>
      </c>
      <c r="I673" s="126">
        <v>1017.7046923103272</v>
      </c>
      <c r="J673" s="126">
        <v>942.49821484656627</v>
      </c>
      <c r="K673" s="126">
        <v>1</v>
      </c>
      <c r="L673" s="126">
        <f t="shared" si="40"/>
        <v>1017.7046923103272</v>
      </c>
      <c r="M673" s="126">
        <f t="shared" si="41"/>
        <v>942.49821484656627</v>
      </c>
      <c r="N673" s="163">
        <f t="shared" si="42"/>
        <v>942.49821484656627</v>
      </c>
      <c r="O673" s="165">
        <f>appliance_sim_data!D675-N673</f>
        <v>-812.49821484656627</v>
      </c>
      <c r="P673" s="165">
        <f t="shared" si="43"/>
        <v>812.49821484656627</v>
      </c>
    </row>
    <row r="674" spans="8:16" x14ac:dyDescent="0.2">
      <c r="H674" s="157">
        <v>0.46111111111111103</v>
      </c>
      <c r="I674" s="126">
        <v>1018.1179656668623</v>
      </c>
      <c r="J674" s="126">
        <v>944.1389487831525</v>
      </c>
      <c r="K674" s="126">
        <v>1</v>
      </c>
      <c r="L674" s="126">
        <f t="shared" si="40"/>
        <v>1018.1179656668623</v>
      </c>
      <c r="M674" s="126">
        <f t="shared" si="41"/>
        <v>944.1389487831525</v>
      </c>
      <c r="N674" s="163">
        <f t="shared" si="42"/>
        <v>944.13894878315261</v>
      </c>
      <c r="O674" s="165">
        <f>appliance_sim_data!D676-N674</f>
        <v>-814.13894878315261</v>
      </c>
      <c r="P674" s="165">
        <f t="shared" si="43"/>
        <v>814.13894878315261</v>
      </c>
    </row>
    <row r="675" spans="8:16" x14ac:dyDescent="0.2">
      <c r="H675" s="157">
        <v>0.46180555555555602</v>
      </c>
      <c r="I675" s="126">
        <v>1018.5270939760644</v>
      </c>
      <c r="J675" s="126">
        <v>945.7675947305471</v>
      </c>
      <c r="K675" s="126">
        <v>1</v>
      </c>
      <c r="L675" s="126">
        <f t="shared" si="40"/>
        <v>1018.5270939760644</v>
      </c>
      <c r="M675" s="126">
        <f t="shared" si="41"/>
        <v>945.7675947305471</v>
      </c>
      <c r="N675" s="163">
        <f t="shared" si="42"/>
        <v>945.76759473054722</v>
      </c>
      <c r="O675" s="165">
        <f>appliance_sim_data!D677-N675</f>
        <v>-815.76759473054722</v>
      </c>
      <c r="P675" s="165">
        <f t="shared" si="43"/>
        <v>815.76759473054722</v>
      </c>
    </row>
    <row r="676" spans="8:16" x14ac:dyDescent="0.2">
      <c r="H676" s="157">
        <v>0.46250000000000002</v>
      </c>
      <c r="I676" s="126">
        <v>1018.9320982797401</v>
      </c>
      <c r="J676" s="126">
        <v>947.38412204854876</v>
      </c>
      <c r="K676" s="126">
        <v>1</v>
      </c>
      <c r="L676" s="126">
        <f t="shared" si="40"/>
        <v>1018.9320982797401</v>
      </c>
      <c r="M676" s="126">
        <f t="shared" si="41"/>
        <v>947.38412204854876</v>
      </c>
      <c r="N676" s="163">
        <f t="shared" si="42"/>
        <v>947.38412204854876</v>
      </c>
      <c r="O676" s="165">
        <f>appliance_sim_data!D678-N676</f>
        <v>842.61587795145124</v>
      </c>
      <c r="P676" s="165">
        <f t="shared" si="43"/>
        <v>0</v>
      </c>
    </row>
    <row r="677" spans="8:16" x14ac:dyDescent="0.2">
      <c r="H677" s="157">
        <v>0.46319444444444402</v>
      </c>
      <c r="I677" s="126">
        <v>1019.3329993624391</v>
      </c>
      <c r="J677" s="126">
        <v>948.98850032472092</v>
      </c>
      <c r="K677" s="126">
        <v>1</v>
      </c>
      <c r="L677" s="126">
        <f t="shared" si="40"/>
        <v>1019.3329993624391</v>
      </c>
      <c r="M677" s="126">
        <f t="shared" si="41"/>
        <v>948.98850032472092</v>
      </c>
      <c r="N677" s="163">
        <f t="shared" si="42"/>
        <v>948.98850032472092</v>
      </c>
      <c r="O677" s="165">
        <f>appliance_sim_data!D679-N677</f>
        <v>841.01149967527908</v>
      </c>
      <c r="P677" s="165">
        <f t="shared" si="43"/>
        <v>0</v>
      </c>
    </row>
    <row r="678" spans="8:16" x14ac:dyDescent="0.2">
      <c r="H678" s="157">
        <v>0.46388888888888902</v>
      </c>
      <c r="I678" s="126">
        <v>1019.7298177538972</v>
      </c>
      <c r="J678" s="126">
        <v>950.58069937496214</v>
      </c>
      <c r="K678" s="126">
        <v>0.88</v>
      </c>
      <c r="L678" s="126">
        <f t="shared" si="40"/>
        <v>897.36223962342956</v>
      </c>
      <c r="M678" s="126">
        <f t="shared" si="41"/>
        <v>836.51101544996664</v>
      </c>
      <c r="N678" s="163">
        <f t="shared" si="42"/>
        <v>836.51101544996675</v>
      </c>
      <c r="O678" s="165">
        <f>appliance_sim_data!D680-N678</f>
        <v>923.48898455003325</v>
      </c>
      <c r="P678" s="165">
        <f t="shared" si="43"/>
        <v>0</v>
      </c>
    </row>
    <row r="679" spans="8:16" x14ac:dyDescent="0.2">
      <c r="H679" s="157">
        <v>0.46458333333333302</v>
      </c>
      <c r="I679" s="126">
        <v>1020.1225737314443</v>
      </c>
      <c r="J679" s="126">
        <v>952.16068924407239</v>
      </c>
      <c r="K679" s="126">
        <v>0.93</v>
      </c>
      <c r="L679" s="126">
        <f t="shared" si="40"/>
        <v>948.71399357024325</v>
      </c>
      <c r="M679" s="126">
        <f t="shared" si="41"/>
        <v>885.50944099698734</v>
      </c>
      <c r="N679" s="163">
        <f t="shared" si="42"/>
        <v>885.50944099698745</v>
      </c>
      <c r="O679" s="165">
        <f>appliance_sim_data!D681-N679</f>
        <v>-785.50944099698745</v>
      </c>
      <c r="P679" s="165">
        <f t="shared" si="43"/>
        <v>785.50944099698745</v>
      </c>
    </row>
    <row r="680" spans="8:16" x14ac:dyDescent="0.2">
      <c r="H680" s="157">
        <v>0.46527777777777801</v>
      </c>
      <c r="I680" s="126">
        <v>1020.511287322374</v>
      </c>
      <c r="J680" s="126">
        <v>953.72844020631339</v>
      </c>
      <c r="K680" s="126">
        <v>0.93</v>
      </c>
      <c r="L680" s="126">
        <f t="shared" si="40"/>
        <v>949.07549720980785</v>
      </c>
      <c r="M680" s="126">
        <f t="shared" si="41"/>
        <v>886.96744939187147</v>
      </c>
      <c r="N680" s="163">
        <f t="shared" si="42"/>
        <v>886.96744939187158</v>
      </c>
      <c r="O680" s="165">
        <f>appliance_sim_data!D682-N680</f>
        <v>-655.96744939187158</v>
      </c>
      <c r="P680" s="165">
        <f t="shared" si="43"/>
        <v>655.96744939187158</v>
      </c>
    </row>
    <row r="681" spans="8:16" x14ac:dyDescent="0.2">
      <c r="H681" s="157">
        <v>0.46597222222222201</v>
      </c>
      <c r="I681" s="126">
        <v>1020.8959783062808</v>
      </c>
      <c r="J681" s="126">
        <v>955.2839227659689</v>
      </c>
      <c r="K681" s="126">
        <v>0.96</v>
      </c>
      <c r="L681" s="126">
        <f t="shared" si="40"/>
        <v>980.06013917402947</v>
      </c>
      <c r="M681" s="126">
        <f t="shared" si="41"/>
        <v>917.07256585533014</v>
      </c>
      <c r="N681" s="163">
        <f t="shared" si="42"/>
        <v>917.07256585533014</v>
      </c>
      <c r="O681" s="165">
        <f>appliance_sim_data!D683-N681</f>
        <v>-686.07256585533014</v>
      </c>
      <c r="P681" s="165">
        <f t="shared" si="43"/>
        <v>686.07256585533014</v>
      </c>
    </row>
    <row r="682" spans="8:16" x14ac:dyDescent="0.2">
      <c r="H682" s="157">
        <v>0.46666666666666701</v>
      </c>
      <c r="I682" s="126">
        <v>1021.2766662173599</v>
      </c>
      <c r="J682" s="126">
        <v>956.82710765789795</v>
      </c>
      <c r="K682" s="126">
        <v>0.95</v>
      </c>
      <c r="L682" s="126">
        <f t="shared" si="40"/>
        <v>970.21283290649183</v>
      </c>
      <c r="M682" s="126">
        <f t="shared" si="41"/>
        <v>908.98575227500305</v>
      </c>
      <c r="N682" s="163">
        <f t="shared" si="42"/>
        <v>908.98575227500305</v>
      </c>
      <c r="O682" s="165">
        <f>appliance_sim_data!D684-N682</f>
        <v>-677.98575227500305</v>
      </c>
      <c r="P682" s="165">
        <f t="shared" si="43"/>
        <v>677.98575227500305</v>
      </c>
    </row>
    <row r="683" spans="8:16" x14ac:dyDescent="0.2">
      <c r="H683" s="157">
        <v>0.46736111111111101</v>
      </c>
      <c r="I683" s="126">
        <v>1021.6533703466736</v>
      </c>
      <c r="J683" s="126">
        <v>958.35796584808406</v>
      </c>
      <c r="K683" s="126">
        <v>1</v>
      </c>
      <c r="L683" s="126">
        <f t="shared" si="40"/>
        <v>1021.6533703466736</v>
      </c>
      <c r="M683" s="126">
        <f t="shared" si="41"/>
        <v>958.35796584808406</v>
      </c>
      <c r="N683" s="163">
        <f t="shared" si="42"/>
        <v>958.35796584808418</v>
      </c>
      <c r="O683" s="165">
        <f>appliance_sim_data!D685-N683</f>
        <v>-727.35796584808418</v>
      </c>
      <c r="P683" s="165">
        <f t="shared" si="43"/>
        <v>727.35796584808418</v>
      </c>
    </row>
    <row r="684" spans="8:16" x14ac:dyDescent="0.2">
      <c r="H684" s="157">
        <v>0.468055555555556</v>
      </c>
      <c r="I684" s="126">
        <v>1022.0261097443838</v>
      </c>
      <c r="J684" s="126">
        <v>959.87646853418323</v>
      </c>
      <c r="K684" s="126">
        <v>1</v>
      </c>
      <c r="L684" s="126">
        <f t="shared" si="40"/>
        <v>1022.0261097443838</v>
      </c>
      <c r="M684" s="126">
        <f t="shared" si="41"/>
        <v>959.87646853418323</v>
      </c>
      <c r="N684" s="163">
        <f t="shared" si="42"/>
        <v>959.87646853418323</v>
      </c>
      <c r="O684" s="165">
        <f>appliance_sim_data!D686-N684</f>
        <v>-728.87646853418323</v>
      </c>
      <c r="P684" s="165">
        <f t="shared" si="43"/>
        <v>728.87646853418323</v>
      </c>
    </row>
    <row r="685" spans="8:16" x14ac:dyDescent="0.2">
      <c r="H685" s="157">
        <v>0.46875</v>
      </c>
      <c r="I685" s="126">
        <v>1022.394903221951</v>
      </c>
      <c r="J685" s="126">
        <v>961.38258714606593</v>
      </c>
      <c r="K685" s="126">
        <v>1</v>
      </c>
      <c r="L685" s="126">
        <f t="shared" si="40"/>
        <v>1022.394903221951</v>
      </c>
      <c r="M685" s="126">
        <f t="shared" si="41"/>
        <v>961.38258714606593</v>
      </c>
      <c r="N685" s="163">
        <f t="shared" si="42"/>
        <v>961.38258714606604</v>
      </c>
      <c r="O685" s="165">
        <f>appliance_sim_data!D687-N685</f>
        <v>-730.38258714606604</v>
      </c>
      <c r="P685" s="165">
        <f t="shared" si="43"/>
        <v>730.38258714606604</v>
      </c>
    </row>
    <row r="686" spans="8:16" x14ac:dyDescent="0.2">
      <c r="H686" s="157">
        <v>0.469444444444444</v>
      </c>
      <c r="I686" s="126">
        <v>1022.7597693542991</v>
      </c>
      <c r="J686" s="126">
        <v>962.87629334635392</v>
      </c>
      <c r="K686" s="126">
        <v>0.98</v>
      </c>
      <c r="L686" s="126">
        <f t="shared" si="40"/>
        <v>1002.3045739672132</v>
      </c>
      <c r="M686" s="126">
        <f t="shared" si="41"/>
        <v>943.61876747942688</v>
      </c>
      <c r="N686" s="163">
        <f t="shared" si="42"/>
        <v>943.61876747942699</v>
      </c>
      <c r="O686" s="165">
        <f>appliance_sim_data!D688-N686</f>
        <v>-712.61876747942699</v>
      </c>
      <c r="P686" s="165">
        <f t="shared" si="43"/>
        <v>712.61876747942699</v>
      </c>
    </row>
    <row r="687" spans="8:16" x14ac:dyDescent="0.2">
      <c r="H687" s="157">
        <v>0.47013888888888899</v>
      </c>
      <c r="I687" s="126">
        <v>1023.1207264819484</v>
      </c>
      <c r="J687" s="126">
        <v>964.3575590309548</v>
      </c>
      <c r="K687" s="126">
        <v>0.94</v>
      </c>
      <c r="L687" s="126">
        <f t="shared" si="40"/>
        <v>961.73348289303146</v>
      </c>
      <c r="M687" s="126">
        <f t="shared" si="41"/>
        <v>906.49610548909743</v>
      </c>
      <c r="N687" s="163">
        <f t="shared" si="42"/>
        <v>906.49610548909754</v>
      </c>
      <c r="O687" s="165">
        <f>appliance_sim_data!D689-N687</f>
        <v>-675.49610548909754</v>
      </c>
      <c r="P687" s="165">
        <f t="shared" si="43"/>
        <v>675.49610548909754</v>
      </c>
    </row>
    <row r="688" spans="8:16" x14ac:dyDescent="0.2">
      <c r="H688" s="157">
        <v>0.47083333333333299</v>
      </c>
      <c r="I688" s="126">
        <v>1023.4777927131173</v>
      </c>
      <c r="J688" s="126">
        <v>965.82635632959409</v>
      </c>
      <c r="K688" s="126">
        <v>0.95</v>
      </c>
      <c r="L688" s="126">
        <f t="shared" si="40"/>
        <v>972.30390307746143</v>
      </c>
      <c r="M688" s="126">
        <f t="shared" si="41"/>
        <v>917.53503851311439</v>
      </c>
      <c r="N688" s="163">
        <f t="shared" si="42"/>
        <v>917.53503851311439</v>
      </c>
      <c r="O688" s="165">
        <f>appliance_sim_data!D690-N688</f>
        <v>-686.53503851311439</v>
      </c>
      <c r="P688" s="165">
        <f t="shared" si="43"/>
        <v>686.53503851311439</v>
      </c>
    </row>
    <row r="689" spans="8:16" x14ac:dyDescent="0.2">
      <c r="H689" s="157">
        <v>0.47152777777777799</v>
      </c>
      <c r="I689" s="126">
        <v>1023.8309859257905</v>
      </c>
      <c r="J689" s="126">
        <v>967.28265760633826</v>
      </c>
      <c r="K689" s="126">
        <v>0.96</v>
      </c>
      <c r="L689" s="126">
        <f t="shared" si="40"/>
        <v>982.87774648875882</v>
      </c>
      <c r="M689" s="126">
        <f t="shared" si="41"/>
        <v>928.59135130208472</v>
      </c>
      <c r="N689" s="163">
        <f t="shared" si="42"/>
        <v>928.59135130208472</v>
      </c>
      <c r="O689" s="165">
        <f>appliance_sim_data!D691-N689</f>
        <v>-697.59135130208472</v>
      </c>
      <c r="P689" s="165">
        <f t="shared" si="43"/>
        <v>697.59135130208472</v>
      </c>
    </row>
    <row r="690" spans="8:16" x14ac:dyDescent="0.2">
      <c r="H690" s="157">
        <v>0.47222222222222199</v>
      </c>
      <c r="I690" s="126">
        <v>1024.1803237697559</v>
      </c>
      <c r="J690" s="126">
        <v>968.72643546011761</v>
      </c>
      <c r="K690" s="126">
        <v>1</v>
      </c>
      <c r="L690" s="126">
        <f t="shared" si="40"/>
        <v>1024.1803237697559</v>
      </c>
      <c r="M690" s="126">
        <f t="shared" si="41"/>
        <v>968.72643546011761</v>
      </c>
      <c r="N690" s="163">
        <f t="shared" si="42"/>
        <v>968.72643546011773</v>
      </c>
      <c r="O690" s="165">
        <f>appliance_sim_data!D692-N690</f>
        <v>-737.72643546011773</v>
      </c>
      <c r="P690" s="165">
        <f t="shared" si="43"/>
        <v>737.72643546011773</v>
      </c>
    </row>
    <row r="691" spans="8:16" x14ac:dyDescent="0.2">
      <c r="H691" s="157">
        <v>0.47291666666666698</v>
      </c>
      <c r="I691" s="126">
        <v>1024.5258236686132</v>
      </c>
      <c r="J691" s="126">
        <v>970.15766272524547</v>
      </c>
      <c r="K691" s="126">
        <v>1</v>
      </c>
      <c r="L691" s="126">
        <f t="shared" si="40"/>
        <v>1024.5258236686132</v>
      </c>
      <c r="M691" s="126">
        <f t="shared" si="41"/>
        <v>970.15766272524547</v>
      </c>
      <c r="N691" s="163">
        <f t="shared" si="42"/>
        <v>970.15766272524547</v>
      </c>
      <c r="O691" s="165">
        <f>appliance_sim_data!D693-N691</f>
        <v>-739.15766272524547</v>
      </c>
      <c r="P691" s="165">
        <f t="shared" si="43"/>
        <v>739.15766272524547</v>
      </c>
    </row>
    <row r="692" spans="8:16" x14ac:dyDescent="0.2">
      <c r="H692" s="157">
        <v>0.47361111111111098</v>
      </c>
      <c r="I692" s="126">
        <v>1024.8675028217474</v>
      </c>
      <c r="J692" s="126">
        <v>971.57631247192921</v>
      </c>
      <c r="K692" s="126">
        <v>1</v>
      </c>
      <c r="L692" s="126">
        <f t="shared" si="40"/>
        <v>1024.8675028217474</v>
      </c>
      <c r="M692" s="126">
        <f t="shared" si="41"/>
        <v>971.57631247192921</v>
      </c>
      <c r="N692" s="163">
        <f t="shared" si="42"/>
        <v>971.57631247192921</v>
      </c>
      <c r="O692" s="165">
        <f>appliance_sim_data!D694-N692</f>
        <v>-740.57631247192921</v>
      </c>
      <c r="P692" s="165">
        <f t="shared" si="43"/>
        <v>740.57631247192921</v>
      </c>
    </row>
    <row r="693" spans="8:16" x14ac:dyDescent="0.2">
      <c r="H693" s="157">
        <v>0.47430555555555598</v>
      </c>
      <c r="I693" s="126">
        <v>1025.2053782062771</v>
      </c>
      <c r="J693" s="126">
        <v>972.98235800678094</v>
      </c>
      <c r="K693" s="126">
        <v>1</v>
      </c>
      <c r="L693" s="126">
        <f t="shared" si="40"/>
        <v>1025.2053782062771</v>
      </c>
      <c r="M693" s="126">
        <f t="shared" si="41"/>
        <v>972.98235800678094</v>
      </c>
      <c r="N693" s="163">
        <f t="shared" si="42"/>
        <v>972.98235800678094</v>
      </c>
      <c r="O693" s="165">
        <f>appliance_sim_data!D695-N693</f>
        <v>-741.98235800678094</v>
      </c>
      <c r="P693" s="165">
        <f t="shared" si="43"/>
        <v>741.98235800678094</v>
      </c>
    </row>
    <row r="694" spans="8:16" x14ac:dyDescent="0.2">
      <c r="H694" s="157">
        <v>0.47499999999999998</v>
      </c>
      <c r="I694" s="126">
        <v>1025.5394665789688</v>
      </c>
      <c r="J694" s="126">
        <v>974.37577287332226</v>
      </c>
      <c r="K694" s="126">
        <v>1</v>
      </c>
      <c r="L694" s="126">
        <f t="shared" si="40"/>
        <v>1025.5394665789688</v>
      </c>
      <c r="M694" s="126">
        <f t="shared" si="41"/>
        <v>974.37577287332226</v>
      </c>
      <c r="N694" s="163">
        <f t="shared" si="42"/>
        <v>974.37577287332226</v>
      </c>
      <c r="O694" s="165">
        <f>appliance_sim_data!D696-N694</f>
        <v>-743.37577287332226</v>
      </c>
      <c r="P694" s="165">
        <f t="shared" si="43"/>
        <v>743.37577287332226</v>
      </c>
    </row>
    <row r="695" spans="8:16" x14ac:dyDescent="0.2">
      <c r="H695" s="157">
        <v>0.47569444444444398</v>
      </c>
      <c r="I695" s="126">
        <v>1025.869784478125</v>
      </c>
      <c r="J695" s="126">
        <v>975.75653085248564</v>
      </c>
      <c r="K695" s="126">
        <v>1</v>
      </c>
      <c r="L695" s="126">
        <f t="shared" si="40"/>
        <v>1025.869784478125</v>
      </c>
      <c r="M695" s="126">
        <f t="shared" si="41"/>
        <v>975.75653085248564</v>
      </c>
      <c r="N695" s="163">
        <f t="shared" si="42"/>
        <v>975.75653085248564</v>
      </c>
      <c r="O695" s="165">
        <f>appliance_sim_data!D697-N695</f>
        <v>-744.75653085248564</v>
      </c>
      <c r="P695" s="165">
        <f t="shared" si="43"/>
        <v>744.75653085248564</v>
      </c>
    </row>
    <row r="696" spans="8:16" x14ac:dyDescent="0.2">
      <c r="H696" s="157">
        <v>0.47638888888888897</v>
      </c>
      <c r="I696" s="126">
        <v>1026.1963482254405</v>
      </c>
      <c r="J696" s="126">
        <v>977.12460596310916</v>
      </c>
      <c r="K696" s="126">
        <v>0.98</v>
      </c>
      <c r="L696" s="126">
        <f t="shared" si="40"/>
        <v>1005.6724212609316</v>
      </c>
      <c r="M696" s="126">
        <f t="shared" si="41"/>
        <v>957.58211384384697</v>
      </c>
      <c r="N696" s="163">
        <f t="shared" si="42"/>
        <v>957.58211384384708</v>
      </c>
      <c r="O696" s="165">
        <f>appliance_sim_data!D698-N696</f>
        <v>-726.58211384384708</v>
      </c>
      <c r="P696" s="165">
        <f t="shared" si="43"/>
        <v>726.58211384384708</v>
      </c>
    </row>
    <row r="697" spans="8:16" x14ac:dyDescent="0.2">
      <c r="H697" s="157">
        <v>0.47708333333333303</v>
      </c>
      <c r="I697" s="126">
        <v>1026.5191739278337</v>
      </c>
      <c r="J697" s="126">
        <v>978.47997246243244</v>
      </c>
      <c r="K697" s="126">
        <v>0.57999999999999996</v>
      </c>
      <c r="L697" s="126">
        <f t="shared" si="40"/>
        <v>595.38112087814352</v>
      </c>
      <c r="M697" s="126">
        <f t="shared" si="41"/>
        <v>567.51838402821079</v>
      </c>
      <c r="N697" s="163">
        <f t="shared" si="42"/>
        <v>567.51838402821079</v>
      </c>
      <c r="O697" s="165">
        <f>appliance_sim_data!D699-N697</f>
        <v>-177.51838402821079</v>
      </c>
      <c r="P697" s="165">
        <f t="shared" si="43"/>
        <v>177.51838402821079</v>
      </c>
    </row>
    <row r="698" spans="8:16" x14ac:dyDescent="0.2">
      <c r="H698" s="157">
        <v>0.47777777777777802</v>
      </c>
      <c r="I698" s="126">
        <v>1026.8382774792451</v>
      </c>
      <c r="J698" s="126">
        <v>979.82260484658013</v>
      </c>
      <c r="K698" s="126">
        <v>0.53</v>
      </c>
      <c r="L698" s="126">
        <f t="shared" si="40"/>
        <v>544.2242870639999</v>
      </c>
      <c r="M698" s="126">
        <f t="shared" si="41"/>
        <v>519.30598056868746</v>
      </c>
      <c r="N698" s="163">
        <f t="shared" si="42"/>
        <v>519.30598056868746</v>
      </c>
      <c r="O698" s="165">
        <f>appliance_sim_data!D700-N698</f>
        <v>-129.30598056868746</v>
      </c>
      <c r="P698" s="165">
        <f t="shared" si="43"/>
        <v>129.30598056868746</v>
      </c>
    </row>
    <row r="699" spans="8:16" x14ac:dyDescent="0.2">
      <c r="H699" s="157">
        <v>0.47847222222222202</v>
      </c>
      <c r="I699" s="126">
        <v>1027.1536745624119</v>
      </c>
      <c r="J699" s="126">
        <v>981.15247785104896</v>
      </c>
      <c r="K699" s="126">
        <v>0.73</v>
      </c>
      <c r="L699" s="126">
        <f t="shared" si="40"/>
        <v>749.8221824305607</v>
      </c>
      <c r="M699" s="126">
        <f t="shared" si="41"/>
        <v>716.24130883126577</v>
      </c>
      <c r="N699" s="163">
        <f t="shared" si="42"/>
        <v>716.24130883126588</v>
      </c>
      <c r="O699" s="165">
        <f>appliance_sim_data!D701-N699</f>
        <v>-326.24130883126588</v>
      </c>
      <c r="P699" s="165">
        <f t="shared" si="43"/>
        <v>326.24130883126588</v>
      </c>
    </row>
    <row r="700" spans="8:16" x14ac:dyDescent="0.2">
      <c r="H700" s="157">
        <v>0.47916666666666702</v>
      </c>
      <c r="I700" s="126">
        <v>1027.4653806506128</v>
      </c>
      <c r="J700" s="126">
        <v>982.46956645118598</v>
      </c>
      <c r="K700" s="126">
        <v>0.73</v>
      </c>
      <c r="L700" s="126">
        <f t="shared" si="40"/>
        <v>750.04972787494728</v>
      </c>
      <c r="M700" s="126">
        <f t="shared" si="41"/>
        <v>717.20278350936576</v>
      </c>
      <c r="N700" s="163">
        <f t="shared" si="42"/>
        <v>717.20278350936587</v>
      </c>
      <c r="O700" s="165">
        <f>appliance_sim_data!D702-N700</f>
        <v>-327.20278350936587</v>
      </c>
      <c r="P700" s="165">
        <f t="shared" si="43"/>
        <v>327.20278350936587</v>
      </c>
    </row>
    <row r="701" spans="8:16" x14ac:dyDescent="0.2">
      <c r="H701" s="157">
        <v>0.47986111111111102</v>
      </c>
      <c r="I701" s="126">
        <v>1027.7734110093859</v>
      </c>
      <c r="J701" s="126">
        <v>983.77384586266351</v>
      </c>
      <c r="K701" s="126">
        <v>1</v>
      </c>
      <c r="L701" s="126">
        <f t="shared" si="40"/>
        <v>1027.7734110093859</v>
      </c>
      <c r="M701" s="126">
        <f t="shared" si="41"/>
        <v>983.77384586266351</v>
      </c>
      <c r="N701" s="163">
        <f t="shared" si="42"/>
        <v>983.77384586266351</v>
      </c>
      <c r="O701" s="165">
        <f>appliance_sim_data!D703-N701</f>
        <v>-593.77384586266351</v>
      </c>
      <c r="P701" s="165">
        <f t="shared" si="43"/>
        <v>593.77384586266351</v>
      </c>
    </row>
    <row r="702" spans="8:16" x14ac:dyDescent="0.2">
      <c r="H702" s="157">
        <v>0.48055555555555601</v>
      </c>
      <c r="I702" s="126">
        <v>1028.0777806982207</v>
      </c>
      <c r="J702" s="126">
        <v>985.0652915419497</v>
      </c>
      <c r="K702" s="126">
        <v>1</v>
      </c>
      <c r="L702" s="126">
        <f t="shared" si="40"/>
        <v>1028.0777806982207</v>
      </c>
      <c r="M702" s="126">
        <f t="shared" si="41"/>
        <v>985.0652915419497</v>
      </c>
      <c r="N702" s="163">
        <f t="shared" si="42"/>
        <v>985.06529154194982</v>
      </c>
      <c r="O702" s="165">
        <f>appliance_sim_data!D704-N702</f>
        <v>-595.06529154194982</v>
      </c>
      <c r="P702" s="165">
        <f t="shared" si="43"/>
        <v>595.06529154194982</v>
      </c>
    </row>
    <row r="703" spans="8:16" x14ac:dyDescent="0.2">
      <c r="H703" s="157">
        <v>0.48125000000000001</v>
      </c>
      <c r="I703" s="126">
        <v>1028.3785045722232</v>
      </c>
      <c r="J703" s="126">
        <v>986.34387918677567</v>
      </c>
      <c r="K703" s="126">
        <v>1</v>
      </c>
      <c r="L703" s="126">
        <f t="shared" si="40"/>
        <v>1028.3785045722232</v>
      </c>
      <c r="M703" s="126">
        <f t="shared" si="41"/>
        <v>986.34387918677567</v>
      </c>
      <c r="N703" s="163">
        <f t="shared" si="42"/>
        <v>986.34387918677567</v>
      </c>
      <c r="O703" s="165">
        <f>appliance_sim_data!D705-N703</f>
        <v>-596.34387918677567</v>
      </c>
      <c r="P703" s="165">
        <f t="shared" si="43"/>
        <v>596.34387918677567</v>
      </c>
    </row>
    <row r="704" spans="8:16" x14ac:dyDescent="0.2">
      <c r="H704" s="157">
        <v>0.48194444444444401</v>
      </c>
      <c r="I704" s="126">
        <v>1028.6755972837527</v>
      </c>
      <c r="J704" s="126">
        <v>987.60958473659628</v>
      </c>
      <c r="K704" s="126">
        <v>1</v>
      </c>
      <c r="L704" s="126">
        <f t="shared" si="40"/>
        <v>1028.6755972837527</v>
      </c>
      <c r="M704" s="126">
        <f t="shared" si="41"/>
        <v>987.60958473659628</v>
      </c>
      <c r="N704" s="163">
        <f t="shared" si="42"/>
        <v>987.60958473659639</v>
      </c>
      <c r="O704" s="165">
        <f>appliance_sim_data!D706-N704</f>
        <v>-597.60958473659639</v>
      </c>
      <c r="P704" s="165">
        <f t="shared" si="43"/>
        <v>597.60958473659639</v>
      </c>
    </row>
    <row r="705" spans="8:16" x14ac:dyDescent="0.2">
      <c r="H705" s="157">
        <v>0.48263888888888901</v>
      </c>
      <c r="I705" s="126">
        <v>1028.969073284037</v>
      </c>
      <c r="J705" s="126">
        <v>988.86238437304905</v>
      </c>
      <c r="K705" s="126">
        <v>1</v>
      </c>
      <c r="L705" s="126">
        <f t="shared" si="40"/>
        <v>1028.969073284037</v>
      </c>
      <c r="M705" s="126">
        <f t="shared" si="41"/>
        <v>988.86238437304905</v>
      </c>
      <c r="N705" s="163">
        <f t="shared" si="42"/>
        <v>988.86238437304917</v>
      </c>
      <c r="O705" s="165">
        <f>appliance_sim_data!D707-N705</f>
        <v>-598.86238437304917</v>
      </c>
      <c r="P705" s="165">
        <f t="shared" si="43"/>
        <v>598.86238437304917</v>
      </c>
    </row>
    <row r="706" spans="8:16" x14ac:dyDescent="0.2">
      <c r="H706" s="157">
        <v>0.483333333333333</v>
      </c>
      <c r="I706" s="126">
        <v>1029.2589468247565</v>
      </c>
      <c r="J706" s="126">
        <v>990.10225452040402</v>
      </c>
      <c r="K706" s="126">
        <v>1</v>
      </c>
      <c r="L706" s="126">
        <f t="shared" si="40"/>
        <v>1029.2589468247565</v>
      </c>
      <c r="M706" s="126">
        <f t="shared" si="41"/>
        <v>990.10225452040402</v>
      </c>
      <c r="N706" s="163">
        <f t="shared" si="42"/>
        <v>990.10225452040402</v>
      </c>
      <c r="O706" s="165">
        <f>appliance_sim_data!D708-N706</f>
        <v>-600.10225452040402</v>
      </c>
      <c r="P706" s="165">
        <f t="shared" si="43"/>
        <v>600.10225452040402</v>
      </c>
    </row>
    <row r="707" spans="8:16" x14ac:dyDescent="0.2">
      <c r="H707" s="157">
        <v>0.484027777777778</v>
      </c>
      <c r="I707" s="126">
        <v>1029.5452319596095</v>
      </c>
      <c r="J707" s="126">
        <v>991.32917184601706</v>
      </c>
      <c r="K707" s="126">
        <v>1</v>
      </c>
      <c r="L707" s="126">
        <f t="shared" si="40"/>
        <v>1029.5452319596095</v>
      </c>
      <c r="M707" s="126">
        <f t="shared" si="41"/>
        <v>991.32917184601706</v>
      </c>
      <c r="N707" s="163">
        <f t="shared" si="42"/>
        <v>991.32917184601706</v>
      </c>
      <c r="O707" s="165">
        <f>appliance_sim_data!D709-N707</f>
        <v>-410.32917184601706</v>
      </c>
      <c r="P707" s="165">
        <f t="shared" si="43"/>
        <v>410.32917184601706</v>
      </c>
    </row>
    <row r="708" spans="8:16" x14ac:dyDescent="0.2">
      <c r="H708" s="157">
        <v>0.484722222222222</v>
      </c>
      <c r="I708" s="126">
        <v>1029.8279425458461</v>
      </c>
      <c r="J708" s="126">
        <v>992.54311326077004</v>
      </c>
      <c r="K708" s="126">
        <v>1</v>
      </c>
      <c r="L708" s="126">
        <f t="shared" si="40"/>
        <v>1029.8279425458461</v>
      </c>
      <c r="M708" s="126">
        <f t="shared" si="41"/>
        <v>992.54311326077004</v>
      </c>
      <c r="N708" s="163">
        <f t="shared" si="42"/>
        <v>992.54311326077004</v>
      </c>
      <c r="O708" s="165">
        <f>appliance_sim_data!D710-N708</f>
        <v>-411.54311326077004</v>
      </c>
      <c r="P708" s="165">
        <f t="shared" si="43"/>
        <v>411.54311326077004</v>
      </c>
    </row>
    <row r="709" spans="8:16" x14ac:dyDescent="0.2">
      <c r="H709" s="157">
        <v>0.485416666666667</v>
      </c>
      <c r="I709" s="126">
        <v>1030.1070922457825</v>
      </c>
      <c r="J709" s="126">
        <v>993.7440559195129</v>
      </c>
      <c r="K709" s="126">
        <v>1</v>
      </c>
      <c r="L709" s="126">
        <f t="shared" si="40"/>
        <v>1030.1070922457825</v>
      </c>
      <c r="M709" s="126">
        <f t="shared" si="41"/>
        <v>993.7440559195129</v>
      </c>
      <c r="N709" s="163">
        <f t="shared" si="42"/>
        <v>993.7440559195129</v>
      </c>
      <c r="O709" s="165">
        <f>appliance_sim_data!D711-N709</f>
        <v>-589.7440559195129</v>
      </c>
      <c r="P709" s="165">
        <f t="shared" si="43"/>
        <v>589.7440559195129</v>
      </c>
    </row>
    <row r="710" spans="8:16" x14ac:dyDescent="0.2">
      <c r="H710" s="157">
        <v>0.48611111111111099</v>
      </c>
      <c r="I710" s="126">
        <v>1030.3826945282876</v>
      </c>
      <c r="J710" s="126">
        <v>994.93197722149716</v>
      </c>
      <c r="K710" s="126">
        <v>0.99</v>
      </c>
      <c r="L710" s="126">
        <f t="shared" si="40"/>
        <v>1020.0788675830047</v>
      </c>
      <c r="M710" s="126">
        <f t="shared" si="41"/>
        <v>984.98265744928221</v>
      </c>
      <c r="N710" s="163">
        <f t="shared" si="42"/>
        <v>984.98265744928221</v>
      </c>
      <c r="O710" s="165">
        <f>appliance_sim_data!D712-N710</f>
        <v>-580.98265744928221</v>
      </c>
      <c r="P710" s="165">
        <f t="shared" si="43"/>
        <v>580.98265744928221</v>
      </c>
    </row>
    <row r="711" spans="8:16" x14ac:dyDescent="0.2">
      <c r="H711" s="157">
        <v>0.48680555555555599</v>
      </c>
      <c r="I711" s="126">
        <v>1030.6547626702468</v>
      </c>
      <c r="J711" s="126">
        <v>996.10685481080736</v>
      </c>
      <c r="K711" s="126">
        <v>1</v>
      </c>
      <c r="L711" s="126">
        <f t="shared" si="40"/>
        <v>1030.6547626702468</v>
      </c>
      <c r="M711" s="126">
        <f t="shared" si="41"/>
        <v>996.10685481080736</v>
      </c>
      <c r="N711" s="163">
        <f t="shared" si="42"/>
        <v>996.10685481080736</v>
      </c>
      <c r="O711" s="165">
        <f>appliance_sim_data!D713-N711</f>
        <v>-751.10685481080736</v>
      </c>
      <c r="P711" s="165">
        <f t="shared" si="43"/>
        <v>751.10685481080736</v>
      </c>
    </row>
    <row r="712" spans="8:16" x14ac:dyDescent="0.2">
      <c r="H712" s="157">
        <v>0.48749999999999999</v>
      </c>
      <c r="I712" s="126">
        <v>1030.9233097580027</v>
      </c>
      <c r="J712" s="126">
        <v>997.26866657678693</v>
      </c>
      <c r="K712" s="126">
        <v>1</v>
      </c>
      <c r="L712" s="126">
        <f t="shared" si="40"/>
        <v>1030.9233097580027</v>
      </c>
      <c r="M712" s="126">
        <f t="shared" si="41"/>
        <v>997.26866657678693</v>
      </c>
      <c r="N712" s="163">
        <f t="shared" si="42"/>
        <v>997.26866657678693</v>
      </c>
      <c r="O712" s="165">
        <f>appliance_sim_data!D714-N712</f>
        <v>-752.26866657678693</v>
      </c>
      <c r="P712" s="165">
        <f t="shared" si="43"/>
        <v>752.26866657678693</v>
      </c>
    </row>
    <row r="713" spans="8:16" x14ac:dyDescent="0.2">
      <c r="H713" s="157">
        <v>0.48819444444444399</v>
      </c>
      <c r="I713" s="126">
        <v>1031.1883486887716</v>
      </c>
      <c r="J713" s="126">
        <v>998.41739065446063</v>
      </c>
      <c r="K713" s="126">
        <v>1</v>
      </c>
      <c r="L713" s="126">
        <f t="shared" si="40"/>
        <v>1031.1883486887716</v>
      </c>
      <c r="M713" s="126">
        <f t="shared" si="41"/>
        <v>998.41739065446063</v>
      </c>
      <c r="N713" s="163">
        <f t="shared" si="42"/>
        <v>998.41739065446063</v>
      </c>
      <c r="O713" s="165">
        <f>appliance_sim_data!D715-N713</f>
        <v>-753.41739065446063</v>
      </c>
      <c r="P713" s="165">
        <f t="shared" si="43"/>
        <v>753.41739065446063</v>
      </c>
    </row>
    <row r="714" spans="8:16" x14ac:dyDescent="0.2">
      <c r="H714" s="157">
        <v>0.48888888888888898</v>
      </c>
      <c r="I714" s="126">
        <v>1031.4498921720353</v>
      </c>
      <c r="J714" s="126">
        <v>999.55300542494979</v>
      </c>
      <c r="K714" s="126">
        <v>1</v>
      </c>
      <c r="L714" s="126">
        <f t="shared" si="40"/>
        <v>1031.4498921720353</v>
      </c>
      <c r="M714" s="126">
        <f t="shared" si="41"/>
        <v>999.55300542494979</v>
      </c>
      <c r="N714" s="163">
        <f t="shared" si="42"/>
        <v>999.5530054249499</v>
      </c>
      <c r="O714" s="165">
        <f>appliance_sim_data!D716-N714</f>
        <v>-754.5530054249499</v>
      </c>
      <c r="P714" s="165">
        <f t="shared" si="43"/>
        <v>754.5530054249499</v>
      </c>
    </row>
    <row r="715" spans="8:16" x14ac:dyDescent="0.2">
      <c r="H715" s="157">
        <v>0.48958333333333298</v>
      </c>
      <c r="I715" s="126">
        <v>1031.7079527309127</v>
      </c>
      <c r="J715" s="126">
        <v>1000.6754895158865</v>
      </c>
      <c r="K715" s="126">
        <v>1</v>
      </c>
      <c r="L715" s="126">
        <f t="shared" ref="L715:L778" si="44">I715*K715</f>
        <v>1031.7079527309127</v>
      </c>
      <c r="M715" s="126">
        <f t="shared" ref="M715:M778" si="45">J715*K715</f>
        <v>1000.6754895158865</v>
      </c>
      <c r="N715" s="163">
        <f t="shared" ref="N715:N778" si="46">M715*$B$46*$B$47</f>
        <v>1000.6754895158865</v>
      </c>
      <c r="O715" s="165">
        <f>appliance_sim_data!D717-N715</f>
        <v>-755.67548951588651</v>
      </c>
      <c r="P715" s="165">
        <f t="shared" ref="P715:P778" si="47">IF(O715&lt;0, ABS(O715), 0)</f>
        <v>755.67548951588651</v>
      </c>
    </row>
    <row r="716" spans="8:16" x14ac:dyDescent="0.2">
      <c r="H716" s="157">
        <v>0.49027777777777798</v>
      </c>
      <c r="I716" s="126">
        <v>1031.9625427035069</v>
      </c>
      <c r="J716" s="126">
        <v>1001.7848218018205</v>
      </c>
      <c r="K716" s="126">
        <v>1</v>
      </c>
      <c r="L716" s="126">
        <f t="shared" si="44"/>
        <v>1031.9625427035069</v>
      </c>
      <c r="M716" s="126">
        <f t="shared" si="45"/>
        <v>1001.7848218018205</v>
      </c>
      <c r="N716" s="163">
        <f t="shared" si="46"/>
        <v>1001.7848218018206</v>
      </c>
      <c r="O716" s="165">
        <f>appliance_sim_data!D718-N716</f>
        <v>-576.78482180182061</v>
      </c>
      <c r="P716" s="165">
        <f t="shared" si="47"/>
        <v>576.78482180182061</v>
      </c>
    </row>
    <row r="717" spans="8:16" x14ac:dyDescent="0.2">
      <c r="H717" s="157">
        <v>0.49097222222222198</v>
      </c>
      <c r="I717" s="126">
        <v>1032.2136742442297</v>
      </c>
      <c r="J717" s="126">
        <v>1002.8809814046232</v>
      </c>
      <c r="K717" s="126">
        <v>1</v>
      </c>
      <c r="L717" s="126">
        <f t="shared" si="44"/>
        <v>1032.2136742442297</v>
      </c>
      <c r="M717" s="126">
        <f t="shared" si="45"/>
        <v>1002.8809814046232</v>
      </c>
      <c r="N717" s="163">
        <f t="shared" si="46"/>
        <v>1002.8809814046232</v>
      </c>
      <c r="O717" s="165">
        <f>appliance_sim_data!D719-N717</f>
        <v>-577.88098140462318</v>
      </c>
      <c r="P717" s="165">
        <f t="shared" si="47"/>
        <v>577.88098140462318</v>
      </c>
    </row>
    <row r="718" spans="8:16" x14ac:dyDescent="0.2">
      <c r="H718" s="157">
        <v>0.49166666666666697</v>
      </c>
      <c r="I718" s="126">
        <v>1032.4613593251049</v>
      </c>
      <c r="J718" s="126">
        <v>1003.9639476938856</v>
      </c>
      <c r="K718" s="126">
        <v>1</v>
      </c>
      <c r="L718" s="126">
        <f t="shared" si="44"/>
        <v>1032.4613593251049</v>
      </c>
      <c r="M718" s="126">
        <f t="shared" si="45"/>
        <v>1003.9639476938856</v>
      </c>
      <c r="N718" s="163">
        <f t="shared" si="46"/>
        <v>1003.9639476938858</v>
      </c>
      <c r="O718" s="165">
        <f>appliance_sim_data!D720-N718</f>
        <v>-578.96394769388576</v>
      </c>
      <c r="P718" s="165">
        <f t="shared" si="47"/>
        <v>578.96394769388576</v>
      </c>
    </row>
    <row r="719" spans="8:16" x14ac:dyDescent="0.2">
      <c r="H719" s="157">
        <v>0.49236111111111103</v>
      </c>
      <c r="I719" s="126">
        <v>1032.7056097370489</v>
      </c>
      <c r="J719" s="126">
        <v>1005.0337002873122</v>
      </c>
      <c r="K719" s="126">
        <v>1</v>
      </c>
      <c r="L719" s="126">
        <f t="shared" si="44"/>
        <v>1032.7056097370489</v>
      </c>
      <c r="M719" s="126">
        <f t="shared" si="45"/>
        <v>1005.0337002873122</v>
      </c>
      <c r="N719" s="163">
        <f t="shared" si="46"/>
        <v>1005.0337002873123</v>
      </c>
      <c r="O719" s="165">
        <f>appliance_sim_data!D721-N719</f>
        <v>-580.03370028731229</v>
      </c>
      <c r="P719" s="165">
        <f t="shared" si="47"/>
        <v>580.03370028731229</v>
      </c>
    </row>
    <row r="720" spans="8:16" x14ac:dyDescent="0.2">
      <c r="H720" s="157">
        <v>0.49305555555555602</v>
      </c>
      <c r="I720" s="126">
        <v>1032.9464370911296</v>
      </c>
      <c r="J720" s="126">
        <v>1006.0902190511113</v>
      </c>
      <c r="K720" s="126">
        <v>1</v>
      </c>
      <c r="L720" s="126">
        <f t="shared" si="44"/>
        <v>1032.9464370911296</v>
      </c>
      <c r="M720" s="126">
        <f t="shared" si="45"/>
        <v>1006.0902190511113</v>
      </c>
      <c r="N720" s="163">
        <f t="shared" si="46"/>
        <v>1006.0902190511114</v>
      </c>
      <c r="O720" s="165">
        <f>appliance_sim_data!D722-N720</f>
        <v>-404.09021905111138</v>
      </c>
      <c r="P720" s="165">
        <f t="shared" si="47"/>
        <v>404.09021905111138</v>
      </c>
    </row>
    <row r="721" spans="8:16" x14ac:dyDescent="0.2">
      <c r="H721" s="157">
        <v>0.49375000000000002</v>
      </c>
      <c r="I721" s="126">
        <v>1033.1838528198043</v>
      </c>
      <c r="J721" s="126">
        <v>1007.1334841003795</v>
      </c>
      <c r="K721" s="126">
        <v>1</v>
      </c>
      <c r="L721" s="126">
        <f t="shared" si="44"/>
        <v>1033.1838528198043</v>
      </c>
      <c r="M721" s="126">
        <f t="shared" si="45"/>
        <v>1007.1334841003795</v>
      </c>
      <c r="N721" s="163">
        <f t="shared" si="46"/>
        <v>1007.1334841003795</v>
      </c>
      <c r="O721" s="165">
        <f>appliance_sim_data!D723-N721</f>
        <v>-405.13348410037952</v>
      </c>
      <c r="P721" s="165">
        <f t="shared" si="47"/>
        <v>405.13348410037952</v>
      </c>
    </row>
    <row r="722" spans="8:16" x14ac:dyDescent="0.2">
      <c r="H722" s="157">
        <v>0.49444444444444402</v>
      </c>
      <c r="I722" s="126">
        <v>1033.4178681781361</v>
      </c>
      <c r="J722" s="126">
        <v>1008.1634757994815</v>
      </c>
      <c r="K722" s="126">
        <v>1</v>
      </c>
      <c r="L722" s="126">
        <f t="shared" si="44"/>
        <v>1033.4178681781361</v>
      </c>
      <c r="M722" s="126">
        <f t="shared" si="45"/>
        <v>1008.1634757994815</v>
      </c>
      <c r="N722" s="163">
        <f t="shared" si="46"/>
        <v>1008.1634757994815</v>
      </c>
      <c r="O722" s="165">
        <f>appliance_sim_data!D724-N722</f>
        <v>-583.16347579948149</v>
      </c>
      <c r="P722" s="165">
        <f t="shared" si="47"/>
        <v>583.16347579948149</v>
      </c>
    </row>
    <row r="723" spans="8:16" x14ac:dyDescent="0.2">
      <c r="H723" s="157">
        <v>0.49513888888888902</v>
      </c>
      <c r="I723" s="126">
        <v>1033.6484942449881</v>
      </c>
      <c r="J723" s="126">
        <v>1009.1801747624249</v>
      </c>
      <c r="K723" s="126">
        <v>1</v>
      </c>
      <c r="L723" s="126">
        <f t="shared" si="44"/>
        <v>1033.6484942449881</v>
      </c>
      <c r="M723" s="126">
        <f t="shared" si="45"/>
        <v>1009.1801747624249</v>
      </c>
      <c r="N723" s="163">
        <f t="shared" si="46"/>
        <v>1009.1801747624249</v>
      </c>
      <c r="O723" s="165">
        <f>appliance_sim_data!D725-N723</f>
        <v>-584.18017476242494</v>
      </c>
      <c r="P723" s="165">
        <f t="shared" si="47"/>
        <v>584.18017476242494</v>
      </c>
    </row>
    <row r="724" spans="8:16" x14ac:dyDescent="0.2">
      <c r="H724" s="157">
        <v>0.49583333333333302</v>
      </c>
      <c r="I724" s="126">
        <v>1033.8757419241995</v>
      </c>
      <c r="J724" s="126">
        <v>1010.1835618532332</v>
      </c>
      <c r="K724" s="126">
        <v>1</v>
      </c>
      <c r="L724" s="126">
        <f t="shared" si="44"/>
        <v>1033.8757419241995</v>
      </c>
      <c r="M724" s="126">
        <f t="shared" si="45"/>
        <v>1010.1835618532332</v>
      </c>
      <c r="N724" s="163">
        <f t="shared" si="46"/>
        <v>1010.1835618532332</v>
      </c>
      <c r="O724" s="165">
        <f>appliance_sim_data!D726-N724</f>
        <v>-585.18356185323319</v>
      </c>
      <c r="P724" s="165">
        <f t="shared" si="47"/>
        <v>585.18356185323319</v>
      </c>
    </row>
    <row r="725" spans="8:16" x14ac:dyDescent="0.2">
      <c r="H725" s="157">
        <v>0.49652777777777801</v>
      </c>
      <c r="I725" s="126">
        <v>1034.0996219457384</v>
      </c>
      <c r="J725" s="126">
        <v>1011.1736181863088</v>
      </c>
      <c r="K725" s="126">
        <v>1</v>
      </c>
      <c r="L725" s="126">
        <f t="shared" si="44"/>
        <v>1034.0996219457384</v>
      </c>
      <c r="M725" s="126">
        <f t="shared" si="45"/>
        <v>1011.1736181863088</v>
      </c>
      <c r="N725" s="163">
        <f t="shared" si="46"/>
        <v>1011.1736181863088</v>
      </c>
      <c r="O725" s="165">
        <f>appliance_sim_data!D727-N725</f>
        <v>-586.17361818630877</v>
      </c>
      <c r="P725" s="165">
        <f t="shared" si="47"/>
        <v>586.17361818630877</v>
      </c>
    </row>
    <row r="726" spans="8:16" x14ac:dyDescent="0.2">
      <c r="H726" s="157">
        <v>0.49722222222222201</v>
      </c>
      <c r="I726" s="126">
        <v>1034.3201448668353</v>
      </c>
      <c r="J726" s="126">
        <v>1012.1503251267973</v>
      </c>
      <c r="K726" s="126">
        <v>1</v>
      </c>
      <c r="L726" s="126">
        <f t="shared" si="44"/>
        <v>1034.3201448668353</v>
      </c>
      <c r="M726" s="126">
        <f t="shared" si="45"/>
        <v>1012.1503251267973</v>
      </c>
      <c r="N726" s="163">
        <f t="shared" si="46"/>
        <v>1012.1503251267973</v>
      </c>
      <c r="O726" s="165">
        <f>appliance_sim_data!D728-N726</f>
        <v>-587.15032512679727</v>
      </c>
      <c r="P726" s="165">
        <f t="shared" si="47"/>
        <v>587.15032512679727</v>
      </c>
    </row>
    <row r="727" spans="8:16" x14ac:dyDescent="0.2">
      <c r="H727" s="157">
        <v>0.49791666666666701</v>
      </c>
      <c r="I727" s="126">
        <v>1034.5373210730975</v>
      </c>
      <c r="J727" s="126">
        <v>1013.1136642909419</v>
      </c>
      <c r="K727" s="126">
        <v>1</v>
      </c>
      <c r="L727" s="126">
        <f t="shared" si="44"/>
        <v>1034.5373210730975</v>
      </c>
      <c r="M727" s="126">
        <f t="shared" si="45"/>
        <v>1013.1136642909419</v>
      </c>
      <c r="N727" s="163">
        <f t="shared" si="46"/>
        <v>1013.113664290942</v>
      </c>
      <c r="O727" s="165">
        <f>appliance_sim_data!D729-N727</f>
        <v>-588.11366429094198</v>
      </c>
      <c r="P727" s="165">
        <f t="shared" si="47"/>
        <v>588.11366429094198</v>
      </c>
    </row>
    <row r="728" spans="8:16" x14ac:dyDescent="0.2">
      <c r="H728" s="157">
        <v>0.49861111111111101</v>
      </c>
      <c r="I728" s="126">
        <v>1034.7511607796005</v>
      </c>
      <c r="J728" s="126">
        <v>1014.0636175464364</v>
      </c>
      <c r="K728" s="126">
        <v>1</v>
      </c>
      <c r="L728" s="126">
        <f t="shared" si="44"/>
        <v>1034.7511607796005</v>
      </c>
      <c r="M728" s="126">
        <f t="shared" si="45"/>
        <v>1014.0636175464364</v>
      </c>
      <c r="N728" s="163">
        <f t="shared" si="46"/>
        <v>1014.0636175464365</v>
      </c>
      <c r="O728" s="165">
        <f>appliance_sim_data!D730-N728</f>
        <v>-589.06361754643649</v>
      </c>
      <c r="P728" s="165">
        <f t="shared" si="47"/>
        <v>589.06361754643649</v>
      </c>
    </row>
    <row r="729" spans="8:16" x14ac:dyDescent="0.2">
      <c r="H729" s="157">
        <v>0.499305555555556</v>
      </c>
      <c r="I729" s="126">
        <v>1034.9616740319639</v>
      </c>
      <c r="J729" s="126">
        <v>1015.0001670127721</v>
      </c>
      <c r="K729" s="126">
        <v>1</v>
      </c>
      <c r="L729" s="126">
        <f t="shared" si="44"/>
        <v>1034.9616740319639</v>
      </c>
      <c r="M729" s="126">
        <f t="shared" si="45"/>
        <v>1015.0001670127721</v>
      </c>
      <c r="N729" s="163">
        <f t="shared" si="46"/>
        <v>1015.0001670127721</v>
      </c>
      <c r="O729" s="165">
        <f>appliance_sim_data!D731-N729</f>
        <v>-590.00016701277207</v>
      </c>
      <c r="P729" s="165">
        <f t="shared" si="47"/>
        <v>590.00016701277207</v>
      </c>
    </row>
    <row r="730" spans="8:16" x14ac:dyDescent="0.2">
      <c r="H730" s="157">
        <v>0.5</v>
      </c>
      <c r="I730" s="126">
        <v>1035.168870707404</v>
      </c>
      <c r="J730" s="126">
        <v>1015.9232950615808</v>
      </c>
      <c r="K730" s="126">
        <v>1</v>
      </c>
      <c r="L730" s="126">
        <f t="shared" si="44"/>
        <v>1035.168870707404</v>
      </c>
      <c r="M730" s="126">
        <f t="shared" si="45"/>
        <v>1015.9232950615808</v>
      </c>
      <c r="N730" s="163">
        <f t="shared" si="46"/>
        <v>1015.9232950615808</v>
      </c>
      <c r="O730" s="165">
        <f>appliance_sim_data!D732-N730</f>
        <v>-590.9232950615808</v>
      </c>
      <c r="P730" s="165">
        <f t="shared" si="47"/>
        <v>590.9232950615808</v>
      </c>
    </row>
    <row r="731" spans="8:16" x14ac:dyDescent="0.2">
      <c r="H731" s="157">
        <v>0.500694444444444</v>
      </c>
      <c r="I731" s="126">
        <v>1035.3727605157694</v>
      </c>
      <c r="J731" s="126">
        <v>1016.832984316971</v>
      </c>
      <c r="K731" s="126">
        <v>1</v>
      </c>
      <c r="L731" s="126">
        <f t="shared" si="44"/>
        <v>1035.3727605157694</v>
      </c>
      <c r="M731" s="126">
        <f t="shared" si="45"/>
        <v>1016.832984316971</v>
      </c>
      <c r="N731" s="163">
        <f t="shared" si="46"/>
        <v>1016.832984316971</v>
      </c>
      <c r="O731" s="165">
        <f>appliance_sim_data!D733-N731</f>
        <v>-591.83298431697096</v>
      </c>
      <c r="P731" s="165">
        <f t="shared" si="47"/>
        <v>591.83298431697096</v>
      </c>
    </row>
    <row r="732" spans="8:16" x14ac:dyDescent="0.2">
      <c r="H732" s="157">
        <v>0.50138888888888899</v>
      </c>
      <c r="I732" s="126">
        <v>1035.5733530005559</v>
      </c>
      <c r="J732" s="126">
        <v>1017.7292176558627</v>
      </c>
      <c r="K732" s="126">
        <v>1</v>
      </c>
      <c r="L732" s="126">
        <f t="shared" si="44"/>
        <v>1035.5733530005559</v>
      </c>
      <c r="M732" s="126">
        <f t="shared" si="45"/>
        <v>1017.7292176558627</v>
      </c>
      <c r="N732" s="163">
        <f t="shared" si="46"/>
        <v>1017.7292176558627</v>
      </c>
      <c r="O732" s="165">
        <f>appliance_sim_data!D734-N732</f>
        <v>-592.72921765586273</v>
      </c>
      <c r="P732" s="165">
        <f t="shared" si="47"/>
        <v>592.72921765586273</v>
      </c>
    </row>
    <row r="733" spans="8:16" x14ac:dyDescent="0.2">
      <c r="H733" s="157">
        <v>0.50208333333333299</v>
      </c>
      <c r="I733" s="126">
        <v>1035.7706575399036</v>
      </c>
      <c r="J733" s="126">
        <v>1018.6119782083144</v>
      </c>
      <c r="K733" s="126">
        <v>1</v>
      </c>
      <c r="L733" s="126">
        <f t="shared" si="44"/>
        <v>1035.7706575399036</v>
      </c>
      <c r="M733" s="126">
        <f t="shared" si="45"/>
        <v>1018.6119782083144</v>
      </c>
      <c r="N733" s="163">
        <f t="shared" si="46"/>
        <v>1018.6119782083144</v>
      </c>
      <c r="O733" s="165">
        <f>appliance_sim_data!D735-N733</f>
        <v>-416.61197820831444</v>
      </c>
      <c r="P733" s="165">
        <f t="shared" si="47"/>
        <v>416.61197820831444</v>
      </c>
    </row>
    <row r="734" spans="8:16" x14ac:dyDescent="0.2">
      <c r="H734" s="157">
        <v>0.50277777777777799</v>
      </c>
      <c r="I734" s="126">
        <v>1035.9646833475738</v>
      </c>
      <c r="J734" s="126">
        <v>1019.4812493578454</v>
      </c>
      <c r="K734" s="126">
        <v>1</v>
      </c>
      <c r="L734" s="126">
        <f t="shared" si="44"/>
        <v>1035.9646833475738</v>
      </c>
      <c r="M734" s="126">
        <f t="shared" si="45"/>
        <v>1019.4812493578454</v>
      </c>
      <c r="N734" s="163">
        <f t="shared" si="46"/>
        <v>1019.4812493578455</v>
      </c>
      <c r="O734" s="165">
        <f>appliance_sim_data!D736-N734</f>
        <v>-548.48124935784551</v>
      </c>
      <c r="P734" s="165">
        <f t="shared" si="47"/>
        <v>548.48124935784551</v>
      </c>
    </row>
    <row r="735" spans="8:16" x14ac:dyDescent="0.2">
      <c r="H735" s="157">
        <v>0.50347222222222199</v>
      </c>
      <c r="I735" s="126">
        <v>1036.1554394739101</v>
      </c>
      <c r="J735" s="126">
        <v>1020.337014741758</v>
      </c>
      <c r="K735" s="126">
        <v>1</v>
      </c>
      <c r="L735" s="126">
        <f t="shared" si="44"/>
        <v>1036.1554394739101</v>
      </c>
      <c r="M735" s="126">
        <f t="shared" si="45"/>
        <v>1020.337014741758</v>
      </c>
      <c r="N735" s="163">
        <f t="shared" si="46"/>
        <v>1020.337014741758</v>
      </c>
      <c r="O735" s="165">
        <f>appliance_sim_data!D737-N735</f>
        <v>-726.33701474175803</v>
      </c>
      <c r="P735" s="165">
        <f t="shared" si="47"/>
        <v>726.33701474175803</v>
      </c>
    </row>
    <row r="736" spans="8:16" x14ac:dyDescent="0.2">
      <c r="H736" s="157">
        <v>0.50416666666666698</v>
      </c>
      <c r="I736" s="126">
        <v>1036.3429348067766</v>
      </c>
      <c r="J736" s="126">
        <v>1021.1792582514462</v>
      </c>
      <c r="K736" s="126">
        <v>1</v>
      </c>
      <c r="L736" s="126">
        <f t="shared" si="44"/>
        <v>1036.3429348067766</v>
      </c>
      <c r="M736" s="126">
        <f t="shared" si="45"/>
        <v>1021.1792582514462</v>
      </c>
      <c r="N736" s="163">
        <f t="shared" si="46"/>
        <v>1021.1792582514462</v>
      </c>
      <c r="O736" s="165">
        <f>appliance_sim_data!D738-N736</f>
        <v>-727.17925825144619</v>
      </c>
      <c r="P736" s="165">
        <f t="shared" si="47"/>
        <v>727.17925825144619</v>
      </c>
    </row>
    <row r="737" spans="8:16" x14ac:dyDescent="0.2">
      <c r="H737" s="157">
        <v>0.50486111111111098</v>
      </c>
      <c r="I737" s="126">
        <v>1036.5271780724827</v>
      </c>
      <c r="J737" s="126">
        <v>1022.0079640327081</v>
      </c>
      <c r="K737" s="126">
        <v>1</v>
      </c>
      <c r="L737" s="126">
        <f t="shared" si="44"/>
        <v>1036.5271780724827</v>
      </c>
      <c r="M737" s="126">
        <f t="shared" si="45"/>
        <v>1022.0079640327081</v>
      </c>
      <c r="N737" s="163">
        <f t="shared" si="46"/>
        <v>1022.0079640327081</v>
      </c>
      <c r="O737" s="165">
        <f>appliance_sim_data!D739-N737</f>
        <v>-728.00796403270806</v>
      </c>
      <c r="P737" s="165">
        <f t="shared" si="47"/>
        <v>728.00796403270806</v>
      </c>
    </row>
    <row r="738" spans="8:16" x14ac:dyDescent="0.2">
      <c r="H738" s="157">
        <v>0.50555555555555598</v>
      </c>
      <c r="I738" s="126">
        <v>1036.7081778366862</v>
      </c>
      <c r="J738" s="126">
        <v>1022.8231164860498</v>
      </c>
      <c r="K738" s="126">
        <v>1</v>
      </c>
      <c r="L738" s="126">
        <f t="shared" si="44"/>
        <v>1036.7081778366862</v>
      </c>
      <c r="M738" s="126">
        <f t="shared" si="45"/>
        <v>1022.8231164860498</v>
      </c>
      <c r="N738" s="163">
        <f t="shared" si="46"/>
        <v>1022.8231164860498</v>
      </c>
      <c r="O738" s="165">
        <f>appliance_sim_data!D740-N738</f>
        <v>-908.8231164860498</v>
      </c>
      <c r="P738" s="165">
        <f t="shared" si="47"/>
        <v>908.8231164860498</v>
      </c>
    </row>
    <row r="739" spans="8:16" x14ac:dyDescent="0.2">
      <c r="H739" s="157">
        <v>0.50624999999999998</v>
      </c>
      <c r="I739" s="126">
        <v>1036.8859425052797</v>
      </c>
      <c r="J739" s="126">
        <v>1023.6247002669827</v>
      </c>
      <c r="K739" s="126">
        <v>1</v>
      </c>
      <c r="L739" s="126">
        <f t="shared" si="44"/>
        <v>1036.8859425052797</v>
      </c>
      <c r="M739" s="126">
        <f t="shared" si="45"/>
        <v>1023.6247002669827</v>
      </c>
      <c r="N739" s="163">
        <f t="shared" si="46"/>
        <v>1023.6247002669827</v>
      </c>
      <c r="O739" s="165">
        <f>appliance_sim_data!D741-N739</f>
        <v>-909.6247002669827</v>
      </c>
      <c r="P739" s="165">
        <f t="shared" si="47"/>
        <v>909.6247002669827</v>
      </c>
    </row>
    <row r="740" spans="8:16" x14ac:dyDescent="0.2">
      <c r="H740" s="157">
        <v>0.50694444444444398</v>
      </c>
      <c r="I740" s="126">
        <v>1037.0604803252604</v>
      </c>
      <c r="J740" s="126">
        <v>1024.4127002863197</v>
      </c>
      <c r="K740" s="126">
        <v>1</v>
      </c>
      <c r="L740" s="126">
        <f t="shared" si="44"/>
        <v>1037.0604803252604</v>
      </c>
      <c r="M740" s="126">
        <f t="shared" si="45"/>
        <v>1024.4127002863197</v>
      </c>
      <c r="N740" s="163">
        <f t="shared" si="46"/>
        <v>1024.4127002863197</v>
      </c>
      <c r="O740" s="165">
        <f>appliance_sim_data!D742-N740</f>
        <v>-910.4127002863197</v>
      </c>
      <c r="P740" s="165">
        <f t="shared" si="47"/>
        <v>910.4127002863197</v>
      </c>
    </row>
    <row r="741" spans="8:16" x14ac:dyDescent="0.2">
      <c r="H741" s="157">
        <v>0.50763888888888897</v>
      </c>
      <c r="I741" s="126">
        <v>1037.2317993855797</v>
      </c>
      <c r="J741" s="126">
        <v>1025.1871017104643</v>
      </c>
      <c r="K741" s="126">
        <v>1</v>
      </c>
      <c r="L741" s="126">
        <f t="shared" si="44"/>
        <v>1037.2317993855797</v>
      </c>
      <c r="M741" s="126">
        <f t="shared" si="45"/>
        <v>1025.1871017104643</v>
      </c>
      <c r="N741" s="163">
        <f t="shared" si="46"/>
        <v>1025.1871017104643</v>
      </c>
      <c r="O741" s="165">
        <f>appliance_sim_data!D743-N741</f>
        <v>-911.18710171046428</v>
      </c>
      <c r="P741" s="165">
        <f t="shared" si="47"/>
        <v>911.18710171046428</v>
      </c>
    </row>
    <row r="742" spans="8:16" x14ac:dyDescent="0.2">
      <c r="H742" s="157">
        <v>0.50833333333333297</v>
      </c>
      <c r="I742" s="126">
        <v>1037.3999076179775</v>
      </c>
      <c r="J742" s="126">
        <v>1025.9478899616943</v>
      </c>
      <c r="K742" s="126">
        <v>1</v>
      </c>
      <c r="L742" s="126">
        <f t="shared" si="44"/>
        <v>1037.3999076179775</v>
      </c>
      <c r="M742" s="126">
        <f t="shared" si="45"/>
        <v>1025.9478899616943</v>
      </c>
      <c r="N742" s="163">
        <f t="shared" si="46"/>
        <v>1025.9478899616943</v>
      </c>
      <c r="O742" s="165">
        <f>appliance_sim_data!D744-N742</f>
        <v>-911.94788996169427</v>
      </c>
      <c r="P742" s="165">
        <f t="shared" si="47"/>
        <v>911.94788996169427</v>
      </c>
    </row>
    <row r="743" spans="8:16" x14ac:dyDescent="0.2">
      <c r="H743" s="157">
        <v>0.50902777777777797</v>
      </c>
      <c r="I743" s="126">
        <v>1037.5648127977993</v>
      </c>
      <c r="J743" s="126">
        <v>1026.6950507184436</v>
      </c>
      <c r="K743" s="126">
        <v>1</v>
      </c>
      <c r="L743" s="126">
        <f t="shared" si="44"/>
        <v>1037.5648127977993</v>
      </c>
      <c r="M743" s="126">
        <f t="shared" si="45"/>
        <v>1026.6950507184436</v>
      </c>
      <c r="N743" s="163">
        <f t="shared" si="46"/>
        <v>1026.6950507184436</v>
      </c>
      <c r="O743" s="165">
        <f>appliance_sim_data!D745-N743</f>
        <v>747.30494928155645</v>
      </c>
      <c r="P743" s="165">
        <f t="shared" si="47"/>
        <v>0</v>
      </c>
    </row>
    <row r="744" spans="8:16" x14ac:dyDescent="0.2">
      <c r="H744" s="157">
        <v>0.50972222222222197</v>
      </c>
      <c r="I744" s="126">
        <v>1037.7265225447939</v>
      </c>
      <c r="J744" s="126">
        <v>1027.4285699155748</v>
      </c>
      <c r="K744" s="126">
        <v>1</v>
      </c>
      <c r="L744" s="126">
        <f t="shared" si="44"/>
        <v>1037.7265225447939</v>
      </c>
      <c r="M744" s="126">
        <f t="shared" si="45"/>
        <v>1027.4285699155748</v>
      </c>
      <c r="N744" s="163">
        <f t="shared" si="46"/>
        <v>1027.4285699155751</v>
      </c>
      <c r="O744" s="165">
        <f>appliance_sim_data!D746-N744</f>
        <v>746.57143008442495</v>
      </c>
      <c r="P744" s="165">
        <f t="shared" si="47"/>
        <v>0</v>
      </c>
    </row>
    <row r="745" spans="8:16" x14ac:dyDescent="0.2">
      <c r="H745" s="157">
        <v>0.51041666666666696</v>
      </c>
      <c r="I745" s="126">
        <v>1037.885044323896</v>
      </c>
      <c r="J745" s="126">
        <v>1028.1484337446516</v>
      </c>
      <c r="K745" s="126">
        <v>1</v>
      </c>
      <c r="L745" s="126">
        <f t="shared" si="44"/>
        <v>1037.885044323896</v>
      </c>
      <c r="M745" s="126">
        <f t="shared" si="45"/>
        <v>1028.1484337446516</v>
      </c>
      <c r="N745" s="163">
        <f t="shared" si="46"/>
        <v>1028.1484337446516</v>
      </c>
      <c r="O745" s="165">
        <f>appliance_sim_data!D747-N745</f>
        <v>745.85156625534842</v>
      </c>
      <c r="P745" s="165">
        <f t="shared" si="47"/>
        <v>0</v>
      </c>
    </row>
    <row r="746" spans="8:16" x14ac:dyDescent="0.2">
      <c r="H746" s="157">
        <v>0.51111111111111096</v>
      </c>
      <c r="I746" s="126">
        <v>1038.0403854459919</v>
      </c>
      <c r="J746" s="126">
        <v>1028.8546286542012</v>
      </c>
      <c r="K746" s="126">
        <v>1</v>
      </c>
      <c r="L746" s="126">
        <f t="shared" si="44"/>
        <v>1038.0403854459919</v>
      </c>
      <c r="M746" s="126">
        <f t="shared" si="45"/>
        <v>1028.8546286542012</v>
      </c>
      <c r="N746" s="163">
        <f t="shared" si="46"/>
        <v>1028.8546286542012</v>
      </c>
      <c r="O746" s="165">
        <f>appliance_sim_data!D748-N746</f>
        <v>-737.85462865420118</v>
      </c>
      <c r="P746" s="165">
        <f t="shared" si="47"/>
        <v>737.85462865420118</v>
      </c>
    </row>
    <row r="747" spans="8:16" x14ac:dyDescent="0.2">
      <c r="H747" s="157">
        <v>0.51180555555555596</v>
      </c>
      <c r="I747" s="126">
        <v>1038.1925530686678</v>
      </c>
      <c r="J747" s="126">
        <v>1029.5471413499774</v>
      </c>
      <c r="K747" s="126">
        <v>1</v>
      </c>
      <c r="L747" s="126">
        <f t="shared" si="44"/>
        <v>1038.1925530686678</v>
      </c>
      <c r="M747" s="126">
        <f t="shared" si="45"/>
        <v>1029.5471413499774</v>
      </c>
      <c r="N747" s="163">
        <f t="shared" si="46"/>
        <v>1029.5471413499774</v>
      </c>
      <c r="O747" s="165">
        <f>appliance_sim_data!D749-N747</f>
        <v>-738.54714134997744</v>
      </c>
      <c r="P747" s="165">
        <f t="shared" si="47"/>
        <v>738.54714134997744</v>
      </c>
    </row>
    <row r="748" spans="8:16" x14ac:dyDescent="0.2">
      <c r="H748" s="157">
        <v>0.51249999999999996</v>
      </c>
      <c r="I748" s="126">
        <v>1038.3415541969418</v>
      </c>
      <c r="J748" s="126">
        <v>1030.2259587952151</v>
      </c>
      <c r="K748" s="126">
        <v>1</v>
      </c>
      <c r="L748" s="126">
        <f t="shared" si="44"/>
        <v>1038.3415541969418</v>
      </c>
      <c r="M748" s="126">
        <f t="shared" si="45"/>
        <v>1030.2259587952151</v>
      </c>
      <c r="N748" s="163">
        <f t="shared" si="46"/>
        <v>1030.2259587952151</v>
      </c>
      <c r="O748" s="165">
        <f>appliance_sim_data!D750-N748</f>
        <v>-421.22595879521509</v>
      </c>
      <c r="P748" s="165">
        <f t="shared" si="47"/>
        <v>421.22595879521509</v>
      </c>
    </row>
    <row r="749" spans="8:16" x14ac:dyDescent="0.2">
      <c r="H749" s="157">
        <v>0.51319444444444495</v>
      </c>
      <c r="I749" s="126">
        <v>1038.4873956839785</v>
      </c>
      <c r="J749" s="126">
        <v>1030.891068210879</v>
      </c>
      <c r="K749" s="126">
        <v>1</v>
      </c>
      <c r="L749" s="126">
        <f t="shared" si="44"/>
        <v>1038.4873956839785</v>
      </c>
      <c r="M749" s="126">
        <f t="shared" si="45"/>
        <v>1030.891068210879</v>
      </c>
      <c r="N749" s="163">
        <f t="shared" si="46"/>
        <v>1030.891068210879</v>
      </c>
      <c r="O749" s="165">
        <f>appliance_sim_data!D751-N749</f>
        <v>-421.89106821087898</v>
      </c>
      <c r="P749" s="165">
        <f t="shared" si="47"/>
        <v>421.89106821087898</v>
      </c>
    </row>
    <row r="750" spans="8:16" x14ac:dyDescent="0.2">
      <c r="H750" s="157">
        <v>0.51388888888888895</v>
      </c>
      <c r="I750" s="126">
        <v>1038.6300842317896</v>
      </c>
      <c r="J750" s="126">
        <v>1031.5424570759112</v>
      </c>
      <c r="K750" s="126">
        <v>1</v>
      </c>
      <c r="L750" s="126">
        <f t="shared" si="44"/>
        <v>1038.6300842317896</v>
      </c>
      <c r="M750" s="126">
        <f t="shared" si="45"/>
        <v>1031.5424570759112</v>
      </c>
      <c r="N750" s="163">
        <f t="shared" si="46"/>
        <v>1031.5424570759112</v>
      </c>
      <c r="O750" s="165">
        <f>appliance_sim_data!D752-N750</f>
        <v>-436.54245707591122</v>
      </c>
      <c r="P750" s="165">
        <f t="shared" si="47"/>
        <v>436.54245707591122</v>
      </c>
    </row>
    <row r="751" spans="8:16" x14ac:dyDescent="0.2">
      <c r="H751" s="157">
        <v>0.51458333333333295</v>
      </c>
      <c r="I751" s="126">
        <v>1038.7696263919152</v>
      </c>
      <c r="J751" s="126">
        <v>1032.1801131274715</v>
      </c>
      <c r="K751" s="126">
        <v>1</v>
      </c>
      <c r="L751" s="126">
        <f t="shared" si="44"/>
        <v>1038.7696263919152</v>
      </c>
      <c r="M751" s="126">
        <f t="shared" si="45"/>
        <v>1032.1801131274715</v>
      </c>
      <c r="N751" s="163">
        <f t="shared" si="46"/>
        <v>1032.1801131274715</v>
      </c>
      <c r="O751" s="165">
        <f>appliance_sim_data!D753-N751</f>
        <v>-437.18011312747149</v>
      </c>
      <c r="P751" s="165">
        <f t="shared" si="47"/>
        <v>437.18011312747149</v>
      </c>
    </row>
    <row r="752" spans="8:16" x14ac:dyDescent="0.2">
      <c r="H752" s="157">
        <v>0.51527777777777795</v>
      </c>
      <c r="I752" s="126">
        <v>1038.9060285660917</v>
      </c>
      <c r="J752" s="126">
        <v>1032.8040243611722</v>
      </c>
      <c r="K752" s="126">
        <v>1</v>
      </c>
      <c r="L752" s="126">
        <f t="shared" si="44"/>
        <v>1038.9060285660917</v>
      </c>
      <c r="M752" s="126">
        <f t="shared" si="45"/>
        <v>1032.8040243611722</v>
      </c>
      <c r="N752" s="163">
        <f t="shared" si="46"/>
        <v>1032.8040243611722</v>
      </c>
      <c r="O752" s="165">
        <f>appliance_sim_data!D754-N752</f>
        <v>-437.8040243611722</v>
      </c>
      <c r="P752" s="165">
        <f t="shared" si="47"/>
        <v>437.8040243611722</v>
      </c>
    </row>
    <row r="753" spans="8:16" x14ac:dyDescent="0.2">
      <c r="H753" s="157">
        <v>0.51597222222222205</v>
      </c>
      <c r="I753" s="126">
        <v>1039.039297006902</v>
      </c>
      <c r="J753" s="126">
        <v>1033.414179031309</v>
      </c>
      <c r="K753" s="126">
        <v>1</v>
      </c>
      <c r="L753" s="126">
        <f t="shared" si="44"/>
        <v>1039.039297006902</v>
      </c>
      <c r="M753" s="126">
        <f t="shared" si="45"/>
        <v>1033.414179031309</v>
      </c>
      <c r="N753" s="163">
        <f t="shared" si="46"/>
        <v>1033.414179031309</v>
      </c>
      <c r="O753" s="165">
        <f>appliance_sim_data!D755-N753</f>
        <v>-1005.414179031309</v>
      </c>
      <c r="P753" s="165">
        <f t="shared" si="47"/>
        <v>1005.414179031309</v>
      </c>
    </row>
    <row r="754" spans="8:16" x14ac:dyDescent="0.2">
      <c r="H754" s="157">
        <v>0.51666666666666705</v>
      </c>
      <c r="I754" s="126">
        <v>1039.1694378184109</v>
      </c>
      <c r="J754" s="126">
        <v>1034.0105656510875</v>
      </c>
      <c r="K754" s="126">
        <v>1</v>
      </c>
      <c r="L754" s="126">
        <f t="shared" si="44"/>
        <v>1039.1694378184109</v>
      </c>
      <c r="M754" s="126">
        <f t="shared" si="45"/>
        <v>1034.0105656510875</v>
      </c>
      <c r="N754" s="163">
        <f t="shared" si="46"/>
        <v>1034.0105656510875</v>
      </c>
      <c r="O754" s="165">
        <f>appliance_sim_data!D756-N754</f>
        <v>-1006.0105656510875</v>
      </c>
      <c r="P754" s="165">
        <f t="shared" si="47"/>
        <v>1006.0105656510875</v>
      </c>
    </row>
    <row r="755" spans="8:16" x14ac:dyDescent="0.2">
      <c r="H755" s="157">
        <v>0.51736111111111105</v>
      </c>
      <c r="I755" s="126">
        <v>1039.2964569567837</v>
      </c>
      <c r="J755" s="126">
        <v>1034.5931729928438</v>
      </c>
      <c r="K755" s="126">
        <v>1</v>
      </c>
      <c r="L755" s="126">
        <f t="shared" si="44"/>
        <v>1039.2964569567837</v>
      </c>
      <c r="M755" s="126">
        <f t="shared" si="45"/>
        <v>1034.5931729928438</v>
      </c>
      <c r="N755" s="163">
        <f t="shared" si="46"/>
        <v>1034.5931729928438</v>
      </c>
      <c r="O755" s="165">
        <f>appliance_sim_data!D757-N755</f>
        <v>-1006.5931729928438</v>
      </c>
      <c r="P755" s="165">
        <f t="shared" si="47"/>
        <v>1006.5931729928438</v>
      </c>
    </row>
    <row r="756" spans="8:16" x14ac:dyDescent="0.2">
      <c r="H756" s="157">
        <v>0.51805555555555605</v>
      </c>
      <c r="I756" s="126">
        <v>1039.4203602308905</v>
      </c>
      <c r="J756" s="126">
        <v>1035.1619900882595</v>
      </c>
      <c r="K756" s="126">
        <v>1</v>
      </c>
      <c r="L756" s="126">
        <f t="shared" si="44"/>
        <v>1039.4203602308905</v>
      </c>
      <c r="M756" s="126">
        <f t="shared" si="45"/>
        <v>1035.1619900882595</v>
      </c>
      <c r="N756" s="163">
        <f t="shared" si="46"/>
        <v>1035.1619900882595</v>
      </c>
      <c r="O756" s="165">
        <f>appliance_sim_data!D758-N756</f>
        <v>-1007.1619900882595</v>
      </c>
      <c r="P756" s="165">
        <f t="shared" si="47"/>
        <v>1007.1619900882595</v>
      </c>
    </row>
    <row r="757" spans="8:16" x14ac:dyDescent="0.2">
      <c r="H757" s="157">
        <v>0.51875000000000004</v>
      </c>
      <c r="I757" s="126">
        <v>1039.5411533028935</v>
      </c>
      <c r="J757" s="126">
        <v>1035.7170062285734</v>
      </c>
      <c r="K757" s="126">
        <v>0.93</v>
      </c>
      <c r="L757" s="126">
        <f t="shared" si="44"/>
        <v>966.773272571691</v>
      </c>
      <c r="M757" s="126">
        <f t="shared" si="45"/>
        <v>963.21681579257324</v>
      </c>
      <c r="N757" s="163">
        <f t="shared" si="46"/>
        <v>963.21681579257336</v>
      </c>
      <c r="O757" s="165">
        <f>appliance_sim_data!D759-N757</f>
        <v>-935.21681579257336</v>
      </c>
      <c r="P757" s="165">
        <f t="shared" si="47"/>
        <v>935.21681579257336</v>
      </c>
    </row>
    <row r="758" spans="8:16" x14ac:dyDescent="0.2">
      <c r="H758" s="157">
        <v>0.51944444444444404</v>
      </c>
      <c r="I758" s="126">
        <v>1039.6588416888196</v>
      </c>
      <c r="J758" s="126">
        <v>1036.2582109647874</v>
      </c>
      <c r="K758" s="126">
        <v>0.93</v>
      </c>
      <c r="L758" s="126">
        <f t="shared" si="44"/>
        <v>966.8827227706023</v>
      </c>
      <c r="M758" s="126">
        <f t="shared" si="45"/>
        <v>963.72013619725237</v>
      </c>
      <c r="N758" s="163">
        <f t="shared" si="46"/>
        <v>963.72013619725249</v>
      </c>
      <c r="O758" s="165">
        <f>appliance_sim_data!D760-N758</f>
        <v>-935.72013619725249</v>
      </c>
      <c r="P758" s="165">
        <f t="shared" si="47"/>
        <v>935.72013619725249</v>
      </c>
    </row>
    <row r="759" spans="8:16" x14ac:dyDescent="0.2">
      <c r="H759" s="157">
        <v>0.52013888888888904</v>
      </c>
      <c r="I759" s="126">
        <v>1039.773430759119</v>
      </c>
      <c r="J759" s="126">
        <v>1036.7855941078678</v>
      </c>
      <c r="K759" s="126">
        <v>0.92</v>
      </c>
      <c r="L759" s="126">
        <f t="shared" si="44"/>
        <v>956.59155629838961</v>
      </c>
      <c r="M759" s="126">
        <f t="shared" si="45"/>
        <v>953.84274657923845</v>
      </c>
      <c r="N759" s="163">
        <f t="shared" si="46"/>
        <v>953.84274657923856</v>
      </c>
      <c r="O759" s="165">
        <f>appliance_sim_data!D761-N759</f>
        <v>-925.84274657923856</v>
      </c>
      <c r="P759" s="165">
        <f t="shared" si="47"/>
        <v>925.84274657923856</v>
      </c>
    </row>
    <row r="760" spans="8:16" x14ac:dyDescent="0.2">
      <c r="H760" s="157">
        <v>0.52083333333333304</v>
      </c>
      <c r="I760" s="126">
        <v>1039.8849257392055</v>
      </c>
      <c r="J760" s="126">
        <v>1037.2991457289404</v>
      </c>
      <c r="K760" s="126">
        <v>0.92</v>
      </c>
      <c r="L760" s="126">
        <f t="shared" si="44"/>
        <v>956.69413168006918</v>
      </c>
      <c r="M760" s="126">
        <f t="shared" si="45"/>
        <v>954.31521407062519</v>
      </c>
      <c r="N760" s="163">
        <f t="shared" si="46"/>
        <v>954.31521407062519</v>
      </c>
      <c r="O760" s="165">
        <f>appliance_sim_data!D762-N760</f>
        <v>-926.31521407062519</v>
      </c>
      <c r="P760" s="165">
        <f t="shared" si="47"/>
        <v>926.31521407062519</v>
      </c>
    </row>
    <row r="761" spans="8:16" x14ac:dyDescent="0.2">
      <c r="H761" s="157">
        <v>0.52152777777777803</v>
      </c>
      <c r="I761" s="126">
        <v>1039.9933317099837</v>
      </c>
      <c r="J761" s="126">
        <v>1037.7988561594816</v>
      </c>
      <c r="K761" s="126">
        <v>0.91</v>
      </c>
      <c r="L761" s="126">
        <f t="shared" si="44"/>
        <v>946.39393185608526</v>
      </c>
      <c r="M761" s="126">
        <f t="shared" si="45"/>
        <v>944.3969591051283</v>
      </c>
      <c r="N761" s="163">
        <f t="shared" si="46"/>
        <v>944.39695910512842</v>
      </c>
      <c r="O761" s="165">
        <f>appliance_sim_data!D763-N761</f>
        <v>-916.39695910512842</v>
      </c>
      <c r="P761" s="165">
        <f t="shared" si="47"/>
        <v>916.39695910512842</v>
      </c>
    </row>
    <row r="762" spans="8:16" x14ac:dyDescent="0.2">
      <c r="H762" s="157">
        <v>0.52222222222222203</v>
      </c>
      <c r="I762" s="126">
        <v>1040.0986536083626</v>
      </c>
      <c r="J762" s="126">
        <v>1038.284715991505</v>
      </c>
      <c r="K762" s="126">
        <v>0.91</v>
      </c>
      <c r="L762" s="126">
        <f t="shared" si="44"/>
        <v>946.48977478360996</v>
      </c>
      <c r="M762" s="126">
        <f t="shared" si="45"/>
        <v>944.83909155226956</v>
      </c>
      <c r="N762" s="163">
        <f t="shared" si="46"/>
        <v>944.83909155226956</v>
      </c>
      <c r="O762" s="165">
        <f>appliance_sim_data!D764-N762</f>
        <v>-916.83909155226956</v>
      </c>
      <c r="P762" s="165">
        <f t="shared" si="47"/>
        <v>916.83909155226956</v>
      </c>
    </row>
    <row r="763" spans="8:16" x14ac:dyDescent="0.2">
      <c r="H763" s="157">
        <v>0.52291666666666703</v>
      </c>
      <c r="I763" s="126">
        <v>1040.20089622775</v>
      </c>
      <c r="J763" s="126">
        <v>1038.7567160777419</v>
      </c>
      <c r="K763" s="126">
        <v>0.9</v>
      </c>
      <c r="L763" s="126">
        <f t="shared" si="44"/>
        <v>936.18080660497503</v>
      </c>
      <c r="M763" s="126">
        <f t="shared" si="45"/>
        <v>934.88104446996772</v>
      </c>
      <c r="N763" s="163">
        <f t="shared" si="46"/>
        <v>934.88104446996772</v>
      </c>
      <c r="O763" s="165">
        <f>appliance_sim_data!D765-N763</f>
        <v>-906.88104446996772</v>
      </c>
      <c r="P763" s="165">
        <f t="shared" si="47"/>
        <v>906.88104446996772</v>
      </c>
    </row>
    <row r="764" spans="8:16" x14ac:dyDescent="0.2">
      <c r="H764" s="157">
        <v>0.52361111111111103</v>
      </c>
      <c r="I764" s="126">
        <v>1040.3000642185364</v>
      </c>
      <c r="J764" s="126">
        <v>1039.2148475318177</v>
      </c>
      <c r="K764" s="126">
        <v>0.89</v>
      </c>
      <c r="L764" s="126">
        <f t="shared" si="44"/>
        <v>925.86705715449739</v>
      </c>
      <c r="M764" s="126">
        <f t="shared" si="45"/>
        <v>924.90121430331772</v>
      </c>
      <c r="N764" s="163">
        <f t="shared" si="46"/>
        <v>924.90121430331772</v>
      </c>
      <c r="O764" s="165">
        <f>appliance_sim_data!D766-N764</f>
        <v>-896.90121430331772</v>
      </c>
      <c r="P764" s="165">
        <f t="shared" si="47"/>
        <v>896.90121430331772</v>
      </c>
    </row>
    <row r="765" spans="8:16" x14ac:dyDescent="0.2">
      <c r="H765" s="157">
        <v>0.52430555555555602</v>
      </c>
      <c r="I765" s="126">
        <v>1040.3961620885616</v>
      </c>
      <c r="J765" s="126">
        <v>1039.6591017284222</v>
      </c>
      <c r="K765" s="126">
        <v>0.49</v>
      </c>
      <c r="L765" s="126">
        <f t="shared" si="44"/>
        <v>509.79411942339516</v>
      </c>
      <c r="M765" s="126">
        <f t="shared" si="45"/>
        <v>509.43295984692691</v>
      </c>
      <c r="N765" s="163">
        <f t="shared" si="46"/>
        <v>509.43295984692691</v>
      </c>
      <c r="O765" s="165">
        <f>appliance_sim_data!D767-N765</f>
        <v>-481.43295984692691</v>
      </c>
      <c r="P765" s="165">
        <f t="shared" si="47"/>
        <v>481.43295984692691</v>
      </c>
    </row>
    <row r="766" spans="8:16" x14ac:dyDescent="0.2">
      <c r="H766" s="157">
        <v>0.52500000000000002</v>
      </c>
      <c r="I766" s="126">
        <v>1040.4891942035679</v>
      </c>
      <c r="J766" s="126">
        <v>1040.0894703034776</v>
      </c>
      <c r="K766" s="126">
        <v>0.53</v>
      </c>
      <c r="L766" s="126">
        <f t="shared" si="44"/>
        <v>551.45927292789099</v>
      </c>
      <c r="M766" s="126">
        <f t="shared" si="45"/>
        <v>551.24741926084312</v>
      </c>
      <c r="N766" s="163">
        <f t="shared" si="46"/>
        <v>551.24741926084323</v>
      </c>
      <c r="O766" s="165">
        <f>appliance_sim_data!D768-N766</f>
        <v>-523.24741926084323</v>
      </c>
      <c r="P766" s="165">
        <f t="shared" si="47"/>
        <v>523.24741926084323</v>
      </c>
    </row>
    <row r="767" spans="8:16" x14ac:dyDescent="0.2">
      <c r="H767" s="157">
        <v>0.52569444444444402</v>
      </c>
      <c r="I767" s="126">
        <v>1040.5791647876367</v>
      </c>
      <c r="J767" s="126">
        <v>1040.5059451542957</v>
      </c>
      <c r="K767" s="126">
        <v>0.53</v>
      </c>
      <c r="L767" s="126">
        <f t="shared" si="44"/>
        <v>551.50695733744749</v>
      </c>
      <c r="M767" s="126">
        <f t="shared" si="45"/>
        <v>551.46815093177668</v>
      </c>
      <c r="N767" s="163">
        <f t="shared" si="46"/>
        <v>551.46815093177668</v>
      </c>
      <c r="O767" s="165">
        <f>appliance_sim_data!D769-N767</f>
        <v>-523.46815093177668</v>
      </c>
      <c r="P767" s="165">
        <f t="shared" si="47"/>
        <v>523.46815093177668</v>
      </c>
    </row>
    <row r="768" spans="8:16" x14ac:dyDescent="0.2">
      <c r="H768" s="157">
        <v>0.52638888888888902</v>
      </c>
      <c r="I768" s="126">
        <v>1040.6660779236136</v>
      </c>
      <c r="J768" s="126">
        <v>1040.908518439737</v>
      </c>
      <c r="K768" s="126">
        <v>0.55000000000000004</v>
      </c>
      <c r="L768" s="126">
        <f t="shared" si="44"/>
        <v>572.36634285798755</v>
      </c>
      <c r="M768" s="126">
        <f t="shared" si="45"/>
        <v>572.49968514185537</v>
      </c>
      <c r="N768" s="163">
        <f t="shared" si="46"/>
        <v>572.49968514185537</v>
      </c>
      <c r="O768" s="165">
        <f>appliance_sim_data!D770-N768</f>
        <v>-544.49968514185537</v>
      </c>
      <c r="P768" s="165">
        <f t="shared" si="47"/>
        <v>544.49968514185537</v>
      </c>
    </row>
    <row r="769" spans="8:16" x14ac:dyDescent="0.2">
      <c r="H769" s="157">
        <v>0.52708333333333302</v>
      </c>
      <c r="I769" s="126">
        <v>1040.7499375535162</v>
      </c>
      <c r="J769" s="126">
        <v>1041.2971825803611</v>
      </c>
      <c r="K769" s="126">
        <v>0.56000000000000005</v>
      </c>
      <c r="L769" s="126">
        <f t="shared" si="44"/>
        <v>582.81996502996913</v>
      </c>
      <c r="M769" s="126">
        <f t="shared" si="45"/>
        <v>583.12642224500223</v>
      </c>
      <c r="N769" s="163">
        <f t="shared" si="46"/>
        <v>583.12642224500223</v>
      </c>
      <c r="O769" s="165">
        <f>appliance_sim_data!D771-N769</f>
        <v>-555.12642224500223</v>
      </c>
      <c r="P769" s="165">
        <f t="shared" si="47"/>
        <v>555.12642224500223</v>
      </c>
    </row>
    <row r="770" spans="8:16" x14ac:dyDescent="0.2">
      <c r="H770" s="157">
        <v>0.52777777777777801</v>
      </c>
      <c r="I770" s="126">
        <v>1040.8307474789297</v>
      </c>
      <c r="J770" s="126">
        <v>1041.671930258572</v>
      </c>
      <c r="K770" s="126">
        <v>0.61</v>
      </c>
      <c r="L770" s="126">
        <f t="shared" si="44"/>
        <v>634.90675596214703</v>
      </c>
      <c r="M770" s="126">
        <f t="shared" si="45"/>
        <v>635.41987745772894</v>
      </c>
      <c r="N770" s="163">
        <f t="shared" si="46"/>
        <v>635.41987745772894</v>
      </c>
      <c r="O770" s="165">
        <f>appliance_sim_data!D772-N770</f>
        <v>-607.41987745772894</v>
      </c>
      <c r="P770" s="165">
        <f t="shared" si="47"/>
        <v>607.41987745772894</v>
      </c>
    </row>
    <row r="771" spans="8:16" x14ac:dyDescent="0.2">
      <c r="H771" s="157">
        <v>0.52847222222222201</v>
      </c>
      <c r="I771" s="126">
        <v>1040.908511361386</v>
      </c>
      <c r="J771" s="126">
        <v>1042.032754418758</v>
      </c>
      <c r="K771" s="126">
        <v>0.95</v>
      </c>
      <c r="L771" s="126">
        <f t="shared" si="44"/>
        <v>988.8630857933166</v>
      </c>
      <c r="M771" s="126">
        <f t="shared" si="45"/>
        <v>989.93111669782013</v>
      </c>
      <c r="N771" s="163">
        <f t="shared" si="46"/>
        <v>989.93111669782013</v>
      </c>
      <c r="O771" s="165">
        <f>appliance_sim_data!D773-N771</f>
        <v>-961.93111669782013</v>
      </c>
      <c r="P771" s="165">
        <f t="shared" si="47"/>
        <v>961.93111669782013</v>
      </c>
    </row>
    <row r="772" spans="8:16" x14ac:dyDescent="0.2">
      <c r="H772" s="157">
        <v>0.52916666666666701</v>
      </c>
      <c r="I772" s="126">
        <v>1040.9832327227311</v>
      </c>
      <c r="J772" s="126">
        <v>1042.3796482674309</v>
      </c>
      <c r="K772" s="126">
        <v>0.91</v>
      </c>
      <c r="L772" s="126">
        <f t="shared" si="44"/>
        <v>947.29474177768543</v>
      </c>
      <c r="M772" s="126">
        <f t="shared" si="45"/>
        <v>948.56547992336209</v>
      </c>
      <c r="N772" s="163">
        <f t="shared" si="46"/>
        <v>948.56547992336209</v>
      </c>
      <c r="O772" s="165">
        <f>appliance_sim_data!D774-N772</f>
        <v>-761.56547992336209</v>
      </c>
      <c r="P772" s="165">
        <f t="shared" si="47"/>
        <v>761.56547992336209</v>
      </c>
    </row>
    <row r="773" spans="8:16" x14ac:dyDescent="0.2">
      <c r="H773" s="157">
        <v>0.52986111111111101</v>
      </c>
      <c r="I773" s="126">
        <v>1041.0549149454755</v>
      </c>
      <c r="J773" s="126">
        <v>1042.7126052733522</v>
      </c>
      <c r="K773" s="126">
        <v>0.91</v>
      </c>
      <c r="L773" s="126">
        <f t="shared" si="44"/>
        <v>947.35997260038278</v>
      </c>
      <c r="M773" s="126">
        <f t="shared" si="45"/>
        <v>948.86847079875054</v>
      </c>
      <c r="N773" s="163">
        <f t="shared" si="46"/>
        <v>948.86847079875065</v>
      </c>
      <c r="O773" s="165">
        <f>appliance_sim_data!D775-N773</f>
        <v>-761.86847079875065</v>
      </c>
      <c r="P773" s="165">
        <f t="shared" si="47"/>
        <v>761.86847079875065</v>
      </c>
    </row>
    <row r="774" spans="8:16" x14ac:dyDescent="0.2">
      <c r="H774" s="157">
        <v>0.530555555555556</v>
      </c>
      <c r="I774" s="126">
        <v>1041.1235612731332</v>
      </c>
      <c r="J774" s="126">
        <v>1043.0316191676627</v>
      </c>
      <c r="K774" s="126">
        <v>0.98</v>
      </c>
      <c r="L774" s="126">
        <f t="shared" si="44"/>
        <v>1020.3010900476705</v>
      </c>
      <c r="M774" s="126">
        <f t="shared" si="45"/>
        <v>1022.1709867843094</v>
      </c>
      <c r="N774" s="163">
        <f t="shared" si="46"/>
        <v>1022.1709867843094</v>
      </c>
      <c r="O774" s="165">
        <f>appliance_sim_data!D776-N774</f>
        <v>-835.17098678430943</v>
      </c>
      <c r="P774" s="165">
        <f t="shared" si="47"/>
        <v>835.17098678430943</v>
      </c>
    </row>
    <row r="775" spans="8:16" x14ac:dyDescent="0.2">
      <c r="H775" s="157">
        <v>0.53125</v>
      </c>
      <c r="I775" s="126">
        <v>1041.1891748105443</v>
      </c>
      <c r="J775" s="126">
        <v>1043.3366839440009</v>
      </c>
      <c r="K775" s="126">
        <v>0.98</v>
      </c>
      <c r="L775" s="126">
        <f t="shared" si="44"/>
        <v>1020.3653913143334</v>
      </c>
      <c r="M775" s="126">
        <f t="shared" si="45"/>
        <v>1022.4699502651209</v>
      </c>
      <c r="N775" s="163">
        <f t="shared" si="46"/>
        <v>1022.4699502651209</v>
      </c>
      <c r="O775" s="165">
        <f>appliance_sim_data!D777-N775</f>
        <v>-835.46995026512093</v>
      </c>
      <c r="P775" s="165">
        <f t="shared" si="47"/>
        <v>835.46995026512093</v>
      </c>
    </row>
    <row r="776" spans="8:16" x14ac:dyDescent="0.2">
      <c r="H776" s="157">
        <v>0.531944444444444</v>
      </c>
      <c r="I776" s="126">
        <v>1041.2517585241853</v>
      </c>
      <c r="J776" s="126">
        <v>1043.6277938586195</v>
      </c>
      <c r="K776" s="126">
        <v>0.99</v>
      </c>
      <c r="L776" s="126">
        <f t="shared" si="44"/>
        <v>1030.8392409389435</v>
      </c>
      <c r="M776" s="126">
        <f t="shared" si="45"/>
        <v>1033.1915159200332</v>
      </c>
      <c r="N776" s="163">
        <f t="shared" si="46"/>
        <v>1033.1915159200332</v>
      </c>
      <c r="O776" s="165">
        <f>appliance_sim_data!D778-N776</f>
        <v>-846.19151592003323</v>
      </c>
      <c r="P776" s="165">
        <f t="shared" si="47"/>
        <v>846.19151592003323</v>
      </c>
    </row>
    <row r="777" spans="8:16" x14ac:dyDescent="0.2">
      <c r="H777" s="157">
        <v>0.53263888888888899</v>
      </c>
      <c r="I777" s="126">
        <v>1041.3113152424648</v>
      </c>
      <c r="J777" s="126">
        <v>1043.9049434304966</v>
      </c>
      <c r="K777" s="126">
        <v>0.93</v>
      </c>
      <c r="L777" s="126">
        <f t="shared" si="44"/>
        <v>968.41952317549237</v>
      </c>
      <c r="M777" s="126">
        <f t="shared" si="45"/>
        <v>970.83159739036182</v>
      </c>
      <c r="N777" s="163">
        <f t="shared" si="46"/>
        <v>970.83159739036182</v>
      </c>
      <c r="O777" s="165">
        <f>appliance_sim_data!D779-N777</f>
        <v>-783.83159739036182</v>
      </c>
      <c r="P777" s="165">
        <f t="shared" si="47"/>
        <v>783.83159739036182</v>
      </c>
    </row>
    <row r="778" spans="8:16" x14ac:dyDescent="0.2">
      <c r="H778" s="157">
        <v>0.53333333333333299</v>
      </c>
      <c r="I778" s="126">
        <v>1041.3678476560049</v>
      </c>
      <c r="J778" s="126">
        <v>1044.1681274414404</v>
      </c>
      <c r="K778" s="126">
        <v>0.94</v>
      </c>
      <c r="L778" s="126">
        <f t="shared" si="44"/>
        <v>978.88577679664456</v>
      </c>
      <c r="M778" s="126">
        <f t="shared" si="45"/>
        <v>981.51803979495401</v>
      </c>
      <c r="N778" s="163">
        <f t="shared" si="46"/>
        <v>981.51803979495401</v>
      </c>
      <c r="O778" s="165">
        <f>appliance_sim_data!D780-N778</f>
        <v>-794.51803979495401</v>
      </c>
      <c r="P778" s="165">
        <f t="shared" si="47"/>
        <v>794.51803979495401</v>
      </c>
    </row>
    <row r="779" spans="8:16" x14ac:dyDescent="0.2">
      <c r="H779" s="157">
        <v>0.53402777777777799</v>
      </c>
      <c r="I779" s="126">
        <v>1041.4213583179085</v>
      </c>
      <c r="J779" s="126">
        <v>1044.4173409361886</v>
      </c>
      <c r="K779" s="126">
        <v>0.93</v>
      </c>
      <c r="L779" s="126">
        <f t="shared" ref="L779:L842" si="48">I779*K779</f>
        <v>968.52186323565491</v>
      </c>
      <c r="M779" s="126">
        <f t="shared" ref="M779:M842" si="49">J779*K779</f>
        <v>971.30812707065547</v>
      </c>
      <c r="N779" s="163">
        <f t="shared" ref="N779:N842" si="50">M779*$B$46*$B$47</f>
        <v>971.30812707065547</v>
      </c>
      <c r="O779" s="165">
        <f>appliance_sim_data!D781-N779</f>
        <v>-784.30812707065547</v>
      </c>
      <c r="P779" s="165">
        <f t="shared" ref="P779:P842" si="51">IF(O779&lt;0, ABS(O779), 0)</f>
        <v>784.30812707065547</v>
      </c>
    </row>
    <row r="780" spans="8:16" x14ac:dyDescent="0.2">
      <c r="H780" s="157">
        <v>0.53472222222222199</v>
      </c>
      <c r="I780" s="126">
        <v>1041.4718496440153</v>
      </c>
      <c r="J780" s="126">
        <v>1044.6525792225073</v>
      </c>
      <c r="K780" s="126">
        <v>0.66</v>
      </c>
      <c r="L780" s="126">
        <f t="shared" si="48"/>
        <v>687.37142076505006</v>
      </c>
      <c r="M780" s="126">
        <f t="shared" si="49"/>
        <v>689.47070228685482</v>
      </c>
      <c r="N780" s="163">
        <f t="shared" si="50"/>
        <v>689.47070228685482</v>
      </c>
      <c r="O780" s="165">
        <f>appliance_sim_data!D782-N780</f>
        <v>-502.47070228685482</v>
      </c>
      <c r="P780" s="165">
        <f t="shared" si="51"/>
        <v>502.47070228685482</v>
      </c>
    </row>
    <row r="781" spans="8:16" x14ac:dyDescent="0.2">
      <c r="H781" s="157">
        <v>0.53541666666666698</v>
      </c>
      <c r="I781" s="126">
        <v>1041.5193239131397</v>
      </c>
      <c r="J781" s="126">
        <v>1044.8738378712769</v>
      </c>
      <c r="K781" s="126">
        <v>0.83</v>
      </c>
      <c r="L781" s="126">
        <f t="shared" si="48"/>
        <v>864.46103884790591</v>
      </c>
      <c r="M781" s="126">
        <f t="shared" si="49"/>
        <v>867.24528543315978</v>
      </c>
      <c r="N781" s="163">
        <f t="shared" si="50"/>
        <v>867.24528543315978</v>
      </c>
      <c r="O781" s="165">
        <f>appliance_sim_data!D783-N781</f>
        <v>-680.24528543315978</v>
      </c>
      <c r="P781" s="165">
        <f t="shared" si="51"/>
        <v>680.24528543315978</v>
      </c>
    </row>
    <row r="782" spans="8:16" x14ac:dyDescent="0.2">
      <c r="H782" s="157">
        <v>0.53611111111111098</v>
      </c>
      <c r="I782" s="126">
        <v>1041.5637832672996</v>
      </c>
      <c r="J782" s="126">
        <v>1045.0811127165816</v>
      </c>
      <c r="K782" s="126">
        <v>0.82</v>
      </c>
      <c r="L782" s="126">
        <f t="shared" si="48"/>
        <v>854.08230227918568</v>
      </c>
      <c r="M782" s="126">
        <f t="shared" si="49"/>
        <v>856.96651242759685</v>
      </c>
      <c r="N782" s="163">
        <f t="shared" si="50"/>
        <v>856.96651242759697</v>
      </c>
      <c r="O782" s="165">
        <f>appliance_sim_data!D784-N782</f>
        <v>-669.96651242759697</v>
      </c>
      <c r="P782" s="165">
        <f t="shared" si="51"/>
        <v>669.96651242759697</v>
      </c>
    </row>
    <row r="783" spans="8:16" x14ac:dyDescent="0.2">
      <c r="H783" s="157">
        <v>0.53680555555555598</v>
      </c>
      <c r="I783" s="126">
        <v>1041.6052297119277</v>
      </c>
      <c r="J783" s="126">
        <v>1045.2743998557864</v>
      </c>
      <c r="K783" s="126">
        <v>0.82</v>
      </c>
      <c r="L783" s="126">
        <f t="shared" si="48"/>
        <v>854.11628836378065</v>
      </c>
      <c r="M783" s="126">
        <f t="shared" si="49"/>
        <v>857.12500788174486</v>
      </c>
      <c r="N783" s="163">
        <f t="shared" si="50"/>
        <v>857.12500788174498</v>
      </c>
      <c r="O783" s="165">
        <f>appliance_sim_data!D785-N783</f>
        <v>-670.12500788174498</v>
      </c>
      <c r="P783" s="165">
        <f t="shared" si="51"/>
        <v>670.12500788174498</v>
      </c>
    </row>
    <row r="784" spans="8:16" x14ac:dyDescent="0.2">
      <c r="H784" s="157">
        <v>0.53749999999999998</v>
      </c>
      <c r="I784" s="126">
        <v>1041.6436651160716</v>
      </c>
      <c r="J784" s="126">
        <v>1045.4536956496145</v>
      </c>
      <c r="K784" s="126">
        <v>0.75</v>
      </c>
      <c r="L784" s="126">
        <f t="shared" si="48"/>
        <v>781.23274883705369</v>
      </c>
      <c r="M784" s="126">
        <f t="shared" si="49"/>
        <v>784.09027173721086</v>
      </c>
      <c r="N784" s="163">
        <f t="shared" si="50"/>
        <v>784.09027173721097</v>
      </c>
      <c r="O784" s="165">
        <f>appliance_sim_data!D786-N784</f>
        <v>-597.09027173721097</v>
      </c>
      <c r="P784" s="165">
        <f t="shared" si="51"/>
        <v>597.09027173721097</v>
      </c>
    </row>
    <row r="785" spans="8:16" x14ac:dyDescent="0.2">
      <c r="H785" s="157">
        <v>0.53819444444444398</v>
      </c>
      <c r="I785" s="126">
        <v>1041.6790912125791</v>
      </c>
      <c r="J785" s="126">
        <v>1045.6189967222156</v>
      </c>
      <c r="K785" s="126">
        <v>0.47</v>
      </c>
      <c r="L785" s="126">
        <f t="shared" si="48"/>
        <v>489.58917286991215</v>
      </c>
      <c r="M785" s="126">
        <f t="shared" si="49"/>
        <v>491.4409284594413</v>
      </c>
      <c r="N785" s="163">
        <f t="shared" si="50"/>
        <v>491.44092845944135</v>
      </c>
      <c r="O785" s="165">
        <f>appliance_sim_data!D787-N785</f>
        <v>-304.44092845944135</v>
      </c>
      <c r="P785" s="165">
        <f t="shared" si="51"/>
        <v>304.44092845944135</v>
      </c>
    </row>
    <row r="786" spans="8:16" x14ac:dyDescent="0.2">
      <c r="H786" s="157">
        <v>0.53888888888888897</v>
      </c>
      <c r="I786" s="126">
        <v>1041.7115095982701</v>
      </c>
      <c r="J786" s="126">
        <v>1045.7702999612325</v>
      </c>
      <c r="K786" s="126">
        <v>0.46</v>
      </c>
      <c r="L786" s="126">
        <f t="shared" si="48"/>
        <v>479.18729441520429</v>
      </c>
      <c r="M786" s="126">
        <f t="shared" si="49"/>
        <v>481.05433798216694</v>
      </c>
      <c r="N786" s="163">
        <f t="shared" si="50"/>
        <v>481.05433798216694</v>
      </c>
      <c r="O786" s="165">
        <f>appliance_sim_data!D788-N786</f>
        <v>-453.05433798216694</v>
      </c>
      <c r="P786" s="165">
        <f t="shared" si="51"/>
        <v>453.05433798216694</v>
      </c>
    </row>
    <row r="787" spans="8:16" x14ac:dyDescent="0.2">
      <c r="H787" s="157">
        <v>0.53958333333333297</v>
      </c>
      <c r="I787" s="126">
        <v>1041.740921734096</v>
      </c>
      <c r="J787" s="126">
        <v>1045.9076025178601</v>
      </c>
      <c r="K787" s="126">
        <v>0.28999999999999998</v>
      </c>
      <c r="L787" s="126">
        <f t="shared" si="48"/>
        <v>302.10486730288784</v>
      </c>
      <c r="M787" s="126">
        <f t="shared" si="49"/>
        <v>303.31320473017939</v>
      </c>
      <c r="N787" s="163">
        <f t="shared" si="50"/>
        <v>303.31320473017939</v>
      </c>
      <c r="O787" s="165">
        <f>appliance_sim_data!D789-N787</f>
        <v>-95.313204730179393</v>
      </c>
      <c r="P787" s="165">
        <f t="shared" si="51"/>
        <v>95.313204730179393</v>
      </c>
    </row>
    <row r="788" spans="8:16" x14ac:dyDescent="0.2">
      <c r="H788" s="157">
        <v>0.54027777777777797</v>
      </c>
      <c r="I788" s="126">
        <v>1041.7673289452832</v>
      </c>
      <c r="J788" s="126">
        <v>1046.0309018069006</v>
      </c>
      <c r="K788" s="126">
        <v>0.28999999999999998</v>
      </c>
      <c r="L788" s="126">
        <f t="shared" si="48"/>
        <v>302.11252539413209</v>
      </c>
      <c r="M788" s="126">
        <f t="shared" si="49"/>
        <v>303.34896152400114</v>
      </c>
      <c r="N788" s="163">
        <f t="shared" si="50"/>
        <v>303.34896152400114</v>
      </c>
      <c r="O788" s="165">
        <f>appliance_sim_data!D790-N788</f>
        <v>-95.34896152400114</v>
      </c>
      <c r="P788" s="165">
        <f t="shared" si="51"/>
        <v>95.34896152400114</v>
      </c>
    </row>
    <row r="789" spans="8:16" x14ac:dyDescent="0.2">
      <c r="H789" s="157">
        <v>0.54097222222222197</v>
      </c>
      <c r="I789" s="126">
        <v>1041.7907324214661</v>
      </c>
      <c r="J789" s="126">
        <v>1046.1401955068131</v>
      </c>
      <c r="K789" s="126">
        <v>0.27</v>
      </c>
      <c r="L789" s="126">
        <f t="shared" si="48"/>
        <v>281.28349775379587</v>
      </c>
      <c r="M789" s="126">
        <f t="shared" si="49"/>
        <v>282.45785278683957</v>
      </c>
      <c r="N789" s="163">
        <f t="shared" si="50"/>
        <v>282.45785278683957</v>
      </c>
      <c r="O789" s="165">
        <f>appliance_sim_data!D791-N789</f>
        <v>-74.457852786839567</v>
      </c>
      <c r="P789" s="165">
        <f t="shared" si="51"/>
        <v>74.457852786839567</v>
      </c>
    </row>
    <row r="790" spans="8:16" x14ac:dyDescent="0.2">
      <c r="H790" s="157">
        <v>0.54166666666666696</v>
      </c>
      <c r="I790" s="126">
        <v>1041.8111332168039</v>
      </c>
      <c r="J790" s="126">
        <v>1046.2354815597589</v>
      </c>
      <c r="K790" s="126">
        <v>0.27</v>
      </c>
      <c r="L790" s="126">
        <f t="shared" si="48"/>
        <v>281.28900596853708</v>
      </c>
      <c r="M790" s="126">
        <f t="shared" si="49"/>
        <v>282.48358002113491</v>
      </c>
      <c r="N790" s="163">
        <f t="shared" si="50"/>
        <v>282.48358002113491</v>
      </c>
      <c r="O790" s="165">
        <f>appliance_sim_data!D792-N790</f>
        <v>-60.483580021134912</v>
      </c>
      <c r="P790" s="165">
        <f t="shared" si="51"/>
        <v>60.483580021134912</v>
      </c>
    </row>
    <row r="791" spans="8:16" x14ac:dyDescent="0.2">
      <c r="H791" s="157">
        <v>0.54236111111111096</v>
      </c>
      <c r="I791" s="126">
        <v>1041.8285322500856</v>
      </c>
      <c r="J791" s="126">
        <v>1046.3167581716402</v>
      </c>
      <c r="K791" s="126">
        <v>0.26</v>
      </c>
      <c r="L791" s="126">
        <f t="shared" si="48"/>
        <v>270.87541838502227</v>
      </c>
      <c r="M791" s="126">
        <f t="shared" si="49"/>
        <v>272.04235712462645</v>
      </c>
      <c r="N791" s="163">
        <f t="shared" si="50"/>
        <v>272.04235712462645</v>
      </c>
      <c r="O791" s="165">
        <f>appliance_sim_data!D793-N791</f>
        <v>49.957642875373551</v>
      </c>
      <c r="P791" s="165">
        <f t="shared" si="51"/>
        <v>0</v>
      </c>
    </row>
    <row r="792" spans="8:16" x14ac:dyDescent="0.2">
      <c r="H792" s="157">
        <v>0.54305555555555596</v>
      </c>
      <c r="I792" s="126">
        <v>1041.8429303048213</v>
      </c>
      <c r="J792" s="126">
        <v>1046.3840238121352</v>
      </c>
      <c r="K792" s="126">
        <v>0.54</v>
      </c>
      <c r="L792" s="126">
        <f t="shared" si="48"/>
        <v>562.59518236460349</v>
      </c>
      <c r="M792" s="126">
        <f t="shared" si="49"/>
        <v>565.04737285855299</v>
      </c>
      <c r="N792" s="163">
        <f t="shared" si="50"/>
        <v>565.04737285855299</v>
      </c>
      <c r="O792" s="165">
        <f>appliance_sim_data!D794-N792</f>
        <v>-243.04737285855299</v>
      </c>
      <c r="P792" s="165">
        <f t="shared" si="51"/>
        <v>243.04737285855299</v>
      </c>
    </row>
    <row r="793" spans="8:16" x14ac:dyDescent="0.2">
      <c r="H793" s="157">
        <v>0.54374999999999996</v>
      </c>
      <c r="I793" s="126">
        <v>1041.8543280293195</v>
      </c>
      <c r="J793" s="126">
        <v>1046.4372772147278</v>
      </c>
      <c r="K793" s="126">
        <v>0.53</v>
      </c>
      <c r="L793" s="126">
        <f t="shared" si="48"/>
        <v>552.18279385553933</v>
      </c>
      <c r="M793" s="126">
        <f t="shared" si="49"/>
        <v>554.61175692380573</v>
      </c>
      <c r="N793" s="163">
        <f t="shared" si="50"/>
        <v>554.61175692380573</v>
      </c>
      <c r="O793" s="165">
        <f>appliance_sim_data!D795-N793</f>
        <v>-232.61175692380573</v>
      </c>
      <c r="P793" s="165">
        <f t="shared" si="51"/>
        <v>232.61175692380573</v>
      </c>
    </row>
    <row r="794" spans="8:16" x14ac:dyDescent="0.2">
      <c r="H794" s="157">
        <v>0.54444444444444495</v>
      </c>
      <c r="I794" s="126">
        <v>1041.862725936752</v>
      </c>
      <c r="J794" s="126">
        <v>1046.4765173767323</v>
      </c>
      <c r="K794" s="126">
        <v>0.54</v>
      </c>
      <c r="L794" s="126">
        <f t="shared" si="48"/>
        <v>562.60587200584609</v>
      </c>
      <c r="M794" s="126">
        <f t="shared" si="49"/>
        <v>565.09731938343543</v>
      </c>
      <c r="N794" s="163">
        <f t="shared" si="50"/>
        <v>565.09731938343543</v>
      </c>
      <c r="O794" s="165">
        <f>appliance_sim_data!D796-N794</f>
        <v>-243.09731938343543</v>
      </c>
      <c r="P794" s="165">
        <f t="shared" si="51"/>
        <v>243.09731938343543</v>
      </c>
    </row>
    <row r="795" spans="8:16" x14ac:dyDescent="0.2">
      <c r="H795" s="157">
        <v>0.54513888888888895</v>
      </c>
      <c r="I795" s="126">
        <v>1041.8681244052034</v>
      </c>
      <c r="J795" s="126">
        <v>1046.5017435593106</v>
      </c>
      <c r="K795" s="126">
        <v>0.46</v>
      </c>
      <c r="L795" s="126">
        <f t="shared" si="48"/>
        <v>479.2593372263936</v>
      </c>
      <c r="M795" s="126">
        <f t="shared" si="49"/>
        <v>481.39080203728292</v>
      </c>
      <c r="N795" s="163">
        <f t="shared" si="50"/>
        <v>481.39080203728292</v>
      </c>
      <c r="O795" s="165">
        <f>appliance_sim_data!D797-N795</f>
        <v>-159.39080203728292</v>
      </c>
      <c r="P795" s="165">
        <f t="shared" si="51"/>
        <v>159.39080203728292</v>
      </c>
    </row>
    <row r="796" spans="8:16" x14ac:dyDescent="0.2">
      <c r="H796" s="157">
        <v>0.54583333333333295</v>
      </c>
      <c r="I796" s="126">
        <v>1041.87052367771</v>
      </c>
      <c r="J796" s="126">
        <v>1046.5129552874887</v>
      </c>
      <c r="K796" s="126">
        <v>0.38</v>
      </c>
      <c r="L796" s="126">
        <f t="shared" si="48"/>
        <v>395.91079899752981</v>
      </c>
      <c r="M796" s="126">
        <f t="shared" si="49"/>
        <v>397.67492300924573</v>
      </c>
      <c r="N796" s="163">
        <f t="shared" si="50"/>
        <v>397.67492300924573</v>
      </c>
      <c r="O796" s="165">
        <f>appliance_sim_data!D798-N796</f>
        <v>-75.674923009245731</v>
      </c>
      <c r="P796" s="165">
        <f t="shared" si="51"/>
        <v>75.674923009245731</v>
      </c>
    </row>
    <row r="797" spans="8:16" x14ac:dyDescent="0.2">
      <c r="H797" s="157">
        <v>0.54652777777777795</v>
      </c>
      <c r="I797" s="126">
        <v>1041.8699238622835</v>
      </c>
      <c r="J797" s="126">
        <v>1046.5101523501667</v>
      </c>
      <c r="K797" s="126">
        <v>0.36</v>
      </c>
      <c r="L797" s="126">
        <f t="shared" si="48"/>
        <v>375.07317259042202</v>
      </c>
      <c r="M797" s="126">
        <f t="shared" si="49"/>
        <v>376.74365484606</v>
      </c>
      <c r="N797" s="163">
        <f t="shared" si="50"/>
        <v>376.74365484606005</v>
      </c>
      <c r="O797" s="165">
        <f>appliance_sim_data!D799-N797</f>
        <v>-54.743654846060053</v>
      </c>
      <c r="P797" s="165">
        <f t="shared" si="51"/>
        <v>54.743654846060053</v>
      </c>
    </row>
    <row r="798" spans="8:16" x14ac:dyDescent="0.2">
      <c r="H798" s="157">
        <v>0.54722222222222205</v>
      </c>
      <c r="I798" s="126">
        <v>1041.8663249319213</v>
      </c>
      <c r="J798" s="126">
        <v>1046.4933348001191</v>
      </c>
      <c r="K798" s="126">
        <v>0.38</v>
      </c>
      <c r="L798" s="126">
        <f t="shared" si="48"/>
        <v>395.90920347413009</v>
      </c>
      <c r="M798" s="126">
        <f t="shared" si="49"/>
        <v>397.66746722404525</v>
      </c>
      <c r="N798" s="163">
        <f t="shared" si="50"/>
        <v>397.66746722404525</v>
      </c>
      <c r="O798" s="165">
        <f>appliance_sim_data!D800-N798</f>
        <v>-75.667467224045254</v>
      </c>
      <c r="P798" s="165">
        <f t="shared" si="51"/>
        <v>75.667467224045254</v>
      </c>
    </row>
    <row r="799" spans="8:16" x14ac:dyDescent="0.2">
      <c r="H799" s="157">
        <v>0.54791666666666705</v>
      </c>
      <c r="I799" s="126">
        <v>1041.8597267246041</v>
      </c>
      <c r="J799" s="126">
        <v>1046.462502953997</v>
      </c>
      <c r="K799" s="126">
        <v>0.38</v>
      </c>
      <c r="L799" s="126">
        <f t="shared" si="48"/>
        <v>395.90669615534955</v>
      </c>
      <c r="M799" s="126">
        <f t="shared" si="49"/>
        <v>397.65575112251889</v>
      </c>
      <c r="N799" s="163">
        <f t="shared" si="50"/>
        <v>397.65575112251895</v>
      </c>
      <c r="O799" s="165">
        <f>appliance_sim_data!D801-N799</f>
        <v>-75.65575112251895</v>
      </c>
      <c r="P799" s="165">
        <f t="shared" si="51"/>
        <v>75.65575112251895</v>
      </c>
    </row>
    <row r="800" spans="8:16" x14ac:dyDescent="0.2">
      <c r="H800" s="157">
        <v>0.54861111111111105</v>
      </c>
      <c r="I800" s="126">
        <v>1041.8501289432793</v>
      </c>
      <c r="J800" s="126">
        <v>1046.4176573923212</v>
      </c>
      <c r="K800" s="126">
        <v>0.39</v>
      </c>
      <c r="L800" s="126">
        <f t="shared" si="48"/>
        <v>406.32155028787895</v>
      </c>
      <c r="M800" s="126">
        <f t="shared" si="49"/>
        <v>408.10288638300528</v>
      </c>
      <c r="N800" s="163">
        <f t="shared" si="50"/>
        <v>408.10288638300528</v>
      </c>
      <c r="O800" s="165">
        <f>appliance_sim_data!D802-N800</f>
        <v>-86.102886383005284</v>
      </c>
      <c r="P800" s="165">
        <f t="shared" si="51"/>
        <v>86.102886383005284</v>
      </c>
    </row>
    <row r="801" spans="8:16" x14ac:dyDescent="0.2">
      <c r="H801" s="157">
        <v>0.54930555555555605</v>
      </c>
      <c r="I801" s="126">
        <v>1041.8375311558332</v>
      </c>
      <c r="J801" s="126">
        <v>1046.3587989594703</v>
      </c>
      <c r="K801" s="126">
        <v>0.39</v>
      </c>
      <c r="L801" s="126">
        <f t="shared" si="48"/>
        <v>406.31663715077497</v>
      </c>
      <c r="M801" s="126">
        <f t="shared" si="49"/>
        <v>408.0799315941934</v>
      </c>
      <c r="N801" s="163">
        <f t="shared" si="50"/>
        <v>408.0799315941934</v>
      </c>
      <c r="O801" s="165">
        <f>appliance_sim_data!D803-N801</f>
        <v>-86.079931594193397</v>
      </c>
      <c r="P801" s="165">
        <f t="shared" si="51"/>
        <v>86.079931594193397</v>
      </c>
    </row>
    <row r="802" spans="8:16" x14ac:dyDescent="0.2">
      <c r="H802" s="157">
        <v>0.55000000000000004</v>
      </c>
      <c r="I802" s="126">
        <v>1041.8219327950458</v>
      </c>
      <c r="J802" s="126">
        <v>1046.2859287636652</v>
      </c>
      <c r="K802" s="126">
        <v>0.38</v>
      </c>
      <c r="L802" s="126">
        <f t="shared" si="48"/>
        <v>395.89233446211739</v>
      </c>
      <c r="M802" s="126">
        <f t="shared" si="49"/>
        <v>397.58865293019278</v>
      </c>
      <c r="N802" s="163">
        <f t="shared" si="50"/>
        <v>397.58865293019284</v>
      </c>
      <c r="O802" s="165">
        <f>appliance_sim_data!D804-N802</f>
        <v>-75.588652930192836</v>
      </c>
      <c r="P802" s="165">
        <f t="shared" si="51"/>
        <v>75.588652930192836</v>
      </c>
    </row>
    <row r="803" spans="8:16" x14ac:dyDescent="0.2">
      <c r="H803" s="157">
        <v>0.55069444444444404</v>
      </c>
      <c r="I803" s="126">
        <v>1041.8033331585366</v>
      </c>
      <c r="J803" s="126">
        <v>1046.1990481769471</v>
      </c>
      <c r="K803" s="126">
        <v>0.39</v>
      </c>
      <c r="L803" s="126">
        <f t="shared" si="48"/>
        <v>406.30329993182926</v>
      </c>
      <c r="M803" s="126">
        <f t="shared" si="49"/>
        <v>408.01762878900939</v>
      </c>
      <c r="N803" s="163">
        <f t="shared" si="50"/>
        <v>408.01762878900945</v>
      </c>
      <c r="O803" s="165">
        <f>appliance_sim_data!D805-N803</f>
        <v>-86.01762878900945</v>
      </c>
      <c r="P803" s="165">
        <f t="shared" si="51"/>
        <v>86.01762878900945</v>
      </c>
    </row>
    <row r="804" spans="8:16" x14ac:dyDescent="0.2">
      <c r="H804" s="157">
        <v>0.55138888888888904</v>
      </c>
      <c r="I804" s="126">
        <v>1041.781731408694</v>
      </c>
      <c r="J804" s="126">
        <v>1046.0981588351526</v>
      </c>
      <c r="K804" s="126">
        <v>0.4</v>
      </c>
      <c r="L804" s="126">
        <f t="shared" si="48"/>
        <v>416.71269256347762</v>
      </c>
      <c r="M804" s="126">
        <f t="shared" si="49"/>
        <v>418.43926353406107</v>
      </c>
      <c r="N804" s="163">
        <f t="shared" si="50"/>
        <v>418.43926353406107</v>
      </c>
      <c r="O804" s="165">
        <f>appliance_sim_data!D806-N804</f>
        <v>-96.43926353406107</v>
      </c>
      <c r="P804" s="165">
        <f t="shared" si="51"/>
        <v>96.43926353406107</v>
      </c>
    </row>
    <row r="805" spans="8:16" x14ac:dyDescent="0.2">
      <c r="H805" s="157">
        <v>0.55208333333333304</v>
      </c>
      <c r="I805" s="126">
        <v>1041.7571265725926</v>
      </c>
      <c r="J805" s="126">
        <v>1045.9832626378798</v>
      </c>
      <c r="K805" s="126">
        <v>0.7</v>
      </c>
      <c r="L805" s="126">
        <f t="shared" si="48"/>
        <v>729.22998860081475</v>
      </c>
      <c r="M805" s="126">
        <f t="shared" si="49"/>
        <v>732.18828384651579</v>
      </c>
      <c r="N805" s="163">
        <f t="shared" si="50"/>
        <v>732.18828384651579</v>
      </c>
      <c r="O805" s="165">
        <f>appliance_sim_data!D807-N805</f>
        <v>-410.18828384651579</v>
      </c>
      <c r="P805" s="165">
        <f t="shared" si="51"/>
        <v>410.18828384651579</v>
      </c>
    </row>
    <row r="806" spans="8:16" x14ac:dyDescent="0.2">
      <c r="H806" s="157">
        <v>0.55277777777777803</v>
      </c>
      <c r="I806" s="126">
        <v>1041.7295175418965</v>
      </c>
      <c r="J806" s="126">
        <v>1045.854361748454</v>
      </c>
      <c r="K806" s="126">
        <v>0.68</v>
      </c>
      <c r="L806" s="126">
        <f t="shared" si="48"/>
        <v>708.37607192848964</v>
      </c>
      <c r="M806" s="126">
        <f t="shared" si="49"/>
        <v>711.18096598894874</v>
      </c>
      <c r="N806" s="163">
        <f t="shared" si="50"/>
        <v>711.18096598894874</v>
      </c>
      <c r="O806" s="165">
        <f>appliance_sim_data!D808-N806</f>
        <v>-389.18096598894874</v>
      </c>
      <c r="P806" s="165">
        <f t="shared" si="51"/>
        <v>389.18096598894874</v>
      </c>
    </row>
    <row r="807" spans="8:16" x14ac:dyDescent="0.2">
      <c r="H807" s="157">
        <v>0.55347222222222203</v>
      </c>
      <c r="I807" s="126">
        <v>1041.6989030727493</v>
      </c>
      <c r="J807" s="126">
        <v>1045.7114585938837</v>
      </c>
      <c r="K807" s="126">
        <v>0.6</v>
      </c>
      <c r="L807" s="126">
        <f t="shared" si="48"/>
        <v>625.01934184364961</v>
      </c>
      <c r="M807" s="126">
        <f t="shared" si="49"/>
        <v>627.4268751563302</v>
      </c>
      <c r="N807" s="163">
        <f t="shared" si="50"/>
        <v>627.42687515633031</v>
      </c>
      <c r="O807" s="165">
        <f>appliance_sim_data!D809-N807</f>
        <v>-319.42687515633031</v>
      </c>
      <c r="P807" s="165">
        <f t="shared" si="51"/>
        <v>319.42687515633031</v>
      </c>
    </row>
    <row r="808" spans="8:16" x14ac:dyDescent="0.2">
      <c r="H808" s="157">
        <v>0.55416666666666703</v>
      </c>
      <c r="I808" s="126">
        <v>1041.6652817856509</v>
      </c>
      <c r="J808" s="126">
        <v>1045.5545558648162</v>
      </c>
      <c r="K808" s="126">
        <v>0.57999999999999996</v>
      </c>
      <c r="L808" s="126">
        <f t="shared" si="48"/>
        <v>604.16586343567747</v>
      </c>
      <c r="M808" s="126">
        <f t="shared" si="49"/>
        <v>606.42164240159332</v>
      </c>
      <c r="N808" s="163">
        <f t="shared" si="50"/>
        <v>606.42164240159332</v>
      </c>
      <c r="O808" s="165">
        <f>appliance_sim_data!D810-N808</f>
        <v>-298.42164240159332</v>
      </c>
      <c r="P808" s="165">
        <f t="shared" si="51"/>
        <v>298.42164240159332</v>
      </c>
    </row>
    <row r="809" spans="8:16" x14ac:dyDescent="0.2">
      <c r="H809" s="157">
        <v>0.55486111111111103</v>
      </c>
      <c r="I809" s="126">
        <v>1041.6286521653212</v>
      </c>
      <c r="J809" s="126">
        <v>1045.3836565154845</v>
      </c>
      <c r="K809" s="126">
        <v>0.57999999999999996</v>
      </c>
      <c r="L809" s="126">
        <f t="shared" si="48"/>
        <v>604.14461825588626</v>
      </c>
      <c r="M809" s="126">
        <f t="shared" si="49"/>
        <v>606.32252077898102</v>
      </c>
      <c r="N809" s="163">
        <f t="shared" si="50"/>
        <v>606.32252077898102</v>
      </c>
      <c r="O809" s="165">
        <f>appliance_sim_data!D811-N809</f>
        <v>-478.32252077898102</v>
      </c>
      <c r="P809" s="165">
        <f t="shared" si="51"/>
        <v>478.32252077898102</v>
      </c>
    </row>
    <row r="810" spans="8:16" x14ac:dyDescent="0.2">
      <c r="H810" s="157">
        <v>0.55555555555555602</v>
      </c>
      <c r="I810" s="126">
        <v>1041.5890125605486</v>
      </c>
      <c r="J810" s="126">
        <v>1045.1987637636503</v>
      </c>
      <c r="K810" s="126">
        <v>0.63</v>
      </c>
      <c r="L810" s="126">
        <f t="shared" si="48"/>
        <v>656.20107791314558</v>
      </c>
      <c r="M810" s="126">
        <f t="shared" si="49"/>
        <v>658.47522117109963</v>
      </c>
      <c r="N810" s="163">
        <f t="shared" si="50"/>
        <v>658.47522117109975</v>
      </c>
      <c r="O810" s="165">
        <f>appliance_sim_data!D812-N810</f>
        <v>-530.47522117109975</v>
      </c>
      <c r="P810" s="165">
        <f t="shared" si="51"/>
        <v>530.47522117109975</v>
      </c>
    </row>
    <row r="811" spans="8:16" x14ac:dyDescent="0.2">
      <c r="H811" s="157">
        <v>0.55625000000000002</v>
      </c>
      <c r="I811" s="126">
        <v>1041.5463611840266</v>
      </c>
      <c r="J811" s="126">
        <v>1044.9998810905427</v>
      </c>
      <c r="K811" s="126">
        <v>0.62</v>
      </c>
      <c r="L811" s="126">
        <f t="shared" si="48"/>
        <v>645.75874393409651</v>
      </c>
      <c r="M811" s="126">
        <f t="shared" si="49"/>
        <v>647.8999262761364</v>
      </c>
      <c r="N811" s="163">
        <f t="shared" si="50"/>
        <v>647.8999262761364</v>
      </c>
      <c r="O811" s="165">
        <f>appliance_sim_data!D813-N811</f>
        <v>-519.8999262761364</v>
      </c>
      <c r="P811" s="165">
        <f t="shared" si="51"/>
        <v>519.8999262761364</v>
      </c>
    </row>
    <row r="812" spans="8:16" x14ac:dyDescent="0.2">
      <c r="H812" s="157">
        <v>0.55694444444444402</v>
      </c>
      <c r="I812" s="126">
        <v>1041.5006961121769</v>
      </c>
      <c r="J812" s="126">
        <v>1044.7870122407903</v>
      </c>
      <c r="K812" s="126">
        <v>0.77</v>
      </c>
      <c r="L812" s="126">
        <f t="shared" si="48"/>
        <v>801.95553600637629</v>
      </c>
      <c r="M812" s="126">
        <f t="shared" si="49"/>
        <v>804.48599942540852</v>
      </c>
      <c r="N812" s="163">
        <f t="shared" si="50"/>
        <v>804.48599942540852</v>
      </c>
      <c r="O812" s="165">
        <f>appliance_sim_data!D814-N812</f>
        <v>-545.48599942540852</v>
      </c>
      <c r="P812" s="165">
        <f t="shared" si="51"/>
        <v>545.48599942540852</v>
      </c>
    </row>
    <row r="813" spans="8:16" x14ac:dyDescent="0.2">
      <c r="H813" s="157">
        <v>0.55763888888888902</v>
      </c>
      <c r="I813" s="126">
        <v>1041.4520152849575</v>
      </c>
      <c r="J813" s="126">
        <v>1044.56016122235</v>
      </c>
      <c r="K813" s="126">
        <v>0.75</v>
      </c>
      <c r="L813" s="126">
        <f t="shared" si="48"/>
        <v>781.08901146371818</v>
      </c>
      <c r="M813" s="126">
        <f t="shared" si="49"/>
        <v>783.42012091676247</v>
      </c>
      <c r="N813" s="163">
        <f t="shared" si="50"/>
        <v>783.42012091676247</v>
      </c>
      <c r="O813" s="165">
        <f>appliance_sim_data!D815-N813</f>
        <v>-524.42012091676247</v>
      </c>
      <c r="P813" s="165">
        <f t="shared" si="51"/>
        <v>524.42012091676247</v>
      </c>
    </row>
    <row r="814" spans="8:16" x14ac:dyDescent="0.2">
      <c r="H814" s="157">
        <v>0.55833333333333302</v>
      </c>
      <c r="I814" s="126">
        <v>1041.4003165056579</v>
      </c>
      <c r="J814" s="126">
        <v>1044.3193323064288</v>
      </c>
      <c r="K814" s="126">
        <v>0.79</v>
      </c>
      <c r="L814" s="126">
        <f t="shared" si="48"/>
        <v>822.70625003946975</v>
      </c>
      <c r="M814" s="126">
        <f t="shared" si="49"/>
        <v>825.01227252207877</v>
      </c>
      <c r="N814" s="163">
        <f t="shared" si="50"/>
        <v>825.01227252207889</v>
      </c>
      <c r="O814" s="165">
        <f>appliance_sim_data!D816-N814</f>
        <v>-697.01227252207889</v>
      </c>
      <c r="P814" s="165">
        <f t="shared" si="51"/>
        <v>697.01227252207889</v>
      </c>
    </row>
    <row r="815" spans="8:16" x14ac:dyDescent="0.2">
      <c r="H815" s="157">
        <v>0.55902777777777801</v>
      </c>
      <c r="I815" s="126">
        <v>1041.3455974406816</v>
      </c>
      <c r="J815" s="126">
        <v>1044.0645300274025</v>
      </c>
      <c r="K815" s="126">
        <v>0.79</v>
      </c>
      <c r="L815" s="126">
        <f t="shared" si="48"/>
        <v>822.66302197813843</v>
      </c>
      <c r="M815" s="126">
        <f t="shared" si="49"/>
        <v>824.81097872164798</v>
      </c>
      <c r="N815" s="163">
        <f t="shared" si="50"/>
        <v>824.81097872164798</v>
      </c>
      <c r="O815" s="165">
        <f>appliance_sim_data!D817-N815</f>
        <v>-696.81097872164798</v>
      </c>
      <c r="P815" s="165">
        <f t="shared" si="51"/>
        <v>696.81097872164798</v>
      </c>
    </row>
    <row r="816" spans="8:16" x14ac:dyDescent="0.2">
      <c r="H816" s="157">
        <v>0.55972222222222201</v>
      </c>
      <c r="I816" s="126">
        <v>1041.2878556193134</v>
      </c>
      <c r="J816" s="126">
        <v>1043.7957591827278</v>
      </c>
      <c r="K816" s="126">
        <v>0.73</v>
      </c>
      <c r="L816" s="126">
        <f t="shared" si="48"/>
        <v>760.14013460209878</v>
      </c>
      <c r="M816" s="126">
        <f t="shared" si="49"/>
        <v>761.97090420339123</v>
      </c>
      <c r="N816" s="163">
        <f t="shared" si="50"/>
        <v>761.97090420339123</v>
      </c>
      <c r="O816" s="165">
        <f>appliance_sim_data!D818-N816</f>
        <v>-633.97090420339123</v>
      </c>
      <c r="P816" s="165">
        <f t="shared" si="51"/>
        <v>633.97090420339123</v>
      </c>
    </row>
    <row r="817" spans="8:16" x14ac:dyDescent="0.2">
      <c r="H817" s="157">
        <v>0.56041666666666701</v>
      </c>
      <c r="I817" s="126">
        <v>1041.2270884334739</v>
      </c>
      <c r="J817" s="126">
        <v>1043.5130248328503</v>
      </c>
      <c r="K817" s="126">
        <v>0.69</v>
      </c>
      <c r="L817" s="126">
        <f t="shared" si="48"/>
        <v>718.44669101909699</v>
      </c>
      <c r="M817" s="126">
        <f t="shared" si="49"/>
        <v>720.02398713466664</v>
      </c>
      <c r="N817" s="163">
        <f t="shared" si="50"/>
        <v>720.02398713466664</v>
      </c>
      <c r="O817" s="165">
        <f>appliance_sim_data!D819-N817</f>
        <v>-592.02398713466664</v>
      </c>
      <c r="P817" s="165">
        <f t="shared" si="51"/>
        <v>592.02398713466664</v>
      </c>
    </row>
    <row r="818" spans="8:16" x14ac:dyDescent="0.2">
      <c r="H818" s="157">
        <v>0.56111111111111101</v>
      </c>
      <c r="I818" s="126">
        <v>1041.163293137459</v>
      </c>
      <c r="J818" s="126">
        <v>1043.2163323011059</v>
      </c>
      <c r="K818" s="126">
        <v>0.56000000000000005</v>
      </c>
      <c r="L818" s="126">
        <f t="shared" si="48"/>
        <v>583.05144415697714</v>
      </c>
      <c r="M818" s="126">
        <f t="shared" si="49"/>
        <v>584.20114608861934</v>
      </c>
      <c r="N818" s="163">
        <f t="shared" si="50"/>
        <v>584.20114608861934</v>
      </c>
      <c r="O818" s="165">
        <f>appliance_sim_data!D820-N818</f>
        <v>-456.20114608861934</v>
      </c>
      <c r="P818" s="165">
        <f t="shared" si="51"/>
        <v>456.20114608861934</v>
      </c>
    </row>
    <row r="819" spans="8:16" x14ac:dyDescent="0.2">
      <c r="H819" s="157">
        <v>0.561805555555556</v>
      </c>
      <c r="I819" s="126">
        <v>1041.0964668476681</v>
      </c>
      <c r="J819" s="126">
        <v>1042.9056871736202</v>
      </c>
      <c r="K819" s="126">
        <v>0.76</v>
      </c>
      <c r="L819" s="126">
        <f t="shared" si="48"/>
        <v>791.2333148042278</v>
      </c>
      <c r="M819" s="126">
        <f t="shared" si="49"/>
        <v>792.60832225195134</v>
      </c>
      <c r="N819" s="163">
        <f t="shared" si="50"/>
        <v>792.60832225195145</v>
      </c>
      <c r="O819" s="165">
        <f>appliance_sim_data!D821-N819</f>
        <v>-664.60832225195145</v>
      </c>
      <c r="P819" s="165">
        <f t="shared" si="51"/>
        <v>664.60832225195145</v>
      </c>
    </row>
    <row r="820" spans="8:16" x14ac:dyDescent="0.2">
      <c r="H820" s="157">
        <v>0.5625</v>
      </c>
      <c r="I820" s="126">
        <v>1041.0266065423152</v>
      </c>
      <c r="J820" s="126">
        <v>1042.5810952991997</v>
      </c>
      <c r="K820" s="126">
        <v>0.76</v>
      </c>
      <c r="L820" s="126">
        <f t="shared" si="48"/>
        <v>791.18022097215953</v>
      </c>
      <c r="M820" s="126">
        <f t="shared" si="49"/>
        <v>792.36163242739178</v>
      </c>
      <c r="N820" s="163">
        <f t="shared" si="50"/>
        <v>792.36163242739178</v>
      </c>
      <c r="O820" s="165">
        <f>appliance_sim_data!D822-N820</f>
        <v>-664.36163242739178</v>
      </c>
      <c r="P820" s="165">
        <f t="shared" si="51"/>
        <v>664.36163242739178</v>
      </c>
    </row>
    <row r="821" spans="8:16" x14ac:dyDescent="0.2">
      <c r="H821" s="157">
        <v>0.563194444444444</v>
      </c>
      <c r="I821" s="126">
        <v>1040.9537090611286</v>
      </c>
      <c r="J821" s="126">
        <v>1042.2425627892185</v>
      </c>
      <c r="K821" s="126">
        <v>0.78</v>
      </c>
      <c r="L821" s="126">
        <f t="shared" si="48"/>
        <v>811.94389306768039</v>
      </c>
      <c r="M821" s="126">
        <f t="shared" si="49"/>
        <v>812.94919897559043</v>
      </c>
      <c r="N821" s="163">
        <f t="shared" si="50"/>
        <v>812.94919897559055</v>
      </c>
      <c r="O821" s="165">
        <f>appliance_sim_data!D823-N821</f>
        <v>-684.94919897559055</v>
      </c>
      <c r="P821" s="165">
        <f t="shared" si="51"/>
        <v>684.94919897559055</v>
      </c>
    </row>
    <row r="822" spans="8:16" x14ac:dyDescent="0.2">
      <c r="H822" s="157">
        <v>0.56388888888888899</v>
      </c>
      <c r="I822" s="126">
        <v>1040.8777711050354</v>
      </c>
      <c r="J822" s="126">
        <v>1041.8900960175031</v>
      </c>
      <c r="K822" s="126">
        <v>0.77</v>
      </c>
      <c r="L822" s="126">
        <f t="shared" si="48"/>
        <v>801.4758837508773</v>
      </c>
      <c r="M822" s="126">
        <f t="shared" si="49"/>
        <v>802.25537393347736</v>
      </c>
      <c r="N822" s="163">
        <f t="shared" si="50"/>
        <v>802.25537393347736</v>
      </c>
      <c r="O822" s="165">
        <f>appliance_sim_data!D824-N822</f>
        <v>-674.25537393347736</v>
      </c>
      <c r="P822" s="165">
        <f t="shared" si="51"/>
        <v>674.25537393347736</v>
      </c>
    </row>
    <row r="823" spans="8:16" x14ac:dyDescent="0.2">
      <c r="H823" s="157">
        <v>0.56458333333333299</v>
      </c>
      <c r="I823" s="126">
        <v>1040.7987892358321</v>
      </c>
      <c r="J823" s="126">
        <v>1041.5237016202066</v>
      </c>
      <c r="K823" s="126">
        <v>0.72</v>
      </c>
      <c r="L823" s="126">
        <f t="shared" si="48"/>
        <v>749.3751282497991</v>
      </c>
      <c r="M823" s="126">
        <f t="shared" si="49"/>
        <v>749.89706516654871</v>
      </c>
      <c r="N823" s="163">
        <f t="shared" si="50"/>
        <v>749.89706516654871</v>
      </c>
      <c r="O823" s="165">
        <f>appliance_sim_data!D825-N823</f>
        <v>-621.89706516654871</v>
      </c>
      <c r="P823" s="165">
        <f t="shared" si="51"/>
        <v>621.89706516654871</v>
      </c>
    </row>
    <row r="824" spans="8:16" x14ac:dyDescent="0.2">
      <c r="H824" s="157">
        <v>0.56527777777777799</v>
      </c>
      <c r="I824" s="126">
        <v>1040.7167598758415</v>
      </c>
      <c r="J824" s="126">
        <v>1041.143386495683</v>
      </c>
      <c r="K824" s="126">
        <v>0.67</v>
      </c>
      <c r="L824" s="126">
        <f t="shared" si="48"/>
        <v>697.28022911681387</v>
      </c>
      <c r="M824" s="126">
        <f t="shared" si="49"/>
        <v>697.56606895210768</v>
      </c>
      <c r="N824" s="163">
        <f t="shared" si="50"/>
        <v>697.5660689521078</v>
      </c>
      <c r="O824" s="165">
        <f>appliance_sim_data!D826-N824</f>
        <v>-569.5660689521078</v>
      </c>
      <c r="P824" s="165">
        <f t="shared" si="51"/>
        <v>569.5660689521078</v>
      </c>
    </row>
    <row r="825" spans="8:16" x14ac:dyDescent="0.2">
      <c r="H825" s="157">
        <v>0.56597222222222199</v>
      </c>
      <c r="I825" s="126">
        <v>1040.6316793075548</v>
      </c>
      <c r="J825" s="126">
        <v>1040.7491578043537</v>
      </c>
      <c r="K825" s="126">
        <v>0.62</v>
      </c>
      <c r="L825" s="126">
        <f t="shared" si="48"/>
        <v>645.19164117068397</v>
      </c>
      <c r="M825" s="126">
        <f t="shared" si="49"/>
        <v>645.26447783869924</v>
      </c>
      <c r="N825" s="163">
        <f t="shared" si="50"/>
        <v>645.26447783869935</v>
      </c>
      <c r="O825" s="165">
        <f>appliance_sim_data!D827-N825</f>
        <v>1616.7355221613007</v>
      </c>
      <c r="P825" s="165">
        <f t="shared" si="51"/>
        <v>0</v>
      </c>
    </row>
    <row r="826" spans="8:16" x14ac:dyDescent="0.2">
      <c r="H826" s="157">
        <v>0.56666666666666698</v>
      </c>
      <c r="I826" s="126">
        <v>1040.5435436732607</v>
      </c>
      <c r="J826" s="126">
        <v>1040.3410229685703</v>
      </c>
      <c r="K826" s="126">
        <v>0.62</v>
      </c>
      <c r="L826" s="126">
        <f t="shared" si="48"/>
        <v>645.1369970774216</v>
      </c>
      <c r="M826" s="126">
        <f t="shared" si="49"/>
        <v>645.01143424051361</v>
      </c>
      <c r="N826" s="163">
        <f t="shared" si="50"/>
        <v>645.01143424051361</v>
      </c>
      <c r="O826" s="165">
        <f>appliance_sim_data!D828-N826</f>
        <v>1616.9885657594864</v>
      </c>
      <c r="P826" s="165">
        <f t="shared" si="51"/>
        <v>0</v>
      </c>
    </row>
    <row r="827" spans="8:16" x14ac:dyDescent="0.2">
      <c r="H827" s="157">
        <v>0.56736111111111098</v>
      </c>
      <c r="I827" s="126">
        <v>1040.4523489746582</v>
      </c>
      <c r="J827" s="126">
        <v>1039.9189896724706</v>
      </c>
      <c r="K827" s="126">
        <v>0.61</v>
      </c>
      <c r="L827" s="126">
        <f t="shared" si="48"/>
        <v>634.67593287454145</v>
      </c>
      <c r="M827" s="126">
        <f t="shared" si="49"/>
        <v>634.35058370020704</v>
      </c>
      <c r="N827" s="163">
        <f t="shared" si="50"/>
        <v>634.35058370020715</v>
      </c>
      <c r="O827" s="165">
        <f>appliance_sim_data!D829-N827</f>
        <v>1627.6494162997928</v>
      </c>
      <c r="P827" s="165">
        <f t="shared" si="51"/>
        <v>0</v>
      </c>
    </row>
    <row r="828" spans="8:16" x14ac:dyDescent="0.2">
      <c r="H828" s="157">
        <v>0.56805555555555598</v>
      </c>
      <c r="I828" s="126">
        <v>1040.3580910724577</v>
      </c>
      <c r="J828" s="126">
        <v>1039.4830658618316</v>
      </c>
      <c r="K828" s="126">
        <v>0.57999999999999996</v>
      </c>
      <c r="L828" s="126">
        <f t="shared" si="48"/>
        <v>603.40769282202541</v>
      </c>
      <c r="M828" s="126">
        <f t="shared" si="49"/>
        <v>602.90017819986235</v>
      </c>
      <c r="N828" s="163">
        <f t="shared" si="50"/>
        <v>602.90017819986235</v>
      </c>
      <c r="O828" s="165">
        <f>appliance_sim_data!D830-N828</f>
        <v>1659.0998218001378</v>
      </c>
      <c r="P828" s="165">
        <f t="shared" si="51"/>
        <v>0</v>
      </c>
    </row>
    <row r="829" spans="8:16" x14ac:dyDescent="0.2">
      <c r="H829" s="157">
        <v>0.56874999999999998</v>
      </c>
      <c r="I829" s="126">
        <v>1040.2607656859643</v>
      </c>
      <c r="J829" s="126">
        <v>1039.0332597439162</v>
      </c>
      <c r="K829" s="126">
        <v>0.73</v>
      </c>
      <c r="L829" s="126">
        <f t="shared" si="48"/>
        <v>759.39035895075392</v>
      </c>
      <c r="M829" s="126">
        <f t="shared" si="49"/>
        <v>758.49427961305878</v>
      </c>
      <c r="N829" s="163">
        <f t="shared" si="50"/>
        <v>758.49427961305889</v>
      </c>
      <c r="O829" s="165">
        <f>appliance_sim_data!D831-N829</f>
        <v>1503.505720386941</v>
      </c>
      <c r="P829" s="165">
        <f t="shared" si="51"/>
        <v>0</v>
      </c>
    </row>
    <row r="830" spans="8:16" x14ac:dyDescent="0.2">
      <c r="H830" s="157">
        <v>0.56944444444444398</v>
      </c>
      <c r="I830" s="126">
        <v>1040.160368392651</v>
      </c>
      <c r="J830" s="126">
        <v>1038.5695797873154</v>
      </c>
      <c r="K830" s="126">
        <v>0.66</v>
      </c>
      <c r="L830" s="126">
        <f t="shared" si="48"/>
        <v>686.50584313914965</v>
      </c>
      <c r="M830" s="126">
        <f t="shared" si="49"/>
        <v>685.45592265962819</v>
      </c>
      <c r="N830" s="163">
        <f t="shared" si="50"/>
        <v>685.4559226596283</v>
      </c>
      <c r="O830" s="165">
        <f>appliance_sim_data!D832-N830</f>
        <v>1576.5440773403716</v>
      </c>
      <c r="P830" s="165">
        <f t="shared" si="51"/>
        <v>0</v>
      </c>
    </row>
    <row r="831" spans="8:16" x14ac:dyDescent="0.2">
      <c r="H831" s="157">
        <v>0.57013888888888897</v>
      </c>
      <c r="I831" s="126">
        <v>1040.0568946277122</v>
      </c>
      <c r="J831" s="126">
        <v>1038.092034721785</v>
      </c>
      <c r="K831" s="126">
        <v>0.63</v>
      </c>
      <c r="L831" s="126">
        <f t="shared" si="48"/>
        <v>655.23584361545863</v>
      </c>
      <c r="M831" s="126">
        <f t="shared" si="49"/>
        <v>653.99798187472459</v>
      </c>
      <c r="N831" s="163">
        <f t="shared" si="50"/>
        <v>653.9979818747247</v>
      </c>
      <c r="O831" s="165">
        <f>appliance_sim_data!D833-N831</f>
        <v>1608.0020181252753</v>
      </c>
      <c r="P831" s="165">
        <f t="shared" si="51"/>
        <v>0</v>
      </c>
    </row>
    <row r="832" spans="8:16" x14ac:dyDescent="0.2">
      <c r="H832" s="157">
        <v>0.57083333333333297</v>
      </c>
      <c r="I832" s="126">
        <v>1039.9503396836076</v>
      </c>
      <c r="J832" s="126">
        <v>1037.600633538078</v>
      </c>
      <c r="K832" s="126">
        <v>0.64</v>
      </c>
      <c r="L832" s="126">
        <f t="shared" si="48"/>
        <v>665.56821739750887</v>
      </c>
      <c r="M832" s="126">
        <f t="shared" si="49"/>
        <v>664.06440546436988</v>
      </c>
      <c r="N832" s="163">
        <f t="shared" si="50"/>
        <v>664.06440546436988</v>
      </c>
      <c r="O832" s="165">
        <f>appliance_sim_data!D834-N832</f>
        <v>1597.9355945356301</v>
      </c>
      <c r="P832" s="165">
        <f t="shared" si="51"/>
        <v>0</v>
      </c>
    </row>
    <row r="833" spans="8:16" x14ac:dyDescent="0.2">
      <c r="H833" s="157">
        <v>0.57152777777777797</v>
      </c>
      <c r="I833" s="126">
        <v>1039.8406987095875</v>
      </c>
      <c r="J833" s="126">
        <v>1037.0953854877719</v>
      </c>
      <c r="K833" s="126">
        <v>0.61</v>
      </c>
      <c r="L833" s="126">
        <f t="shared" si="48"/>
        <v>634.30282621284834</v>
      </c>
      <c r="M833" s="126">
        <f t="shared" si="49"/>
        <v>632.62818514754088</v>
      </c>
      <c r="N833" s="163">
        <f t="shared" si="50"/>
        <v>632.62818514754099</v>
      </c>
      <c r="O833" s="165">
        <f>appliance_sim_data!D835-N833</f>
        <v>1629.371814852459</v>
      </c>
      <c r="P833" s="165">
        <f t="shared" si="51"/>
        <v>0</v>
      </c>
    </row>
    <row r="834" spans="8:16" x14ac:dyDescent="0.2">
      <c r="H834" s="157">
        <v>0.57222222222222197</v>
      </c>
      <c r="I834" s="126">
        <v>1039.7279667112055</v>
      </c>
      <c r="J834" s="126">
        <v>1036.5763000830893</v>
      </c>
      <c r="K834" s="126">
        <v>0.56000000000000005</v>
      </c>
      <c r="L834" s="126">
        <f t="shared" si="48"/>
        <v>582.24766135827508</v>
      </c>
      <c r="M834" s="126">
        <f t="shared" si="49"/>
        <v>580.48272804653004</v>
      </c>
      <c r="N834" s="163">
        <f t="shared" si="50"/>
        <v>580.48272804653004</v>
      </c>
      <c r="O834" s="165">
        <f>appliance_sim_data!D836-N834</f>
        <v>1681.5172719534698</v>
      </c>
      <c r="P834" s="165">
        <f t="shared" si="51"/>
        <v>0</v>
      </c>
    </row>
    <row r="835" spans="8:16" x14ac:dyDescent="0.2">
      <c r="H835" s="157">
        <v>0.57291666666666696</v>
      </c>
      <c r="I835" s="126">
        <v>1039.612138549815</v>
      </c>
      <c r="J835" s="126">
        <v>1036.0433870967172</v>
      </c>
      <c r="K835" s="126">
        <v>0.96</v>
      </c>
      <c r="L835" s="126">
        <f t="shared" si="48"/>
        <v>998.02765300782232</v>
      </c>
      <c r="M835" s="126">
        <f t="shared" si="49"/>
        <v>994.60165161284851</v>
      </c>
      <c r="N835" s="163">
        <f t="shared" si="50"/>
        <v>994.60165161284863</v>
      </c>
      <c r="O835" s="165">
        <f>appliance_sim_data!D837-N835</f>
        <v>1267.3983483871514</v>
      </c>
      <c r="P835" s="165">
        <f t="shared" si="51"/>
        <v>0</v>
      </c>
    </row>
    <row r="836" spans="8:16" x14ac:dyDescent="0.2">
      <c r="H836" s="157">
        <v>0.57361111111111096</v>
      </c>
      <c r="I836" s="126">
        <v>1039.493208942052</v>
      </c>
      <c r="J836" s="126">
        <v>1035.4966565616166</v>
      </c>
      <c r="K836" s="126">
        <v>0.95</v>
      </c>
      <c r="L836" s="126">
        <f t="shared" si="48"/>
        <v>987.5185484949493</v>
      </c>
      <c r="M836" s="126">
        <f t="shared" si="49"/>
        <v>983.72182373353576</v>
      </c>
      <c r="N836" s="163">
        <f t="shared" si="50"/>
        <v>983.72182373353576</v>
      </c>
      <c r="O836" s="165">
        <f>appliance_sim_data!D838-N836</f>
        <v>1278.2781762664642</v>
      </c>
      <c r="P836" s="165">
        <f t="shared" si="51"/>
        <v>0</v>
      </c>
    </row>
    <row r="837" spans="8:16" x14ac:dyDescent="0.2">
      <c r="H837" s="157">
        <v>0.57430555555555596</v>
      </c>
      <c r="I837" s="126">
        <v>1039.3711724593018</v>
      </c>
      <c r="J837" s="126">
        <v>1034.9361187708312</v>
      </c>
      <c r="K837" s="126">
        <v>0.93</v>
      </c>
      <c r="L837" s="126">
        <f t="shared" si="48"/>
        <v>966.61519038715073</v>
      </c>
      <c r="M837" s="126">
        <f t="shared" si="49"/>
        <v>962.49059045687306</v>
      </c>
      <c r="N837" s="163">
        <f t="shared" si="50"/>
        <v>962.49059045687306</v>
      </c>
      <c r="O837" s="165">
        <f>appliance_sim_data!D839-N837</f>
        <v>1299.5094095431268</v>
      </c>
      <c r="P837" s="165">
        <f t="shared" si="51"/>
        <v>0</v>
      </c>
    </row>
    <row r="838" spans="8:16" x14ac:dyDescent="0.2">
      <c r="H838" s="157">
        <v>0.57499999999999996</v>
      </c>
      <c r="I838" s="126">
        <v>1039.2460235271508</v>
      </c>
      <c r="J838" s="126">
        <v>1034.3617842772881</v>
      </c>
      <c r="K838" s="126">
        <v>0.68</v>
      </c>
      <c r="L838" s="126">
        <f t="shared" si="48"/>
        <v>706.68729599846256</v>
      </c>
      <c r="M838" s="126">
        <f t="shared" si="49"/>
        <v>703.36601330855592</v>
      </c>
      <c r="N838" s="163">
        <f t="shared" si="50"/>
        <v>703.36601330855592</v>
      </c>
      <c r="O838" s="165">
        <f>appliance_sim_data!D840-N838</f>
        <v>1558.6339866914441</v>
      </c>
      <c r="P838" s="165">
        <f t="shared" si="51"/>
        <v>0</v>
      </c>
    </row>
    <row r="839" spans="8:16" x14ac:dyDescent="0.2">
      <c r="H839" s="157">
        <v>0.57569444444444495</v>
      </c>
      <c r="I839" s="126">
        <v>1039.1177564248233</v>
      </c>
      <c r="J839" s="126">
        <v>1033.7736638935971</v>
      </c>
      <c r="K839" s="126">
        <v>0.82</v>
      </c>
      <c r="L839" s="126">
        <f t="shared" si="48"/>
        <v>852.07656026835502</v>
      </c>
      <c r="M839" s="126">
        <f t="shared" si="49"/>
        <v>847.69440439274956</v>
      </c>
      <c r="N839" s="163">
        <f t="shared" si="50"/>
        <v>847.69440439274956</v>
      </c>
      <c r="O839" s="165">
        <f>appliance_sim_data!D841-N839</f>
        <v>1414.3055956072503</v>
      </c>
      <c r="P839" s="165">
        <f t="shared" si="51"/>
        <v>0</v>
      </c>
    </row>
    <row r="840" spans="8:16" x14ac:dyDescent="0.2">
      <c r="H840" s="157">
        <v>0.57638888888888895</v>
      </c>
      <c r="I840" s="126">
        <v>1038.9863652846022</v>
      </c>
      <c r="J840" s="126">
        <v>1033.1717686918391</v>
      </c>
      <c r="K840" s="126">
        <v>0.82</v>
      </c>
      <c r="L840" s="126">
        <f t="shared" si="48"/>
        <v>851.96881953337379</v>
      </c>
      <c r="M840" s="126">
        <f t="shared" si="49"/>
        <v>847.20085032730799</v>
      </c>
      <c r="N840" s="163">
        <f t="shared" si="50"/>
        <v>847.2008503273081</v>
      </c>
      <c r="O840" s="165">
        <f>appliance_sim_data!D842-N840</f>
        <v>1414.7991496726918</v>
      </c>
      <c r="P840" s="165">
        <f t="shared" si="51"/>
        <v>0</v>
      </c>
    </row>
    <row r="841" spans="8:16" x14ac:dyDescent="0.2">
      <c r="H841" s="157">
        <v>0.57708333333333295</v>
      </c>
      <c r="I841" s="126">
        <v>1038.851844091236</v>
      </c>
      <c r="J841" s="126">
        <v>1032.5561100033572</v>
      </c>
      <c r="K841" s="126">
        <v>0.82</v>
      </c>
      <c r="L841" s="126">
        <f t="shared" si="48"/>
        <v>851.85851215481341</v>
      </c>
      <c r="M841" s="126">
        <f t="shared" si="49"/>
        <v>846.69601020275286</v>
      </c>
      <c r="N841" s="163">
        <f t="shared" si="50"/>
        <v>846.69601020275297</v>
      </c>
      <c r="O841" s="165">
        <f>appliance_sim_data!D843-N841</f>
        <v>1415.3039897972471</v>
      </c>
      <c r="P841" s="165">
        <f t="shared" si="51"/>
        <v>0</v>
      </c>
    </row>
    <row r="842" spans="8:16" x14ac:dyDescent="0.2">
      <c r="H842" s="157">
        <v>0.57777777777777795</v>
      </c>
      <c r="I842" s="126">
        <v>1038.7141866813281</v>
      </c>
      <c r="J842" s="126">
        <v>1031.9266994185371</v>
      </c>
      <c r="K842" s="126">
        <v>0.82</v>
      </c>
      <c r="L842" s="126">
        <f t="shared" si="48"/>
        <v>851.74563307868902</v>
      </c>
      <c r="M842" s="126">
        <f t="shared" si="49"/>
        <v>846.17989352320035</v>
      </c>
      <c r="N842" s="163">
        <f t="shared" si="50"/>
        <v>846.17989352320046</v>
      </c>
      <c r="O842" s="165">
        <f>appliance_sim_data!D844-N842</f>
        <v>1415.8201064767995</v>
      </c>
      <c r="P842" s="165">
        <f t="shared" si="51"/>
        <v>0</v>
      </c>
    </row>
    <row r="843" spans="8:16" x14ac:dyDescent="0.2">
      <c r="H843" s="157">
        <v>0.57847222222222205</v>
      </c>
      <c r="I843" s="126">
        <v>1038.5733867427111</v>
      </c>
      <c r="J843" s="126">
        <v>1031.283548786583</v>
      </c>
      <c r="K843" s="126">
        <v>0.82</v>
      </c>
      <c r="L843" s="126">
        <f t="shared" ref="L843:L906" si="52">I843*K843</f>
        <v>851.63017712902308</v>
      </c>
      <c r="M843" s="126">
        <f t="shared" ref="M843:M906" si="53">J843*K843</f>
        <v>845.65251000499802</v>
      </c>
      <c r="N843" s="163">
        <f t="shared" ref="N843:N906" si="54">M843*$B$46*$B$47</f>
        <v>845.65251000499813</v>
      </c>
      <c r="O843" s="165">
        <f>appliance_sim_data!D845-N843</f>
        <v>1416.347489995002</v>
      </c>
      <c r="P843" s="165">
        <f t="shared" ref="P843:P906" si="55">IF(O843&lt;0, ABS(O843), 0)</f>
        <v>0</v>
      </c>
    </row>
    <row r="844" spans="8:16" x14ac:dyDescent="0.2">
      <c r="H844" s="157">
        <v>0.57916666666666705</v>
      </c>
      <c r="I844" s="126">
        <v>1038.4294378138059</v>
      </c>
      <c r="J844" s="126">
        <v>1030.6266702152916</v>
      </c>
      <c r="K844" s="126">
        <v>0.81</v>
      </c>
      <c r="L844" s="126">
        <f t="shared" si="52"/>
        <v>841.12784462918285</v>
      </c>
      <c r="M844" s="126">
        <f t="shared" si="53"/>
        <v>834.80760287438625</v>
      </c>
      <c r="N844" s="163">
        <f t="shared" si="54"/>
        <v>834.80760287438625</v>
      </c>
      <c r="O844" s="165">
        <f>appliance_sim_data!D846-N844</f>
        <v>1586.1923971256138</v>
      </c>
      <c r="P844" s="165">
        <f t="shared" si="55"/>
        <v>0</v>
      </c>
    </row>
    <row r="845" spans="8:16" x14ac:dyDescent="0.2">
      <c r="H845" s="157">
        <v>0.57986111111111105</v>
      </c>
      <c r="I845" s="126">
        <v>1038.2823332829646</v>
      </c>
      <c r="J845" s="126">
        <v>1029.9560760708191</v>
      </c>
      <c r="K845" s="126">
        <v>0.76</v>
      </c>
      <c r="L845" s="126">
        <f t="shared" si="52"/>
        <v>789.09457329505312</v>
      </c>
      <c r="M845" s="126">
        <f t="shared" si="53"/>
        <v>782.76661781382256</v>
      </c>
      <c r="N845" s="163">
        <f t="shared" si="54"/>
        <v>782.76661781382256</v>
      </c>
      <c r="O845" s="165">
        <f>appliance_sim_data!D847-N845</f>
        <v>-595.76661781382256</v>
      </c>
      <c r="P845" s="165">
        <f t="shared" si="55"/>
        <v>595.76661781382256</v>
      </c>
    </row>
    <row r="846" spans="8:16" x14ac:dyDescent="0.2">
      <c r="H846" s="157">
        <v>0.58055555555555605</v>
      </c>
      <c r="I846" s="126">
        <v>1038.1320663877975</v>
      </c>
      <c r="J846" s="126">
        <v>1029.2717789774431</v>
      </c>
      <c r="K846" s="126">
        <v>0.83</v>
      </c>
      <c r="L846" s="126">
        <f t="shared" si="52"/>
        <v>861.64961510187186</v>
      </c>
      <c r="M846" s="126">
        <f t="shared" si="53"/>
        <v>854.29557655127769</v>
      </c>
      <c r="N846" s="163">
        <f t="shared" si="54"/>
        <v>854.2955765512778</v>
      </c>
      <c r="O846" s="165">
        <f>appliance_sim_data!D848-N846</f>
        <v>-667.2955765512778</v>
      </c>
      <c r="P846" s="165">
        <f t="shared" si="55"/>
        <v>667.2955765512778</v>
      </c>
    </row>
    <row r="847" spans="8:16" x14ac:dyDescent="0.2">
      <c r="H847" s="157">
        <v>0.58125000000000004</v>
      </c>
      <c r="I847" s="126">
        <v>1037.9786302144832</v>
      </c>
      <c r="J847" s="126">
        <v>1028.5737918173209</v>
      </c>
      <c r="K847" s="126">
        <v>0.87</v>
      </c>
      <c r="L847" s="126">
        <f t="shared" si="52"/>
        <v>903.04140828660047</v>
      </c>
      <c r="M847" s="126">
        <f t="shared" si="53"/>
        <v>894.85919888106912</v>
      </c>
      <c r="N847" s="163">
        <f t="shared" si="54"/>
        <v>894.85919888106912</v>
      </c>
      <c r="O847" s="165">
        <f>appliance_sim_data!D849-N847</f>
        <v>-707.85919888106912</v>
      </c>
      <c r="P847" s="165">
        <f t="shared" si="55"/>
        <v>707.85919888106912</v>
      </c>
    </row>
    <row r="848" spans="8:16" x14ac:dyDescent="0.2">
      <c r="H848" s="157">
        <v>0.58194444444444404</v>
      </c>
      <c r="I848" s="126">
        <v>1037.8220176970635</v>
      </c>
      <c r="J848" s="126">
        <v>1027.8621277302407</v>
      </c>
      <c r="K848" s="126">
        <v>0.87</v>
      </c>
      <c r="L848" s="126">
        <f t="shared" si="52"/>
        <v>902.90515539644525</v>
      </c>
      <c r="M848" s="126">
        <f t="shared" si="53"/>
        <v>894.24005112530938</v>
      </c>
      <c r="N848" s="163">
        <f t="shared" si="54"/>
        <v>894.24005112530949</v>
      </c>
      <c r="O848" s="165">
        <f>appliance_sim_data!D850-N848</f>
        <v>-707.24005112530949</v>
      </c>
      <c r="P848" s="165">
        <f t="shared" si="55"/>
        <v>707.24005112530949</v>
      </c>
    </row>
    <row r="849" spans="8:16" x14ac:dyDescent="0.2">
      <c r="H849" s="157">
        <v>0.58263888888888904</v>
      </c>
      <c r="I849" s="126">
        <v>1037.6622216167207</v>
      </c>
      <c r="J849" s="126">
        <v>1027.1368001133699</v>
      </c>
      <c r="K849" s="126">
        <v>0.87</v>
      </c>
      <c r="L849" s="126">
        <f t="shared" si="52"/>
        <v>902.76613280654703</v>
      </c>
      <c r="M849" s="126">
        <f t="shared" si="53"/>
        <v>893.60901609863174</v>
      </c>
      <c r="N849" s="163">
        <f t="shared" si="54"/>
        <v>893.60901609863186</v>
      </c>
      <c r="O849" s="165">
        <f>appliance_sim_data!D851-N849</f>
        <v>-706.60901609863186</v>
      </c>
      <c r="P849" s="165">
        <f t="shared" si="55"/>
        <v>706.60901609863186</v>
      </c>
    </row>
    <row r="850" spans="8:16" x14ac:dyDescent="0.2">
      <c r="H850" s="157">
        <v>0.58333333333333304</v>
      </c>
      <c r="I850" s="126">
        <v>1037.4992346010397</v>
      </c>
      <c r="J850" s="126">
        <v>1026.3978226209974</v>
      </c>
      <c r="K850" s="126">
        <v>0.87</v>
      </c>
      <c r="L850" s="126">
        <f t="shared" si="52"/>
        <v>902.62433410290453</v>
      </c>
      <c r="M850" s="126">
        <f t="shared" si="53"/>
        <v>892.96610568026779</v>
      </c>
      <c r="N850" s="163">
        <f t="shared" si="54"/>
        <v>892.96610568026779</v>
      </c>
      <c r="O850" s="165">
        <f>appliance_sim_data!D852-N850</f>
        <v>-705.96610568026779</v>
      </c>
      <c r="P850" s="165">
        <f t="shared" si="55"/>
        <v>705.96610568026779</v>
      </c>
    </row>
    <row r="851" spans="8:16" x14ac:dyDescent="0.2">
      <c r="H851" s="157">
        <v>0.58402777777777803</v>
      </c>
      <c r="I851" s="126">
        <v>1037.333049123253</v>
      </c>
      <c r="J851" s="126">
        <v>1025.6452091642736</v>
      </c>
      <c r="K851" s="126">
        <v>0.86</v>
      </c>
      <c r="L851" s="126">
        <f t="shared" si="52"/>
        <v>892.10642224599758</v>
      </c>
      <c r="M851" s="126">
        <f t="shared" si="53"/>
        <v>882.05487988127527</v>
      </c>
      <c r="N851" s="163">
        <f t="shared" si="54"/>
        <v>882.05487988127538</v>
      </c>
      <c r="O851" s="165">
        <f>appliance_sim_data!D853-N851</f>
        <v>-695.05487988127538</v>
      </c>
      <c r="P851" s="165">
        <f t="shared" si="55"/>
        <v>695.05487988127538</v>
      </c>
    </row>
    <row r="852" spans="8:16" x14ac:dyDescent="0.2">
      <c r="H852" s="157">
        <v>0.58472222222222203</v>
      </c>
      <c r="I852" s="126">
        <v>1037.1636575014679</v>
      </c>
      <c r="J852" s="126">
        <v>1024.8789739109386</v>
      </c>
      <c r="K852" s="126">
        <v>0.84</v>
      </c>
      <c r="L852" s="126">
        <f t="shared" si="52"/>
        <v>871.21747230123299</v>
      </c>
      <c r="M852" s="126">
        <f t="shared" si="53"/>
        <v>860.89833808518836</v>
      </c>
      <c r="N852" s="163">
        <f t="shared" si="54"/>
        <v>860.89833808518836</v>
      </c>
      <c r="O852" s="165">
        <f>appliance_sim_data!D854-N852</f>
        <v>-673.89833808518836</v>
      </c>
      <c r="P852" s="165">
        <f t="shared" si="55"/>
        <v>673.89833808518836</v>
      </c>
    </row>
    <row r="853" spans="8:16" x14ac:dyDescent="0.2">
      <c r="H853" s="157">
        <v>0.58541666666666703</v>
      </c>
      <c r="I853" s="126">
        <v>1036.9910518978784</v>
      </c>
      <c r="J853" s="126">
        <v>1024.0991312850554</v>
      </c>
      <c r="K853" s="126">
        <v>0.85</v>
      </c>
      <c r="L853" s="126">
        <f t="shared" si="52"/>
        <v>881.44239411319654</v>
      </c>
      <c r="M853" s="126">
        <f t="shared" si="53"/>
        <v>870.484261592297</v>
      </c>
      <c r="N853" s="163">
        <f t="shared" si="54"/>
        <v>870.484261592297</v>
      </c>
      <c r="O853" s="165">
        <f>appliance_sim_data!D855-N853</f>
        <v>-683.484261592297</v>
      </c>
      <c r="P853" s="165">
        <f t="shared" si="55"/>
        <v>683.484261592297</v>
      </c>
    </row>
    <row r="854" spans="8:16" x14ac:dyDescent="0.2">
      <c r="H854" s="157">
        <v>0.58611111111111103</v>
      </c>
      <c r="I854" s="126">
        <v>1036.8152243179584</v>
      </c>
      <c r="J854" s="126">
        <v>1023.3056959667286</v>
      </c>
      <c r="K854" s="126">
        <v>0.77</v>
      </c>
      <c r="L854" s="126">
        <f t="shared" si="52"/>
        <v>798.34772272482792</v>
      </c>
      <c r="M854" s="126">
        <f t="shared" si="53"/>
        <v>787.94538589438105</v>
      </c>
      <c r="N854" s="163">
        <f t="shared" si="54"/>
        <v>787.94538589438116</v>
      </c>
      <c r="O854" s="165">
        <f>appliance_sim_data!D856-N854</f>
        <v>-600.94538589438116</v>
      </c>
      <c r="P854" s="165">
        <f t="shared" si="55"/>
        <v>600.94538589438116</v>
      </c>
    </row>
    <row r="855" spans="8:16" x14ac:dyDescent="0.2">
      <c r="H855" s="157">
        <v>0.58680555555555602</v>
      </c>
      <c r="I855" s="126">
        <v>1036.6361666096393</v>
      </c>
      <c r="J855" s="126">
        <v>1022.4986828918263</v>
      </c>
      <c r="K855" s="126">
        <v>0.77</v>
      </c>
      <c r="L855" s="126">
        <f t="shared" si="52"/>
        <v>798.20984828942233</v>
      </c>
      <c r="M855" s="126">
        <f t="shared" si="53"/>
        <v>787.32398582670623</v>
      </c>
      <c r="N855" s="163">
        <f t="shared" si="54"/>
        <v>787.32398582670623</v>
      </c>
      <c r="O855" s="165">
        <f>appliance_sim_data!D857-N855</f>
        <v>-600.32398582670623</v>
      </c>
      <c r="P855" s="165">
        <f t="shared" si="55"/>
        <v>600.32398582670623</v>
      </c>
    </row>
    <row r="856" spans="8:16" x14ac:dyDescent="0.2">
      <c r="H856" s="157">
        <v>0.58750000000000002</v>
      </c>
      <c r="I856" s="126">
        <v>1036.4538704624692</v>
      </c>
      <c r="J856" s="126">
        <v>1021.678107251691</v>
      </c>
      <c r="K856" s="126">
        <v>0.8</v>
      </c>
      <c r="L856" s="126">
        <f t="shared" si="52"/>
        <v>829.16309636997539</v>
      </c>
      <c r="M856" s="126">
        <f t="shared" si="53"/>
        <v>817.34248580135284</v>
      </c>
      <c r="N856" s="163">
        <f t="shared" si="54"/>
        <v>817.34248580135284</v>
      </c>
      <c r="O856" s="165">
        <f>appliance_sim_data!D858-N856</f>
        <v>-630.34248580135284</v>
      </c>
      <c r="P856" s="165">
        <f t="shared" si="55"/>
        <v>630.34248580135284</v>
      </c>
    </row>
    <row r="857" spans="8:16" x14ac:dyDescent="0.2">
      <c r="H857" s="157">
        <v>0.58819444444444402</v>
      </c>
      <c r="I857" s="126">
        <v>1036.2683274067542</v>
      </c>
      <c r="J857" s="126">
        <v>1020.8439844928487</v>
      </c>
      <c r="K857" s="126">
        <v>0.79</v>
      </c>
      <c r="L857" s="126">
        <f t="shared" si="52"/>
        <v>818.65197865133587</v>
      </c>
      <c r="M857" s="126">
        <f t="shared" si="53"/>
        <v>806.46674774935047</v>
      </c>
      <c r="N857" s="163">
        <f t="shared" si="54"/>
        <v>806.46674774935047</v>
      </c>
      <c r="O857" s="165">
        <f>appliance_sim_data!D859-N857</f>
        <v>-619.46674774935047</v>
      </c>
      <c r="P857" s="165">
        <f t="shared" si="55"/>
        <v>619.46674774935047</v>
      </c>
    </row>
    <row r="858" spans="8:16" x14ac:dyDescent="0.2">
      <c r="H858" s="157">
        <v>0.58888888888888902</v>
      </c>
      <c r="I858" s="126">
        <v>1036.0795288126837</v>
      </c>
      <c r="J858" s="126">
        <v>1019.9963303167134</v>
      </c>
      <c r="K858" s="126">
        <v>0.98</v>
      </c>
      <c r="L858" s="126">
        <f t="shared" si="52"/>
        <v>1015.3579382364301</v>
      </c>
      <c r="M858" s="126">
        <f t="shared" si="53"/>
        <v>999.59640371037915</v>
      </c>
      <c r="N858" s="163">
        <f t="shared" si="54"/>
        <v>999.59640371037915</v>
      </c>
      <c r="O858" s="165">
        <f>appliance_sim_data!D860-N858</f>
        <v>-971.59640371037915</v>
      </c>
      <c r="P858" s="165">
        <f t="shared" si="55"/>
        <v>971.59640371037915</v>
      </c>
    </row>
    <row r="859" spans="8:16" x14ac:dyDescent="0.2">
      <c r="H859" s="157">
        <v>0.58958333333333302</v>
      </c>
      <c r="I859" s="126">
        <v>1035.8874658894356</v>
      </c>
      <c r="J859" s="126">
        <v>1019.1351606792846</v>
      </c>
      <c r="K859" s="126">
        <v>1</v>
      </c>
      <c r="L859" s="126">
        <f t="shared" si="52"/>
        <v>1035.8874658894356</v>
      </c>
      <c r="M859" s="126">
        <f t="shared" si="53"/>
        <v>1019.1351606792846</v>
      </c>
      <c r="N859" s="163">
        <f t="shared" si="54"/>
        <v>1019.1351606792847</v>
      </c>
      <c r="O859" s="165">
        <f>appliance_sim_data!D861-N859</f>
        <v>-991.1351606792847</v>
      </c>
      <c r="P859" s="165">
        <f t="shared" si="55"/>
        <v>991.1351606792847</v>
      </c>
    </row>
    <row r="860" spans="8:16" x14ac:dyDescent="0.2">
      <c r="H860" s="157">
        <v>0.59027777777777801</v>
      </c>
      <c r="I860" s="126">
        <v>1035.6921296842656</v>
      </c>
      <c r="J860" s="126">
        <v>1018.2604917908427</v>
      </c>
      <c r="K860" s="126">
        <v>1</v>
      </c>
      <c r="L860" s="126">
        <f t="shared" si="52"/>
        <v>1035.6921296842656</v>
      </c>
      <c r="M860" s="126">
        <f t="shared" si="53"/>
        <v>1018.2604917908427</v>
      </c>
      <c r="N860" s="163">
        <f t="shared" si="54"/>
        <v>1018.2604917908428</v>
      </c>
      <c r="O860" s="165">
        <f>appliance_sim_data!D862-N860</f>
        <v>-810.26049179084282</v>
      </c>
      <c r="P860" s="165">
        <f t="shared" si="55"/>
        <v>810.26049179084282</v>
      </c>
    </row>
    <row r="861" spans="8:16" x14ac:dyDescent="0.2">
      <c r="H861" s="157">
        <v>0.59097222222222201</v>
      </c>
      <c r="I861" s="126">
        <v>1035.4935110815775</v>
      </c>
      <c r="J861" s="126">
        <v>1017.3723401156362</v>
      </c>
      <c r="K861" s="126">
        <v>1</v>
      </c>
      <c r="L861" s="126">
        <f t="shared" si="52"/>
        <v>1035.4935110815775</v>
      </c>
      <c r="M861" s="126">
        <f t="shared" si="53"/>
        <v>1017.3723401156362</v>
      </c>
      <c r="N861" s="163">
        <f t="shared" si="54"/>
        <v>1017.3723401156363</v>
      </c>
      <c r="O861" s="165">
        <f>appliance_sim_data!D863-N861</f>
        <v>-809.37234011563635</v>
      </c>
      <c r="P861" s="165">
        <f t="shared" si="55"/>
        <v>809.37234011563635</v>
      </c>
    </row>
    <row r="862" spans="8:16" x14ac:dyDescent="0.2">
      <c r="H862" s="157">
        <v>0.59166666666666701</v>
      </c>
      <c r="I862" s="126">
        <v>1035.291600801974</v>
      </c>
      <c r="J862" s="126">
        <v>1016.4707223715692</v>
      </c>
      <c r="K862" s="126">
        <v>1</v>
      </c>
      <c r="L862" s="126">
        <f t="shared" si="52"/>
        <v>1035.291600801974</v>
      </c>
      <c r="M862" s="126">
        <f t="shared" si="53"/>
        <v>1016.4707223715692</v>
      </c>
      <c r="N862" s="163">
        <f t="shared" si="54"/>
        <v>1016.4707223715692</v>
      </c>
      <c r="O862" s="165">
        <f>appliance_sim_data!D864-N862</f>
        <v>-808.4707223715692</v>
      </c>
      <c r="P862" s="165">
        <f t="shared" si="55"/>
        <v>808.4707223715692</v>
      </c>
    </row>
    <row r="863" spans="8:16" x14ac:dyDescent="0.2">
      <c r="H863" s="157">
        <v>0.59236111111111101</v>
      </c>
      <c r="I863" s="126">
        <v>1035.0863894012912</v>
      </c>
      <c r="J863" s="126">
        <v>1015.5556555298767</v>
      </c>
      <c r="K863" s="126">
        <v>1</v>
      </c>
      <c r="L863" s="126">
        <f t="shared" si="52"/>
        <v>1035.0863894012912</v>
      </c>
      <c r="M863" s="126">
        <f t="shared" si="53"/>
        <v>1015.5556555298767</v>
      </c>
      <c r="N863" s="163">
        <f t="shared" si="54"/>
        <v>1015.5556555298768</v>
      </c>
      <c r="O863" s="165">
        <f>appliance_sim_data!D865-N863</f>
        <v>-807.55565552987684</v>
      </c>
      <c r="P863" s="165">
        <f t="shared" si="55"/>
        <v>807.55565552987684</v>
      </c>
    </row>
    <row r="864" spans="8:16" x14ac:dyDescent="0.2">
      <c r="H864" s="157">
        <v>0.593055555555556</v>
      </c>
      <c r="I864" s="126">
        <v>1034.8778672696133</v>
      </c>
      <c r="J864" s="126">
        <v>1014.6271568148043</v>
      </c>
      <c r="K864" s="126">
        <v>1</v>
      </c>
      <c r="L864" s="126">
        <f t="shared" si="52"/>
        <v>1034.8778672696133</v>
      </c>
      <c r="M864" s="126">
        <f t="shared" si="53"/>
        <v>1014.6271568148043</v>
      </c>
      <c r="N864" s="163">
        <f t="shared" si="54"/>
        <v>1014.6271568148043</v>
      </c>
      <c r="O864" s="165">
        <f>appliance_sim_data!D866-N864</f>
        <v>-806.62715681480427</v>
      </c>
      <c r="P864" s="165">
        <f t="shared" si="55"/>
        <v>806.62715681480427</v>
      </c>
    </row>
    <row r="865" spans="8:16" x14ac:dyDescent="0.2">
      <c r="H865" s="157">
        <v>0.59375</v>
      </c>
      <c r="I865" s="126">
        <v>1034.6660246302672</v>
      </c>
      <c r="J865" s="126">
        <v>1013.6852437032735</v>
      </c>
      <c r="K865" s="126">
        <v>1</v>
      </c>
      <c r="L865" s="126">
        <f t="shared" si="52"/>
        <v>1034.6660246302672</v>
      </c>
      <c r="M865" s="126">
        <f t="shared" si="53"/>
        <v>1013.6852437032735</v>
      </c>
      <c r="N865" s="163">
        <f t="shared" si="54"/>
        <v>1013.6852437032736</v>
      </c>
      <c r="O865" s="165">
        <f>appliance_sim_data!D867-N865</f>
        <v>-805.68524370327361</v>
      </c>
      <c r="P865" s="165">
        <f t="shared" si="55"/>
        <v>805.68524370327361</v>
      </c>
    </row>
    <row r="866" spans="8:16" x14ac:dyDescent="0.2">
      <c r="H866" s="157">
        <v>0.594444444444444</v>
      </c>
      <c r="I866" s="126">
        <v>1034.4508515388006</v>
      </c>
      <c r="J866" s="126">
        <v>1012.7299339245495</v>
      </c>
      <c r="K866" s="126">
        <v>0.38</v>
      </c>
      <c r="L866" s="126">
        <f t="shared" si="52"/>
        <v>393.09132358474426</v>
      </c>
      <c r="M866" s="126">
        <f t="shared" si="53"/>
        <v>384.83737489132881</v>
      </c>
      <c r="N866" s="163">
        <f t="shared" si="54"/>
        <v>384.83737489132886</v>
      </c>
      <c r="O866" s="165">
        <f>appliance_sim_data!D868-N866</f>
        <v>-176.83737489132886</v>
      </c>
      <c r="P866" s="165">
        <f t="shared" si="55"/>
        <v>176.83737489132886</v>
      </c>
    </row>
    <row r="867" spans="8:16" x14ac:dyDescent="0.2">
      <c r="H867" s="157">
        <v>0.59513888888888899</v>
      </c>
      <c r="I867" s="126">
        <v>1034.2323378819394</v>
      </c>
      <c r="J867" s="126">
        <v>1011.7612454599016</v>
      </c>
      <c r="K867" s="126">
        <v>0.38</v>
      </c>
      <c r="L867" s="126">
        <f t="shared" si="52"/>
        <v>393.00828839513701</v>
      </c>
      <c r="M867" s="126">
        <f t="shared" si="53"/>
        <v>384.4692732747626</v>
      </c>
      <c r="N867" s="163">
        <f t="shared" si="54"/>
        <v>384.4692732747626</v>
      </c>
      <c r="O867" s="165">
        <f>appliance_sim_data!D869-N867</f>
        <v>-176.4692732747626</v>
      </c>
      <c r="P867" s="165">
        <f t="shared" si="55"/>
        <v>176.4692732747626</v>
      </c>
    </row>
    <row r="868" spans="8:16" x14ac:dyDescent="0.2">
      <c r="H868" s="157">
        <v>0.59583333333333299</v>
      </c>
      <c r="I868" s="126">
        <v>1034.0104733765245</v>
      </c>
      <c r="J868" s="126">
        <v>1010.779196542258</v>
      </c>
      <c r="K868" s="126">
        <v>0.39</v>
      </c>
      <c r="L868" s="126">
        <f t="shared" si="52"/>
        <v>403.26408461684457</v>
      </c>
      <c r="M868" s="126">
        <f t="shared" si="53"/>
        <v>394.20388665148062</v>
      </c>
      <c r="N868" s="163">
        <f t="shared" si="54"/>
        <v>394.20388665148062</v>
      </c>
      <c r="O868" s="165">
        <f>appliance_sim_data!D870-N868</f>
        <v>-186.20388665148062</v>
      </c>
      <c r="P868" s="165">
        <f t="shared" si="55"/>
        <v>186.20388665148062</v>
      </c>
    </row>
    <row r="869" spans="8:16" x14ac:dyDescent="0.2">
      <c r="H869" s="157">
        <v>0.59652777777777799</v>
      </c>
      <c r="I869" s="126">
        <v>1033.7852475684324</v>
      </c>
      <c r="J869" s="126">
        <v>1009.7838056558572</v>
      </c>
      <c r="K869" s="126">
        <v>0.39</v>
      </c>
      <c r="L869" s="126">
        <f t="shared" si="52"/>
        <v>403.17624655168862</v>
      </c>
      <c r="M869" s="126">
        <f t="shared" si="53"/>
        <v>393.81568420578435</v>
      </c>
      <c r="N869" s="163">
        <f t="shared" si="54"/>
        <v>393.81568420578435</v>
      </c>
      <c r="O869" s="165">
        <f>appliance_sim_data!D871-N869</f>
        <v>-185.81568420578435</v>
      </c>
      <c r="P869" s="165">
        <f t="shared" si="55"/>
        <v>185.81568420578435</v>
      </c>
    </row>
    <row r="870" spans="8:16" x14ac:dyDescent="0.2">
      <c r="H870" s="157">
        <v>0.59722222222222199</v>
      </c>
      <c r="I870" s="126">
        <v>1033.5566498314722</v>
      </c>
      <c r="J870" s="126">
        <v>1008.7750915358936</v>
      </c>
      <c r="K870" s="126">
        <v>0.39</v>
      </c>
      <c r="L870" s="126">
        <f t="shared" si="52"/>
        <v>403.08709343427415</v>
      </c>
      <c r="M870" s="126">
        <f t="shared" si="53"/>
        <v>393.42228569899851</v>
      </c>
      <c r="N870" s="163">
        <f t="shared" si="54"/>
        <v>393.42228569899856</v>
      </c>
      <c r="O870" s="165">
        <f>appliance_sim_data!D872-N870</f>
        <v>-185.42228569899856</v>
      </c>
      <c r="P870" s="165">
        <f t="shared" si="55"/>
        <v>185.42228569899856</v>
      </c>
    </row>
    <row r="871" spans="8:16" x14ac:dyDescent="0.2">
      <c r="H871" s="157">
        <v>0.59791666666666698</v>
      </c>
      <c r="I871" s="126">
        <v>1033.3246693662643</v>
      </c>
      <c r="J871" s="126">
        <v>1007.7530731681607</v>
      </c>
      <c r="K871" s="126">
        <v>0.97</v>
      </c>
      <c r="L871" s="126">
        <f t="shared" si="52"/>
        <v>1002.3249292852763</v>
      </c>
      <c r="M871" s="126">
        <f t="shared" si="53"/>
        <v>977.52048097311581</v>
      </c>
      <c r="N871" s="163">
        <f t="shared" si="54"/>
        <v>977.52048097311581</v>
      </c>
      <c r="O871" s="165">
        <f>appliance_sim_data!D873-N871</f>
        <v>-769.52048097311581</v>
      </c>
      <c r="P871" s="165">
        <f t="shared" si="55"/>
        <v>769.52048097311581</v>
      </c>
    </row>
    <row r="872" spans="8:16" x14ac:dyDescent="0.2">
      <c r="H872" s="157">
        <v>0.59861111111111098</v>
      </c>
      <c r="I872" s="126">
        <v>1033.0892951990995</v>
      </c>
      <c r="J872" s="126">
        <v>1006.7177697886847</v>
      </c>
      <c r="K872" s="126">
        <v>0.97</v>
      </c>
      <c r="L872" s="126">
        <f t="shared" si="52"/>
        <v>1002.0966163431265</v>
      </c>
      <c r="M872" s="126">
        <f t="shared" si="53"/>
        <v>976.51623669502408</v>
      </c>
      <c r="N872" s="163">
        <f t="shared" si="54"/>
        <v>976.51623669502408</v>
      </c>
      <c r="O872" s="165">
        <f>appliance_sim_data!D874-N872</f>
        <v>-768.51623669502408</v>
      </c>
      <c r="P872" s="165">
        <f t="shared" si="55"/>
        <v>768.51623669502408</v>
      </c>
    </row>
    <row r="873" spans="8:16" x14ac:dyDescent="0.2">
      <c r="H873" s="157">
        <v>0.59930555555555598</v>
      </c>
      <c r="I873" s="126">
        <v>1032.850516180777</v>
      </c>
      <c r="J873" s="126">
        <v>1005.6692008833604</v>
      </c>
      <c r="K873" s="126">
        <v>0.91</v>
      </c>
      <c r="L873" s="126">
        <f t="shared" si="52"/>
        <v>939.8939697245072</v>
      </c>
      <c r="M873" s="126">
        <f t="shared" si="53"/>
        <v>915.15897280385798</v>
      </c>
      <c r="N873" s="163">
        <f t="shared" si="54"/>
        <v>915.15897280385798</v>
      </c>
      <c r="O873" s="165">
        <f>appliance_sim_data!D875-N873</f>
        <v>-707.15897280385798</v>
      </c>
      <c r="P873" s="165">
        <f t="shared" si="55"/>
        <v>707.15897280385798</v>
      </c>
    </row>
    <row r="874" spans="8:16" x14ac:dyDescent="0.2">
      <c r="H874" s="157">
        <v>0.6</v>
      </c>
      <c r="I874" s="126">
        <v>1032.6083209854205</v>
      </c>
      <c r="J874" s="126">
        <v>1004.6073861875753</v>
      </c>
      <c r="K874" s="126">
        <v>0.74</v>
      </c>
      <c r="L874" s="126">
        <f t="shared" si="52"/>
        <v>764.13015752921115</v>
      </c>
      <c r="M874" s="126">
        <f t="shared" si="53"/>
        <v>743.40946577880572</v>
      </c>
      <c r="N874" s="163">
        <f t="shared" si="54"/>
        <v>743.40946577880572</v>
      </c>
      <c r="O874" s="165">
        <f>appliance_sim_data!D876-N874</f>
        <v>-535.40946577880572</v>
      </c>
      <c r="P874" s="165">
        <f t="shared" si="55"/>
        <v>535.40946577880572</v>
      </c>
    </row>
    <row r="875" spans="8:16" x14ac:dyDescent="0.2">
      <c r="H875" s="157">
        <v>0.60069444444444398</v>
      </c>
      <c r="I875" s="126">
        <v>1032.3626981092757</v>
      </c>
      <c r="J875" s="126">
        <v>1003.5323456858346</v>
      </c>
      <c r="K875" s="126">
        <v>0.85</v>
      </c>
      <c r="L875" s="126">
        <f t="shared" si="52"/>
        <v>877.5082933928843</v>
      </c>
      <c r="M875" s="126">
        <f t="shared" si="53"/>
        <v>853.00249383295932</v>
      </c>
      <c r="N875" s="163">
        <f t="shared" si="54"/>
        <v>853.00249383295932</v>
      </c>
      <c r="O875" s="165">
        <f>appliance_sim_data!D877-N875</f>
        <v>1014.9975061670407</v>
      </c>
      <c r="P875" s="165">
        <f t="shared" si="55"/>
        <v>0</v>
      </c>
    </row>
    <row r="876" spans="8:16" x14ac:dyDescent="0.2">
      <c r="H876" s="157">
        <v>0.60138888888888897</v>
      </c>
      <c r="I876" s="126">
        <v>1032.1136358694851</v>
      </c>
      <c r="J876" s="126">
        <v>1002.4440996113779</v>
      </c>
      <c r="K876" s="126">
        <v>0.84</v>
      </c>
      <c r="L876" s="126">
        <f t="shared" si="52"/>
        <v>866.97545413036744</v>
      </c>
      <c r="M876" s="126">
        <f t="shared" si="53"/>
        <v>842.05304367355734</v>
      </c>
      <c r="N876" s="163">
        <f t="shared" si="54"/>
        <v>842.05304367355734</v>
      </c>
      <c r="O876" s="165">
        <f>appliance_sim_data!D878-N876</f>
        <v>1025.9469563264427</v>
      </c>
      <c r="P876" s="165">
        <f t="shared" si="55"/>
        <v>0</v>
      </c>
    </row>
    <row r="877" spans="8:16" x14ac:dyDescent="0.2">
      <c r="H877" s="157">
        <v>0.60208333333333297</v>
      </c>
      <c r="I877" s="126">
        <v>1031.8611224028414</v>
      </c>
      <c r="J877" s="126">
        <v>1001.3426684457921</v>
      </c>
      <c r="K877" s="126">
        <v>0.84</v>
      </c>
      <c r="L877" s="126">
        <f t="shared" si="52"/>
        <v>866.76334281838672</v>
      </c>
      <c r="M877" s="126">
        <f t="shared" si="53"/>
        <v>841.12784149446532</v>
      </c>
      <c r="N877" s="163">
        <f t="shared" si="54"/>
        <v>841.12784149446532</v>
      </c>
      <c r="O877" s="165">
        <f>appliance_sim_data!D879-N877</f>
        <v>1026.8721585055346</v>
      </c>
      <c r="P877" s="165">
        <f t="shared" si="55"/>
        <v>0</v>
      </c>
    </row>
    <row r="878" spans="8:16" x14ac:dyDescent="0.2">
      <c r="H878" s="157">
        <v>0.60277777777777797</v>
      </c>
      <c r="I878" s="126">
        <v>1031.6051456645207</v>
      </c>
      <c r="J878" s="126">
        <v>1000.2280729186225</v>
      </c>
      <c r="K878" s="126">
        <v>0.85</v>
      </c>
      <c r="L878" s="126">
        <f t="shared" si="52"/>
        <v>876.86437381484257</v>
      </c>
      <c r="M878" s="126">
        <f t="shared" si="53"/>
        <v>850.19386198082907</v>
      </c>
      <c r="N878" s="163">
        <f t="shared" si="54"/>
        <v>850.19386198082907</v>
      </c>
      <c r="O878" s="165">
        <f>appliance_sim_data!D880-N878</f>
        <v>-642.19386198082907</v>
      </c>
      <c r="P878" s="165">
        <f t="shared" si="55"/>
        <v>642.19386198082907</v>
      </c>
    </row>
    <row r="879" spans="8:16" x14ac:dyDescent="0.2">
      <c r="H879" s="157">
        <v>0.60347222222222197</v>
      </c>
      <c r="I879" s="126">
        <v>1031.345693426792</v>
      </c>
      <c r="J879" s="126">
        <v>999.10033400697432</v>
      </c>
      <c r="K879" s="126">
        <v>0.82</v>
      </c>
      <c r="L879" s="126">
        <f t="shared" si="52"/>
        <v>845.70346860996938</v>
      </c>
      <c r="M879" s="126">
        <f t="shared" si="53"/>
        <v>819.26227388571886</v>
      </c>
      <c r="N879" s="163">
        <f t="shared" si="54"/>
        <v>819.26227388571886</v>
      </c>
      <c r="O879" s="165">
        <f>appliance_sim_data!D881-N879</f>
        <v>-611.26227388571886</v>
      </c>
      <c r="P879" s="165">
        <f t="shared" si="55"/>
        <v>611.26227388571886</v>
      </c>
    </row>
    <row r="880" spans="8:16" x14ac:dyDescent="0.2">
      <c r="H880" s="157">
        <v>0.60416666666666696</v>
      </c>
      <c r="I880" s="126">
        <v>1031.0827532777064</v>
      </c>
      <c r="J880" s="126">
        <v>997.95947293511358</v>
      </c>
      <c r="K880" s="126">
        <v>0.82</v>
      </c>
      <c r="L880" s="126">
        <f t="shared" si="52"/>
        <v>845.48785768771916</v>
      </c>
      <c r="M880" s="126">
        <f t="shared" si="53"/>
        <v>818.3267678067931</v>
      </c>
      <c r="N880" s="163">
        <f t="shared" si="54"/>
        <v>818.32676780679321</v>
      </c>
      <c r="O880" s="165">
        <f>appliance_sim_data!D882-N880</f>
        <v>-610.32676780679321</v>
      </c>
      <c r="P880" s="165">
        <f t="shared" si="55"/>
        <v>610.32676780679321</v>
      </c>
    </row>
    <row r="881" spans="8:16" x14ac:dyDescent="0.2">
      <c r="H881" s="157">
        <v>0.60486111111111096</v>
      </c>
      <c r="I881" s="126">
        <v>1030.8163126197628</v>
      </c>
      <c r="J881" s="126">
        <v>996.80551117406128</v>
      </c>
      <c r="K881" s="126">
        <v>0.82</v>
      </c>
      <c r="L881" s="126">
        <f t="shared" si="52"/>
        <v>845.26937634820547</v>
      </c>
      <c r="M881" s="126">
        <f t="shared" si="53"/>
        <v>817.38051916273025</v>
      </c>
      <c r="N881" s="163">
        <f t="shared" si="54"/>
        <v>817.38051916273025</v>
      </c>
      <c r="O881" s="165">
        <f>appliance_sim_data!D883-N881</f>
        <v>-609.38051916273025</v>
      </c>
      <c r="P881" s="165">
        <f t="shared" si="55"/>
        <v>609.38051916273025</v>
      </c>
    </row>
    <row r="882" spans="8:16" x14ac:dyDescent="0.2">
      <c r="H882" s="157">
        <v>0.60555555555555596</v>
      </c>
      <c r="I882" s="126">
        <v>1030.5463586685512</v>
      </c>
      <c r="J882" s="126">
        <v>995.63847044118518</v>
      </c>
      <c r="K882" s="126">
        <v>0.8</v>
      </c>
      <c r="L882" s="126">
        <f t="shared" si="52"/>
        <v>824.43708693484098</v>
      </c>
      <c r="M882" s="126">
        <f t="shared" si="53"/>
        <v>796.51077635294814</v>
      </c>
      <c r="N882" s="163">
        <f t="shared" si="54"/>
        <v>796.51077635294814</v>
      </c>
      <c r="O882" s="165">
        <f>appliance_sim_data!D884-N882</f>
        <v>-768.51077635294814</v>
      </c>
      <c r="P882" s="165">
        <f t="shared" si="55"/>
        <v>768.51077635294814</v>
      </c>
    </row>
    <row r="883" spans="8:16" x14ac:dyDescent="0.2">
      <c r="H883" s="157">
        <v>0.60624999999999996</v>
      </c>
      <c r="I883" s="126">
        <v>1030.2728784513731</v>
      </c>
      <c r="J883" s="126">
        <v>994.45837269978233</v>
      </c>
      <c r="K883" s="126">
        <v>0.81</v>
      </c>
      <c r="L883" s="126">
        <f t="shared" si="52"/>
        <v>834.52103154561223</v>
      </c>
      <c r="M883" s="126">
        <f t="shared" si="53"/>
        <v>805.51128188682378</v>
      </c>
      <c r="N883" s="163">
        <f t="shared" si="54"/>
        <v>805.51128188682378</v>
      </c>
      <c r="O883" s="165">
        <f>appliance_sim_data!D885-N883</f>
        <v>-777.51128188682378</v>
      </c>
      <c r="P883" s="165">
        <f t="shared" si="55"/>
        <v>777.51128188682378</v>
      </c>
    </row>
    <row r="884" spans="8:16" x14ac:dyDescent="0.2">
      <c r="H884" s="157">
        <v>0.60694444444444495</v>
      </c>
      <c r="I884" s="126">
        <v>1029.9958588058405</v>
      </c>
      <c r="J884" s="126">
        <v>993.26524015866494</v>
      </c>
      <c r="K884" s="126">
        <v>1</v>
      </c>
      <c r="L884" s="126">
        <f t="shared" si="52"/>
        <v>1029.9958588058405</v>
      </c>
      <c r="M884" s="126">
        <f t="shared" si="53"/>
        <v>993.26524015866494</v>
      </c>
      <c r="N884" s="163">
        <f t="shared" si="54"/>
        <v>993.26524015866494</v>
      </c>
      <c r="O884" s="165">
        <f>appliance_sim_data!D886-N884</f>
        <v>-965.26524015866494</v>
      </c>
      <c r="P884" s="165">
        <f t="shared" si="55"/>
        <v>965.26524015866494</v>
      </c>
    </row>
    <row r="885" spans="8:16" x14ac:dyDescent="0.2">
      <c r="H885" s="157">
        <v>0.60763888888888895</v>
      </c>
      <c r="I885" s="126">
        <v>1029.7152863784481</v>
      </c>
      <c r="J885" s="126">
        <v>992.05909527173162</v>
      </c>
      <c r="K885" s="126">
        <v>1</v>
      </c>
      <c r="L885" s="126">
        <f t="shared" si="52"/>
        <v>1029.7152863784481</v>
      </c>
      <c r="M885" s="126">
        <f t="shared" si="53"/>
        <v>992.05909527173162</v>
      </c>
      <c r="N885" s="163">
        <f t="shared" si="54"/>
        <v>992.05909527173174</v>
      </c>
      <c r="O885" s="165">
        <f>appliance_sim_data!D887-N885</f>
        <v>-964.05909527173174</v>
      </c>
      <c r="P885" s="165">
        <f t="shared" si="55"/>
        <v>964.05909527173174</v>
      </c>
    </row>
    <row r="886" spans="8:16" x14ac:dyDescent="0.2">
      <c r="H886" s="157">
        <v>0.60833333333333295</v>
      </c>
      <c r="I886" s="126">
        <v>1029.4311476231258</v>
      </c>
      <c r="J886" s="126">
        <v>990.83996073754474</v>
      </c>
      <c r="K886" s="126">
        <v>1</v>
      </c>
      <c r="L886" s="126">
        <f t="shared" si="52"/>
        <v>1029.4311476231258</v>
      </c>
      <c r="M886" s="126">
        <f t="shared" si="53"/>
        <v>990.83996073754474</v>
      </c>
      <c r="N886" s="163">
        <f t="shared" si="54"/>
        <v>990.83996073754486</v>
      </c>
      <c r="O886" s="165">
        <f>appliance_sim_data!D888-N886</f>
        <v>-962.83996073754486</v>
      </c>
      <c r="P886" s="165">
        <f t="shared" si="55"/>
        <v>962.83996073754486</v>
      </c>
    </row>
    <row r="887" spans="8:16" x14ac:dyDescent="0.2">
      <c r="H887" s="157">
        <v>0.60902777777777795</v>
      </c>
      <c r="I887" s="126">
        <v>1029.1434287997629</v>
      </c>
      <c r="J887" s="126">
        <v>989.60785949889316</v>
      </c>
      <c r="K887" s="126">
        <v>1</v>
      </c>
      <c r="L887" s="126">
        <f t="shared" si="52"/>
        <v>1029.1434287997629</v>
      </c>
      <c r="M887" s="126">
        <f t="shared" si="53"/>
        <v>989.60785949889316</v>
      </c>
      <c r="N887" s="163">
        <f t="shared" si="54"/>
        <v>989.60785949889328</v>
      </c>
      <c r="O887" s="165">
        <f>appliance_sim_data!D889-N887</f>
        <v>-961.60785949889328</v>
      </c>
      <c r="P887" s="165">
        <f t="shared" si="55"/>
        <v>961.60785949889328</v>
      </c>
    </row>
    <row r="888" spans="8:16" x14ac:dyDescent="0.2">
      <c r="H888" s="157">
        <v>0.60972222222222205</v>
      </c>
      <c r="I888" s="126">
        <v>1028.8521159727138</v>
      </c>
      <c r="J888" s="126">
        <v>988.36281474235943</v>
      </c>
      <c r="K888" s="126">
        <v>1</v>
      </c>
      <c r="L888" s="126">
        <f t="shared" si="52"/>
        <v>1028.8521159727138</v>
      </c>
      <c r="M888" s="126">
        <f t="shared" si="53"/>
        <v>988.36281474235943</v>
      </c>
      <c r="N888" s="163">
        <f t="shared" si="54"/>
        <v>988.36281474235955</v>
      </c>
      <c r="O888" s="165">
        <f>appliance_sim_data!D890-N888</f>
        <v>-960.36281474235955</v>
      </c>
      <c r="P888" s="165">
        <f t="shared" si="55"/>
        <v>960.36281474235955</v>
      </c>
    </row>
    <row r="889" spans="8:16" x14ac:dyDescent="0.2">
      <c r="H889" s="157">
        <v>0.61041666666666705</v>
      </c>
      <c r="I889" s="126">
        <v>1028.5571950092726</v>
      </c>
      <c r="J889" s="126">
        <v>987.1048498978746</v>
      </c>
      <c r="K889" s="126">
        <v>1</v>
      </c>
      <c r="L889" s="126">
        <f t="shared" si="52"/>
        <v>1028.5571950092726</v>
      </c>
      <c r="M889" s="126">
        <f t="shared" si="53"/>
        <v>987.1048498978746</v>
      </c>
      <c r="N889" s="163">
        <f t="shared" si="54"/>
        <v>987.1048498978746</v>
      </c>
      <c r="O889" s="165">
        <f>appliance_sim_data!D891-N889</f>
        <v>1174.8951501021254</v>
      </c>
      <c r="P889" s="165">
        <f t="shared" si="55"/>
        <v>0</v>
      </c>
    </row>
    <row r="890" spans="8:16" x14ac:dyDescent="0.2">
      <c r="H890" s="157">
        <v>0.61111111111111105</v>
      </c>
      <c r="I890" s="126">
        <v>1028.2586515781286</v>
      </c>
      <c r="J890" s="126">
        <v>985.83398863827563</v>
      </c>
      <c r="K890" s="126">
        <v>1</v>
      </c>
      <c r="L890" s="126">
        <f t="shared" si="52"/>
        <v>1028.2586515781286</v>
      </c>
      <c r="M890" s="126">
        <f t="shared" si="53"/>
        <v>985.83398863827563</v>
      </c>
      <c r="N890" s="163">
        <f t="shared" si="54"/>
        <v>985.83398863827574</v>
      </c>
      <c r="O890" s="165">
        <f>appliance_sim_data!D892-N890</f>
        <v>1176.1660113617243</v>
      </c>
      <c r="P890" s="165">
        <f t="shared" si="55"/>
        <v>0</v>
      </c>
    </row>
    <row r="891" spans="8:16" x14ac:dyDescent="0.2">
      <c r="H891" s="157">
        <v>0.61180555555555605</v>
      </c>
      <c r="I891" s="126">
        <v>1027.9564711477938</v>
      </c>
      <c r="J891" s="126">
        <v>984.55025487885325</v>
      </c>
      <c r="K891" s="126">
        <v>1</v>
      </c>
      <c r="L891" s="126">
        <f t="shared" si="52"/>
        <v>1027.9564711477938</v>
      </c>
      <c r="M891" s="126">
        <f t="shared" si="53"/>
        <v>984.55025487885325</v>
      </c>
      <c r="N891" s="163">
        <f t="shared" si="54"/>
        <v>984.55025487885325</v>
      </c>
      <c r="O891" s="165">
        <f>appliance_sim_data!D893-N891</f>
        <v>1177.4497451211469</v>
      </c>
      <c r="P891" s="165">
        <f t="shared" si="55"/>
        <v>0</v>
      </c>
    </row>
    <row r="892" spans="8:16" x14ac:dyDescent="0.2">
      <c r="H892" s="157">
        <v>0.61250000000000004</v>
      </c>
      <c r="I892" s="126">
        <v>1027.6506389850044</v>
      </c>
      <c r="J892" s="126">
        <v>983.25367277689691</v>
      </c>
      <c r="K892" s="126">
        <v>1</v>
      </c>
      <c r="L892" s="126">
        <f t="shared" si="52"/>
        <v>1027.6506389850044</v>
      </c>
      <c r="M892" s="126">
        <f t="shared" si="53"/>
        <v>983.25367277689691</v>
      </c>
      <c r="N892" s="163">
        <f t="shared" si="54"/>
        <v>983.25367277689702</v>
      </c>
      <c r="O892" s="165">
        <f>appliance_sim_data!D894-N892</f>
        <v>1178.746327223103</v>
      </c>
      <c r="P892" s="165">
        <f t="shared" si="55"/>
        <v>0</v>
      </c>
    </row>
    <row r="893" spans="8:16" x14ac:dyDescent="0.2">
      <c r="H893" s="157">
        <v>0.61319444444444404</v>
      </c>
      <c r="I893" s="126">
        <v>1027.3411401531002</v>
      </c>
      <c r="J893" s="126">
        <v>981.94426673123689</v>
      </c>
      <c r="K893" s="126">
        <v>1</v>
      </c>
      <c r="L893" s="126">
        <f t="shared" si="52"/>
        <v>1027.3411401531002</v>
      </c>
      <c r="M893" s="126">
        <f t="shared" si="53"/>
        <v>981.94426673123689</v>
      </c>
      <c r="N893" s="163">
        <f t="shared" si="54"/>
        <v>981.94426673123689</v>
      </c>
      <c r="O893" s="165">
        <f>appliance_sim_data!D895-N893</f>
        <v>1180.0557332687631</v>
      </c>
      <c r="P893" s="165">
        <f t="shared" si="55"/>
        <v>0</v>
      </c>
    </row>
    <row r="894" spans="8:16" x14ac:dyDescent="0.2">
      <c r="H894" s="157">
        <v>0.61388888888888904</v>
      </c>
      <c r="I894" s="126">
        <v>1027.027959510373</v>
      </c>
      <c r="J894" s="126">
        <v>980.62206138177885</v>
      </c>
      <c r="K894" s="126">
        <v>1</v>
      </c>
      <c r="L894" s="126">
        <f t="shared" si="52"/>
        <v>1027.027959510373</v>
      </c>
      <c r="M894" s="126">
        <f t="shared" si="53"/>
        <v>980.62206138177885</v>
      </c>
      <c r="N894" s="163">
        <f t="shared" si="54"/>
        <v>980.62206138177885</v>
      </c>
      <c r="O894" s="165">
        <f>appliance_sim_data!D896-N894</f>
        <v>1181.3779386182212</v>
      </c>
      <c r="P894" s="165">
        <f t="shared" si="55"/>
        <v>0</v>
      </c>
    </row>
    <row r="895" spans="8:16" x14ac:dyDescent="0.2">
      <c r="H895" s="157">
        <v>0.61458333333333304</v>
      </c>
      <c r="I895" s="126">
        <v>1026.7110817083926</v>
      </c>
      <c r="J895" s="126">
        <v>979.28708160903773</v>
      </c>
      <c r="K895" s="126">
        <v>1</v>
      </c>
      <c r="L895" s="126">
        <f t="shared" si="52"/>
        <v>1026.7110817083926</v>
      </c>
      <c r="M895" s="126">
        <f t="shared" si="53"/>
        <v>979.28708160903773</v>
      </c>
      <c r="N895" s="163">
        <f t="shared" si="54"/>
        <v>979.28708160903773</v>
      </c>
      <c r="O895" s="165">
        <f>appliance_sim_data!D897-N895</f>
        <v>1182.7129183909624</v>
      </c>
      <c r="P895" s="165">
        <f t="shared" si="55"/>
        <v>0</v>
      </c>
    </row>
    <row r="896" spans="8:16" x14ac:dyDescent="0.2">
      <c r="H896" s="157">
        <v>0.61527777777777803</v>
      </c>
      <c r="I896" s="126">
        <v>1026.3904911903051</v>
      </c>
      <c r="J896" s="126">
        <v>977.93935253366408</v>
      </c>
      <c r="K896" s="126">
        <v>1</v>
      </c>
      <c r="L896" s="126">
        <f t="shared" si="52"/>
        <v>1026.3904911903051</v>
      </c>
      <c r="M896" s="126">
        <f t="shared" si="53"/>
        <v>977.93935253366408</v>
      </c>
      <c r="N896" s="163">
        <f t="shared" si="54"/>
        <v>977.93935253366408</v>
      </c>
      <c r="O896" s="165">
        <f>appliance_sim_data!D898-N896</f>
        <v>1184.0606474663359</v>
      </c>
      <c r="P896" s="165">
        <f t="shared" si="55"/>
        <v>0</v>
      </c>
    </row>
    <row r="897" spans="8:16" x14ac:dyDescent="0.2">
      <c r="H897" s="157">
        <v>0.61597222222222203</v>
      </c>
      <c r="I897" s="126">
        <v>1026.0661721891024</v>
      </c>
      <c r="J897" s="126">
        <v>976.57889951596712</v>
      </c>
      <c r="K897" s="126">
        <v>1</v>
      </c>
      <c r="L897" s="126">
        <f t="shared" si="52"/>
        <v>1026.0661721891024</v>
      </c>
      <c r="M897" s="126">
        <f t="shared" si="53"/>
        <v>976.57889951596712</v>
      </c>
      <c r="N897" s="163">
        <f t="shared" si="54"/>
        <v>976.57889951596724</v>
      </c>
      <c r="O897" s="165">
        <f>appliance_sim_data!D899-N897</f>
        <v>1185.4211004840326</v>
      </c>
      <c r="P897" s="165">
        <f t="shared" si="55"/>
        <v>0</v>
      </c>
    </row>
    <row r="898" spans="8:16" x14ac:dyDescent="0.2">
      <c r="H898" s="157">
        <v>0.61666666666666703</v>
      </c>
      <c r="I898" s="126">
        <v>1025.7381087258675</v>
      </c>
      <c r="J898" s="126">
        <v>975.20574815543466</v>
      </c>
      <c r="K898" s="126">
        <v>1</v>
      </c>
      <c r="L898" s="126">
        <f t="shared" si="52"/>
        <v>1025.7381087258675</v>
      </c>
      <c r="M898" s="126">
        <f t="shared" si="53"/>
        <v>975.20574815543466</v>
      </c>
      <c r="N898" s="163">
        <f t="shared" si="54"/>
        <v>975.20574815543466</v>
      </c>
      <c r="O898" s="165">
        <f>appliance_sim_data!D900-N898</f>
        <v>1186.7942518445652</v>
      </c>
      <c r="P898" s="165">
        <f t="shared" si="55"/>
        <v>0</v>
      </c>
    </row>
    <row r="899" spans="8:16" x14ac:dyDescent="0.2">
      <c r="H899" s="157">
        <v>0.61736111111111103</v>
      </c>
      <c r="I899" s="126">
        <v>1025.4062846079896</v>
      </c>
      <c r="J899" s="126">
        <v>973.8199242902474</v>
      </c>
      <c r="K899" s="126">
        <v>0.94</v>
      </c>
      <c r="L899" s="126">
        <f t="shared" si="52"/>
        <v>963.88190753151014</v>
      </c>
      <c r="M899" s="126">
        <f t="shared" si="53"/>
        <v>915.39072883283245</v>
      </c>
      <c r="N899" s="163">
        <f t="shared" si="54"/>
        <v>915.39072883283245</v>
      </c>
      <c r="O899" s="165">
        <f>appliance_sim_data!D901-N899</f>
        <v>1246.6092711671677</v>
      </c>
      <c r="P899" s="165">
        <f t="shared" si="55"/>
        <v>0</v>
      </c>
    </row>
    <row r="900" spans="8:16" x14ac:dyDescent="0.2">
      <c r="H900" s="157">
        <v>0.61805555555555602</v>
      </c>
      <c r="I900" s="126">
        <v>1025.070683427351</v>
      </c>
      <c r="J900" s="126">
        <v>972.42145399678725</v>
      </c>
      <c r="K900" s="126">
        <v>0.94</v>
      </c>
      <c r="L900" s="126">
        <f t="shared" si="52"/>
        <v>963.56644242170989</v>
      </c>
      <c r="M900" s="126">
        <f t="shared" si="53"/>
        <v>914.07616675698</v>
      </c>
      <c r="N900" s="163">
        <f t="shared" si="54"/>
        <v>914.07616675698011</v>
      </c>
      <c r="O900" s="165">
        <f>appliance_sim_data!D902-N900</f>
        <v>1247.92383324302</v>
      </c>
      <c r="P900" s="165">
        <f t="shared" si="55"/>
        <v>0</v>
      </c>
    </row>
    <row r="901" spans="8:16" x14ac:dyDescent="0.2">
      <c r="H901" s="157">
        <v>0.61875000000000002</v>
      </c>
      <c r="I901" s="126">
        <v>1024.7312885584886</v>
      </c>
      <c r="J901" s="126">
        <v>971.01036358914712</v>
      </c>
      <c r="K901" s="126">
        <v>0.94</v>
      </c>
      <c r="L901" s="126">
        <f t="shared" si="52"/>
        <v>963.24741124497916</v>
      </c>
      <c r="M901" s="126">
        <f t="shared" si="53"/>
        <v>912.74974177379829</v>
      </c>
      <c r="N901" s="163">
        <f t="shared" si="54"/>
        <v>912.74974177379829</v>
      </c>
      <c r="O901" s="165">
        <f>appliance_sim_data!D903-N901</f>
        <v>1249.2502582262018</v>
      </c>
      <c r="P901" s="165">
        <f t="shared" si="55"/>
        <v>0</v>
      </c>
    </row>
    <row r="902" spans="8:16" x14ac:dyDescent="0.2">
      <c r="H902" s="157">
        <v>0.61944444444444402</v>
      </c>
      <c r="I902" s="126">
        <v>1024.388083156723</v>
      </c>
      <c r="J902" s="126">
        <v>969.58667961862955</v>
      </c>
      <c r="K902" s="126">
        <v>0.94</v>
      </c>
      <c r="L902" s="126">
        <f t="shared" si="52"/>
        <v>962.92479816731964</v>
      </c>
      <c r="M902" s="126">
        <f t="shared" si="53"/>
        <v>911.41147884151167</v>
      </c>
      <c r="N902" s="163">
        <f t="shared" si="54"/>
        <v>911.41147884151167</v>
      </c>
      <c r="O902" s="165">
        <f>appliance_sim_data!D904-N902</f>
        <v>1250.5885211584882</v>
      </c>
      <c r="P902" s="165">
        <f t="shared" si="55"/>
        <v>0</v>
      </c>
    </row>
    <row r="903" spans="8:16" x14ac:dyDescent="0.2">
      <c r="H903" s="157">
        <v>0.62013888888888902</v>
      </c>
      <c r="I903" s="126">
        <v>1024.0410501562608</v>
      </c>
      <c r="J903" s="126">
        <v>968.15042887324421</v>
      </c>
      <c r="K903" s="126">
        <v>0.94</v>
      </c>
      <c r="L903" s="126">
        <f t="shared" si="52"/>
        <v>962.59858714688505</v>
      </c>
      <c r="M903" s="126">
        <f t="shared" si="53"/>
        <v>910.06140314084951</v>
      </c>
      <c r="N903" s="163">
        <f t="shared" si="54"/>
        <v>910.06140314084951</v>
      </c>
      <c r="O903" s="165">
        <f>appliance_sim_data!D905-N903</f>
        <v>1251.9385968591505</v>
      </c>
      <c r="P903" s="165">
        <f t="shared" si="55"/>
        <v>0</v>
      </c>
    </row>
    <row r="904" spans="8:16" x14ac:dyDescent="0.2">
      <c r="H904" s="157">
        <v>0.62083333333333302</v>
      </c>
      <c r="I904" s="126">
        <v>1023.6901722682661</v>
      </c>
      <c r="J904" s="126">
        <v>966.70163837720327</v>
      </c>
      <c r="K904" s="126">
        <v>0.94</v>
      </c>
      <c r="L904" s="126">
        <f t="shared" si="52"/>
        <v>962.26876193217004</v>
      </c>
      <c r="M904" s="126">
        <f t="shared" si="53"/>
        <v>908.69954007457102</v>
      </c>
      <c r="N904" s="163">
        <f t="shared" si="54"/>
        <v>908.69954007457113</v>
      </c>
      <c r="O904" s="165">
        <f>appliance_sim_data!D906-N904</f>
        <v>1253.3004599254289</v>
      </c>
      <c r="P904" s="165">
        <f t="shared" si="55"/>
        <v>0</v>
      </c>
    </row>
    <row r="905" spans="8:16" x14ac:dyDescent="0.2">
      <c r="H905" s="157">
        <v>0.62152777777777801</v>
      </c>
      <c r="I905" s="126">
        <v>1023.3354319789031</v>
      </c>
      <c r="J905" s="126">
        <v>965.2403353904092</v>
      </c>
      <c r="K905" s="126">
        <v>0.92</v>
      </c>
      <c r="L905" s="126">
        <f t="shared" si="52"/>
        <v>941.46859742059087</v>
      </c>
      <c r="M905" s="126">
        <f t="shared" si="53"/>
        <v>888.02110855917647</v>
      </c>
      <c r="N905" s="163">
        <f t="shared" si="54"/>
        <v>888.02110855917658</v>
      </c>
      <c r="O905" s="165">
        <f>appliance_sim_data!D907-N905</f>
        <v>1273.9788914408234</v>
      </c>
      <c r="P905" s="165">
        <f t="shared" si="55"/>
        <v>0</v>
      </c>
    </row>
    <row r="906" spans="8:16" x14ac:dyDescent="0.2">
      <c r="H906" s="157">
        <v>0.62222222222222201</v>
      </c>
      <c r="I906" s="126">
        <v>1022.9768115473472</v>
      </c>
      <c r="J906" s="126">
        <v>963.76654740793833</v>
      </c>
      <c r="K906" s="126">
        <v>0.95</v>
      </c>
      <c r="L906" s="126">
        <f t="shared" si="52"/>
        <v>971.82797096997979</v>
      </c>
      <c r="M906" s="126">
        <f t="shared" si="53"/>
        <v>915.57822003754143</v>
      </c>
      <c r="N906" s="163">
        <f t="shared" si="54"/>
        <v>915.57822003754143</v>
      </c>
      <c r="O906" s="165">
        <f>appliance_sim_data!D908-N906</f>
        <v>1246.4217799624585</v>
      </c>
      <c r="P906" s="165">
        <f t="shared" si="55"/>
        <v>0</v>
      </c>
    </row>
    <row r="907" spans="8:16" x14ac:dyDescent="0.2">
      <c r="H907" s="157">
        <v>0.62291666666666701</v>
      </c>
      <c r="I907" s="126">
        <v>1022.6142930037669</v>
      </c>
      <c r="J907" s="126">
        <v>962.2803021595239</v>
      </c>
      <c r="K907" s="126">
        <v>0.95</v>
      </c>
      <c r="L907" s="126">
        <f t="shared" ref="L907:L970" si="56">I907*K907</f>
        <v>971.48357835357854</v>
      </c>
      <c r="M907" s="126">
        <f t="shared" ref="M907:M970" si="57">J907*K907</f>
        <v>914.16628705154767</v>
      </c>
      <c r="N907" s="163">
        <f t="shared" ref="N907:N970" si="58">M907*$B$46*$B$47</f>
        <v>914.16628705154767</v>
      </c>
      <c r="O907" s="165">
        <f>appliance_sim_data!D909-N907</f>
        <v>1247.8337129484523</v>
      </c>
      <c r="P907" s="165">
        <f t="shared" ref="P907:P970" si="59">IF(O907&lt;0, ABS(O907), 0)</f>
        <v>0</v>
      </c>
    </row>
    <row r="908" spans="8:16" x14ac:dyDescent="0.2">
      <c r="H908" s="157">
        <v>0.62361111111111101</v>
      </c>
      <c r="I908" s="126">
        <v>1022.2478581472728</v>
      </c>
      <c r="J908" s="126">
        <v>960.78162760903103</v>
      </c>
      <c r="K908" s="126">
        <v>0.98</v>
      </c>
      <c r="L908" s="126">
        <f t="shared" si="56"/>
        <v>1001.8029009843274</v>
      </c>
      <c r="M908" s="126">
        <f t="shared" si="57"/>
        <v>941.5659950568504</v>
      </c>
      <c r="N908" s="163">
        <f t="shared" si="58"/>
        <v>941.56599505685051</v>
      </c>
      <c r="O908" s="165">
        <f>appliance_sim_data!D910-N908</f>
        <v>1220.4340049431494</v>
      </c>
      <c r="P908" s="165">
        <f t="shared" si="59"/>
        <v>0</v>
      </c>
    </row>
    <row r="909" spans="8:16" x14ac:dyDescent="0.2">
      <c r="H909" s="157">
        <v>0.624305555555556</v>
      </c>
      <c r="I909" s="126">
        <v>1021.8774885438371</v>
      </c>
      <c r="J909" s="126">
        <v>959.27055195393029</v>
      </c>
      <c r="K909" s="126">
        <v>0.95</v>
      </c>
      <c r="L909" s="126">
        <f t="shared" si="56"/>
        <v>970.78361411664525</v>
      </c>
      <c r="M909" s="126">
        <f t="shared" si="57"/>
        <v>911.30702435623368</v>
      </c>
      <c r="N909" s="163">
        <f t="shared" si="58"/>
        <v>911.3070243562338</v>
      </c>
      <c r="O909" s="165">
        <f>appliance_sim_data!D911-N909</f>
        <v>-883.3070243562338</v>
      </c>
      <c r="P909" s="165">
        <f t="shared" si="59"/>
        <v>883.3070243562338</v>
      </c>
    </row>
    <row r="910" spans="8:16" x14ac:dyDescent="0.2">
      <c r="H910" s="157">
        <v>0.625</v>
      </c>
      <c r="I910" s="126">
        <v>1021.5031655241792</v>
      </c>
      <c r="J910" s="126">
        <v>957.74710362476446</v>
      </c>
      <c r="K910" s="126">
        <v>0.96</v>
      </c>
      <c r="L910" s="126">
        <f t="shared" si="56"/>
        <v>980.64303890321196</v>
      </c>
      <c r="M910" s="126">
        <f t="shared" si="57"/>
        <v>919.43721947977383</v>
      </c>
      <c r="N910" s="163">
        <f t="shared" si="58"/>
        <v>919.43721947977394</v>
      </c>
      <c r="O910" s="165">
        <f>appliance_sim_data!D912-N910</f>
        <v>-891.43721947977394</v>
      </c>
      <c r="P910" s="165">
        <f t="shared" si="59"/>
        <v>891.43721947977394</v>
      </c>
    </row>
    <row r="911" spans="8:16" x14ac:dyDescent="0.2">
      <c r="H911" s="157">
        <v>0.625694444444444</v>
      </c>
      <c r="I911" s="126">
        <v>1021.1248701816195</v>
      </c>
      <c r="J911" s="126">
        <v>956.211311284614</v>
      </c>
      <c r="K911" s="126">
        <v>0.95</v>
      </c>
      <c r="L911" s="126">
        <f t="shared" si="56"/>
        <v>970.06862667253847</v>
      </c>
      <c r="M911" s="126">
        <f t="shared" si="57"/>
        <v>908.40074572038327</v>
      </c>
      <c r="N911" s="163">
        <f t="shared" si="58"/>
        <v>908.40074572038327</v>
      </c>
      <c r="O911" s="165">
        <f>appliance_sim_data!D913-N911</f>
        <v>-880.40074572038327</v>
      </c>
      <c r="P911" s="165">
        <f t="shared" si="59"/>
        <v>880.40074572038327</v>
      </c>
    </row>
    <row r="912" spans="8:16" x14ac:dyDescent="0.2">
      <c r="H912" s="157">
        <v>0.62638888888888899</v>
      </c>
      <c r="I912" s="126">
        <v>1020.742583369902</v>
      </c>
      <c r="J912" s="126">
        <v>954.66320382855747</v>
      </c>
      <c r="K912" s="126">
        <v>0.94</v>
      </c>
      <c r="L912" s="126">
        <f t="shared" si="56"/>
        <v>959.49802836770789</v>
      </c>
      <c r="M912" s="126">
        <f t="shared" si="57"/>
        <v>897.38341159884396</v>
      </c>
      <c r="N912" s="163">
        <f t="shared" si="58"/>
        <v>897.38341159884408</v>
      </c>
      <c r="O912" s="165">
        <f>appliance_sim_data!D914-N912</f>
        <v>-869.38341159884408</v>
      </c>
      <c r="P912" s="165">
        <f t="shared" si="59"/>
        <v>869.38341159884408</v>
      </c>
    </row>
    <row r="913" spans="8:16" x14ac:dyDescent="0.2">
      <c r="H913" s="157">
        <v>0.62708333333333299</v>
      </c>
      <c r="I913" s="126">
        <v>1020.3562857009806</v>
      </c>
      <c r="J913" s="126">
        <v>953.10281038312598</v>
      </c>
      <c r="K913" s="126">
        <v>0.95</v>
      </c>
      <c r="L913" s="126">
        <f t="shared" si="56"/>
        <v>969.33847141593151</v>
      </c>
      <c r="M913" s="126">
        <f t="shared" si="57"/>
        <v>905.44766986396962</v>
      </c>
      <c r="N913" s="163">
        <f t="shared" si="58"/>
        <v>905.44766986396974</v>
      </c>
      <c r="O913" s="165">
        <f>appliance_sim_data!D915-N913</f>
        <v>-877.44766986396974</v>
      </c>
      <c r="P913" s="165">
        <f t="shared" si="59"/>
        <v>877.44766986396974</v>
      </c>
    </row>
    <row r="914" spans="8:16" x14ac:dyDescent="0.2">
      <c r="H914" s="157">
        <v>0.62777777777777799</v>
      </c>
      <c r="I914" s="126">
        <v>1019.9659575427747</v>
      </c>
      <c r="J914" s="126">
        <v>951.53016030575805</v>
      </c>
      <c r="K914" s="126">
        <v>0.72</v>
      </c>
      <c r="L914" s="126">
        <f t="shared" si="56"/>
        <v>734.37548943079776</v>
      </c>
      <c r="M914" s="126">
        <f t="shared" si="57"/>
        <v>685.10171542014575</v>
      </c>
      <c r="N914" s="163">
        <f t="shared" si="58"/>
        <v>685.10171542014587</v>
      </c>
      <c r="O914" s="165">
        <f>appliance_sim_data!D916-N914</f>
        <v>-657.10171542014587</v>
      </c>
      <c r="P914" s="165">
        <f t="shared" si="59"/>
        <v>657.10171542014587</v>
      </c>
    </row>
    <row r="915" spans="8:16" x14ac:dyDescent="0.2">
      <c r="H915" s="157">
        <v>0.62847222222222199</v>
      </c>
      <c r="I915" s="126">
        <v>1019.5715790168877</v>
      </c>
      <c r="J915" s="126">
        <v>949.94528318424443</v>
      </c>
      <c r="K915" s="126">
        <v>0.92</v>
      </c>
      <c r="L915" s="126">
        <f t="shared" si="56"/>
        <v>938.00585269553665</v>
      </c>
      <c r="M915" s="126">
        <f t="shared" si="57"/>
        <v>873.94966052950497</v>
      </c>
      <c r="N915" s="163">
        <f t="shared" si="58"/>
        <v>873.94966052950497</v>
      </c>
      <c r="O915" s="165">
        <f>appliance_sim_data!D917-N915</f>
        <v>-845.94966052950497</v>
      </c>
      <c r="P915" s="165">
        <f t="shared" si="59"/>
        <v>845.94966052950497</v>
      </c>
    </row>
    <row r="916" spans="8:16" x14ac:dyDescent="0.2">
      <c r="H916" s="157">
        <v>0.62916666666666698</v>
      </c>
      <c r="I916" s="126">
        <v>1019.1731299962939</v>
      </c>
      <c r="J916" s="126">
        <v>948.34820883617544</v>
      </c>
      <c r="K916" s="126">
        <v>0.93</v>
      </c>
      <c r="L916" s="126">
        <f t="shared" si="56"/>
        <v>947.83101089655338</v>
      </c>
      <c r="M916" s="126">
        <f t="shared" si="57"/>
        <v>881.96383421764324</v>
      </c>
      <c r="N916" s="163">
        <f t="shared" si="58"/>
        <v>881.96383421764335</v>
      </c>
      <c r="O916" s="165">
        <f>appliance_sim_data!D918-N916</f>
        <v>-853.96383421764335</v>
      </c>
      <c r="P916" s="165">
        <f t="shared" si="59"/>
        <v>853.96383421764335</v>
      </c>
    </row>
    <row r="917" spans="8:16" x14ac:dyDescent="0.2">
      <c r="H917" s="157">
        <v>0.62986111111111098</v>
      </c>
      <c r="I917" s="126">
        <v>1018.770590102988</v>
      </c>
      <c r="J917" s="126">
        <v>946.73896730837987</v>
      </c>
      <c r="K917" s="126">
        <v>0.94</v>
      </c>
      <c r="L917" s="126">
        <f t="shared" si="56"/>
        <v>957.64435469680859</v>
      </c>
      <c r="M917" s="126">
        <f t="shared" si="57"/>
        <v>889.93462926987706</v>
      </c>
      <c r="N917" s="163">
        <f t="shared" si="58"/>
        <v>889.93462926987706</v>
      </c>
      <c r="O917" s="165">
        <f>appliance_sim_data!D919-N917</f>
        <v>-702.93462926987706</v>
      </c>
      <c r="P917" s="165">
        <f t="shared" si="59"/>
        <v>702.93462926987706</v>
      </c>
    </row>
    <row r="918" spans="8:16" x14ac:dyDescent="0.2">
      <c r="H918" s="157">
        <v>0.63055555555555598</v>
      </c>
      <c r="I918" s="126">
        <v>1018.363938705599</v>
      </c>
      <c r="J918" s="126">
        <v>945.11758887636108</v>
      </c>
      <c r="K918" s="126">
        <v>0.94</v>
      </c>
      <c r="L918" s="126">
        <f t="shared" si="56"/>
        <v>957.26210238326303</v>
      </c>
      <c r="M918" s="126">
        <f t="shared" si="57"/>
        <v>888.41053354377937</v>
      </c>
      <c r="N918" s="163">
        <f t="shared" si="58"/>
        <v>888.41053354377948</v>
      </c>
      <c r="O918" s="165">
        <f>appliance_sim_data!D920-N918</f>
        <v>-701.41053354377948</v>
      </c>
      <c r="P918" s="165">
        <f t="shared" si="59"/>
        <v>701.41053354377948</v>
      </c>
    </row>
    <row r="919" spans="8:16" x14ac:dyDescent="0.2">
      <c r="H919" s="157">
        <v>0.63124999999999998</v>
      </c>
      <c r="I919" s="126">
        <v>1017.9531549169699</v>
      </c>
      <c r="J919" s="126">
        <v>943.48410404372999</v>
      </c>
      <c r="K919" s="126">
        <v>0.94</v>
      </c>
      <c r="L919" s="126">
        <f t="shared" si="56"/>
        <v>956.87596562195165</v>
      </c>
      <c r="M919" s="126">
        <f t="shared" si="57"/>
        <v>886.8750578011061</v>
      </c>
      <c r="N919" s="163">
        <f t="shared" si="58"/>
        <v>886.8750578011061</v>
      </c>
      <c r="O919" s="165">
        <f>appliance_sim_data!D921-N919</f>
        <v>-699.8750578011061</v>
      </c>
      <c r="P919" s="165">
        <f t="shared" si="59"/>
        <v>699.8750578011061</v>
      </c>
    </row>
    <row r="920" spans="8:16" x14ac:dyDescent="0.2">
      <c r="H920" s="157">
        <v>0.63194444444444398</v>
      </c>
      <c r="I920" s="126">
        <v>1017.5382175916982</v>
      </c>
      <c r="J920" s="126">
        <v>941.83854354163373</v>
      </c>
      <c r="K920" s="126">
        <v>0.91</v>
      </c>
      <c r="L920" s="126">
        <f t="shared" si="56"/>
        <v>925.95977800844537</v>
      </c>
      <c r="M920" s="126">
        <f t="shared" si="57"/>
        <v>857.07307462288668</v>
      </c>
      <c r="N920" s="163">
        <f t="shared" si="58"/>
        <v>857.07307462288668</v>
      </c>
      <c r="O920" s="165">
        <f>appliance_sim_data!D922-N920</f>
        <v>-670.07307462288668</v>
      </c>
      <c r="P920" s="165">
        <f t="shared" si="59"/>
        <v>670.07307462288668</v>
      </c>
    </row>
    <row r="921" spans="8:16" x14ac:dyDescent="0.2">
      <c r="H921" s="157">
        <v>0.63263888888888897</v>
      </c>
      <c r="I921" s="126">
        <v>1017.119105323642</v>
      </c>
      <c r="J921" s="126">
        <v>940.18093832818045</v>
      </c>
      <c r="K921" s="126">
        <v>0.91</v>
      </c>
      <c r="L921" s="126">
        <f t="shared" si="56"/>
        <v>925.57838584451417</v>
      </c>
      <c r="M921" s="126">
        <f t="shared" si="57"/>
        <v>855.56465387864421</v>
      </c>
      <c r="N921" s="163">
        <f t="shared" si="58"/>
        <v>855.56465387864432</v>
      </c>
      <c r="O921" s="165">
        <f>appliance_sim_data!D923-N921</f>
        <v>-668.56465387864432</v>
      </c>
      <c r="P921" s="165">
        <f t="shared" si="59"/>
        <v>668.56465387864432</v>
      </c>
    </row>
    <row r="922" spans="8:16" x14ac:dyDescent="0.2">
      <c r="H922" s="157">
        <v>0.63333333333333297</v>
      </c>
      <c r="I922" s="126">
        <v>1016.6957964433852</v>
      </c>
      <c r="J922" s="126">
        <v>938.51131958786027</v>
      </c>
      <c r="K922" s="126">
        <v>0.87</v>
      </c>
      <c r="L922" s="126">
        <f t="shared" si="56"/>
        <v>884.52534290574511</v>
      </c>
      <c r="M922" s="126">
        <f t="shared" si="57"/>
        <v>816.50484804143844</v>
      </c>
      <c r="N922" s="163">
        <f t="shared" si="58"/>
        <v>816.50484804143844</v>
      </c>
      <c r="O922" s="165">
        <f>appliance_sim_data!D924-N922</f>
        <v>-629.50484804143844</v>
      </c>
      <c r="P922" s="165">
        <f t="shared" si="59"/>
        <v>629.50484804143844</v>
      </c>
    </row>
    <row r="923" spans="8:16" x14ac:dyDescent="0.2">
      <c r="H923" s="157">
        <v>0.63402777777777797</v>
      </c>
      <c r="I923" s="126">
        <v>1016.2682690156676</v>
      </c>
      <c r="J923" s="126">
        <v>936.82971873096244</v>
      </c>
      <c r="K923" s="126">
        <v>0.86</v>
      </c>
      <c r="L923" s="126">
        <f t="shared" si="56"/>
        <v>873.99071135347413</v>
      </c>
      <c r="M923" s="126">
        <f t="shared" si="57"/>
        <v>805.67355810862773</v>
      </c>
      <c r="N923" s="163">
        <f t="shared" si="58"/>
        <v>805.67355810862773</v>
      </c>
      <c r="O923" s="165">
        <f>appliance_sim_data!D925-N923</f>
        <v>-618.67355810862773</v>
      </c>
      <c r="P923" s="165">
        <f t="shared" si="59"/>
        <v>618.67355810862773</v>
      </c>
    </row>
    <row r="924" spans="8:16" x14ac:dyDescent="0.2">
      <c r="H924" s="157">
        <v>0.63472222222222197</v>
      </c>
      <c r="I924" s="126">
        <v>1015.8365008367742</v>
      </c>
      <c r="J924" s="126">
        <v>935.13616739298971</v>
      </c>
      <c r="K924" s="126">
        <v>0.86</v>
      </c>
      <c r="L924" s="126">
        <f t="shared" si="56"/>
        <v>873.61939071962581</v>
      </c>
      <c r="M924" s="126">
        <f t="shared" si="57"/>
        <v>804.21710395797118</v>
      </c>
      <c r="N924" s="163">
        <f t="shared" si="58"/>
        <v>804.21710395797118</v>
      </c>
      <c r="O924" s="165">
        <f>appliance_sim_data!D926-N924</f>
        <v>-617.21710395797118</v>
      </c>
      <c r="P924" s="165">
        <f t="shared" si="59"/>
        <v>617.21710395797118</v>
      </c>
    </row>
    <row r="925" spans="8:16" x14ac:dyDescent="0.2">
      <c r="H925" s="157">
        <v>0.63541666666666696</v>
      </c>
      <c r="I925" s="126">
        <v>1015.4004694318858</v>
      </c>
      <c r="J925" s="126">
        <v>933.43069743406625</v>
      </c>
      <c r="K925" s="126">
        <v>0.9</v>
      </c>
      <c r="L925" s="126">
        <f t="shared" si="56"/>
        <v>913.86042248869717</v>
      </c>
      <c r="M925" s="126">
        <f t="shared" si="57"/>
        <v>840.08762769065959</v>
      </c>
      <c r="N925" s="163">
        <f t="shared" si="58"/>
        <v>840.0876276906597</v>
      </c>
      <c r="O925" s="165">
        <f>appliance_sim_data!D927-N925</f>
        <v>-653.0876276906597</v>
      </c>
      <c r="P925" s="165">
        <f t="shared" si="59"/>
        <v>653.0876276906597</v>
      </c>
    </row>
    <row r="926" spans="8:16" x14ac:dyDescent="0.2">
      <c r="H926" s="157">
        <v>0.63611111111111096</v>
      </c>
      <c r="I926" s="126">
        <v>1014.9601520523901</v>
      </c>
      <c r="J926" s="126">
        <v>931.71334093834594</v>
      </c>
      <c r="K926" s="126">
        <v>0.9</v>
      </c>
      <c r="L926" s="126">
        <f t="shared" si="56"/>
        <v>913.46413684715105</v>
      </c>
      <c r="M926" s="126">
        <f t="shared" si="57"/>
        <v>838.54200684451132</v>
      </c>
      <c r="N926" s="163">
        <f t="shared" si="58"/>
        <v>838.54200684451143</v>
      </c>
      <c r="O926" s="165">
        <f>appliance_sim_data!D928-N926</f>
        <v>-651.54200684451143</v>
      </c>
      <c r="P926" s="165">
        <f t="shared" si="59"/>
        <v>651.54200684451143</v>
      </c>
    </row>
    <row r="927" spans="8:16" x14ac:dyDescent="0.2">
      <c r="H927" s="157">
        <v>0.63680555555555596</v>
      </c>
      <c r="I927" s="126">
        <v>1014.5155256731521</v>
      </c>
      <c r="J927" s="126">
        <v>929.98413021341412</v>
      </c>
      <c r="K927" s="126">
        <v>0.94</v>
      </c>
      <c r="L927" s="126">
        <f t="shared" si="56"/>
        <v>953.6445941327629</v>
      </c>
      <c r="M927" s="126">
        <f t="shared" si="57"/>
        <v>874.18508240060919</v>
      </c>
      <c r="N927" s="163">
        <f t="shared" si="58"/>
        <v>874.18508240060919</v>
      </c>
      <c r="O927" s="165">
        <f>appliance_sim_data!D929-N927</f>
        <v>-687.18508240060919</v>
      </c>
      <c r="P927" s="165">
        <f t="shared" si="59"/>
        <v>687.18508240060919</v>
      </c>
    </row>
    <row r="928" spans="8:16" x14ac:dyDescent="0.2">
      <c r="H928" s="157">
        <v>0.63749999999999996</v>
      </c>
      <c r="I928" s="126">
        <v>1014.0665669897425</v>
      </c>
      <c r="J928" s="126">
        <v>928.24309778968586</v>
      </c>
      <c r="K928" s="126">
        <v>0.94</v>
      </c>
      <c r="L928" s="126">
        <f t="shared" si="56"/>
        <v>953.22257297035787</v>
      </c>
      <c r="M928" s="126">
        <f t="shared" si="57"/>
        <v>872.54851192230467</v>
      </c>
      <c r="N928" s="163">
        <f t="shared" si="58"/>
        <v>872.54851192230478</v>
      </c>
      <c r="O928" s="165">
        <f>appliance_sim_data!D930-N928</f>
        <v>-685.54851192230478</v>
      </c>
      <c r="P928" s="165">
        <f t="shared" si="59"/>
        <v>685.54851192230478</v>
      </c>
    </row>
    <row r="929" spans="8:16" x14ac:dyDescent="0.2">
      <c r="H929" s="157">
        <v>0.63819444444444495</v>
      </c>
      <c r="I929" s="126">
        <v>1013.6132524156269</v>
      </c>
      <c r="J929" s="126">
        <v>926.49027641980263</v>
      </c>
      <c r="K929" s="126">
        <v>0.51</v>
      </c>
      <c r="L929" s="126">
        <f t="shared" si="56"/>
        <v>516.94275873196977</v>
      </c>
      <c r="M929" s="126">
        <f t="shared" si="57"/>
        <v>472.51004097409935</v>
      </c>
      <c r="N929" s="163">
        <f t="shared" si="58"/>
        <v>472.51004097409935</v>
      </c>
      <c r="O929" s="165">
        <f>appliance_sim_data!D931-N929</f>
        <v>-285.51004097409935</v>
      </c>
      <c r="P929" s="165">
        <f t="shared" si="59"/>
        <v>285.51004097409935</v>
      </c>
    </row>
    <row r="930" spans="8:16" x14ac:dyDescent="0.2">
      <c r="H930" s="157">
        <v>0.63888888888888895</v>
      </c>
      <c r="I930" s="126">
        <v>1013.1555580793093</v>
      </c>
      <c r="J930" s="126">
        <v>924.72569907802165</v>
      </c>
      <c r="K930" s="126">
        <v>0.53</v>
      </c>
      <c r="L930" s="126">
        <f t="shared" si="56"/>
        <v>536.97244578203401</v>
      </c>
      <c r="M930" s="126">
        <f t="shared" si="57"/>
        <v>490.10462051135147</v>
      </c>
      <c r="N930" s="163">
        <f t="shared" si="58"/>
        <v>490.10462051135147</v>
      </c>
      <c r="O930" s="165">
        <f>appliance_sim_data!D932-N930</f>
        <v>-303.10462051135147</v>
      </c>
      <c r="P930" s="165">
        <f t="shared" si="59"/>
        <v>303.10462051135147</v>
      </c>
    </row>
    <row r="931" spans="8:16" x14ac:dyDescent="0.2">
      <c r="H931" s="157">
        <v>0.63958333333333295</v>
      </c>
      <c r="I931" s="126">
        <v>1012.6934598214365</v>
      </c>
      <c r="J931" s="126">
        <v>922.94939895960692</v>
      </c>
      <c r="K931" s="126">
        <v>0.47</v>
      </c>
      <c r="L931" s="126">
        <f t="shared" si="56"/>
        <v>475.96592611607514</v>
      </c>
      <c r="M931" s="126">
        <f t="shared" si="57"/>
        <v>433.78621751101525</v>
      </c>
      <c r="N931" s="163">
        <f t="shared" si="58"/>
        <v>433.78621751101531</v>
      </c>
      <c r="O931" s="165">
        <f>appliance_sim_data!D933-N931</f>
        <v>-405.78621751101531</v>
      </c>
      <c r="P931" s="165">
        <f t="shared" si="59"/>
        <v>405.78621751101531</v>
      </c>
    </row>
    <row r="932" spans="8:16" x14ac:dyDescent="0.2">
      <c r="H932" s="157">
        <v>0.64027777777777795</v>
      </c>
      <c r="I932" s="126">
        <v>1012.2269331918554</v>
      </c>
      <c r="J932" s="126">
        <v>921.16140948021234</v>
      </c>
      <c r="K932" s="126">
        <v>0.5</v>
      </c>
      <c r="L932" s="126">
        <f t="shared" si="56"/>
        <v>506.11346659592772</v>
      </c>
      <c r="M932" s="126">
        <f t="shared" si="57"/>
        <v>460.58070474010617</v>
      </c>
      <c r="N932" s="163">
        <f t="shared" si="58"/>
        <v>460.58070474010623</v>
      </c>
      <c r="O932" s="165">
        <f>appliance_sim_data!D934-N932</f>
        <v>-432.58070474010623</v>
      </c>
      <c r="P932" s="165">
        <f t="shared" si="59"/>
        <v>432.58070474010623</v>
      </c>
    </row>
    <row r="933" spans="8:16" x14ac:dyDescent="0.2">
      <c r="H933" s="157">
        <v>0.64097222222222205</v>
      </c>
      <c r="I933" s="126">
        <v>1011.7559534466301</v>
      </c>
      <c r="J933" s="126">
        <v>919.36176427526357</v>
      </c>
      <c r="K933" s="126">
        <v>0.46</v>
      </c>
      <c r="L933" s="126">
        <f t="shared" si="56"/>
        <v>465.40773858544986</v>
      </c>
      <c r="M933" s="126">
        <f t="shared" si="57"/>
        <v>422.90641156662127</v>
      </c>
      <c r="N933" s="163">
        <f t="shared" si="58"/>
        <v>422.90641156662133</v>
      </c>
      <c r="O933" s="165">
        <f>appliance_sim_data!D935-N933</f>
        <v>-394.90641156662133</v>
      </c>
      <c r="P933" s="165">
        <f t="shared" si="59"/>
        <v>394.90641156662133</v>
      </c>
    </row>
    <row r="934" spans="8:16" x14ac:dyDescent="0.2">
      <c r="H934" s="157">
        <v>0.64166666666666705</v>
      </c>
      <c r="I934" s="126">
        <v>1011.2804955450094</v>
      </c>
      <c r="J934" s="126">
        <v>917.55049719933572</v>
      </c>
      <c r="K934" s="126">
        <v>0.41</v>
      </c>
      <c r="L934" s="126">
        <f t="shared" si="56"/>
        <v>414.62500317345382</v>
      </c>
      <c r="M934" s="126">
        <f t="shared" si="57"/>
        <v>376.19570385172761</v>
      </c>
      <c r="N934" s="163">
        <f t="shared" si="58"/>
        <v>376.19570385172761</v>
      </c>
      <c r="O934" s="165">
        <f>appliance_sim_data!D936-N934</f>
        <v>-348.19570385172761</v>
      </c>
      <c r="P934" s="165">
        <f t="shared" si="59"/>
        <v>348.19570385172761</v>
      </c>
    </row>
    <row r="935" spans="8:16" x14ac:dyDescent="0.2">
      <c r="H935" s="157">
        <v>0.64236111111111105</v>
      </c>
      <c r="I935" s="126">
        <v>1010.8005341463545</v>
      </c>
      <c r="J935" s="126">
        <v>915.72764232552777</v>
      </c>
      <c r="K935" s="126">
        <v>0.63</v>
      </c>
      <c r="L935" s="126">
        <f t="shared" si="56"/>
        <v>636.80433651220335</v>
      </c>
      <c r="M935" s="126">
        <f t="shared" si="57"/>
        <v>576.90841466508255</v>
      </c>
      <c r="N935" s="163">
        <f t="shared" si="58"/>
        <v>576.90841466508255</v>
      </c>
      <c r="O935" s="165">
        <f>appliance_sim_data!D937-N935</f>
        <v>-548.90841466508255</v>
      </c>
      <c r="P935" s="165">
        <f t="shared" si="59"/>
        <v>548.90841466508255</v>
      </c>
    </row>
    <row r="936" spans="8:16" x14ac:dyDescent="0.2">
      <c r="H936" s="157">
        <v>0.64305555555555605</v>
      </c>
      <c r="I936" s="126">
        <v>1010.3160436070151</v>
      </c>
      <c r="J936" s="126">
        <v>913.89323394483404</v>
      </c>
      <c r="K936" s="126">
        <v>0.64</v>
      </c>
      <c r="L936" s="126">
        <f t="shared" si="56"/>
        <v>646.60226790848969</v>
      </c>
      <c r="M936" s="126">
        <f t="shared" si="57"/>
        <v>584.89166972469377</v>
      </c>
      <c r="N936" s="163">
        <f t="shared" si="58"/>
        <v>584.89166972469377</v>
      </c>
      <c r="O936" s="165">
        <f>appliance_sim_data!D938-N936</f>
        <v>-556.89166972469377</v>
      </c>
      <c r="P936" s="165">
        <f t="shared" si="59"/>
        <v>556.89166972469377</v>
      </c>
    </row>
    <row r="937" spans="8:16" x14ac:dyDescent="0.2">
      <c r="H937" s="157">
        <v>0.64375000000000004</v>
      </c>
      <c r="I937" s="126">
        <v>1009.826997977163</v>
      </c>
      <c r="J937" s="126">
        <v>912.0473065655126</v>
      </c>
      <c r="K937" s="126">
        <v>0.37</v>
      </c>
      <c r="L937" s="126">
        <f t="shared" si="56"/>
        <v>373.63598925155031</v>
      </c>
      <c r="M937" s="126">
        <f t="shared" si="57"/>
        <v>337.45750342923964</v>
      </c>
      <c r="N937" s="163">
        <f t="shared" si="58"/>
        <v>337.45750342923969</v>
      </c>
      <c r="O937" s="165">
        <f>appliance_sim_data!D939-N937</f>
        <v>-309.45750342923969</v>
      </c>
      <c r="P937" s="165">
        <f t="shared" si="59"/>
        <v>309.45750342923969</v>
      </c>
    </row>
    <row r="938" spans="8:16" x14ac:dyDescent="0.2">
      <c r="H938" s="157">
        <v>0.64444444444444404</v>
      </c>
      <c r="I938" s="126">
        <v>1009.3333709975757</v>
      </c>
      <c r="J938" s="126">
        <v>910.18989491244804</v>
      </c>
      <c r="K938" s="126">
        <v>0.39</v>
      </c>
      <c r="L938" s="126">
        <f t="shared" si="56"/>
        <v>393.64001468905451</v>
      </c>
      <c r="M938" s="126">
        <f t="shared" si="57"/>
        <v>354.97405901585472</v>
      </c>
      <c r="N938" s="163">
        <f t="shared" si="58"/>
        <v>354.97405901585472</v>
      </c>
      <c r="O938" s="165">
        <f>appliance_sim_data!D940-N938</f>
        <v>-326.97405901585472</v>
      </c>
      <c r="P938" s="165">
        <f t="shared" si="59"/>
        <v>326.97405901585472</v>
      </c>
    </row>
    <row r="939" spans="8:16" x14ac:dyDescent="0.2">
      <c r="H939" s="157">
        <v>0.64513888888888904</v>
      </c>
      <c r="I939" s="126">
        <v>1008.8351360963729</v>
      </c>
      <c r="J939" s="126">
        <v>908.32103392651629</v>
      </c>
      <c r="K939" s="126">
        <v>0.38</v>
      </c>
      <c r="L939" s="126">
        <f t="shared" si="56"/>
        <v>383.35735171662174</v>
      </c>
      <c r="M939" s="126">
        <f t="shared" si="57"/>
        <v>345.16199289207617</v>
      </c>
      <c r="N939" s="163">
        <f t="shared" si="58"/>
        <v>345.16199289207617</v>
      </c>
      <c r="O939" s="165">
        <f>appliance_sim_data!D941-N939</f>
        <v>-317.16199289207617</v>
      </c>
      <c r="P939" s="165">
        <f t="shared" si="59"/>
        <v>317.16199289207617</v>
      </c>
    </row>
    <row r="940" spans="8:16" x14ac:dyDescent="0.2">
      <c r="H940" s="157">
        <v>0.64583333333333304</v>
      </c>
      <c r="I940" s="126">
        <v>1008.3322663857032</v>
      </c>
      <c r="J940" s="126">
        <v>906.44075876393777</v>
      </c>
      <c r="K940" s="126">
        <v>0.36</v>
      </c>
      <c r="L940" s="126">
        <f t="shared" si="56"/>
        <v>362.99961589885311</v>
      </c>
      <c r="M940" s="126">
        <f t="shared" si="57"/>
        <v>326.31867315501756</v>
      </c>
      <c r="N940" s="163">
        <f t="shared" si="58"/>
        <v>326.31867315501762</v>
      </c>
      <c r="O940" s="165">
        <f>appliance_sim_data!D942-N940</f>
        <v>-298.31867315501762</v>
      </c>
      <c r="P940" s="165">
        <f t="shared" si="59"/>
        <v>298.31867315501762</v>
      </c>
    </row>
    <row r="941" spans="8:16" x14ac:dyDescent="0.2">
      <c r="H941" s="157">
        <v>0.64652777777777803</v>
      </c>
      <c r="I941" s="126">
        <v>1007.8247346583826</v>
      </c>
      <c r="J941" s="126">
        <v>904.54910479563785</v>
      </c>
      <c r="K941" s="126">
        <v>0.35</v>
      </c>
      <c r="L941" s="126">
        <f t="shared" si="56"/>
        <v>352.73865713043386</v>
      </c>
      <c r="M941" s="126">
        <f t="shared" si="57"/>
        <v>316.59218667847324</v>
      </c>
      <c r="N941" s="163">
        <f t="shared" si="58"/>
        <v>316.5921866784733</v>
      </c>
      <c r="O941" s="165">
        <f>appliance_sim_data!D943-N941</f>
        <v>-288.5921866784733</v>
      </c>
      <c r="P941" s="165">
        <f t="shared" si="59"/>
        <v>288.5921866784733</v>
      </c>
    </row>
    <row r="942" spans="8:16" x14ac:dyDescent="0.2">
      <c r="H942" s="157">
        <v>0.64722222222222203</v>
      </c>
      <c r="I942" s="126">
        <v>1007.3125133844809</v>
      </c>
      <c r="J942" s="126">
        <v>902.64610760659525</v>
      </c>
      <c r="K942" s="126">
        <v>0.33</v>
      </c>
      <c r="L942" s="126">
        <f t="shared" si="56"/>
        <v>332.41312941687869</v>
      </c>
      <c r="M942" s="126">
        <f t="shared" si="57"/>
        <v>297.87321551017646</v>
      </c>
      <c r="N942" s="163">
        <f t="shared" si="58"/>
        <v>297.87321551017652</v>
      </c>
      <c r="O942" s="165">
        <f>appliance_sim_data!D944-N942</f>
        <v>-269.87321551017652</v>
      </c>
      <c r="P942" s="165">
        <f t="shared" si="59"/>
        <v>269.87321551017652</v>
      </c>
    </row>
    <row r="943" spans="8:16" x14ac:dyDescent="0.2">
      <c r="H943" s="157">
        <v>0.64791666666666703</v>
      </c>
      <c r="I943" s="126">
        <v>1006.7955747078587</v>
      </c>
      <c r="J943" s="126">
        <v>900.73180299519322</v>
      </c>
      <c r="K943" s="126">
        <v>0.34</v>
      </c>
      <c r="L943" s="126">
        <f t="shared" si="56"/>
        <v>342.31049540067198</v>
      </c>
      <c r="M943" s="126">
        <f t="shared" si="57"/>
        <v>306.24881301836569</v>
      </c>
      <c r="N943" s="163">
        <f t="shared" si="58"/>
        <v>306.24881301836569</v>
      </c>
      <c r="O943" s="165">
        <f>appliance_sim_data!D945-N943</f>
        <v>-278.24881301836569</v>
      </c>
      <c r="P943" s="165">
        <f t="shared" si="59"/>
        <v>278.24881301836569</v>
      </c>
    </row>
    <row r="944" spans="8:16" x14ac:dyDescent="0.2">
      <c r="H944" s="157">
        <v>0.64861111111111103</v>
      </c>
      <c r="I944" s="126">
        <v>1006.2738904426502</v>
      </c>
      <c r="J944" s="126">
        <v>898.80622697256331</v>
      </c>
      <c r="K944" s="126">
        <v>0.43</v>
      </c>
      <c r="L944" s="126">
        <f t="shared" si="56"/>
        <v>432.69777289033959</v>
      </c>
      <c r="M944" s="126">
        <f t="shared" si="57"/>
        <v>386.48667759820222</v>
      </c>
      <c r="N944" s="163">
        <f t="shared" si="58"/>
        <v>386.48667759820228</v>
      </c>
      <c r="O944" s="165">
        <f>appliance_sim_data!D946-N944</f>
        <v>-358.48667759820228</v>
      </c>
      <c r="P944" s="165">
        <f t="shared" si="59"/>
        <v>358.48667759820228</v>
      </c>
    </row>
    <row r="945" spans="8:16" x14ac:dyDescent="0.2">
      <c r="H945" s="157">
        <v>0.64930555555555602</v>
      </c>
      <c r="I945" s="126">
        <v>1005.7474320696958</v>
      </c>
      <c r="J945" s="126">
        <v>896.86941576192999</v>
      </c>
      <c r="K945" s="126">
        <v>0.41</v>
      </c>
      <c r="L945" s="126">
        <f t="shared" si="56"/>
        <v>412.35644714857528</v>
      </c>
      <c r="M945" s="126">
        <f t="shared" si="57"/>
        <v>367.7164604623913</v>
      </c>
      <c r="N945" s="163">
        <f t="shared" si="58"/>
        <v>367.7164604623913</v>
      </c>
      <c r="O945" s="165">
        <f>appliance_sim_data!D947-N945</f>
        <v>-339.7164604623913</v>
      </c>
      <c r="P945" s="165">
        <f t="shared" si="59"/>
        <v>339.7164604623913</v>
      </c>
    </row>
    <row r="946" spans="8:16" x14ac:dyDescent="0.2">
      <c r="H946" s="157">
        <v>0.65</v>
      </c>
      <c r="I946" s="126">
        <v>1005.216170732919</v>
      </c>
      <c r="J946" s="126">
        <v>894.92140579795034</v>
      </c>
      <c r="K946" s="126">
        <v>0.5</v>
      </c>
      <c r="L946" s="126">
        <f t="shared" si="56"/>
        <v>502.60808536645948</v>
      </c>
      <c r="M946" s="126">
        <f t="shared" si="57"/>
        <v>447.46070289897517</v>
      </c>
      <c r="N946" s="163">
        <f t="shared" si="58"/>
        <v>447.46070289897517</v>
      </c>
      <c r="O946" s="165">
        <f>appliance_sim_data!D948-N946</f>
        <v>-419.46070289897517</v>
      </c>
      <c r="P946" s="165">
        <f t="shared" si="59"/>
        <v>419.46070289897517</v>
      </c>
    </row>
    <row r="947" spans="8:16" x14ac:dyDescent="0.2">
      <c r="H947" s="157">
        <v>0.65069444444444402</v>
      </c>
      <c r="I947" s="126">
        <v>1004.6800772356503</v>
      </c>
      <c r="J947" s="126">
        <v>892.96223372605084</v>
      </c>
      <c r="K947" s="126">
        <v>0.5</v>
      </c>
      <c r="L947" s="126">
        <f t="shared" si="56"/>
        <v>502.34003861782514</v>
      </c>
      <c r="M947" s="126">
        <f t="shared" si="57"/>
        <v>446.48111686302542</v>
      </c>
      <c r="N947" s="163">
        <f t="shared" si="58"/>
        <v>446.48111686302548</v>
      </c>
      <c r="O947" s="165">
        <f>appliance_sim_data!D949-N947</f>
        <v>-418.48111686302548</v>
      </c>
      <c r="P947" s="165">
        <f t="shared" si="59"/>
        <v>418.48111686302548</v>
      </c>
    </row>
    <row r="948" spans="8:16" x14ac:dyDescent="0.2">
      <c r="H948" s="157">
        <v>0.65138888888888902</v>
      </c>
      <c r="I948" s="126">
        <v>1004.1391220368956</v>
      </c>
      <c r="J948" s="126">
        <v>890.99193640176213</v>
      </c>
      <c r="K948" s="126">
        <v>0.51</v>
      </c>
      <c r="L948" s="126">
        <f t="shared" si="56"/>
        <v>512.11095223881682</v>
      </c>
      <c r="M948" s="126">
        <f t="shared" si="57"/>
        <v>454.40588756489871</v>
      </c>
      <c r="N948" s="163">
        <f t="shared" si="58"/>
        <v>454.40588756489871</v>
      </c>
      <c r="O948" s="165">
        <f>appliance_sim_data!D950-N948</f>
        <v>-246.40588756489871</v>
      </c>
      <c r="P948" s="165">
        <f t="shared" si="59"/>
        <v>246.40588756489871</v>
      </c>
    </row>
    <row r="949" spans="8:16" x14ac:dyDescent="0.2">
      <c r="H949" s="157">
        <v>0.65208333333333302</v>
      </c>
      <c r="I949" s="126">
        <v>1003.5932752475479</v>
      </c>
      <c r="J949" s="126">
        <v>889.01055089005058</v>
      </c>
      <c r="K949" s="126">
        <v>0.51</v>
      </c>
      <c r="L949" s="126">
        <f t="shared" si="56"/>
        <v>511.83257037624946</v>
      </c>
      <c r="M949" s="126">
        <f t="shared" si="57"/>
        <v>453.39538095392578</v>
      </c>
      <c r="N949" s="163">
        <f t="shared" si="58"/>
        <v>453.39538095392584</v>
      </c>
      <c r="O949" s="165">
        <f>appliance_sim_data!D951-N949</f>
        <v>-245.39538095392584</v>
      </c>
      <c r="P949" s="165">
        <f t="shared" si="59"/>
        <v>245.39538095392584</v>
      </c>
    </row>
    <row r="950" spans="8:16" x14ac:dyDescent="0.2">
      <c r="H950" s="157">
        <v>0.65277777777777801</v>
      </c>
      <c r="I950" s="126">
        <v>1003.0425066265436</v>
      </c>
      <c r="J950" s="126">
        <v>887.01811446464762</v>
      </c>
      <c r="K950" s="126">
        <v>0.44</v>
      </c>
      <c r="L950" s="126">
        <f t="shared" si="56"/>
        <v>441.33870291567922</v>
      </c>
      <c r="M950" s="126">
        <f t="shared" si="57"/>
        <v>390.28797036444496</v>
      </c>
      <c r="N950" s="163">
        <f t="shared" si="58"/>
        <v>390.28797036444496</v>
      </c>
      <c r="O950" s="165">
        <f>appliance_sim_data!D952-N950</f>
        <v>-182.28797036444496</v>
      </c>
      <c r="P950" s="165">
        <f t="shared" si="59"/>
        <v>182.28797036444496</v>
      </c>
    </row>
    <row r="951" spans="8:16" x14ac:dyDescent="0.2">
      <c r="H951" s="157">
        <v>0.65347222222222201</v>
      </c>
      <c r="I951" s="126">
        <v>1002.4867855769583</v>
      </c>
      <c r="J951" s="126">
        <v>885.0146646073739</v>
      </c>
      <c r="K951" s="126">
        <v>0.45</v>
      </c>
      <c r="L951" s="126">
        <f t="shared" si="56"/>
        <v>451.11905350963121</v>
      </c>
      <c r="M951" s="126">
        <f t="shared" si="57"/>
        <v>398.25659907331828</v>
      </c>
      <c r="N951" s="163">
        <f t="shared" si="58"/>
        <v>398.25659907331828</v>
      </c>
      <c r="O951" s="165">
        <f>appliance_sim_data!D953-N951</f>
        <v>-190.25659907331828</v>
      </c>
      <c r="P951" s="165">
        <f t="shared" si="59"/>
        <v>190.25659907331828</v>
      </c>
    </row>
    <row r="952" spans="8:16" x14ac:dyDescent="0.2">
      <c r="H952" s="157">
        <v>0.65416666666666701</v>
      </c>
      <c r="I952" s="126">
        <v>1001.9260811420472</v>
      </c>
      <c r="J952" s="126">
        <v>883.00023900746578</v>
      </c>
      <c r="K952" s="126">
        <v>0.37</v>
      </c>
      <c r="L952" s="126">
        <f t="shared" si="56"/>
        <v>370.71265002255745</v>
      </c>
      <c r="M952" s="126">
        <f t="shared" si="57"/>
        <v>326.71008843276235</v>
      </c>
      <c r="N952" s="163">
        <f t="shared" si="58"/>
        <v>326.7100884327624</v>
      </c>
      <c r="O952" s="165">
        <f>appliance_sim_data!D954-N952</f>
        <v>-118.7100884327624</v>
      </c>
      <c r="P952" s="165">
        <f t="shared" si="59"/>
        <v>118.7100884327624</v>
      </c>
    </row>
    <row r="953" spans="8:16" x14ac:dyDescent="0.2">
      <c r="H953" s="157">
        <v>0.65486111111111101</v>
      </c>
      <c r="I953" s="126">
        <v>1001.3603620012242</v>
      </c>
      <c r="J953" s="126">
        <v>880.97487556089504</v>
      </c>
      <c r="K953" s="126">
        <v>0.37</v>
      </c>
      <c r="L953" s="126">
        <f t="shared" si="56"/>
        <v>370.50333394045293</v>
      </c>
      <c r="M953" s="126">
        <f t="shared" si="57"/>
        <v>325.96070395753117</v>
      </c>
      <c r="N953" s="163">
        <f t="shared" si="58"/>
        <v>325.96070395753122</v>
      </c>
      <c r="O953" s="165">
        <f>appliance_sim_data!D955-N953</f>
        <v>-117.96070395753122</v>
      </c>
      <c r="P953" s="165">
        <f t="shared" si="59"/>
        <v>117.96070395753122</v>
      </c>
    </row>
    <row r="954" spans="8:16" x14ac:dyDescent="0.2">
      <c r="H954" s="157">
        <v>0.655555555555556</v>
      </c>
      <c r="I954" s="126">
        <v>1000.7895964659792</v>
      </c>
      <c r="J954" s="126">
        <v>878.93861236968678</v>
      </c>
      <c r="K954" s="126">
        <v>0.37</v>
      </c>
      <c r="L954" s="126">
        <f t="shared" si="56"/>
        <v>370.29215069241229</v>
      </c>
      <c r="M954" s="126">
        <f t="shared" si="57"/>
        <v>325.2072865767841</v>
      </c>
      <c r="N954" s="163">
        <f t="shared" si="58"/>
        <v>325.2072865767841</v>
      </c>
      <c r="O954" s="165">
        <f>appliance_sim_data!D956-N954</f>
        <v>-117.2072865767841</v>
      </c>
      <c r="P954" s="165">
        <f t="shared" si="59"/>
        <v>117.2072865767841</v>
      </c>
    </row>
    <row r="955" spans="8:16" x14ac:dyDescent="0.2">
      <c r="H955" s="157">
        <v>0.65625</v>
      </c>
      <c r="I955" s="126">
        <v>1000.213752475737</v>
      </c>
      <c r="J955" s="126">
        <v>876.89148774123589</v>
      </c>
      <c r="K955" s="126">
        <v>0.37</v>
      </c>
      <c r="L955" s="126">
        <f t="shared" si="56"/>
        <v>370.07908841602267</v>
      </c>
      <c r="M955" s="126">
        <f t="shared" si="57"/>
        <v>324.44985046425728</v>
      </c>
      <c r="N955" s="163">
        <f t="shared" si="58"/>
        <v>324.44985046425728</v>
      </c>
      <c r="O955" s="165">
        <f>appliance_sim_data!D957-N955</f>
        <v>-116.44985046425728</v>
      </c>
      <c r="P955" s="165">
        <f t="shared" si="59"/>
        <v>116.44985046425728</v>
      </c>
    </row>
    <row r="956" spans="8:16" x14ac:dyDescent="0.2">
      <c r="H956" s="157">
        <v>0.656944444444444</v>
      </c>
      <c r="I956" s="126">
        <v>999.63279759365139</v>
      </c>
      <c r="J956" s="126">
        <v>874.83354018762213</v>
      </c>
      <c r="K956" s="126">
        <v>0.36</v>
      </c>
      <c r="L956" s="126">
        <f t="shared" si="56"/>
        <v>359.86780713371451</v>
      </c>
      <c r="M956" s="126">
        <f t="shared" si="57"/>
        <v>314.94007446754398</v>
      </c>
      <c r="N956" s="163">
        <f t="shared" si="58"/>
        <v>314.94007446754404</v>
      </c>
      <c r="O956" s="165">
        <f>appliance_sim_data!D958-N956</f>
        <v>-106.94007446754404</v>
      </c>
      <c r="P956" s="165">
        <f t="shared" si="59"/>
        <v>106.94007446754404</v>
      </c>
    </row>
    <row r="957" spans="8:16" x14ac:dyDescent="0.2">
      <c r="H957" s="157">
        <v>0.65763888888888899</v>
      </c>
      <c r="I957" s="126">
        <v>999.04669900233591</v>
      </c>
      <c r="J957" s="126">
        <v>872.76480842491878</v>
      </c>
      <c r="K957" s="126">
        <v>0.34</v>
      </c>
      <c r="L957" s="126">
        <f t="shared" si="56"/>
        <v>339.67587766079424</v>
      </c>
      <c r="M957" s="126">
        <f t="shared" si="57"/>
        <v>296.74003486447242</v>
      </c>
      <c r="N957" s="163">
        <f t="shared" si="58"/>
        <v>296.74003486447242</v>
      </c>
      <c r="O957" s="165">
        <f>appliance_sim_data!D959-N957</f>
        <v>-88.74003486447242</v>
      </c>
      <c r="P957" s="165">
        <f t="shared" si="59"/>
        <v>88.74003486447242</v>
      </c>
    </row>
    <row r="958" spans="8:16" x14ac:dyDescent="0.2">
      <c r="H958" s="157">
        <v>0.65833333333333299</v>
      </c>
      <c r="I958" s="126">
        <v>998.45542349953189</v>
      </c>
      <c r="J958" s="126">
        <v>870.68533137250438</v>
      </c>
      <c r="K958" s="126">
        <v>0.34</v>
      </c>
      <c r="L958" s="126">
        <f t="shared" si="56"/>
        <v>339.47484398984085</v>
      </c>
      <c r="M958" s="126">
        <f t="shared" si="57"/>
        <v>296.03301266665153</v>
      </c>
      <c r="N958" s="163">
        <f t="shared" si="58"/>
        <v>296.03301266665153</v>
      </c>
      <c r="O958" s="165">
        <f>appliance_sim_data!D960-N958</f>
        <v>-88.03301266665153</v>
      </c>
      <c r="P958" s="165">
        <f t="shared" si="59"/>
        <v>88.03301266665153</v>
      </c>
    </row>
    <row r="959" spans="8:16" x14ac:dyDescent="0.2">
      <c r="H959" s="157">
        <v>0.65902777777777799</v>
      </c>
      <c r="I959" s="126">
        <v>997.8589374937095</v>
      </c>
      <c r="J959" s="126">
        <v>868.59514815236821</v>
      </c>
      <c r="K959" s="126">
        <v>0.34</v>
      </c>
      <c r="L959" s="126">
        <f t="shared" si="56"/>
        <v>339.27203874786125</v>
      </c>
      <c r="M959" s="126">
        <f t="shared" si="57"/>
        <v>295.32235037180521</v>
      </c>
      <c r="N959" s="163">
        <f t="shared" si="58"/>
        <v>295.32235037180521</v>
      </c>
      <c r="O959" s="165">
        <f>appliance_sim_data!D961-N959</f>
        <v>-87.322350371805214</v>
      </c>
      <c r="P959" s="165">
        <f t="shared" si="59"/>
        <v>87.322350371805214</v>
      </c>
    </row>
    <row r="960" spans="8:16" x14ac:dyDescent="0.2">
      <c r="H960" s="157">
        <v>0.65972222222222199</v>
      </c>
      <c r="I960" s="126">
        <v>997.2572069996022</v>
      </c>
      <c r="J960" s="126">
        <v>866.49429808841535</v>
      </c>
      <c r="K960" s="126">
        <v>0.28999999999999998</v>
      </c>
      <c r="L960" s="126">
        <f t="shared" si="56"/>
        <v>289.20459002988463</v>
      </c>
      <c r="M960" s="126">
        <f t="shared" si="57"/>
        <v>251.28334644564043</v>
      </c>
      <c r="N960" s="163">
        <f t="shared" si="58"/>
        <v>251.28334644564043</v>
      </c>
      <c r="O960" s="165">
        <f>appliance_sim_data!D962-N960</f>
        <v>-43.283346445640433</v>
      </c>
      <c r="P960" s="165">
        <f t="shared" si="59"/>
        <v>43.283346445640433</v>
      </c>
    </row>
    <row r="961" spans="8:16" x14ac:dyDescent="0.2">
      <c r="H961" s="157">
        <v>0.66041666666666698</v>
      </c>
      <c r="I961" s="126">
        <v>996.65019763367548</v>
      </c>
      <c r="J961" s="126">
        <v>864.38282070576895</v>
      </c>
      <c r="K961" s="126">
        <v>0.64</v>
      </c>
      <c r="L961" s="126">
        <f t="shared" si="56"/>
        <v>637.85612648555229</v>
      </c>
      <c r="M961" s="126">
        <f t="shared" si="57"/>
        <v>553.20500525169211</v>
      </c>
      <c r="N961" s="163">
        <f t="shared" si="58"/>
        <v>553.20500525169211</v>
      </c>
      <c r="O961" s="165">
        <f>appliance_sim_data!D963-N961</f>
        <v>-345.20500525169211</v>
      </c>
      <c r="P961" s="165">
        <f t="shared" si="59"/>
        <v>345.20500525169211</v>
      </c>
    </row>
    <row r="962" spans="8:16" x14ac:dyDescent="0.2">
      <c r="H962" s="157">
        <v>0.66111111111111098</v>
      </c>
      <c r="I962" s="126">
        <v>996.03787460952435</v>
      </c>
      <c r="J962" s="126">
        <v>862.26075573007176</v>
      </c>
      <c r="K962" s="126">
        <v>0.59</v>
      </c>
      <c r="L962" s="126">
        <f t="shared" si="56"/>
        <v>587.66234601961935</v>
      </c>
      <c r="M962" s="126">
        <f t="shared" si="57"/>
        <v>508.73384588074231</v>
      </c>
      <c r="N962" s="163">
        <f t="shared" si="58"/>
        <v>508.73384588074236</v>
      </c>
      <c r="O962" s="165">
        <f>appliance_sim_data!D964-N962</f>
        <v>-300.73384588074236</v>
      </c>
      <c r="P962" s="165">
        <f t="shared" si="59"/>
        <v>300.73384588074236</v>
      </c>
    </row>
    <row r="963" spans="8:16" x14ac:dyDescent="0.2">
      <c r="H963" s="157">
        <v>0.66180555555555598</v>
      </c>
      <c r="I963" s="126">
        <v>995.42020273320395</v>
      </c>
      <c r="J963" s="126">
        <v>860.12814308678389</v>
      </c>
      <c r="K963" s="126">
        <v>0.57999999999999996</v>
      </c>
      <c r="L963" s="126">
        <f t="shared" si="56"/>
        <v>577.34371758525822</v>
      </c>
      <c r="M963" s="126">
        <f t="shared" si="57"/>
        <v>498.87432299033463</v>
      </c>
      <c r="N963" s="163">
        <f t="shared" si="58"/>
        <v>498.87432299033463</v>
      </c>
      <c r="O963" s="165">
        <f>appliance_sim_data!D965-N963</f>
        <v>-290.87432299033463</v>
      </c>
      <c r="P963" s="165">
        <f t="shared" si="59"/>
        <v>290.87432299033463</v>
      </c>
    </row>
    <row r="964" spans="8:16" x14ac:dyDescent="0.2">
      <c r="H964" s="157">
        <v>0.66249999999999998</v>
      </c>
      <c r="I964" s="126">
        <v>994.7971463984868</v>
      </c>
      <c r="J964" s="126">
        <v>857.98502290048009</v>
      </c>
      <c r="K964" s="126">
        <v>0.59</v>
      </c>
      <c r="L964" s="126">
        <f t="shared" si="56"/>
        <v>586.93031637510717</v>
      </c>
      <c r="M964" s="126">
        <f t="shared" si="57"/>
        <v>506.21116351128325</v>
      </c>
      <c r="N964" s="163">
        <f t="shared" si="58"/>
        <v>506.21116351128325</v>
      </c>
      <c r="O964" s="165">
        <f>appliance_sim_data!D966-N964</f>
        <v>-298.21116351128325</v>
      </c>
      <c r="P964" s="165">
        <f t="shared" si="59"/>
        <v>298.21116351128325</v>
      </c>
    </row>
    <row r="965" spans="8:16" x14ac:dyDescent="0.2">
      <c r="H965" s="157">
        <v>0.66319444444444398</v>
      </c>
      <c r="I965" s="126">
        <v>994.16866958205014</v>
      </c>
      <c r="J965" s="126">
        <v>855.83143549414501</v>
      </c>
      <c r="K965" s="126">
        <v>0.57999999999999996</v>
      </c>
      <c r="L965" s="126">
        <f t="shared" si="56"/>
        <v>576.61782835758902</v>
      </c>
      <c r="M965" s="126">
        <f t="shared" si="57"/>
        <v>496.38223258660406</v>
      </c>
      <c r="N965" s="163">
        <f t="shared" si="58"/>
        <v>496.38223258660412</v>
      </c>
      <c r="O965" s="165">
        <f>appliance_sim_data!D967-N965</f>
        <v>-288.38223258660412</v>
      </c>
      <c r="P965" s="165">
        <f t="shared" si="59"/>
        <v>288.38223258660412</v>
      </c>
    </row>
    <row r="966" spans="8:16" x14ac:dyDescent="0.2">
      <c r="H966" s="157">
        <v>0.66388888888888897</v>
      </c>
      <c r="I966" s="126">
        <v>993.53473583858886</v>
      </c>
      <c r="J966" s="126">
        <v>853.66742138846644</v>
      </c>
      <c r="K966" s="126">
        <v>0.38</v>
      </c>
      <c r="L966" s="126">
        <f t="shared" si="56"/>
        <v>377.54319961866378</v>
      </c>
      <c r="M966" s="126">
        <f t="shared" si="57"/>
        <v>324.39362012761723</v>
      </c>
      <c r="N966" s="163">
        <f t="shared" si="58"/>
        <v>324.39362012761723</v>
      </c>
      <c r="O966" s="165">
        <f>appliance_sim_data!D968-N966</f>
        <v>-116.39362012761723</v>
      </c>
      <c r="P966" s="165">
        <f t="shared" si="59"/>
        <v>116.39362012761723</v>
      </c>
    </row>
    <row r="967" spans="8:16" x14ac:dyDescent="0.2">
      <c r="H967" s="157">
        <v>0.66458333333333297</v>
      </c>
      <c r="I967" s="126">
        <v>992.89530829585476</v>
      </c>
      <c r="J967" s="126">
        <v>851.49302130112596</v>
      </c>
      <c r="K967" s="126">
        <v>0.36</v>
      </c>
      <c r="L967" s="126">
        <f t="shared" si="56"/>
        <v>357.44231098650772</v>
      </c>
      <c r="M967" s="126">
        <f t="shared" si="57"/>
        <v>306.53748766840533</v>
      </c>
      <c r="N967" s="163">
        <f t="shared" si="58"/>
        <v>306.53748766840539</v>
      </c>
      <c r="O967" s="165">
        <f>appliance_sim_data!D969-N967</f>
        <v>-98.53748766840539</v>
      </c>
      <c r="P967" s="165">
        <f t="shared" si="59"/>
        <v>98.53748766840539</v>
      </c>
    </row>
    <row r="968" spans="8:16" x14ac:dyDescent="0.2">
      <c r="H968" s="157">
        <v>0.66527777777777797</v>
      </c>
      <c r="I968" s="126">
        <v>992.25034964962038</v>
      </c>
      <c r="J968" s="126">
        <v>849.30827614609075</v>
      </c>
      <c r="K968" s="126">
        <v>0.35</v>
      </c>
      <c r="L968" s="126">
        <f t="shared" si="56"/>
        <v>347.28762237736709</v>
      </c>
      <c r="M968" s="126">
        <f t="shared" si="57"/>
        <v>297.25789665113172</v>
      </c>
      <c r="N968" s="163">
        <f t="shared" si="58"/>
        <v>297.25789665113172</v>
      </c>
      <c r="O968" s="165">
        <f>appliance_sim_data!D970-N968</f>
        <v>-89.257896651131716</v>
      </c>
      <c r="P968" s="165">
        <f t="shared" si="59"/>
        <v>89.257896651131716</v>
      </c>
    </row>
    <row r="969" spans="8:16" x14ac:dyDescent="0.2">
      <c r="H969" s="157">
        <v>0.66597222222222197</v>
      </c>
      <c r="I969" s="126">
        <v>991.59982215856576</v>
      </c>
      <c r="J969" s="126">
        <v>847.1132270329008</v>
      </c>
      <c r="K969" s="126">
        <v>0.4</v>
      </c>
      <c r="L969" s="126">
        <f t="shared" si="56"/>
        <v>396.63992886342635</v>
      </c>
      <c r="M969" s="126">
        <f t="shared" si="57"/>
        <v>338.84529081316032</v>
      </c>
      <c r="N969" s="163">
        <f t="shared" si="58"/>
        <v>338.84529081316032</v>
      </c>
      <c r="O969" s="165">
        <f>appliance_sim_data!D971-N969</f>
        <v>-130.84529081316032</v>
      </c>
      <c r="P969" s="165">
        <f t="shared" si="59"/>
        <v>130.84529081316032</v>
      </c>
    </row>
    <row r="970" spans="8:16" x14ac:dyDescent="0.2">
      <c r="H970" s="157">
        <v>0.66666666666666696</v>
      </c>
      <c r="I970" s="126">
        <v>990.94368763908744</v>
      </c>
      <c r="J970" s="126">
        <v>844.90791526595615</v>
      </c>
      <c r="K970" s="126">
        <v>0.41</v>
      </c>
      <c r="L970" s="126">
        <f t="shared" si="56"/>
        <v>406.28691193202582</v>
      </c>
      <c r="M970" s="126">
        <f t="shared" si="57"/>
        <v>346.41224525904198</v>
      </c>
      <c r="N970" s="163">
        <f t="shared" si="58"/>
        <v>346.41224525904204</v>
      </c>
      <c r="O970" s="165">
        <f>appliance_sim_data!D972-N970</f>
        <v>-318.41224525904204</v>
      </c>
      <c r="P970" s="165">
        <f t="shared" si="59"/>
        <v>318.41224525904204</v>
      </c>
    </row>
    <row r="971" spans="8:16" x14ac:dyDescent="0.2">
      <c r="H971" s="157">
        <v>0.66736111111111096</v>
      </c>
      <c r="I971" s="126">
        <v>990.28190746002872</v>
      </c>
      <c r="J971" s="126">
        <v>842.69238234380396</v>
      </c>
      <c r="K971" s="126">
        <v>0.4</v>
      </c>
      <c r="L971" s="126">
        <f t="shared" ref="L971:L1034" si="60">I971*K971</f>
        <v>396.11276298401151</v>
      </c>
      <c r="M971" s="126">
        <f t="shared" ref="M971:M1034" si="61">J971*K971</f>
        <v>337.07695293752158</v>
      </c>
      <c r="N971" s="163">
        <f t="shared" ref="N971:N1034" si="62">M971*$B$46*$B$47</f>
        <v>337.07695293752158</v>
      </c>
      <c r="O971" s="165">
        <f>appliance_sim_data!D973-N971</f>
        <v>-309.07695293752158</v>
      </c>
      <c r="P971" s="165">
        <f t="shared" ref="P971:P1034" si="63">IF(O971&lt;0, ABS(O971), 0)</f>
        <v>309.07695293752158</v>
      </c>
    </row>
    <row r="972" spans="8:16" x14ac:dyDescent="0.2">
      <c r="H972" s="157">
        <v>0.66805555555555596</v>
      </c>
      <c r="I972" s="126">
        <v>989.61444253732896</v>
      </c>
      <c r="J972" s="126">
        <v>840.46666995842202</v>
      </c>
      <c r="K972" s="126">
        <v>0.36</v>
      </c>
      <c r="L972" s="126">
        <f t="shared" si="60"/>
        <v>356.2611993134384</v>
      </c>
      <c r="M972" s="126">
        <f t="shared" si="61"/>
        <v>302.5680011850319</v>
      </c>
      <c r="N972" s="163">
        <f t="shared" si="62"/>
        <v>302.5680011850319</v>
      </c>
      <c r="O972" s="165">
        <f>appliance_sim_data!D974-N972</f>
        <v>-143.5680011850319</v>
      </c>
      <c r="P972" s="165">
        <f t="shared" si="63"/>
        <v>143.5680011850319</v>
      </c>
    </row>
    <row r="973" spans="8:16" x14ac:dyDescent="0.2">
      <c r="H973" s="157">
        <v>0.66874999999999996</v>
      </c>
      <c r="I973" s="126">
        <v>988.94125332859107</v>
      </c>
      <c r="J973" s="126">
        <v>838.23081999450199</v>
      </c>
      <c r="K973" s="126">
        <v>0.36</v>
      </c>
      <c r="L973" s="126">
        <f t="shared" si="60"/>
        <v>356.01885119829279</v>
      </c>
      <c r="M973" s="126">
        <f t="shared" si="61"/>
        <v>301.76309519802072</v>
      </c>
      <c r="N973" s="163">
        <f t="shared" si="62"/>
        <v>301.76309519802072</v>
      </c>
      <c r="O973" s="165">
        <f>appliance_sim_data!D975-N973</f>
        <v>-142.76309519802072</v>
      </c>
      <c r="P973" s="165">
        <f t="shared" si="63"/>
        <v>142.76309519802072</v>
      </c>
    </row>
    <row r="974" spans="8:16" x14ac:dyDescent="0.2">
      <c r="H974" s="157">
        <v>0.66944444444444495</v>
      </c>
      <c r="I974" s="126">
        <v>988.26229982756615</v>
      </c>
      <c r="J974" s="126">
        <v>835.98487452873303</v>
      </c>
      <c r="K974" s="126">
        <v>0.35</v>
      </c>
      <c r="L974" s="126">
        <f t="shared" si="60"/>
        <v>345.89180493964813</v>
      </c>
      <c r="M974" s="126">
        <f t="shared" si="61"/>
        <v>292.59470608505654</v>
      </c>
      <c r="N974" s="163">
        <f t="shared" si="62"/>
        <v>292.59470608505654</v>
      </c>
      <c r="O974" s="165">
        <f>appliance_sim_data!D976-N974</f>
        <v>-133.59470608505654</v>
      </c>
      <c r="P974" s="165">
        <f t="shared" si="63"/>
        <v>133.59470608505654</v>
      </c>
    </row>
    <row r="975" spans="8:16" x14ac:dyDescent="0.2">
      <c r="H975" s="157">
        <v>0.67013888888888895</v>
      </c>
      <c r="I975" s="126">
        <v>987.57754155855366</v>
      </c>
      <c r="J975" s="126">
        <v>833.72887582908163</v>
      </c>
      <c r="K975" s="126">
        <v>0.34</v>
      </c>
      <c r="L975" s="126">
        <f t="shared" si="60"/>
        <v>335.77636412990825</v>
      </c>
      <c r="M975" s="126">
        <f t="shared" si="61"/>
        <v>283.46781778188779</v>
      </c>
      <c r="N975" s="163">
        <f t="shared" si="62"/>
        <v>283.46781778188779</v>
      </c>
      <c r="O975" s="165">
        <f>appliance_sim_data!D977-N975</f>
        <v>-124.46781778188779</v>
      </c>
      <c r="P975" s="165">
        <f t="shared" si="63"/>
        <v>124.46781778188779</v>
      </c>
    </row>
    <row r="976" spans="8:16" x14ac:dyDescent="0.2">
      <c r="H976" s="157">
        <v>0.67083333333333295</v>
      </c>
      <c r="I976" s="126">
        <v>986.88693757071587</v>
      </c>
      <c r="J976" s="126">
        <v>831.46286635407432</v>
      </c>
      <c r="K976" s="126">
        <v>0.85</v>
      </c>
      <c r="L976" s="126">
        <f t="shared" si="60"/>
        <v>838.85389693510842</v>
      </c>
      <c r="M976" s="126">
        <f t="shared" si="61"/>
        <v>706.74343640096311</v>
      </c>
      <c r="N976" s="163">
        <f t="shared" si="62"/>
        <v>706.74343640096322</v>
      </c>
      <c r="O976" s="165">
        <f>appliance_sim_data!D978-N976</f>
        <v>-547.74343640096322</v>
      </c>
      <c r="P976" s="165">
        <f t="shared" si="63"/>
        <v>547.74343640096322</v>
      </c>
    </row>
    <row r="977" spans="8:16" x14ac:dyDescent="0.2">
      <c r="H977" s="157">
        <v>0.67152777777777795</v>
      </c>
      <c r="I977" s="126">
        <v>986.19044643230404</v>
      </c>
      <c r="J977" s="126">
        <v>829.18688875207454</v>
      </c>
      <c r="K977" s="126">
        <v>0.85</v>
      </c>
      <c r="L977" s="126">
        <f t="shared" si="60"/>
        <v>838.26187946745847</v>
      </c>
      <c r="M977" s="126">
        <f t="shared" si="61"/>
        <v>704.80885543926331</v>
      </c>
      <c r="N977" s="163">
        <f t="shared" si="62"/>
        <v>704.80885543926343</v>
      </c>
      <c r="O977" s="165">
        <f>appliance_sim_data!D979-N977</f>
        <v>-545.80885543926343</v>
      </c>
      <c r="P977" s="165">
        <f t="shared" si="63"/>
        <v>545.80885543926343</v>
      </c>
    </row>
    <row r="978" spans="8:16" x14ac:dyDescent="0.2">
      <c r="H978" s="157">
        <v>0.67222222222222205</v>
      </c>
      <c r="I978" s="126">
        <v>985.48802622479764</v>
      </c>
      <c r="J978" s="126">
        <v>826.90098586056433</v>
      </c>
      <c r="K978" s="126">
        <v>0.85</v>
      </c>
      <c r="L978" s="126">
        <f t="shared" si="60"/>
        <v>837.66482229107794</v>
      </c>
      <c r="M978" s="126">
        <f t="shared" si="61"/>
        <v>702.86583798147967</v>
      </c>
      <c r="N978" s="163">
        <f t="shared" si="62"/>
        <v>702.86583798147967</v>
      </c>
      <c r="O978" s="165">
        <f>appliance_sim_data!D980-N978</f>
        <v>-543.86583798147967</v>
      </c>
      <c r="P978" s="165">
        <f t="shared" si="63"/>
        <v>543.86583798147967</v>
      </c>
    </row>
    <row r="979" spans="8:16" x14ac:dyDescent="0.2">
      <c r="H979" s="157">
        <v>0.67291666666666705</v>
      </c>
      <c r="I979" s="126">
        <v>984.77963453695179</v>
      </c>
      <c r="J979" s="126">
        <v>824.60520070542111</v>
      </c>
      <c r="K979" s="126">
        <v>0.83</v>
      </c>
      <c r="L979" s="126">
        <f t="shared" si="60"/>
        <v>817.36709666566992</v>
      </c>
      <c r="M979" s="126">
        <f t="shared" si="61"/>
        <v>684.42231658549952</v>
      </c>
      <c r="N979" s="163">
        <f t="shared" si="62"/>
        <v>684.42231658549963</v>
      </c>
      <c r="O979" s="165">
        <f>appliance_sim_data!D981-N979</f>
        <v>-525.42231658549963</v>
      </c>
      <c r="P979" s="165">
        <f t="shared" si="63"/>
        <v>525.42231658549963</v>
      </c>
    </row>
    <row r="980" spans="8:16" x14ac:dyDescent="0.2">
      <c r="H980" s="157">
        <v>0.67361111111111105</v>
      </c>
      <c r="I980" s="126">
        <v>984.06522845875452</v>
      </c>
      <c r="J980" s="126">
        <v>822.29957650019742</v>
      </c>
      <c r="K980" s="126">
        <v>0.83</v>
      </c>
      <c r="L980" s="126">
        <f t="shared" si="60"/>
        <v>816.77413962076616</v>
      </c>
      <c r="M980" s="126">
        <f t="shared" si="61"/>
        <v>682.50864849516381</v>
      </c>
      <c r="N980" s="163">
        <f t="shared" si="62"/>
        <v>682.50864849516392</v>
      </c>
      <c r="O980" s="165">
        <f>appliance_sim_data!D982-N980</f>
        <v>-523.50864849516392</v>
      </c>
      <c r="P980" s="165">
        <f t="shared" si="63"/>
        <v>523.50864849516392</v>
      </c>
    </row>
    <row r="981" spans="8:16" x14ac:dyDescent="0.2">
      <c r="H981" s="157">
        <v>0.67430555555555605</v>
      </c>
      <c r="I981" s="126">
        <v>983.34476457528945</v>
      </c>
      <c r="J981" s="126">
        <v>819.98415664539652</v>
      </c>
      <c r="K981" s="126">
        <v>0.81</v>
      </c>
      <c r="L981" s="126">
        <f t="shared" si="60"/>
        <v>796.50925930598453</v>
      </c>
      <c r="M981" s="126">
        <f t="shared" si="61"/>
        <v>664.18716688277118</v>
      </c>
      <c r="N981" s="163">
        <f t="shared" si="62"/>
        <v>664.18716688277118</v>
      </c>
      <c r="O981" s="165">
        <f>appliance_sim_data!D983-N981</f>
        <v>-505.18716688277118</v>
      </c>
      <c r="P981" s="165">
        <f t="shared" si="63"/>
        <v>505.18716688277118</v>
      </c>
    </row>
    <row r="982" spans="8:16" x14ac:dyDescent="0.2">
      <c r="H982" s="157">
        <v>0.67500000000000004</v>
      </c>
      <c r="I982" s="126">
        <v>982.6181989605044</v>
      </c>
      <c r="J982" s="126">
        <v>817.65898472775166</v>
      </c>
      <c r="K982" s="126">
        <v>0.81</v>
      </c>
      <c r="L982" s="126">
        <f t="shared" si="60"/>
        <v>795.92074115800858</v>
      </c>
      <c r="M982" s="126">
        <f t="shared" si="61"/>
        <v>662.30377762947887</v>
      </c>
      <c r="N982" s="163">
        <f t="shared" si="62"/>
        <v>662.30377762947887</v>
      </c>
      <c r="O982" s="165">
        <f>appliance_sim_data!D984-N982</f>
        <v>-503.30377762947887</v>
      </c>
      <c r="P982" s="165">
        <f t="shared" si="63"/>
        <v>503.30377762947887</v>
      </c>
    </row>
    <row r="983" spans="8:16" x14ac:dyDescent="0.2">
      <c r="H983" s="157">
        <v>0.67569444444444404</v>
      </c>
      <c r="I983" s="126">
        <v>981.88548717088474</v>
      </c>
      <c r="J983" s="126">
        <v>815.32410451950227</v>
      </c>
      <c r="K983" s="126">
        <v>0.81</v>
      </c>
      <c r="L983" s="126">
        <f t="shared" si="60"/>
        <v>795.32724460841666</v>
      </c>
      <c r="M983" s="126">
        <f t="shared" si="61"/>
        <v>660.41252466079686</v>
      </c>
      <c r="N983" s="163">
        <f t="shared" si="62"/>
        <v>660.41252466079686</v>
      </c>
      <c r="O983" s="165">
        <f>appliance_sim_data!D985-N983</f>
        <v>-501.41252466079686</v>
      </c>
      <c r="P983" s="165">
        <f t="shared" si="63"/>
        <v>501.41252466079686</v>
      </c>
    </row>
    <row r="984" spans="8:16" x14ac:dyDescent="0.2">
      <c r="H984" s="157">
        <v>0.67638888888888904</v>
      </c>
      <c r="I984" s="126">
        <v>981.14658423902665</v>
      </c>
      <c r="J984" s="126">
        <v>812.97955997767167</v>
      </c>
      <c r="K984" s="126">
        <v>0.81</v>
      </c>
      <c r="L984" s="126">
        <f t="shared" si="60"/>
        <v>794.72873323361159</v>
      </c>
      <c r="M984" s="126">
        <f t="shared" si="61"/>
        <v>658.51344358191409</v>
      </c>
      <c r="N984" s="163">
        <f t="shared" si="62"/>
        <v>658.51344358191409</v>
      </c>
      <c r="O984" s="165">
        <f>appliance_sim_data!D986-N984</f>
        <v>-499.51344358191409</v>
      </c>
      <c r="P984" s="165">
        <f t="shared" si="63"/>
        <v>499.51344358191409</v>
      </c>
    </row>
    <row r="985" spans="8:16" x14ac:dyDescent="0.2">
      <c r="H985" s="157">
        <v>0.67708333333333304</v>
      </c>
      <c r="I985" s="126">
        <v>980.40144466711297</v>
      </c>
      <c r="J985" s="126">
        <v>810.62539524334409</v>
      </c>
      <c r="K985" s="126">
        <v>0.81</v>
      </c>
      <c r="L985" s="126">
        <f t="shared" si="60"/>
        <v>794.12517018036158</v>
      </c>
      <c r="M985" s="126">
        <f t="shared" si="61"/>
        <v>656.60657014710876</v>
      </c>
      <c r="N985" s="163">
        <f t="shared" si="62"/>
        <v>656.60657014710887</v>
      </c>
      <c r="O985" s="165">
        <f>appliance_sim_data!D987-N985</f>
        <v>-497.60657014710887</v>
      </c>
      <c r="P985" s="165">
        <f t="shared" si="63"/>
        <v>497.60657014710887</v>
      </c>
    </row>
    <row r="986" spans="8:16" x14ac:dyDescent="0.2">
      <c r="H986" s="157">
        <v>0.67777777777777803</v>
      </c>
      <c r="I986" s="126">
        <v>979.65002242028731</v>
      </c>
      <c r="J986" s="126">
        <v>808.26165464094333</v>
      </c>
      <c r="K986" s="126">
        <v>0.81</v>
      </c>
      <c r="L986" s="126">
        <f t="shared" si="60"/>
        <v>793.51651816043272</v>
      </c>
      <c r="M986" s="126">
        <f t="shared" si="61"/>
        <v>654.6919402591642</v>
      </c>
      <c r="N986" s="163">
        <f t="shared" si="62"/>
        <v>654.69194025916431</v>
      </c>
      <c r="O986" s="165">
        <f>appliance_sim_data!D988-N986</f>
        <v>-495.69194025916431</v>
      </c>
      <c r="P986" s="165">
        <f t="shared" si="63"/>
        <v>495.69194025916431</v>
      </c>
    </row>
    <row r="987" spans="8:16" x14ac:dyDescent="0.2">
      <c r="H987" s="157">
        <v>0.67847222222222203</v>
      </c>
      <c r="I987" s="126">
        <v>978.89227091992439</v>
      </c>
      <c r="J987" s="126">
        <v>805.88838267750953</v>
      </c>
      <c r="K987" s="126">
        <v>0.81</v>
      </c>
      <c r="L987" s="126">
        <f t="shared" si="60"/>
        <v>792.90273944513876</v>
      </c>
      <c r="M987" s="126">
        <f t="shared" si="61"/>
        <v>652.76958996878273</v>
      </c>
      <c r="N987" s="163">
        <f t="shared" si="62"/>
        <v>652.76958996878284</v>
      </c>
      <c r="O987" s="165">
        <f>appliance_sim_data!D989-N987</f>
        <v>-493.76958996878284</v>
      </c>
      <c r="P987" s="165">
        <f t="shared" si="63"/>
        <v>493.76958996878284</v>
      </c>
    </row>
    <row r="988" spans="8:16" x14ac:dyDescent="0.2">
      <c r="H988" s="157">
        <v>0.67916666666666703</v>
      </c>
      <c r="I988" s="126">
        <v>978.12814303679681</v>
      </c>
      <c r="J988" s="126">
        <v>803.50562404197763</v>
      </c>
      <c r="K988" s="126">
        <v>0.82</v>
      </c>
      <c r="L988" s="126">
        <f t="shared" si="60"/>
        <v>802.06507729017335</v>
      </c>
      <c r="M988" s="126">
        <f t="shared" si="61"/>
        <v>658.87461171442158</v>
      </c>
      <c r="N988" s="163">
        <f t="shared" si="62"/>
        <v>658.87461171442158</v>
      </c>
      <c r="O988" s="165">
        <f>appliance_sim_data!D990-N988</f>
        <v>712.12538828557842</v>
      </c>
      <c r="P988" s="165">
        <f t="shared" si="63"/>
        <v>0</v>
      </c>
    </row>
    <row r="989" spans="8:16" x14ac:dyDescent="0.2">
      <c r="H989" s="157">
        <v>0.67986111111111103</v>
      </c>
      <c r="I989" s="126">
        <v>977.35759108413583</v>
      </c>
      <c r="J989" s="126">
        <v>801.11342360445758</v>
      </c>
      <c r="K989" s="126">
        <v>0.82</v>
      </c>
      <c r="L989" s="126">
        <f t="shared" si="60"/>
        <v>801.43322468899134</v>
      </c>
      <c r="M989" s="126">
        <f t="shared" si="61"/>
        <v>656.91300735565517</v>
      </c>
      <c r="N989" s="163">
        <f t="shared" si="62"/>
        <v>656.91300735565528</v>
      </c>
      <c r="O989" s="165">
        <f>appliance_sim_data!D991-N989</f>
        <v>714.08699264434472</v>
      </c>
      <c r="P989" s="165">
        <f t="shared" si="63"/>
        <v>0</v>
      </c>
    </row>
    <row r="990" spans="8:16" x14ac:dyDescent="0.2">
      <c r="H990" s="157">
        <v>0.68055555555555602</v>
      </c>
      <c r="I990" s="126">
        <v>976.58056681058281</v>
      </c>
      <c r="J990" s="126">
        <v>798.71182641551309</v>
      </c>
      <c r="K990" s="126">
        <v>0.93</v>
      </c>
      <c r="L990" s="126">
        <f t="shared" si="60"/>
        <v>908.21992713384202</v>
      </c>
      <c r="M990" s="126">
        <f t="shared" si="61"/>
        <v>742.80199856642719</v>
      </c>
      <c r="N990" s="163">
        <f t="shared" si="62"/>
        <v>742.8019985664273</v>
      </c>
      <c r="O990" s="165">
        <f>appliance_sim_data!D992-N990</f>
        <v>628.1980014335727</v>
      </c>
      <c r="P990" s="165">
        <f t="shared" si="63"/>
        <v>0</v>
      </c>
    </row>
    <row r="991" spans="8:16" x14ac:dyDescent="0.2">
      <c r="H991" s="157">
        <v>0.68125000000000002</v>
      </c>
      <c r="I991" s="126">
        <v>975.79702139303174</v>
      </c>
      <c r="J991" s="126">
        <v>796.30087770544276</v>
      </c>
      <c r="K991" s="126">
        <v>0.83</v>
      </c>
      <c r="L991" s="126">
        <f t="shared" si="60"/>
        <v>809.91152775621629</v>
      </c>
      <c r="M991" s="126">
        <f t="shared" si="61"/>
        <v>660.92972849551745</v>
      </c>
      <c r="N991" s="163">
        <f t="shared" si="62"/>
        <v>660.92972849551745</v>
      </c>
      <c r="O991" s="165">
        <f>appliance_sim_data!D993-N991</f>
        <v>869.07027150448255</v>
      </c>
      <c r="P991" s="165">
        <f t="shared" si="63"/>
        <v>0</v>
      </c>
    </row>
    <row r="992" spans="8:16" x14ac:dyDescent="0.2">
      <c r="H992" s="157">
        <v>0.68194444444444402</v>
      </c>
      <c r="I992" s="126">
        <v>975.00690542935956</v>
      </c>
      <c r="J992" s="126">
        <v>793.88062288356161</v>
      </c>
      <c r="K992" s="126">
        <v>0.83</v>
      </c>
      <c r="L992" s="126">
        <f t="shared" si="60"/>
        <v>809.25573150636842</v>
      </c>
      <c r="M992" s="126">
        <f t="shared" si="61"/>
        <v>658.92091699335606</v>
      </c>
      <c r="N992" s="163">
        <f t="shared" si="62"/>
        <v>658.92091699335606</v>
      </c>
      <c r="O992" s="165">
        <f>appliance_sim_data!D994-N992</f>
        <v>871.07908300664394</v>
      </c>
      <c r="P992" s="165">
        <f t="shared" si="63"/>
        <v>0</v>
      </c>
    </row>
    <row r="993" spans="8:16" x14ac:dyDescent="0.2">
      <c r="H993" s="157">
        <v>0.68263888888888902</v>
      </c>
      <c r="I993" s="126">
        <v>974.21016893104365</v>
      </c>
      <c r="J993" s="126">
        <v>791.45110753748554</v>
      </c>
      <c r="K993" s="126">
        <v>0.46</v>
      </c>
      <c r="L993" s="126">
        <f t="shared" si="60"/>
        <v>448.1366777082801</v>
      </c>
      <c r="M993" s="126">
        <f t="shared" si="61"/>
        <v>364.06750946724338</v>
      </c>
      <c r="N993" s="163">
        <f t="shared" si="62"/>
        <v>364.06750946724338</v>
      </c>
      <c r="O993" s="165">
        <f>appliance_sim_data!D995-N993</f>
        <v>1165.9324905327567</v>
      </c>
      <c r="P993" s="165">
        <f t="shared" si="63"/>
        <v>0</v>
      </c>
    </row>
    <row r="994" spans="8:16" x14ac:dyDescent="0.2">
      <c r="H994" s="157">
        <v>0.68333333333333302</v>
      </c>
      <c r="I994" s="126">
        <v>973.40676131566192</v>
      </c>
      <c r="J994" s="126">
        <v>789.01237743241211</v>
      </c>
      <c r="K994" s="126">
        <v>0.5</v>
      </c>
      <c r="L994" s="126">
        <f t="shared" si="60"/>
        <v>486.70338065783096</v>
      </c>
      <c r="M994" s="126">
        <f t="shared" si="61"/>
        <v>394.50618871620605</v>
      </c>
      <c r="N994" s="163">
        <f t="shared" si="62"/>
        <v>394.50618871620605</v>
      </c>
      <c r="O994" s="165">
        <f>appliance_sim_data!D996-N994</f>
        <v>1135.493811283794</v>
      </c>
      <c r="P994" s="165">
        <f t="shared" si="63"/>
        <v>0</v>
      </c>
    </row>
    <row r="995" spans="8:16" x14ac:dyDescent="0.2">
      <c r="H995" s="157">
        <v>0.68402777777777801</v>
      </c>
      <c r="I995" s="126">
        <v>972.59663139927784</v>
      </c>
      <c r="J995" s="126">
        <v>786.56447851041071</v>
      </c>
      <c r="K995" s="126">
        <v>0.51</v>
      </c>
      <c r="L995" s="126">
        <f t="shared" si="60"/>
        <v>496.02428201363171</v>
      </c>
      <c r="M995" s="126">
        <f t="shared" si="61"/>
        <v>401.14788404030946</v>
      </c>
      <c r="N995" s="163">
        <f t="shared" si="62"/>
        <v>401.14788404030946</v>
      </c>
      <c r="O995" s="165">
        <f>appliance_sim_data!D997-N995</f>
        <v>1128.8521159596905</v>
      </c>
      <c r="P995" s="165">
        <f t="shared" si="63"/>
        <v>0</v>
      </c>
    </row>
    <row r="996" spans="8:16" x14ac:dyDescent="0.2">
      <c r="H996" s="157">
        <v>0.68472222222222201</v>
      </c>
      <c r="I996" s="126">
        <v>971.7797273887038</v>
      </c>
      <c r="J996" s="126">
        <v>784.10745688970701</v>
      </c>
      <c r="K996" s="126">
        <v>0.24</v>
      </c>
      <c r="L996" s="126">
        <f t="shared" si="60"/>
        <v>233.22713457328891</v>
      </c>
      <c r="M996" s="126">
        <f t="shared" si="61"/>
        <v>188.18578965352967</v>
      </c>
      <c r="N996" s="163">
        <f t="shared" si="62"/>
        <v>188.1857896535297</v>
      </c>
      <c r="O996" s="165">
        <f>appliance_sim_data!D998-N996</f>
        <v>1341.8142103464702</v>
      </c>
      <c r="P996" s="165">
        <f t="shared" si="63"/>
        <v>0</v>
      </c>
    </row>
    <row r="997" spans="8:16" x14ac:dyDescent="0.2">
      <c r="H997" s="157">
        <v>0.68541666666666701</v>
      </c>
      <c r="I997" s="126">
        <v>970.95599687364472</v>
      </c>
      <c r="J997" s="126">
        <v>781.64135886397378</v>
      </c>
      <c r="K997" s="126">
        <v>0.23</v>
      </c>
      <c r="L997" s="126">
        <f t="shared" si="60"/>
        <v>223.3198792809383</v>
      </c>
      <c r="M997" s="126">
        <f t="shared" si="61"/>
        <v>179.77751253871398</v>
      </c>
      <c r="N997" s="163">
        <f t="shared" si="62"/>
        <v>179.77751253871398</v>
      </c>
      <c r="O997" s="165">
        <f>appliance_sim_data!D999-N997</f>
        <v>1350.2224874612859</v>
      </c>
      <c r="P997" s="165">
        <f t="shared" si="63"/>
        <v>0</v>
      </c>
    </row>
    <row r="998" spans="8:16" x14ac:dyDescent="0.2">
      <c r="H998" s="157">
        <v>0.68611111111111101</v>
      </c>
      <c r="I998" s="126">
        <v>970.12538681871604</v>
      </c>
      <c r="J998" s="126">
        <v>779.16623090162091</v>
      </c>
      <c r="K998" s="126">
        <v>0.24</v>
      </c>
      <c r="L998" s="126">
        <f t="shared" si="60"/>
        <v>232.83009283649184</v>
      </c>
      <c r="M998" s="126">
        <f t="shared" si="61"/>
        <v>186.99989541638902</v>
      </c>
      <c r="N998" s="163">
        <f t="shared" si="62"/>
        <v>186.99989541638902</v>
      </c>
      <c r="O998" s="165">
        <f>appliance_sim_data!D1000-N998</f>
        <v>1343.0001045836109</v>
      </c>
      <c r="P998" s="165">
        <f t="shared" si="63"/>
        <v>0</v>
      </c>
    </row>
    <row r="999" spans="8:16" x14ac:dyDescent="0.2">
      <c r="H999" s="157">
        <v>0.686805555555556</v>
      </c>
      <c r="I999" s="126">
        <v>969.28784355533935</v>
      </c>
      <c r="J999" s="126">
        <v>776.68211964509146</v>
      </c>
      <c r="K999" s="126">
        <v>0.23</v>
      </c>
      <c r="L999" s="126">
        <f t="shared" si="60"/>
        <v>222.93620401772807</v>
      </c>
      <c r="M999" s="126">
        <f t="shared" si="61"/>
        <v>178.63688751837105</v>
      </c>
      <c r="N999" s="163">
        <f t="shared" si="62"/>
        <v>178.63688751837105</v>
      </c>
      <c r="O999" s="165">
        <f>appliance_sim_data!D1001-N999</f>
        <v>1351.3631124816288</v>
      </c>
      <c r="P999" s="165">
        <f t="shared" si="63"/>
        <v>0</v>
      </c>
    </row>
    <row r="1000" spans="8:16" x14ac:dyDescent="0.2">
      <c r="H1000" s="157">
        <v>0.6875</v>
      </c>
      <c r="I1000" s="126">
        <v>968.44331277350568</v>
      </c>
      <c r="J1000" s="126">
        <v>774.18907191015455</v>
      </c>
      <c r="K1000" s="126">
        <v>0.23</v>
      </c>
      <c r="L1000" s="126">
        <f t="shared" si="60"/>
        <v>222.74196193790632</v>
      </c>
      <c r="M1000" s="126">
        <f t="shared" si="61"/>
        <v>178.06348653933554</v>
      </c>
      <c r="N1000" s="163">
        <f t="shared" si="62"/>
        <v>178.06348653933557</v>
      </c>
      <c r="O1000" s="165">
        <f>appliance_sim_data!D1002-N1000</f>
        <v>1351.9365134606644</v>
      </c>
      <c r="P1000" s="165">
        <f t="shared" si="63"/>
        <v>0</v>
      </c>
    </row>
    <row r="1001" spans="8:16" x14ac:dyDescent="0.2">
      <c r="H1001" s="157">
        <v>0.688194444444444</v>
      </c>
      <c r="I1001" s="126">
        <v>967.59173951341279</v>
      </c>
      <c r="J1001" s="126">
        <v>771.68713468520673</v>
      </c>
      <c r="K1001" s="126">
        <v>0.22</v>
      </c>
      <c r="L1001" s="126">
        <f t="shared" si="60"/>
        <v>212.87018269295081</v>
      </c>
      <c r="M1001" s="126">
        <f t="shared" si="61"/>
        <v>169.77116963074548</v>
      </c>
      <c r="N1001" s="163">
        <f t="shared" si="62"/>
        <v>169.77116963074548</v>
      </c>
      <c r="O1001" s="165">
        <f>appliance_sim_data!D1003-N1001</f>
        <v>1360.2288303692544</v>
      </c>
      <c r="P1001" s="165">
        <f t="shared" si="63"/>
        <v>0</v>
      </c>
    </row>
    <row r="1002" spans="8:16" x14ac:dyDescent="0.2">
      <c r="H1002" s="157">
        <v>0.68888888888888899</v>
      </c>
      <c r="I1002" s="126">
        <v>966.73306815696799</v>
      </c>
      <c r="J1002" s="126">
        <v>769.17635513056985</v>
      </c>
      <c r="K1002" s="126">
        <v>0.2</v>
      </c>
      <c r="L1002" s="126">
        <f t="shared" si="60"/>
        <v>193.34661363139361</v>
      </c>
      <c r="M1002" s="126">
        <f t="shared" si="61"/>
        <v>153.83527102611399</v>
      </c>
      <c r="N1002" s="163">
        <f t="shared" si="62"/>
        <v>153.83527102611401</v>
      </c>
      <c r="O1002" s="165">
        <f>appliance_sim_data!D1004-N1002</f>
        <v>1376.164728973886</v>
      </c>
      <c r="P1002" s="165">
        <f t="shared" si="63"/>
        <v>0</v>
      </c>
    </row>
    <row r="1003" spans="8:16" x14ac:dyDescent="0.2">
      <c r="H1003" s="157">
        <v>0.68958333333333299</v>
      </c>
      <c r="I1003" s="126">
        <v>965.86724241915772</v>
      </c>
      <c r="J1003" s="126">
        <v>766.65678057779894</v>
      </c>
      <c r="K1003" s="126">
        <v>0.2</v>
      </c>
      <c r="L1003" s="126">
        <f t="shared" si="60"/>
        <v>193.17344848383155</v>
      </c>
      <c r="M1003" s="126">
        <f t="shared" si="61"/>
        <v>153.3313561155598</v>
      </c>
      <c r="N1003" s="163">
        <f t="shared" si="62"/>
        <v>153.33135611555983</v>
      </c>
      <c r="O1003" s="165">
        <f>appliance_sim_data!D1005-N1003</f>
        <v>1376.6686438844401</v>
      </c>
      <c r="P1003" s="165">
        <f t="shared" si="63"/>
        <v>0</v>
      </c>
    </row>
    <row r="1004" spans="8:16" x14ac:dyDescent="0.2">
      <c r="H1004" s="157">
        <v>0.69027777777777799</v>
      </c>
      <c r="I1004" s="126">
        <v>964.9942053392798</v>
      </c>
      <c r="J1004" s="126">
        <v>764.12845852898818</v>
      </c>
      <c r="K1004" s="126">
        <v>0.21</v>
      </c>
      <c r="L1004" s="126">
        <f t="shared" si="60"/>
        <v>202.64878312124875</v>
      </c>
      <c r="M1004" s="126">
        <f t="shared" si="61"/>
        <v>160.46697629108752</v>
      </c>
      <c r="N1004" s="163">
        <f t="shared" si="62"/>
        <v>160.46697629108755</v>
      </c>
      <c r="O1004" s="165">
        <f>appliance_sim_data!D1006-N1004</f>
        <v>1369.5330237089124</v>
      </c>
      <c r="P1004" s="165">
        <f t="shared" si="63"/>
        <v>0</v>
      </c>
    </row>
    <row r="1005" spans="8:16" x14ac:dyDescent="0.2">
      <c r="H1005" s="157">
        <v>0.69097222222222199</v>
      </c>
      <c r="I1005" s="126">
        <v>964.11389927203561</v>
      </c>
      <c r="J1005" s="126">
        <v>761.59143665607996</v>
      </c>
      <c r="K1005" s="126">
        <v>0.23</v>
      </c>
      <c r="L1005" s="126">
        <f t="shared" si="60"/>
        <v>221.74619683256819</v>
      </c>
      <c r="M1005" s="126">
        <f t="shared" si="61"/>
        <v>175.16603043089839</v>
      </c>
      <c r="N1005" s="163">
        <f t="shared" si="62"/>
        <v>175.16603043089842</v>
      </c>
      <c r="O1005" s="165">
        <f>appliance_sim_data!D1007-N1005</f>
        <v>1195.8339695691016</v>
      </c>
      <c r="P1005" s="165">
        <f t="shared" si="63"/>
        <v>0</v>
      </c>
    </row>
    <row r="1006" spans="8:16" x14ac:dyDescent="0.2">
      <c r="H1006" s="157">
        <v>0.69166666666666698</v>
      </c>
      <c r="I1006" s="126">
        <v>963.22626587848333</v>
      </c>
      <c r="J1006" s="126">
        <v>759.04576280018239</v>
      </c>
      <c r="K1006" s="126">
        <v>0.22</v>
      </c>
      <c r="L1006" s="126">
        <f t="shared" si="60"/>
        <v>211.90977849326634</v>
      </c>
      <c r="M1006" s="126">
        <f t="shared" si="61"/>
        <v>166.99006781604012</v>
      </c>
      <c r="N1006" s="163">
        <f t="shared" si="62"/>
        <v>166.99006781604012</v>
      </c>
      <c r="O1006" s="165">
        <f>appliance_sim_data!D1008-N1006</f>
        <v>1204.0099321839598</v>
      </c>
      <c r="P1006" s="165">
        <f t="shared" si="63"/>
        <v>0</v>
      </c>
    </row>
    <row r="1007" spans="8:16" x14ac:dyDescent="0.2">
      <c r="H1007" s="157">
        <v>0.69236111111111098</v>
      </c>
      <c r="I1007" s="126">
        <v>962.33124611684411</v>
      </c>
      <c r="J1007" s="126">
        <v>756.49148497088413</v>
      </c>
      <c r="K1007" s="126">
        <v>0.22</v>
      </c>
      <c r="L1007" s="126">
        <f t="shared" si="60"/>
        <v>211.71287414570571</v>
      </c>
      <c r="M1007" s="126">
        <f t="shared" si="61"/>
        <v>166.42812669359452</v>
      </c>
      <c r="N1007" s="163">
        <f t="shared" si="62"/>
        <v>166.42812669359455</v>
      </c>
      <c r="O1007" s="165">
        <f>appliance_sim_data!D1009-N1007</f>
        <v>1204.5718733064055</v>
      </c>
      <c r="P1007" s="165">
        <f t="shared" si="63"/>
        <v>0</v>
      </c>
    </row>
    <row r="1008" spans="8:16" x14ac:dyDescent="0.2">
      <c r="H1008" s="157">
        <v>0.69305555555555598</v>
      </c>
      <c r="I1008" s="126">
        <v>961.42878023316518</v>
      </c>
      <c r="J1008" s="126">
        <v>753.92865134558065</v>
      </c>
      <c r="K1008" s="126">
        <v>0.19</v>
      </c>
      <c r="L1008" s="126">
        <f t="shared" si="60"/>
        <v>182.67146824430139</v>
      </c>
      <c r="M1008" s="126">
        <f t="shared" si="61"/>
        <v>143.24644375566032</v>
      </c>
      <c r="N1008" s="163">
        <f t="shared" si="62"/>
        <v>143.24644375566032</v>
      </c>
      <c r="O1008" s="165">
        <f>appliance_sim_data!D1010-N1008</f>
        <v>1227.7535562443397</v>
      </c>
      <c r="P1008" s="165">
        <f t="shared" si="63"/>
        <v>0</v>
      </c>
    </row>
    <row r="1009" spans="8:16" x14ac:dyDescent="0.2">
      <c r="H1009" s="157">
        <v>0.69374999999999998</v>
      </c>
      <c r="I1009" s="126">
        <v>960.51880775183088</v>
      </c>
      <c r="J1009" s="126">
        <v>751.35731026879603</v>
      </c>
      <c r="K1009" s="126">
        <v>0.17</v>
      </c>
      <c r="L1009" s="126">
        <f t="shared" si="60"/>
        <v>163.28819731781127</v>
      </c>
      <c r="M1009" s="126">
        <f t="shared" si="61"/>
        <v>127.73074274569534</v>
      </c>
      <c r="N1009" s="163">
        <f t="shared" si="62"/>
        <v>127.73074274569534</v>
      </c>
      <c r="O1009" s="165">
        <f>appliance_sim_data!D1011-N1009</f>
        <v>1243.2692572543046</v>
      </c>
      <c r="P1009" s="165">
        <f t="shared" si="63"/>
        <v>0</v>
      </c>
    </row>
    <row r="1010" spans="8:16" x14ac:dyDescent="0.2">
      <c r="H1010" s="157">
        <v>0.69444444444444398</v>
      </c>
      <c r="I1010" s="126">
        <v>959.60126746592493</v>
      </c>
      <c r="J1010" s="126">
        <v>748.77751025151917</v>
      </c>
      <c r="K1010" s="126">
        <v>0.17</v>
      </c>
      <c r="L1010" s="126">
        <f t="shared" si="60"/>
        <v>163.13221546920724</v>
      </c>
      <c r="M1010" s="126">
        <f t="shared" si="61"/>
        <v>127.29217674275827</v>
      </c>
      <c r="N1010" s="163">
        <f t="shared" si="62"/>
        <v>127.29217674275829</v>
      </c>
      <c r="O1010" s="165">
        <f>appliance_sim_data!D1012-N1010</f>
        <v>1243.7078232572417</v>
      </c>
      <c r="P1010" s="165">
        <f t="shared" si="63"/>
        <v>0</v>
      </c>
    </row>
    <row r="1011" spans="8:16" x14ac:dyDescent="0.2">
      <c r="H1011" s="157">
        <v>0.69513888888888897</v>
      </c>
      <c r="I1011" s="126">
        <v>958.67609742743548</v>
      </c>
      <c r="J1011" s="126">
        <v>746.18929997053397</v>
      </c>
      <c r="K1011" s="126">
        <v>0.17</v>
      </c>
      <c r="L1011" s="126">
        <f t="shared" si="60"/>
        <v>162.97493656266406</v>
      </c>
      <c r="M1011" s="126">
        <f t="shared" si="61"/>
        <v>126.85218099499079</v>
      </c>
      <c r="N1011" s="163">
        <f t="shared" si="62"/>
        <v>126.8521809949908</v>
      </c>
      <c r="O1011" s="165">
        <f>appliance_sim_data!D1013-N1011</f>
        <v>1244.1478190050093</v>
      </c>
      <c r="P1011" s="165">
        <f t="shared" si="63"/>
        <v>0</v>
      </c>
    </row>
    <row r="1012" spans="8:16" x14ac:dyDescent="0.2">
      <c r="H1012" s="157">
        <v>0.69583333333333297</v>
      </c>
      <c r="I1012" s="126">
        <v>957.7432349373081</v>
      </c>
      <c r="J1012" s="126">
        <v>743.59272826776635</v>
      </c>
      <c r="K1012" s="126">
        <v>0.17</v>
      </c>
      <c r="L1012" s="126">
        <f t="shared" si="60"/>
        <v>162.81634993934239</v>
      </c>
      <c r="M1012" s="126">
        <f t="shared" si="61"/>
        <v>126.41076380552029</v>
      </c>
      <c r="N1012" s="163">
        <f t="shared" si="62"/>
        <v>126.41076380552029</v>
      </c>
      <c r="O1012" s="165">
        <f>appliance_sim_data!D1014-N1012</f>
        <v>2904.5892361944798</v>
      </c>
      <c r="P1012" s="165">
        <f t="shared" si="63"/>
        <v>0</v>
      </c>
    </row>
    <row r="1013" spans="8:16" x14ac:dyDescent="0.2">
      <c r="H1013" s="157">
        <v>0.69652777777777797</v>
      </c>
      <c r="I1013" s="126">
        <v>956.80261653533466</v>
      </c>
      <c r="J1013" s="126">
        <v>740.98784414962552</v>
      </c>
      <c r="K1013" s="126">
        <v>0.19</v>
      </c>
      <c r="L1013" s="126">
        <f t="shared" si="60"/>
        <v>181.7924971417136</v>
      </c>
      <c r="M1013" s="126">
        <f t="shared" si="61"/>
        <v>140.78769038842884</v>
      </c>
      <c r="N1013" s="163">
        <f t="shared" si="62"/>
        <v>140.78769038842884</v>
      </c>
      <c r="O1013" s="165">
        <f>appliance_sim_data!D1015-N1013</f>
        <v>2890.2123096115711</v>
      </c>
      <c r="P1013" s="165">
        <f t="shared" si="63"/>
        <v>0</v>
      </c>
    </row>
    <row r="1014" spans="8:16" x14ac:dyDescent="0.2">
      <c r="H1014" s="157">
        <v>0.69722222222222197</v>
      </c>
      <c r="I1014" s="126">
        <v>955.85417798988203</v>
      </c>
      <c r="J1014" s="126">
        <v>738.37469678635887</v>
      </c>
      <c r="K1014" s="126">
        <v>0.19</v>
      </c>
      <c r="L1014" s="126">
        <f t="shared" si="60"/>
        <v>181.61229381807757</v>
      </c>
      <c r="M1014" s="126">
        <f t="shared" si="61"/>
        <v>140.2911923894082</v>
      </c>
      <c r="N1014" s="163">
        <f t="shared" si="62"/>
        <v>140.29119238940822</v>
      </c>
      <c r="O1014" s="165">
        <f>appliance_sim_data!D1016-N1014</f>
        <v>2890.708807610592</v>
      </c>
      <c r="P1014" s="165">
        <f t="shared" si="63"/>
        <v>0</v>
      </c>
    </row>
    <row r="1015" spans="8:16" x14ac:dyDescent="0.2">
      <c r="H1015" s="157">
        <v>0.69791666666666696</v>
      </c>
      <c r="I1015" s="126">
        <v>954.89785428745688</v>
      </c>
      <c r="J1015" s="126">
        <v>735.75333551140773</v>
      </c>
      <c r="K1015" s="126">
        <v>0.2</v>
      </c>
      <c r="L1015" s="126">
        <f t="shared" si="60"/>
        <v>190.97957085749138</v>
      </c>
      <c r="M1015" s="126">
        <f t="shared" si="61"/>
        <v>147.15066710228155</v>
      </c>
      <c r="N1015" s="163">
        <f t="shared" si="62"/>
        <v>147.15066710228155</v>
      </c>
      <c r="O1015" s="165">
        <f>appliance_sim_data!D1017-N1015</f>
        <v>1223.8493328977183</v>
      </c>
      <c r="P1015" s="165">
        <f t="shared" si="63"/>
        <v>0</v>
      </c>
    </row>
    <row r="1016" spans="8:16" x14ac:dyDescent="0.2">
      <c r="H1016" s="157">
        <v>0.69861111111111096</v>
      </c>
      <c r="I1016" s="126">
        <v>953.93357962210064</v>
      </c>
      <c r="J1016" s="126">
        <v>733.12380982077286</v>
      </c>
      <c r="K1016" s="126">
        <v>0.21</v>
      </c>
      <c r="L1016" s="126">
        <f t="shared" si="60"/>
        <v>200.32605172064112</v>
      </c>
      <c r="M1016" s="126">
        <f t="shared" si="61"/>
        <v>153.95600006236231</v>
      </c>
      <c r="N1016" s="163">
        <f t="shared" si="62"/>
        <v>153.95600006236234</v>
      </c>
      <c r="O1016" s="165">
        <f>appliance_sim_data!D1018-N1016</f>
        <v>1217.0439999376376</v>
      </c>
      <c r="P1016" s="165">
        <f t="shared" si="63"/>
        <v>0</v>
      </c>
    </row>
    <row r="1017" spans="8:16" x14ac:dyDescent="0.2">
      <c r="H1017" s="157">
        <v>0.69930555555555596</v>
      </c>
      <c r="I1017" s="126">
        <v>952.96128738461516</v>
      </c>
      <c r="J1017" s="126">
        <v>730.48616937238489</v>
      </c>
      <c r="K1017" s="126">
        <v>0.21</v>
      </c>
      <c r="L1017" s="126">
        <f t="shared" si="60"/>
        <v>200.12187035076917</v>
      </c>
      <c r="M1017" s="126">
        <f t="shared" si="61"/>
        <v>153.40209556820082</v>
      </c>
      <c r="N1017" s="163">
        <f t="shared" si="62"/>
        <v>153.40209556820082</v>
      </c>
      <c r="O1017" s="165">
        <f>appliance_sim_data!D1019-N1017</f>
        <v>1217.5979044317992</v>
      </c>
      <c r="P1017" s="165">
        <f t="shared" si="63"/>
        <v>0</v>
      </c>
    </row>
    <row r="1018" spans="8:16" x14ac:dyDescent="0.2">
      <c r="H1018" s="157">
        <v>0.7</v>
      </c>
      <c r="I1018" s="126">
        <v>951.98091015161333</v>
      </c>
      <c r="J1018" s="126">
        <v>727.84046398547889</v>
      </c>
      <c r="K1018" s="126">
        <v>0.2</v>
      </c>
      <c r="L1018" s="126">
        <f t="shared" si="60"/>
        <v>190.39618203032268</v>
      </c>
      <c r="M1018" s="126">
        <f t="shared" si="61"/>
        <v>145.56809279709577</v>
      </c>
      <c r="N1018" s="163">
        <f t="shared" si="62"/>
        <v>145.56809279709577</v>
      </c>
      <c r="O1018" s="165">
        <f>appliance_sim_data!D1020-N1018</f>
        <v>1225.4319072029043</v>
      </c>
      <c r="P1018" s="165">
        <f t="shared" si="63"/>
        <v>0</v>
      </c>
    </row>
    <row r="1019" spans="8:16" x14ac:dyDescent="0.2">
      <c r="H1019" s="157">
        <v>0.70069444444444495</v>
      </c>
      <c r="I1019" s="126">
        <v>950.99237967439547</v>
      </c>
      <c r="J1019" s="126">
        <v>725.18674363998321</v>
      </c>
      <c r="K1019" s="126">
        <v>0.26</v>
      </c>
      <c r="L1019" s="126">
        <f t="shared" si="60"/>
        <v>247.25801871534284</v>
      </c>
      <c r="M1019" s="126">
        <f t="shared" si="61"/>
        <v>188.54855334639564</v>
      </c>
      <c r="N1019" s="163">
        <f t="shared" si="62"/>
        <v>188.54855334639566</v>
      </c>
      <c r="O1019" s="165">
        <f>appliance_sim_data!D1021-N1019</f>
        <v>1182.4514466536043</v>
      </c>
      <c r="P1019" s="165">
        <f t="shared" si="63"/>
        <v>0</v>
      </c>
    </row>
    <row r="1020" spans="8:16" x14ac:dyDescent="0.2">
      <c r="H1020" s="157">
        <v>0.70138888888888895</v>
      </c>
      <c r="I1020" s="126">
        <v>949.99562686764239</v>
      </c>
      <c r="J1020" s="126">
        <v>722.52505847590669</v>
      </c>
      <c r="K1020" s="126">
        <v>0.28999999999999998</v>
      </c>
      <c r="L1020" s="126">
        <f t="shared" si="60"/>
        <v>275.49873179161625</v>
      </c>
      <c r="M1020" s="126">
        <f t="shared" si="61"/>
        <v>209.53226695801291</v>
      </c>
      <c r="N1020" s="163">
        <f t="shared" si="62"/>
        <v>209.53226695801291</v>
      </c>
      <c r="O1020" s="165">
        <f>appliance_sim_data!D1022-N1020</f>
        <v>1161.467733041987</v>
      </c>
      <c r="P1020" s="165">
        <f t="shared" si="63"/>
        <v>0</v>
      </c>
    </row>
    <row r="1021" spans="8:16" x14ac:dyDescent="0.2">
      <c r="H1021" s="157">
        <v>0.70208333333333295</v>
      </c>
      <c r="I1021" s="126">
        <v>948.99058179792962</v>
      </c>
      <c r="J1021" s="126">
        <v>719.85545879274241</v>
      </c>
      <c r="K1021" s="126">
        <v>0.27</v>
      </c>
      <c r="L1021" s="126">
        <f t="shared" si="60"/>
        <v>256.22745708544102</v>
      </c>
      <c r="M1021" s="126">
        <f t="shared" si="61"/>
        <v>194.36097387404047</v>
      </c>
      <c r="N1021" s="163">
        <f t="shared" si="62"/>
        <v>194.3609738740405</v>
      </c>
      <c r="O1021" s="165">
        <f>appliance_sim_data!D1023-N1021</f>
        <v>1176.6390261259594</v>
      </c>
      <c r="P1021" s="165">
        <f t="shared" si="63"/>
        <v>0</v>
      </c>
    </row>
    <row r="1022" spans="8:16" x14ac:dyDescent="0.2">
      <c r="H1022" s="157">
        <v>0.70277777777777795</v>
      </c>
      <c r="I1022" s="126">
        <v>947.97717367205155</v>
      </c>
      <c r="J1022" s="126">
        <v>717.17799504887103</v>
      </c>
      <c r="K1022" s="126">
        <v>0.28000000000000003</v>
      </c>
      <c r="L1022" s="126">
        <f t="shared" si="60"/>
        <v>265.43360862817445</v>
      </c>
      <c r="M1022" s="126">
        <f t="shared" si="61"/>
        <v>200.80983861368389</v>
      </c>
      <c r="N1022" s="163">
        <f t="shared" si="62"/>
        <v>200.80983861368392</v>
      </c>
      <c r="O1022" s="165">
        <f>appliance_sim_data!D1024-N1022</f>
        <v>1170.190161386316</v>
      </c>
      <c r="P1022" s="165">
        <f t="shared" si="63"/>
        <v>0</v>
      </c>
    </row>
    <row r="1023" spans="8:16" x14ac:dyDescent="0.2">
      <c r="H1023" s="157">
        <v>0.70347222222222205</v>
      </c>
      <c r="I1023" s="126">
        <v>946.95533082515999</v>
      </c>
      <c r="J1023" s="126">
        <v>714.49271786098177</v>
      </c>
      <c r="K1023" s="126">
        <v>0.28999999999999998</v>
      </c>
      <c r="L1023" s="126">
        <f t="shared" si="60"/>
        <v>274.61704593929636</v>
      </c>
      <c r="M1023" s="126">
        <f t="shared" si="61"/>
        <v>207.20288817968469</v>
      </c>
      <c r="N1023" s="163">
        <f t="shared" si="62"/>
        <v>207.20288817968469</v>
      </c>
      <c r="O1023" s="165">
        <f>appliance_sim_data!D1025-N1023</f>
        <v>1343.7971118203154</v>
      </c>
      <c r="P1023" s="165">
        <f t="shared" si="63"/>
        <v>0</v>
      </c>
    </row>
    <row r="1024" spans="8:16" x14ac:dyDescent="0.2">
      <c r="H1024" s="157">
        <v>0.70416666666666705</v>
      </c>
      <c r="I1024" s="126">
        <v>945.92498070870772</v>
      </c>
      <c r="J1024" s="126">
        <v>711.79967800349425</v>
      </c>
      <c r="K1024" s="126">
        <v>0.25</v>
      </c>
      <c r="L1024" s="126">
        <f t="shared" si="60"/>
        <v>236.48124517717693</v>
      </c>
      <c r="M1024" s="126">
        <f t="shared" si="61"/>
        <v>177.94991950087356</v>
      </c>
      <c r="N1024" s="163">
        <f t="shared" si="62"/>
        <v>177.94991950087356</v>
      </c>
      <c r="O1024" s="165">
        <f>appliance_sim_data!D1026-N1024</f>
        <v>1373.0500804991264</v>
      </c>
      <c r="P1024" s="165">
        <f t="shared" si="63"/>
        <v>0</v>
      </c>
    </row>
    <row r="1025" spans="8:16" x14ac:dyDescent="0.2">
      <c r="H1025" s="157">
        <v>0.70486111111111105</v>
      </c>
      <c r="I1025" s="126">
        <v>944.88604987819713</v>
      </c>
      <c r="J1025" s="126">
        <v>709.0989264079941</v>
      </c>
      <c r="K1025" s="126">
        <v>0.25</v>
      </c>
      <c r="L1025" s="126">
        <f t="shared" si="60"/>
        <v>236.22151246954928</v>
      </c>
      <c r="M1025" s="126">
        <f t="shared" si="61"/>
        <v>177.27473160199852</v>
      </c>
      <c r="N1025" s="163">
        <f t="shared" si="62"/>
        <v>177.27473160199852</v>
      </c>
      <c r="O1025" s="165">
        <f>appliance_sim_data!D1027-N1025</f>
        <v>1373.7252683980014</v>
      </c>
      <c r="P1025" s="165">
        <f t="shared" si="63"/>
        <v>0</v>
      </c>
    </row>
    <row r="1026" spans="8:16" x14ac:dyDescent="0.2">
      <c r="H1026" s="157">
        <v>0.70555555555555605</v>
      </c>
      <c r="I1026" s="126">
        <v>943.83846398072967</v>
      </c>
      <c r="J1026" s="126">
        <v>706.39051416267739</v>
      </c>
      <c r="K1026" s="126">
        <v>0.25</v>
      </c>
      <c r="L1026" s="126">
        <f t="shared" si="60"/>
        <v>235.95961599518242</v>
      </c>
      <c r="M1026" s="126">
        <f t="shared" si="61"/>
        <v>176.59762854066935</v>
      </c>
      <c r="N1026" s="163">
        <f t="shared" si="62"/>
        <v>176.59762854066935</v>
      </c>
      <c r="O1026" s="165">
        <f>appliance_sim_data!D1028-N1026</f>
        <v>1374.4023714593307</v>
      </c>
      <c r="P1026" s="165">
        <f t="shared" si="63"/>
        <v>0</v>
      </c>
    </row>
    <row r="1027" spans="8:16" x14ac:dyDescent="0.2">
      <c r="H1027" s="157">
        <v>0.70625000000000004</v>
      </c>
      <c r="I1027" s="126">
        <v>942.78214774235278</v>
      </c>
      <c r="J1027" s="126">
        <v>703.67449251180517</v>
      </c>
      <c r="K1027" s="126">
        <v>0.25</v>
      </c>
      <c r="L1027" s="126">
        <f t="shared" si="60"/>
        <v>235.69553693558819</v>
      </c>
      <c r="M1027" s="126">
        <f t="shared" si="61"/>
        <v>175.91862312795129</v>
      </c>
      <c r="N1027" s="163">
        <f t="shared" si="62"/>
        <v>175.91862312795129</v>
      </c>
      <c r="O1027" s="165">
        <f>appliance_sim_data!D1029-N1027</f>
        <v>3035.0813768720486</v>
      </c>
      <c r="P1027" s="165">
        <f t="shared" si="63"/>
        <v>0</v>
      </c>
    </row>
    <row r="1028" spans="8:16" x14ac:dyDescent="0.2">
      <c r="H1028" s="157">
        <v>0.70694444444444404</v>
      </c>
      <c r="I1028" s="126">
        <v>941.71702495519878</v>
      </c>
      <c r="J1028" s="126">
        <v>700.95091285516719</v>
      </c>
      <c r="K1028" s="126">
        <v>0.22</v>
      </c>
      <c r="L1028" s="126">
        <f t="shared" si="60"/>
        <v>207.17774549014374</v>
      </c>
      <c r="M1028" s="126">
        <f t="shared" si="61"/>
        <v>154.20920082813677</v>
      </c>
      <c r="N1028" s="163">
        <f t="shared" si="62"/>
        <v>154.20920082813677</v>
      </c>
      <c r="O1028" s="165">
        <f>appliance_sim_data!D1030-N1028</f>
        <v>3056.790799171863</v>
      </c>
      <c r="P1028" s="165">
        <f t="shared" si="63"/>
        <v>0</v>
      </c>
    </row>
    <row r="1029" spans="8:16" x14ac:dyDescent="0.2">
      <c r="H1029" s="157">
        <v>0.70763888888888904</v>
      </c>
      <c r="I1029" s="126">
        <v>940.64301846441708</v>
      </c>
      <c r="J1029" s="126">
        <v>698.21982674755873</v>
      </c>
      <c r="K1029" s="126">
        <v>0.22</v>
      </c>
      <c r="L1029" s="126">
        <f t="shared" si="60"/>
        <v>206.94146406217175</v>
      </c>
      <c r="M1029" s="126">
        <f t="shared" si="61"/>
        <v>153.60836188446291</v>
      </c>
      <c r="N1029" s="163">
        <f t="shared" si="62"/>
        <v>153.60836188446294</v>
      </c>
      <c r="O1029" s="165">
        <f>appliance_sim_data!D1031-N1029</f>
        <v>3057.3916381155373</v>
      </c>
      <c r="P1029" s="165">
        <f t="shared" si="63"/>
        <v>0</v>
      </c>
    </row>
    <row r="1030" spans="8:16" x14ac:dyDescent="0.2">
      <c r="H1030" s="157">
        <v>0.70833333333333304</v>
      </c>
      <c r="I1030" s="126">
        <v>939.56005015489006</v>
      </c>
      <c r="J1030" s="126">
        <v>695.48128589826786</v>
      </c>
      <c r="K1030" s="126">
        <v>0.22</v>
      </c>
      <c r="L1030" s="126">
        <f t="shared" si="60"/>
        <v>206.70321103407582</v>
      </c>
      <c r="M1030" s="126">
        <f t="shared" si="61"/>
        <v>153.00588289761893</v>
      </c>
      <c r="N1030" s="163">
        <f t="shared" si="62"/>
        <v>153.00588289761893</v>
      </c>
      <c r="O1030" s="165">
        <f>appliance_sim_data!D1032-N1030</f>
        <v>1397.9941171023811</v>
      </c>
      <c r="P1030" s="165">
        <f t="shared" si="63"/>
        <v>0</v>
      </c>
    </row>
    <row r="1031" spans="8:16" x14ac:dyDescent="0.2">
      <c r="H1031" s="157">
        <v>0.70902777777777803</v>
      </c>
      <c r="I1031" s="126">
        <v>938.46804093773392</v>
      </c>
      <c r="J1031" s="126">
        <v>692.73534217057477</v>
      </c>
      <c r="K1031" s="126">
        <v>0.22</v>
      </c>
      <c r="L1031" s="126">
        <f t="shared" si="60"/>
        <v>206.46296900630145</v>
      </c>
      <c r="M1031" s="126">
        <f t="shared" si="61"/>
        <v>152.40177527752644</v>
      </c>
      <c r="N1031" s="163">
        <f t="shared" si="62"/>
        <v>152.40177527752644</v>
      </c>
      <c r="O1031" s="165">
        <f>appliance_sim_data!D1033-N1031</f>
        <v>1398.5982247224736</v>
      </c>
      <c r="P1031" s="165">
        <f t="shared" si="63"/>
        <v>0</v>
      </c>
    </row>
    <row r="1032" spans="8:16" x14ac:dyDescent="0.2">
      <c r="H1032" s="157">
        <v>0.70972222222222203</v>
      </c>
      <c r="I1032" s="126">
        <v>937.3669107365763</v>
      </c>
      <c r="J1032" s="126">
        <v>689.98204758126235</v>
      </c>
      <c r="K1032" s="126">
        <v>0.2</v>
      </c>
      <c r="L1032" s="126">
        <f t="shared" si="60"/>
        <v>187.47338214731528</v>
      </c>
      <c r="M1032" s="126">
        <f t="shared" si="61"/>
        <v>137.99640951625247</v>
      </c>
      <c r="N1032" s="163">
        <f t="shared" si="62"/>
        <v>137.99640951625247</v>
      </c>
      <c r="O1032" s="165">
        <f>appliance_sim_data!D1034-N1032</f>
        <v>1413.0035904837475</v>
      </c>
      <c r="P1032" s="165">
        <f t="shared" si="63"/>
        <v>0</v>
      </c>
    </row>
    <row r="1033" spans="8:16" x14ac:dyDescent="0.2">
      <c r="H1033" s="157">
        <v>0.71041666666666703</v>
      </c>
      <c r="I1033" s="126">
        <v>936.25657847361219</v>
      </c>
      <c r="J1033" s="126">
        <v>687.22145430014257</v>
      </c>
      <c r="K1033" s="126">
        <v>0.2</v>
      </c>
      <c r="L1033" s="126">
        <f t="shared" si="60"/>
        <v>187.25131569472245</v>
      </c>
      <c r="M1033" s="126">
        <f t="shared" si="61"/>
        <v>137.44429086002853</v>
      </c>
      <c r="N1033" s="163">
        <f t="shared" si="62"/>
        <v>137.44429086002853</v>
      </c>
      <c r="O1033" s="165">
        <f>appliance_sim_data!D1035-N1033</f>
        <v>1413.5557091399714</v>
      </c>
      <c r="P1033" s="165">
        <f t="shared" si="63"/>
        <v>0</v>
      </c>
    </row>
    <row r="1034" spans="8:16" x14ac:dyDescent="0.2">
      <c r="H1034" s="157">
        <v>0.71111111111111103</v>
      </c>
      <c r="I1034" s="126">
        <v>935.13696205542851</v>
      </c>
      <c r="J1034" s="126">
        <v>684.45361464959342</v>
      </c>
      <c r="K1034" s="126">
        <v>0.18</v>
      </c>
      <c r="L1034" s="126">
        <f t="shared" si="60"/>
        <v>168.32465316997713</v>
      </c>
      <c r="M1034" s="126">
        <f t="shared" si="61"/>
        <v>123.20165063692681</v>
      </c>
      <c r="N1034" s="163">
        <f t="shared" si="62"/>
        <v>123.20165063692683</v>
      </c>
      <c r="O1034" s="165">
        <f>appliance_sim_data!D1036-N1034</f>
        <v>1427.7983493630732</v>
      </c>
      <c r="P1034" s="165">
        <f t="shared" si="63"/>
        <v>0</v>
      </c>
    </row>
    <row r="1035" spans="8:16" x14ac:dyDescent="0.2">
      <c r="H1035" s="157">
        <v>0.71180555555555602</v>
      </c>
      <c r="I1035" s="126">
        <v>934.00797835859692</v>
      </c>
      <c r="J1035" s="126">
        <v>681.67858110411009</v>
      </c>
      <c r="K1035" s="126">
        <v>0.19</v>
      </c>
      <c r="L1035" s="126">
        <f t="shared" ref="L1035:L1098" si="64">I1035*K1035</f>
        <v>177.46151588813342</v>
      </c>
      <c r="M1035" s="126">
        <f t="shared" ref="M1035:M1098" si="65">J1035*K1035</f>
        <v>129.51893040978092</v>
      </c>
      <c r="N1035" s="163">
        <f t="shared" ref="N1035:N1098" si="66">M1035*$B$46*$B$47</f>
        <v>129.51893040978095</v>
      </c>
      <c r="O1035" s="165">
        <f>appliance_sim_data!D1037-N1035</f>
        <v>1421.481069590219</v>
      </c>
      <c r="P1035" s="165">
        <f t="shared" ref="P1035:P1098" si="67">IF(O1035&lt;0, ABS(O1035), 0)</f>
        <v>0</v>
      </c>
    </row>
    <row r="1036" spans="8:16" x14ac:dyDescent="0.2">
      <c r="H1036" s="157">
        <v>0.71250000000000002</v>
      </c>
      <c r="I1036" s="126">
        <v>932.86954321503094</v>
      </c>
      <c r="J1036" s="126">
        <v>678.89640628987297</v>
      </c>
      <c r="K1036" s="126">
        <v>0.18</v>
      </c>
      <c r="L1036" s="126">
        <f t="shared" si="64"/>
        <v>167.91651777870555</v>
      </c>
      <c r="M1036" s="126">
        <f t="shared" si="65"/>
        <v>122.20135313217713</v>
      </c>
      <c r="N1036" s="163">
        <f t="shared" si="66"/>
        <v>122.20135313217713</v>
      </c>
      <c r="O1036" s="165">
        <f>appliance_sim_data!D1038-N1036</f>
        <v>1428.7986468678228</v>
      </c>
      <c r="P1036" s="165">
        <f t="shared" si="67"/>
        <v>0</v>
      </c>
    </row>
    <row r="1037" spans="8:16" x14ac:dyDescent="0.2">
      <c r="H1037" s="157">
        <v>0.71319444444444402</v>
      </c>
      <c r="I1037" s="126">
        <v>931.72157139710214</v>
      </c>
      <c r="J1037" s="126">
        <v>676.10714298433004</v>
      </c>
      <c r="K1037" s="126">
        <v>0.17</v>
      </c>
      <c r="L1037" s="126">
        <f t="shared" si="64"/>
        <v>158.39266713750737</v>
      </c>
      <c r="M1037" s="126">
        <f t="shared" si="65"/>
        <v>114.93821430733611</v>
      </c>
      <c r="N1037" s="163">
        <f t="shared" si="66"/>
        <v>114.93821430733611</v>
      </c>
      <c r="O1037" s="165">
        <f>appliance_sim_data!D1039-N1037</f>
        <v>1436.061785692664</v>
      </c>
      <c r="P1037" s="165">
        <f t="shared" si="67"/>
        <v>0</v>
      </c>
    </row>
    <row r="1038" spans="8:16" x14ac:dyDescent="0.2">
      <c r="H1038" s="157">
        <v>0.71388888888888902</v>
      </c>
      <c r="I1038" s="126">
        <v>930.56397660250957</v>
      </c>
      <c r="J1038" s="126">
        <v>673.31084411579172</v>
      </c>
      <c r="K1038" s="126">
        <v>0.17</v>
      </c>
      <c r="L1038" s="126">
        <f t="shared" si="64"/>
        <v>158.19587602242663</v>
      </c>
      <c r="M1038" s="126">
        <f t="shared" si="65"/>
        <v>114.4628434996846</v>
      </c>
      <c r="N1038" s="163">
        <f t="shared" si="66"/>
        <v>114.4628434996846</v>
      </c>
      <c r="O1038" s="165">
        <f>appliance_sim_data!D1040-N1038</f>
        <v>1436.5371565003154</v>
      </c>
      <c r="P1038" s="165">
        <f t="shared" si="67"/>
        <v>0</v>
      </c>
    </row>
    <row r="1039" spans="8:16" x14ac:dyDescent="0.2">
      <c r="H1039" s="157">
        <v>0.71458333333333302</v>
      </c>
      <c r="I1039" s="126">
        <v>929.39667143890267</v>
      </c>
      <c r="J1039" s="126">
        <v>670.50756276304639</v>
      </c>
      <c r="K1039" s="126">
        <v>0.19</v>
      </c>
      <c r="L1039" s="126">
        <f t="shared" si="64"/>
        <v>176.58536757339152</v>
      </c>
      <c r="M1039" s="126">
        <f t="shared" si="65"/>
        <v>127.39643692497881</v>
      </c>
      <c r="N1039" s="163">
        <f t="shared" si="66"/>
        <v>127.39643692497883</v>
      </c>
      <c r="O1039" s="165">
        <f>appliance_sim_data!D1041-N1039</f>
        <v>1423.6035630750212</v>
      </c>
      <c r="P1039" s="165">
        <f t="shared" si="67"/>
        <v>0</v>
      </c>
    </row>
    <row r="1040" spans="8:16" x14ac:dyDescent="0.2">
      <c r="H1040" s="157">
        <v>0.71527777777777801</v>
      </c>
      <c r="I1040" s="126">
        <v>928.21956740824874</v>
      </c>
      <c r="J1040" s="126">
        <v>667.69735215498963</v>
      </c>
      <c r="K1040" s="126">
        <v>0.19</v>
      </c>
      <c r="L1040" s="126">
        <f t="shared" si="64"/>
        <v>176.36171780756726</v>
      </c>
      <c r="M1040" s="126">
        <f t="shared" si="65"/>
        <v>126.86249690944803</v>
      </c>
      <c r="N1040" s="163">
        <f t="shared" si="66"/>
        <v>126.86249690944804</v>
      </c>
      <c r="O1040" s="165">
        <f>appliance_sim_data!D1042-N1040</f>
        <v>1424.1375030905519</v>
      </c>
      <c r="P1040" s="165">
        <f t="shared" si="67"/>
        <v>0</v>
      </c>
    </row>
    <row r="1041" spans="8:16" x14ac:dyDescent="0.2">
      <c r="H1041" s="157">
        <v>0.71597222222222201</v>
      </c>
      <c r="I1041" s="126">
        <v>927.03257489094608</v>
      </c>
      <c r="J1041" s="126">
        <v>664.88026567027657</v>
      </c>
      <c r="K1041" s="126">
        <v>0.18</v>
      </c>
      <c r="L1041" s="126">
        <f t="shared" si="64"/>
        <v>166.86586348037028</v>
      </c>
      <c r="M1041" s="126">
        <f t="shared" si="65"/>
        <v>119.67844782064978</v>
      </c>
      <c r="N1041" s="163">
        <f t="shared" si="66"/>
        <v>119.67844782064979</v>
      </c>
      <c r="O1041" s="165">
        <f>appliance_sim_data!D1043-N1041</f>
        <v>1431.3215521793502</v>
      </c>
      <c r="P1041" s="165">
        <f t="shared" si="67"/>
        <v>0</v>
      </c>
    </row>
    <row r="1042" spans="8:16" x14ac:dyDescent="0.2">
      <c r="H1042" s="157">
        <v>0.71666666666666701</v>
      </c>
      <c r="I1042" s="126">
        <v>925.83560312966881</v>
      </c>
      <c r="J1042" s="126">
        <v>662.05635683698233</v>
      </c>
      <c r="K1042" s="126">
        <v>0.2</v>
      </c>
      <c r="L1042" s="126">
        <f t="shared" si="64"/>
        <v>185.16712062593376</v>
      </c>
      <c r="M1042" s="126">
        <f t="shared" si="65"/>
        <v>132.41127136739647</v>
      </c>
      <c r="N1042" s="163">
        <f t="shared" si="66"/>
        <v>132.41127136739647</v>
      </c>
      <c r="O1042" s="165">
        <f>appliance_sim_data!D1044-N1042</f>
        <v>1418.5887286326035</v>
      </c>
      <c r="P1042" s="165">
        <f t="shared" si="67"/>
        <v>0</v>
      </c>
    </row>
    <row r="1043" spans="8:16" x14ac:dyDescent="0.2">
      <c r="H1043" s="157">
        <v>0.71736111111111101</v>
      </c>
      <c r="I1043" s="126">
        <v>924.62856021295249</v>
      </c>
      <c r="J1043" s="126">
        <v>659.225679332293</v>
      </c>
      <c r="K1043" s="126">
        <v>0.2</v>
      </c>
      <c r="L1043" s="126">
        <f t="shared" si="64"/>
        <v>184.9257120425905</v>
      </c>
      <c r="M1043" s="126">
        <f t="shared" si="65"/>
        <v>131.84513586645861</v>
      </c>
      <c r="N1043" s="163">
        <f t="shared" si="66"/>
        <v>131.84513586645861</v>
      </c>
      <c r="O1043" s="165">
        <f>appliance_sim_data!D1045-N1043</f>
        <v>1419.1548641335414</v>
      </c>
      <c r="P1043" s="165">
        <f t="shared" si="67"/>
        <v>0</v>
      </c>
    </row>
    <row r="1044" spans="8:16" x14ac:dyDescent="0.2">
      <c r="H1044" s="157">
        <v>0.718055555555556</v>
      </c>
      <c r="I1044" s="126">
        <v>923.41135305850162</v>
      </c>
      <c r="J1044" s="126">
        <v>656.38828698220686</v>
      </c>
      <c r="K1044" s="126">
        <v>0.2</v>
      </c>
      <c r="L1044" s="126">
        <f t="shared" si="64"/>
        <v>184.68227061170035</v>
      </c>
      <c r="M1044" s="126">
        <f t="shared" si="65"/>
        <v>131.27765739644138</v>
      </c>
      <c r="N1044" s="163">
        <f t="shared" si="66"/>
        <v>131.27765739644138</v>
      </c>
      <c r="O1044" s="165">
        <f>appliance_sim_data!D1046-N1044</f>
        <v>1419.7223426035587</v>
      </c>
      <c r="P1044" s="165">
        <f t="shared" si="67"/>
        <v>0</v>
      </c>
    </row>
    <row r="1045" spans="8:16" x14ac:dyDescent="0.2">
      <c r="H1045" s="157">
        <v>0.71875</v>
      </c>
      <c r="I1045" s="126">
        <v>922.18388739622742</v>
      </c>
      <c r="J1045" s="126">
        <v>653.54423376126567</v>
      </c>
      <c r="K1045" s="126">
        <v>0.2</v>
      </c>
      <c r="L1045" s="126">
        <f t="shared" si="64"/>
        <v>184.43677747924551</v>
      </c>
      <c r="M1045" s="126">
        <f t="shared" si="65"/>
        <v>130.70884675225315</v>
      </c>
      <c r="N1045" s="163">
        <f t="shared" si="66"/>
        <v>130.70884675225315</v>
      </c>
      <c r="O1045" s="165">
        <f>appliance_sim_data!D1047-N1045</f>
        <v>1240.2911532477469</v>
      </c>
      <c r="P1045" s="165">
        <f t="shared" si="67"/>
        <v>0</v>
      </c>
    </row>
    <row r="1046" spans="8:16" x14ac:dyDescent="0.2">
      <c r="H1046" s="157">
        <v>0.719444444444444</v>
      </c>
      <c r="I1046" s="126">
        <v>920.94606775099976</v>
      </c>
      <c r="J1046" s="126">
        <v>650.69357379229564</v>
      </c>
      <c r="K1046" s="126">
        <v>0.18</v>
      </c>
      <c r="L1046" s="126">
        <f t="shared" si="64"/>
        <v>165.77029219517996</v>
      </c>
      <c r="M1046" s="126">
        <f t="shared" si="65"/>
        <v>117.12484328261321</v>
      </c>
      <c r="N1046" s="163">
        <f t="shared" si="66"/>
        <v>117.12484328261321</v>
      </c>
      <c r="O1046" s="165">
        <f>appliance_sim_data!D1048-N1046</f>
        <v>1253.8751567173867</v>
      </c>
      <c r="P1046" s="165">
        <f t="shared" si="67"/>
        <v>0</v>
      </c>
    </row>
    <row r="1047" spans="8:16" x14ac:dyDescent="0.2">
      <c r="H1047" s="157">
        <v>0.72013888888888899</v>
      </c>
      <c r="I1047" s="126">
        <v>919.69779742511696</v>
      </c>
      <c r="J1047" s="126">
        <v>647.83636134618052</v>
      </c>
      <c r="K1047" s="126">
        <v>0.16</v>
      </c>
      <c r="L1047" s="126">
        <f t="shared" si="64"/>
        <v>147.1516475880187</v>
      </c>
      <c r="M1047" s="126">
        <f t="shared" si="65"/>
        <v>103.65381781538889</v>
      </c>
      <c r="N1047" s="163">
        <f t="shared" si="66"/>
        <v>103.6538178153889</v>
      </c>
      <c r="O1047" s="165">
        <f>appliance_sim_data!D1049-N1047</f>
        <v>1267.3461821846111</v>
      </c>
      <c r="P1047" s="165">
        <f t="shared" si="67"/>
        <v>0</v>
      </c>
    </row>
    <row r="1048" spans="8:16" x14ac:dyDescent="0.2">
      <c r="H1048" s="157">
        <v>0.72083333333333299</v>
      </c>
      <c r="I1048" s="126">
        <v>918.43897848048539</v>
      </c>
      <c r="J1048" s="126">
        <v>644.9726508416544</v>
      </c>
      <c r="K1048" s="126">
        <v>0.16</v>
      </c>
      <c r="L1048" s="126">
        <f t="shared" si="64"/>
        <v>146.95023655687766</v>
      </c>
      <c r="M1048" s="126">
        <f t="shared" si="65"/>
        <v>103.19562413466471</v>
      </c>
      <c r="N1048" s="163">
        <f t="shared" si="66"/>
        <v>103.19562413466473</v>
      </c>
      <c r="O1048" s="165">
        <f>appliance_sim_data!D1050-N1048</f>
        <v>55.804375865335274</v>
      </c>
      <c r="P1048" s="165">
        <f t="shared" si="67"/>
        <v>0</v>
      </c>
    </row>
    <row r="1049" spans="8:16" x14ac:dyDescent="0.2">
      <c r="H1049" s="157">
        <v>0.72152777777777799</v>
      </c>
      <c r="I1049" s="126">
        <v>917.16951172050119</v>
      </c>
      <c r="J1049" s="126">
        <v>642.1024968451153</v>
      </c>
      <c r="K1049" s="126">
        <v>0.15</v>
      </c>
      <c r="L1049" s="126">
        <f t="shared" si="64"/>
        <v>137.57542675807517</v>
      </c>
      <c r="M1049" s="126">
        <f t="shared" si="65"/>
        <v>96.315374526767286</v>
      </c>
      <c r="N1049" s="163">
        <f t="shared" si="66"/>
        <v>96.3153745267673</v>
      </c>
      <c r="O1049" s="165">
        <f>appliance_sim_data!D1051-N1049</f>
        <v>62.6846254732327</v>
      </c>
      <c r="P1049" s="165">
        <f t="shared" si="67"/>
        <v>0</v>
      </c>
    </row>
    <row r="1050" spans="8:16" x14ac:dyDescent="0.2">
      <c r="H1050" s="157">
        <v>0.72222222222222199</v>
      </c>
      <c r="I1050" s="126">
        <v>915.88929667163518</v>
      </c>
      <c r="J1050" s="126">
        <v>639.22595407046663</v>
      </c>
      <c r="K1050" s="126">
        <v>0.14000000000000001</v>
      </c>
      <c r="L1050" s="126">
        <f t="shared" si="64"/>
        <v>128.22450153402895</v>
      </c>
      <c r="M1050" s="126">
        <f t="shared" si="65"/>
        <v>89.491633569865343</v>
      </c>
      <c r="N1050" s="163">
        <f t="shared" si="66"/>
        <v>89.491633569865357</v>
      </c>
      <c r="O1050" s="165">
        <f>appliance_sim_data!D1052-N1050</f>
        <v>69.508366430134643</v>
      </c>
      <c r="P1050" s="165">
        <f t="shared" si="67"/>
        <v>0</v>
      </c>
    </row>
    <row r="1051" spans="8:16" x14ac:dyDescent="0.2">
      <c r="H1051" s="157">
        <v>0.72291666666666698</v>
      </c>
      <c r="I1051" s="126">
        <v>914.59823156471009</v>
      </c>
      <c r="J1051" s="126">
        <v>636.34307737898393</v>
      </c>
      <c r="K1051" s="126">
        <v>0.14000000000000001</v>
      </c>
      <c r="L1051" s="126">
        <f t="shared" si="64"/>
        <v>128.04375241905942</v>
      </c>
      <c r="M1051" s="126">
        <f t="shared" si="65"/>
        <v>89.088030833057758</v>
      </c>
      <c r="N1051" s="163">
        <f t="shared" si="66"/>
        <v>89.088030833057758</v>
      </c>
      <c r="O1051" s="165">
        <f>appliance_sim_data!D1053-N1051</f>
        <v>1281.9119691669423</v>
      </c>
      <c r="P1051" s="165">
        <f t="shared" si="67"/>
        <v>0</v>
      </c>
    </row>
    <row r="1052" spans="8:16" x14ac:dyDescent="0.2">
      <c r="H1052" s="157">
        <v>0.72361111111111098</v>
      </c>
      <c r="I1052" s="126">
        <v>913.29621331586952</v>
      </c>
      <c r="J1052" s="126">
        <v>633.45392177920883</v>
      </c>
      <c r="K1052" s="126">
        <v>0.15</v>
      </c>
      <c r="L1052" s="126">
        <f t="shared" si="64"/>
        <v>136.99443199738042</v>
      </c>
      <c r="M1052" s="126">
        <f t="shared" si="65"/>
        <v>95.018088266881321</v>
      </c>
      <c r="N1052" s="163">
        <f t="shared" si="66"/>
        <v>95.018088266881321</v>
      </c>
      <c r="O1052" s="165">
        <f>appliance_sim_data!D1054-N1052</f>
        <v>1275.9819117331187</v>
      </c>
      <c r="P1052" s="165">
        <f t="shared" si="67"/>
        <v>0</v>
      </c>
    </row>
    <row r="1053" spans="8:16" x14ac:dyDescent="0.2">
      <c r="H1053" s="157">
        <v>0.72430555555555598</v>
      </c>
      <c r="I1053" s="126">
        <v>911.98313750722957</v>
      </c>
      <c r="J1053" s="126">
        <v>630.55854242686746</v>
      </c>
      <c r="K1053" s="126">
        <v>0.15</v>
      </c>
      <c r="L1053" s="126">
        <f t="shared" si="64"/>
        <v>136.79747062608442</v>
      </c>
      <c r="M1053" s="126">
        <f t="shared" si="65"/>
        <v>94.583781364030116</v>
      </c>
      <c r="N1053" s="163">
        <f t="shared" si="66"/>
        <v>94.583781364030131</v>
      </c>
      <c r="O1053" s="165">
        <f>appliance_sim_data!D1055-N1053</f>
        <v>1276.4162186359699</v>
      </c>
      <c r="P1053" s="165">
        <f t="shared" si="67"/>
        <v>0</v>
      </c>
    </row>
    <row r="1054" spans="8:16" x14ac:dyDescent="0.2">
      <c r="H1054" s="157">
        <v>0.72499999999999998</v>
      </c>
      <c r="I1054" s="126">
        <v>910.65889836721033</v>
      </c>
      <c r="J1054" s="126">
        <v>627.65699462482166</v>
      </c>
      <c r="K1054" s="126">
        <v>0.16</v>
      </c>
      <c r="L1054" s="126">
        <f t="shared" si="64"/>
        <v>145.70542373875367</v>
      </c>
      <c r="M1054" s="126">
        <f t="shared" si="65"/>
        <v>100.42511913997147</v>
      </c>
      <c r="N1054" s="163">
        <f t="shared" si="66"/>
        <v>100.42511913997147</v>
      </c>
      <c r="O1054" s="165">
        <f>appliance_sim_data!D1056-N1054</f>
        <v>1270.5748808600285</v>
      </c>
      <c r="P1054" s="165">
        <f t="shared" si="67"/>
        <v>0</v>
      </c>
    </row>
    <row r="1055" spans="8:16" x14ac:dyDescent="0.2">
      <c r="H1055" s="157">
        <v>0.72569444444444398</v>
      </c>
      <c r="I1055" s="126">
        <v>909.32338875054097</v>
      </c>
      <c r="J1055" s="126">
        <v>624.74933382304459</v>
      </c>
      <c r="K1055" s="126">
        <v>0.16</v>
      </c>
      <c r="L1055" s="126">
        <f t="shared" si="64"/>
        <v>145.49174220008655</v>
      </c>
      <c r="M1055" s="126">
        <f t="shared" si="65"/>
        <v>99.959893411687133</v>
      </c>
      <c r="N1055" s="163">
        <f t="shared" si="66"/>
        <v>99.959893411687133</v>
      </c>
      <c r="O1055" s="165">
        <f>appliance_sim_data!D1057-N1055</f>
        <v>1271.0401065883129</v>
      </c>
      <c r="P1055" s="165">
        <f t="shared" si="67"/>
        <v>0</v>
      </c>
    </row>
    <row r="1056" spans="8:16" x14ac:dyDescent="0.2">
      <c r="H1056" s="157">
        <v>0.72638888888888897</v>
      </c>
      <c r="I1056" s="126">
        <v>907.97650011793542</v>
      </c>
      <c r="J1056" s="126">
        <v>621.83561561863564</v>
      </c>
      <c r="K1056" s="126">
        <v>0.16</v>
      </c>
      <c r="L1056" s="126">
        <f t="shared" si="64"/>
        <v>145.27624001886966</v>
      </c>
      <c r="M1056" s="126">
        <f t="shared" si="65"/>
        <v>99.493698498981701</v>
      </c>
      <c r="N1056" s="163">
        <f t="shared" si="66"/>
        <v>99.493698498981701</v>
      </c>
      <c r="O1056" s="165">
        <f>appliance_sim_data!D1058-N1056</f>
        <v>1271.5063015010182</v>
      </c>
      <c r="P1056" s="165">
        <f t="shared" si="67"/>
        <v>0</v>
      </c>
    </row>
    <row r="1057" spans="8:16" x14ac:dyDescent="0.2">
      <c r="H1057" s="157">
        <v>0.72708333333333297</v>
      </c>
      <c r="I1057" s="126">
        <v>906.61812251542563</v>
      </c>
      <c r="J1057" s="126">
        <v>618.91589575585601</v>
      </c>
      <c r="K1057" s="126">
        <v>0.17</v>
      </c>
      <c r="L1057" s="126">
        <f t="shared" si="64"/>
        <v>154.12508082762236</v>
      </c>
      <c r="M1057" s="126">
        <f t="shared" si="65"/>
        <v>105.21570227849553</v>
      </c>
      <c r="N1057" s="163">
        <f t="shared" si="66"/>
        <v>105.21570227849553</v>
      </c>
      <c r="O1057" s="165">
        <f>appliance_sim_data!D1059-N1057</f>
        <v>1265.7842977215046</v>
      </c>
      <c r="P1057" s="165">
        <f t="shared" si="67"/>
        <v>0</v>
      </c>
    </row>
    <row r="1058" spans="8:16" x14ac:dyDescent="0.2">
      <c r="H1058" s="157">
        <v>0.72777777777777797</v>
      </c>
      <c r="I1058" s="126">
        <v>905.24814455335854</v>
      </c>
      <c r="J1058" s="126">
        <v>615.99023012620705</v>
      </c>
      <c r="K1058" s="126">
        <v>0.17</v>
      </c>
      <c r="L1058" s="126">
        <f t="shared" si="64"/>
        <v>153.89218457407097</v>
      </c>
      <c r="M1058" s="126">
        <f t="shared" si="65"/>
        <v>104.7183391214552</v>
      </c>
      <c r="N1058" s="163">
        <f t="shared" si="66"/>
        <v>104.71833912145522</v>
      </c>
      <c r="O1058" s="165">
        <f>appliance_sim_data!D1060-N1058</f>
        <v>1266.2816608785447</v>
      </c>
      <c r="P1058" s="165">
        <f t="shared" si="67"/>
        <v>0</v>
      </c>
    </row>
    <row r="1059" spans="8:16" x14ac:dyDescent="0.2">
      <c r="H1059" s="157">
        <v>0.72847222222222197</v>
      </c>
      <c r="I1059" s="126">
        <v>903.86645338504047</v>
      </c>
      <c r="J1059" s="126">
        <v>613.0586747685378</v>
      </c>
      <c r="K1059" s="126">
        <v>0.17</v>
      </c>
      <c r="L1059" s="126">
        <f t="shared" si="64"/>
        <v>153.65729707545688</v>
      </c>
      <c r="M1059" s="126">
        <f t="shared" si="65"/>
        <v>104.21997471065143</v>
      </c>
      <c r="N1059" s="163">
        <f t="shared" si="66"/>
        <v>104.21997471065143</v>
      </c>
      <c r="O1059" s="165">
        <f>appliance_sim_data!D1061-N1059</f>
        <v>1266.7800252893485</v>
      </c>
      <c r="P1059" s="165">
        <f t="shared" si="67"/>
        <v>0</v>
      </c>
    </row>
    <row r="1060" spans="8:16" x14ac:dyDescent="0.2">
      <c r="H1060" s="157">
        <v>0.72916666666666696</v>
      </c>
      <c r="I1060" s="126">
        <v>902.47293468502903</v>
      </c>
      <c r="J1060" s="126">
        <v>610.12128586919141</v>
      </c>
      <c r="K1060" s="126">
        <v>0.18</v>
      </c>
      <c r="L1060" s="126">
        <f t="shared" si="64"/>
        <v>162.44512824330522</v>
      </c>
      <c r="M1060" s="126">
        <f t="shared" si="65"/>
        <v>109.82183145645445</v>
      </c>
      <c r="N1060" s="163">
        <f t="shared" si="66"/>
        <v>109.82183145645445</v>
      </c>
      <c r="O1060" s="165">
        <f>appliance_sim_data!D1062-N1060</f>
        <v>1261.1781685435456</v>
      </c>
      <c r="P1060" s="165">
        <f t="shared" si="67"/>
        <v>0</v>
      </c>
    </row>
    <row r="1061" spans="8:16" x14ac:dyDescent="0.2">
      <c r="H1061" s="157">
        <v>0.72986111111111096</v>
      </c>
      <c r="I1061" s="126">
        <v>901.06747262706563</v>
      </c>
      <c r="J1061" s="126">
        <v>607.17811976218422</v>
      </c>
      <c r="K1061" s="126">
        <v>0.19</v>
      </c>
      <c r="L1061" s="126">
        <f t="shared" si="64"/>
        <v>171.20281979914247</v>
      </c>
      <c r="M1061" s="126">
        <f t="shared" si="65"/>
        <v>115.36384275481501</v>
      </c>
      <c r="N1061" s="163">
        <f t="shared" si="66"/>
        <v>115.36384275481501</v>
      </c>
      <c r="O1061" s="165">
        <f>appliance_sim_data!D1063-N1061</f>
        <v>1255.6361572451849</v>
      </c>
      <c r="P1061" s="165">
        <f t="shared" si="67"/>
        <v>0</v>
      </c>
    </row>
    <row r="1062" spans="8:16" x14ac:dyDescent="0.2">
      <c r="H1062" s="157">
        <v>0.73055555555555596</v>
      </c>
      <c r="I1062" s="126">
        <v>899.64994986164061</v>
      </c>
      <c r="J1062" s="126">
        <v>604.22923292942585</v>
      </c>
      <c r="K1062" s="126">
        <v>0.19</v>
      </c>
      <c r="L1062" s="126">
        <f t="shared" si="64"/>
        <v>170.93349047371171</v>
      </c>
      <c r="M1062" s="126">
        <f t="shared" si="65"/>
        <v>114.80355425659091</v>
      </c>
      <c r="N1062" s="163">
        <f t="shared" si="66"/>
        <v>114.80355425659091</v>
      </c>
      <c r="O1062" s="165">
        <f>appliance_sim_data!D1064-N1062</f>
        <v>1256.1964457434092</v>
      </c>
      <c r="P1062" s="165">
        <f t="shared" si="67"/>
        <v>0</v>
      </c>
    </row>
    <row r="1063" spans="8:16" x14ac:dyDescent="0.2">
      <c r="H1063" s="157">
        <v>0.73124999999999996</v>
      </c>
      <c r="I1063" s="126">
        <v>898.22024749319041</v>
      </c>
      <c r="J1063" s="126">
        <v>601.27468200098167</v>
      </c>
      <c r="K1063" s="126">
        <v>0.18</v>
      </c>
      <c r="L1063" s="126">
        <f t="shared" si="64"/>
        <v>161.67964454877426</v>
      </c>
      <c r="M1063" s="126">
        <f t="shared" si="65"/>
        <v>108.2294427601767</v>
      </c>
      <c r="N1063" s="163">
        <f t="shared" si="66"/>
        <v>108.22944276017671</v>
      </c>
      <c r="O1063" s="165">
        <f>appliance_sim_data!D1065-N1063</f>
        <v>1262.7705572398233</v>
      </c>
      <c r="P1063" s="165">
        <f t="shared" si="67"/>
        <v>0</v>
      </c>
    </row>
    <row r="1064" spans="8:16" x14ac:dyDescent="0.2">
      <c r="H1064" s="157">
        <v>0.73194444444444495</v>
      </c>
      <c r="I1064" s="126">
        <v>896.77824505691387</v>
      </c>
      <c r="J1064" s="126">
        <v>598.31452375537071</v>
      </c>
      <c r="K1064" s="126">
        <v>0.17</v>
      </c>
      <c r="L1064" s="126">
        <f t="shared" si="64"/>
        <v>152.45230165967536</v>
      </c>
      <c r="M1064" s="126">
        <f t="shared" si="65"/>
        <v>101.71346903841302</v>
      </c>
      <c r="N1064" s="163">
        <f t="shared" si="66"/>
        <v>101.71346903841302</v>
      </c>
      <c r="O1064" s="165">
        <f>appliance_sim_data!D1066-N1064</f>
        <v>1269.286530961587</v>
      </c>
      <c r="P1064" s="165">
        <f t="shared" si="67"/>
        <v>0</v>
      </c>
    </row>
    <row r="1065" spans="8:16" x14ac:dyDescent="0.2">
      <c r="H1065" s="157">
        <v>0.73263888888888895</v>
      </c>
      <c r="I1065" s="126">
        <v>895.32382049520618</v>
      </c>
      <c r="J1065" s="126">
        <v>595.34881511990932</v>
      </c>
      <c r="K1065" s="126">
        <v>0.17</v>
      </c>
      <c r="L1065" s="126">
        <f t="shared" si="64"/>
        <v>152.20504948418505</v>
      </c>
      <c r="M1065" s="126">
        <f t="shared" si="65"/>
        <v>101.20929857038459</v>
      </c>
      <c r="N1065" s="163">
        <f t="shared" si="66"/>
        <v>101.20929857038459</v>
      </c>
      <c r="O1065" s="165">
        <f>appliance_sim_data!D1067-N1065</f>
        <v>1269.7907014296154</v>
      </c>
      <c r="P1065" s="165">
        <f t="shared" si="67"/>
        <v>0</v>
      </c>
    </row>
    <row r="1066" spans="8:16" x14ac:dyDescent="0.2">
      <c r="H1066" s="157">
        <v>0.73333333333333295</v>
      </c>
      <c r="I1066" s="126">
        <v>893.85685013370482</v>
      </c>
      <c r="J1066" s="126">
        <v>592.37761317110039</v>
      </c>
      <c r="K1066" s="126">
        <v>0.17</v>
      </c>
      <c r="L1066" s="126">
        <f t="shared" si="64"/>
        <v>151.95566452272982</v>
      </c>
      <c r="M1066" s="126">
        <f t="shared" si="65"/>
        <v>100.70419423908707</v>
      </c>
      <c r="N1066" s="163">
        <f t="shared" si="66"/>
        <v>100.70419423908709</v>
      </c>
      <c r="O1066" s="165">
        <f>appliance_sim_data!D1068-N1066</f>
        <v>1270.295805760913</v>
      </c>
      <c r="P1066" s="165">
        <f t="shared" si="67"/>
        <v>0</v>
      </c>
    </row>
    <row r="1067" spans="8:16" x14ac:dyDescent="0.2">
      <c r="H1067" s="157">
        <v>0.73402777777777795</v>
      </c>
      <c r="I1067" s="126">
        <v>892.37720865693905</v>
      </c>
      <c r="J1067" s="126">
        <v>589.40097513506748</v>
      </c>
      <c r="K1067" s="126">
        <v>0.17</v>
      </c>
      <c r="L1067" s="126">
        <f t="shared" si="64"/>
        <v>151.70412547167965</v>
      </c>
      <c r="M1067" s="126">
        <f t="shared" si="65"/>
        <v>100.19816577296147</v>
      </c>
      <c r="N1067" s="163">
        <f t="shared" si="66"/>
        <v>100.19816577296149</v>
      </c>
      <c r="O1067" s="165">
        <f>appliance_sim_data!D1069-N1067</f>
        <v>1270.8018342270384</v>
      </c>
      <c r="P1067" s="165">
        <f t="shared" si="67"/>
        <v>0</v>
      </c>
    </row>
    <row r="1068" spans="8:16" x14ac:dyDescent="0.2">
      <c r="H1068" s="157">
        <v>0.73472222222222205</v>
      </c>
      <c r="I1068" s="126">
        <v>890.88476908357666</v>
      </c>
      <c r="J1068" s="126">
        <v>586.41895838803453</v>
      </c>
      <c r="K1068" s="126">
        <v>0.17</v>
      </c>
      <c r="L1068" s="126">
        <f t="shared" si="64"/>
        <v>151.45041074420806</v>
      </c>
      <c r="M1068" s="126">
        <f t="shared" si="65"/>
        <v>99.691222925965874</v>
      </c>
      <c r="N1068" s="163">
        <f t="shared" si="66"/>
        <v>99.691222925965874</v>
      </c>
      <c r="O1068" s="165">
        <f>appliance_sim_data!D1070-N1068</f>
        <v>1271.3087770740342</v>
      </c>
      <c r="P1068" s="165">
        <f t="shared" si="67"/>
        <v>0</v>
      </c>
    </row>
    <row r="1069" spans="8:16" x14ac:dyDescent="0.2">
      <c r="H1069" s="157">
        <v>0.73541666666666705</v>
      </c>
      <c r="I1069" s="126">
        <v>889.37940274126413</v>
      </c>
      <c r="J1069" s="126">
        <v>583.43162045685756</v>
      </c>
      <c r="K1069" s="126">
        <v>0.17</v>
      </c>
      <c r="L1069" s="126">
        <f t="shared" si="64"/>
        <v>151.19449846601492</v>
      </c>
      <c r="M1069" s="126">
        <f t="shared" si="65"/>
        <v>99.183375477665791</v>
      </c>
      <c r="N1069" s="163">
        <f t="shared" si="66"/>
        <v>99.183375477665791</v>
      </c>
      <c r="O1069" s="165">
        <f>appliance_sim_data!D1071-N1069</f>
        <v>1271.8166245223342</v>
      </c>
      <c r="P1069" s="165">
        <f t="shared" si="67"/>
        <v>0</v>
      </c>
    </row>
    <row r="1070" spans="8:16" x14ac:dyDescent="0.2">
      <c r="H1070" s="157">
        <v>0.73611111111111105</v>
      </c>
      <c r="I1070" s="126">
        <v>887.86097924105263</v>
      </c>
      <c r="J1070" s="126">
        <v>580.43901901960692</v>
      </c>
      <c r="K1070" s="126">
        <v>0.16</v>
      </c>
      <c r="L1070" s="126">
        <f t="shared" si="64"/>
        <v>142.05775667856844</v>
      </c>
      <c r="M1070" s="126">
        <f t="shared" si="65"/>
        <v>92.870243043137108</v>
      </c>
      <c r="N1070" s="163">
        <f t="shared" si="66"/>
        <v>92.870243043137123</v>
      </c>
      <c r="O1070" s="165">
        <f>appliance_sim_data!D1072-N1070</f>
        <v>1278.1297569568628</v>
      </c>
      <c r="P1070" s="165">
        <f t="shared" si="67"/>
        <v>0</v>
      </c>
    </row>
    <row r="1071" spans="8:16" x14ac:dyDescent="0.2">
      <c r="H1071" s="157">
        <v>0.73680555555555605</v>
      </c>
      <c r="I1071" s="126">
        <v>886.32936645140398</v>
      </c>
      <c r="J1071" s="126">
        <v>577.44121190620513</v>
      </c>
      <c r="K1071" s="126">
        <v>0.15</v>
      </c>
      <c r="L1071" s="126">
        <f t="shared" si="64"/>
        <v>132.94940496771059</v>
      </c>
      <c r="M1071" s="126">
        <f t="shared" si="65"/>
        <v>86.616181785930763</v>
      </c>
      <c r="N1071" s="163">
        <f t="shared" si="66"/>
        <v>86.616181785930763</v>
      </c>
      <c r="O1071" s="165">
        <f>appliance_sim_data!D1073-N1071</f>
        <v>1284.3838182140692</v>
      </c>
      <c r="P1071" s="165">
        <f t="shared" si="67"/>
        <v>0</v>
      </c>
    </row>
    <row r="1072" spans="8:16" x14ac:dyDescent="0.2">
      <c r="H1072" s="157">
        <v>0.73750000000000004</v>
      </c>
      <c r="I1072" s="126">
        <v>884.78443047176688</v>
      </c>
      <c r="J1072" s="126">
        <v>574.43825709911221</v>
      </c>
      <c r="K1072" s="126">
        <v>0.15</v>
      </c>
      <c r="L1072" s="126">
        <f t="shared" si="64"/>
        <v>132.71766457076504</v>
      </c>
      <c r="M1072" s="126">
        <f t="shared" si="65"/>
        <v>86.165738564866828</v>
      </c>
      <c r="N1072" s="163">
        <f t="shared" si="66"/>
        <v>86.165738564866842</v>
      </c>
      <c r="O1072" s="165">
        <f>appliance_sim_data!D1074-N1072</f>
        <v>1284.8342614351332</v>
      </c>
      <c r="P1072" s="165">
        <f t="shared" si="67"/>
        <v>0</v>
      </c>
    </row>
    <row r="1073" spans="8:16" x14ac:dyDescent="0.2">
      <c r="H1073" s="157">
        <v>0.73819444444444404</v>
      </c>
      <c r="I1073" s="126">
        <v>883.22603560572463</v>
      </c>
      <c r="J1073" s="126">
        <v>571.4302127340776</v>
      </c>
      <c r="K1073" s="126">
        <v>0.15</v>
      </c>
      <c r="L1073" s="126">
        <f t="shared" si="64"/>
        <v>132.48390534085868</v>
      </c>
      <c r="M1073" s="126">
        <f t="shared" si="65"/>
        <v>85.714531910111631</v>
      </c>
      <c r="N1073" s="163">
        <f t="shared" si="66"/>
        <v>85.714531910111646</v>
      </c>
      <c r="O1073" s="165">
        <f>appliance_sim_data!D1075-N1073</f>
        <v>1285.2854680898884</v>
      </c>
      <c r="P1073" s="165">
        <f t="shared" si="67"/>
        <v>0</v>
      </c>
    </row>
    <row r="1074" spans="8:16" x14ac:dyDescent="0.2">
      <c r="H1074" s="157">
        <v>0.73888888888888904</v>
      </c>
      <c r="I1074" s="126">
        <v>881.65404433370009</v>
      </c>
      <c r="J1074" s="126">
        <v>568.41713710094655</v>
      </c>
      <c r="K1074" s="126">
        <v>0.15</v>
      </c>
      <c r="L1074" s="126">
        <f t="shared" si="64"/>
        <v>132.24810665005501</v>
      </c>
      <c r="M1074" s="126">
        <f t="shared" si="65"/>
        <v>85.262570565141985</v>
      </c>
      <c r="N1074" s="163">
        <f t="shared" si="66"/>
        <v>85.262570565141985</v>
      </c>
      <c r="O1074" s="165">
        <f>appliance_sim_data!D1076-N1074</f>
        <v>1285.7374294348581</v>
      </c>
      <c r="P1074" s="165">
        <f t="shared" si="67"/>
        <v>0</v>
      </c>
    </row>
    <row r="1075" spans="8:16" x14ac:dyDescent="0.2">
      <c r="H1075" s="157">
        <v>0.73958333333333304</v>
      </c>
      <c r="I1075" s="126">
        <v>880.06831728521672</v>
      </c>
      <c r="J1075" s="126">
        <v>565.39908864452889</v>
      </c>
      <c r="K1075" s="126">
        <v>0.14000000000000001</v>
      </c>
      <c r="L1075" s="126">
        <f t="shared" si="64"/>
        <v>123.20956441993036</v>
      </c>
      <c r="M1075" s="126">
        <f t="shared" si="65"/>
        <v>79.155872410234053</v>
      </c>
      <c r="N1075" s="163">
        <f t="shared" si="66"/>
        <v>79.155872410234053</v>
      </c>
      <c r="O1075" s="165">
        <f>appliance_sim_data!D1077-N1075</f>
        <v>1291.844127589766</v>
      </c>
      <c r="P1075" s="165">
        <f t="shared" si="67"/>
        <v>0</v>
      </c>
    </row>
    <row r="1076" spans="8:16" x14ac:dyDescent="0.2">
      <c r="H1076" s="157">
        <v>0.74027777777777803</v>
      </c>
      <c r="I1076" s="126">
        <v>878.468713210705</v>
      </c>
      <c r="J1076" s="126">
        <v>562.37612596553026</v>
      </c>
      <c r="K1076" s="126">
        <v>0.15</v>
      </c>
      <c r="L1076" s="126">
        <f t="shared" si="64"/>
        <v>131.77030698160576</v>
      </c>
      <c r="M1076" s="126">
        <f t="shared" si="65"/>
        <v>84.356418894829531</v>
      </c>
      <c r="N1076" s="163">
        <f t="shared" si="66"/>
        <v>84.356418894829531</v>
      </c>
      <c r="O1076" s="165">
        <f>appliance_sim_data!D1078-N1076</f>
        <v>1286.6435811051704</v>
      </c>
      <c r="P1076" s="165">
        <f t="shared" si="67"/>
        <v>0</v>
      </c>
    </row>
    <row r="1077" spans="8:16" x14ac:dyDescent="0.2">
      <c r="H1077" s="157">
        <v>0.74097222222222203</v>
      </c>
      <c r="I1077" s="126">
        <v>876.85508895285227</v>
      </c>
      <c r="J1077" s="126">
        <v>559.34830782155223</v>
      </c>
      <c r="K1077" s="126">
        <v>0.16</v>
      </c>
      <c r="L1077" s="126">
        <f t="shared" si="64"/>
        <v>140.29681423245637</v>
      </c>
      <c r="M1077" s="126">
        <f t="shared" si="65"/>
        <v>89.495729251448353</v>
      </c>
      <c r="N1077" s="163">
        <f t="shared" si="66"/>
        <v>89.495729251448353</v>
      </c>
      <c r="O1077" s="165">
        <f>appliance_sim_data!D1079-N1077</f>
        <v>1281.5042707485516</v>
      </c>
      <c r="P1077" s="165">
        <f t="shared" si="67"/>
        <v>0</v>
      </c>
    </row>
    <row r="1078" spans="8:16" x14ac:dyDescent="0.2">
      <c r="H1078" s="157">
        <v>0.74166666666666703</v>
      </c>
      <c r="I1078" s="126">
        <v>875.22729941748787</v>
      </c>
      <c r="J1078" s="126">
        <v>556.31569312815941</v>
      </c>
      <c r="K1078" s="126">
        <v>0.16</v>
      </c>
      <c r="L1078" s="126">
        <f t="shared" si="64"/>
        <v>140.03636790679806</v>
      </c>
      <c r="M1078" s="126">
        <f t="shared" si="65"/>
        <v>89.010510900505508</v>
      </c>
      <c r="N1078" s="163">
        <f t="shared" si="66"/>
        <v>89.010510900505508</v>
      </c>
      <c r="O1078" s="165">
        <f>appliance_sim_data!D1080-N1078</f>
        <v>1281.9894890994944</v>
      </c>
      <c r="P1078" s="165">
        <f t="shared" si="67"/>
        <v>0</v>
      </c>
    </row>
    <row r="1079" spans="8:16" x14ac:dyDescent="0.2">
      <c r="H1079" s="157">
        <v>0.74236111111111103</v>
      </c>
      <c r="I1079" s="126">
        <v>873.58519754399413</v>
      </c>
      <c r="J1079" s="126">
        <v>553.27834096001902</v>
      </c>
      <c r="K1079" s="126">
        <v>0.17</v>
      </c>
      <c r="L1079" s="126">
        <f t="shared" si="64"/>
        <v>148.50948358247902</v>
      </c>
      <c r="M1079" s="126">
        <f t="shared" si="65"/>
        <v>94.057317963203246</v>
      </c>
      <c r="N1079" s="163">
        <f t="shared" si="66"/>
        <v>94.057317963203246</v>
      </c>
      <c r="O1079" s="165">
        <f>appliance_sim_data!D1081-N1079</f>
        <v>1276.9426820367967</v>
      </c>
      <c r="P1079" s="165">
        <f t="shared" si="67"/>
        <v>0</v>
      </c>
    </row>
    <row r="1080" spans="8:16" x14ac:dyDescent="0.2">
      <c r="H1080" s="157">
        <v>0.74305555555555602</v>
      </c>
      <c r="I1080" s="126">
        <v>871.92863427524105</v>
      </c>
      <c r="J1080" s="126">
        <v>550.23631055211138</v>
      </c>
      <c r="K1080" s="126">
        <v>0.17</v>
      </c>
      <c r="L1080" s="126">
        <f t="shared" si="64"/>
        <v>148.227867826791</v>
      </c>
      <c r="M1080" s="126">
        <f t="shared" si="65"/>
        <v>93.540172793858943</v>
      </c>
      <c r="N1080" s="163">
        <f t="shared" si="66"/>
        <v>93.540172793858943</v>
      </c>
      <c r="O1080" s="165">
        <f>appliance_sim_data!D1082-N1080</f>
        <v>1277.459827206141</v>
      </c>
      <c r="P1080" s="165">
        <f t="shared" si="67"/>
        <v>0</v>
      </c>
    </row>
    <row r="1081" spans="8:16" x14ac:dyDescent="0.2">
      <c r="H1081" s="157">
        <v>0.74375000000000002</v>
      </c>
      <c r="I1081" s="126">
        <v>870.25745852703892</v>
      </c>
      <c r="J1081" s="126">
        <v>547.18966130102342</v>
      </c>
      <c r="K1081" s="126">
        <v>0.19</v>
      </c>
      <c r="L1081" s="126">
        <f t="shared" si="64"/>
        <v>165.3489171201374</v>
      </c>
      <c r="M1081" s="126">
        <f t="shared" si="65"/>
        <v>103.96603564719445</v>
      </c>
      <c r="N1081" s="163">
        <f t="shared" si="66"/>
        <v>103.96603564719445</v>
      </c>
      <c r="O1081" s="165">
        <f>appliance_sim_data!D1083-N1081</f>
        <v>1267.0339643528055</v>
      </c>
      <c r="P1081" s="165">
        <f t="shared" si="67"/>
        <v>0</v>
      </c>
    </row>
    <row r="1082" spans="8:16" x14ac:dyDescent="0.2">
      <c r="H1082" s="157">
        <v>0.74444444444444402</v>
      </c>
      <c r="I1082" s="126">
        <v>868.57151715709574</v>
      </c>
      <c r="J1082" s="126">
        <v>544.13845276631525</v>
      </c>
      <c r="K1082" s="126">
        <v>0.19</v>
      </c>
      <c r="L1082" s="126">
        <f t="shared" si="64"/>
        <v>165.02858825984819</v>
      </c>
      <c r="M1082" s="126">
        <f t="shared" si="65"/>
        <v>103.38630602559989</v>
      </c>
      <c r="N1082" s="163">
        <f t="shared" si="66"/>
        <v>103.38630602559991</v>
      </c>
      <c r="O1082" s="165">
        <f>appliance_sim_data!D1084-N1082</f>
        <v>1267.6136939744001</v>
      </c>
      <c r="P1082" s="165">
        <f t="shared" si="67"/>
        <v>0</v>
      </c>
    </row>
    <row r="1083" spans="8:16" x14ac:dyDescent="0.2">
      <c r="H1083" s="157">
        <v>0.74513888888888902</v>
      </c>
      <c r="I1083" s="126">
        <v>866.87065493348098</v>
      </c>
      <c r="J1083" s="126">
        <v>541.08274467197214</v>
      </c>
      <c r="K1083" s="126">
        <v>0.18</v>
      </c>
      <c r="L1083" s="126">
        <f t="shared" si="64"/>
        <v>156.03671788802657</v>
      </c>
      <c r="M1083" s="126">
        <f t="shared" si="65"/>
        <v>97.394894040954981</v>
      </c>
      <c r="N1083" s="163">
        <f t="shared" si="66"/>
        <v>97.394894040954981</v>
      </c>
      <c r="O1083" s="165">
        <f>appliance_sim_data!D1085-N1083</f>
        <v>1273.605105959045</v>
      </c>
      <c r="P1083" s="165">
        <f t="shared" si="67"/>
        <v>0</v>
      </c>
    </row>
    <row r="1084" spans="8:16" x14ac:dyDescent="0.2">
      <c r="H1084" s="157">
        <v>0.74583333333333302</v>
      </c>
      <c r="I1084" s="126">
        <v>865.15471450258508</v>
      </c>
      <c r="J1084" s="126">
        <v>538.02259690794324</v>
      </c>
      <c r="K1084" s="126">
        <v>0.18</v>
      </c>
      <c r="L1084" s="126">
        <f t="shared" si="64"/>
        <v>155.72784861046532</v>
      </c>
      <c r="M1084" s="126">
        <f t="shared" si="65"/>
        <v>96.844067443429779</v>
      </c>
      <c r="N1084" s="163">
        <f t="shared" si="66"/>
        <v>96.844067443429779</v>
      </c>
      <c r="O1084" s="165">
        <f>appliance_sim_data!D1086-N1084</f>
        <v>1274.1559325565702</v>
      </c>
      <c r="P1084" s="165">
        <f t="shared" si="67"/>
        <v>0</v>
      </c>
    </row>
    <row r="1085" spans="8:16" x14ac:dyDescent="0.2">
      <c r="H1085" s="157">
        <v>0.74652777777777801</v>
      </c>
      <c r="I1085" s="126">
        <v>863.42353635657025</v>
      </c>
      <c r="J1085" s="126">
        <v>534.9580695317668</v>
      </c>
      <c r="K1085" s="126">
        <v>0.19</v>
      </c>
      <c r="L1085" s="126">
        <f t="shared" si="64"/>
        <v>164.05047190774835</v>
      </c>
      <c r="M1085" s="126">
        <f t="shared" si="65"/>
        <v>101.6420332110357</v>
      </c>
      <c r="N1085" s="163">
        <f t="shared" si="66"/>
        <v>101.64203321103571</v>
      </c>
      <c r="O1085" s="165">
        <f>appliance_sim_data!D1087-N1085</f>
        <v>1269.3579667889644</v>
      </c>
      <c r="P1085" s="165">
        <f t="shared" si="67"/>
        <v>0</v>
      </c>
    </row>
    <row r="1086" spans="8:16" x14ac:dyDescent="0.2">
      <c r="H1086" s="157">
        <v>0.74722222222222201</v>
      </c>
      <c r="I1086" s="126">
        <v>861.67695880030647</v>
      </c>
      <c r="J1086" s="126">
        <v>531.88922277029326</v>
      </c>
      <c r="K1086" s="126">
        <v>0.19</v>
      </c>
      <c r="L1086" s="126">
        <f t="shared" si="64"/>
        <v>163.71862217205822</v>
      </c>
      <c r="M1086" s="126">
        <f t="shared" si="65"/>
        <v>101.05895232635572</v>
      </c>
      <c r="N1086" s="163">
        <f t="shared" si="66"/>
        <v>101.05895232635572</v>
      </c>
      <c r="O1086" s="165">
        <f>appliance_sim_data!D1088-N1086</f>
        <v>1269.9410476736443</v>
      </c>
      <c r="P1086" s="165">
        <f t="shared" si="67"/>
        <v>0</v>
      </c>
    </row>
    <row r="1087" spans="8:16" x14ac:dyDescent="0.2">
      <c r="H1087" s="157">
        <v>0.74791666666666701</v>
      </c>
      <c r="I1087" s="126">
        <v>859.91481791778301</v>
      </c>
      <c r="J1087" s="126">
        <v>528.81611702149564</v>
      </c>
      <c r="K1087" s="126">
        <v>0.19</v>
      </c>
      <c r="L1087" s="126">
        <f t="shared" si="64"/>
        <v>163.38381540437877</v>
      </c>
      <c r="M1087" s="126">
        <f t="shared" si="65"/>
        <v>100.47506223408418</v>
      </c>
      <c r="N1087" s="163">
        <f t="shared" si="66"/>
        <v>100.47506223408419</v>
      </c>
      <c r="O1087" s="165">
        <f>appliance_sim_data!D1089-N1087</f>
        <v>1270.5249377659159</v>
      </c>
      <c r="P1087" s="165">
        <f t="shared" si="67"/>
        <v>0</v>
      </c>
    </row>
    <row r="1088" spans="8:16" x14ac:dyDescent="0.2">
      <c r="H1088" s="157">
        <v>0.74861111111111101</v>
      </c>
      <c r="I1088" s="126">
        <v>858.13694753799609</v>
      </c>
      <c r="J1088" s="126">
        <v>525.73881285638652</v>
      </c>
      <c r="K1088" s="126">
        <v>0.18</v>
      </c>
      <c r="L1088" s="126">
        <f t="shared" si="64"/>
        <v>154.4646505568393</v>
      </c>
      <c r="M1088" s="126">
        <f t="shared" si="65"/>
        <v>94.632986314149576</v>
      </c>
      <c r="N1088" s="163">
        <f t="shared" si="66"/>
        <v>94.632986314149576</v>
      </c>
      <c r="O1088" s="165">
        <f>appliance_sim_data!D1090-N1088</f>
        <v>1276.3670136858505</v>
      </c>
      <c r="P1088" s="165">
        <f t="shared" si="67"/>
        <v>0</v>
      </c>
    </row>
    <row r="1089" spans="8:16" x14ac:dyDescent="0.2">
      <c r="H1089" s="157">
        <v>0.749305555555556</v>
      </c>
      <c r="I1089" s="126">
        <v>856.34317920030207</v>
      </c>
      <c r="J1089" s="126">
        <v>522.65737102103571</v>
      </c>
      <c r="K1089" s="126">
        <v>0.18</v>
      </c>
      <c r="L1089" s="126">
        <f t="shared" si="64"/>
        <v>154.14177225605437</v>
      </c>
      <c r="M1089" s="126">
        <f t="shared" si="65"/>
        <v>94.078326783786423</v>
      </c>
      <c r="N1089" s="163">
        <f t="shared" si="66"/>
        <v>94.078326783786437</v>
      </c>
      <c r="O1089" s="165">
        <f>appliance_sim_data!D1091-N1089</f>
        <v>1276.9216732162135</v>
      </c>
      <c r="P1089" s="165">
        <f t="shared" si="67"/>
        <v>0</v>
      </c>
    </row>
    <row r="1090" spans="8:16" x14ac:dyDescent="0.2">
      <c r="H1090" s="157">
        <v>0.75</v>
      </c>
      <c r="I1090" s="126">
        <v>854.533342119233</v>
      </c>
      <c r="J1090" s="126">
        <v>519.57185243869753</v>
      </c>
      <c r="K1090" s="126">
        <v>0.17</v>
      </c>
      <c r="L1090" s="126">
        <f t="shared" si="64"/>
        <v>145.27066816026962</v>
      </c>
      <c r="M1090" s="126">
        <f t="shared" si="65"/>
        <v>88.32721491457859</v>
      </c>
      <c r="N1090" s="163">
        <f t="shared" si="66"/>
        <v>88.32721491457859</v>
      </c>
      <c r="O1090" s="165">
        <f>appliance_sim_data!D1092-N1090</f>
        <v>1441.6727850854213</v>
      </c>
      <c r="P1090" s="165">
        <f t="shared" si="67"/>
        <v>0</v>
      </c>
    </row>
    <row r="1091" spans="8:16" x14ac:dyDescent="0.2">
      <c r="H1091" s="157">
        <v>0.750694444444444</v>
      </c>
      <c r="I1091" s="126">
        <v>852.70726314876561</v>
      </c>
      <c r="J1091" s="126">
        <v>516.48231821204502</v>
      </c>
      <c r="K1091" s="126">
        <v>0.16</v>
      </c>
      <c r="L1091" s="126">
        <f t="shared" si="64"/>
        <v>136.43316210380249</v>
      </c>
      <c r="M1091" s="126">
        <f t="shared" si="65"/>
        <v>82.637170913927207</v>
      </c>
      <c r="N1091" s="163">
        <f t="shared" si="66"/>
        <v>82.637170913927207</v>
      </c>
      <c r="O1091" s="165">
        <f>appliance_sim_data!D1093-N1091</f>
        <v>1447.3628290860729</v>
      </c>
      <c r="P1091" s="165">
        <f t="shared" si="67"/>
        <v>0</v>
      </c>
    </row>
    <row r="1092" spans="8:16" x14ac:dyDescent="0.2">
      <c r="H1092" s="157">
        <v>0.75138888888888899</v>
      </c>
      <c r="I1092" s="126">
        <v>850.86476674604319</v>
      </c>
      <c r="J1092" s="126">
        <v>513.38882962552361</v>
      </c>
      <c r="K1092" s="126">
        <v>0.14000000000000001</v>
      </c>
      <c r="L1092" s="126">
        <f t="shared" si="64"/>
        <v>119.12106734444606</v>
      </c>
      <c r="M1092" s="126">
        <f t="shared" si="65"/>
        <v>71.874436147573306</v>
      </c>
      <c r="N1092" s="163">
        <f t="shared" si="66"/>
        <v>71.874436147573306</v>
      </c>
      <c r="O1092" s="165">
        <f>appliance_sim_data!D1094-N1092</f>
        <v>1458.1255638524267</v>
      </c>
      <c r="P1092" s="165">
        <f t="shared" si="67"/>
        <v>0</v>
      </c>
    </row>
    <row r="1093" spans="8:16" x14ac:dyDescent="0.2">
      <c r="H1093" s="157">
        <v>0.75208333333333299</v>
      </c>
      <c r="I1093" s="126">
        <v>849.00567493454253</v>
      </c>
      <c r="J1093" s="126">
        <v>510.29144814782518</v>
      </c>
      <c r="K1093" s="126">
        <v>0.14000000000000001</v>
      </c>
      <c r="L1093" s="126">
        <f t="shared" si="64"/>
        <v>118.86079449083597</v>
      </c>
      <c r="M1093" s="126">
        <f t="shared" si="65"/>
        <v>71.440802740695531</v>
      </c>
      <c r="N1093" s="163">
        <f t="shared" si="66"/>
        <v>71.440802740695531</v>
      </c>
      <c r="O1093" s="165">
        <f>appliance_sim_data!D1095-N1093</f>
        <v>1458.5591972593045</v>
      </c>
      <c r="P1093" s="165">
        <f t="shared" si="67"/>
        <v>0</v>
      </c>
    </row>
    <row r="1094" spans="8:16" x14ac:dyDescent="0.2">
      <c r="H1094" s="157">
        <v>0.75277777777777799</v>
      </c>
      <c r="I1094" s="126">
        <v>847.12980726668138</v>
      </c>
      <c r="J1094" s="126">
        <v>507.19023543448543</v>
      </c>
      <c r="K1094" s="126">
        <v>0.17</v>
      </c>
      <c r="L1094" s="126">
        <f t="shared" si="64"/>
        <v>144.01206723533585</v>
      </c>
      <c r="M1094" s="126">
        <f t="shared" si="65"/>
        <v>86.222340023862529</v>
      </c>
      <c r="N1094" s="163">
        <f t="shared" si="66"/>
        <v>86.222340023862543</v>
      </c>
      <c r="O1094" s="165">
        <f>appliance_sim_data!D1096-N1094</f>
        <v>1443.7776599761376</v>
      </c>
      <c r="P1094" s="165">
        <f t="shared" si="67"/>
        <v>0</v>
      </c>
    </row>
    <row r="1095" spans="8:16" x14ac:dyDescent="0.2">
      <c r="H1095" s="157">
        <v>0.75347222222222199</v>
      </c>
      <c r="I1095" s="126">
        <v>845.23698078586028</v>
      </c>
      <c r="J1095" s="126">
        <v>504.08525333060891</v>
      </c>
      <c r="K1095" s="126">
        <v>0.17</v>
      </c>
      <c r="L1095" s="126">
        <f t="shared" si="64"/>
        <v>143.69028673359625</v>
      </c>
      <c r="M1095" s="126">
        <f t="shared" si="65"/>
        <v>85.69449306620352</v>
      </c>
      <c r="N1095" s="163">
        <f t="shared" si="66"/>
        <v>85.69449306620352</v>
      </c>
      <c r="O1095" s="165">
        <f>appliance_sim_data!D1097-N1095</f>
        <v>1444.3055069337966</v>
      </c>
      <c r="P1095" s="165">
        <f t="shared" si="67"/>
        <v>0</v>
      </c>
    </row>
    <row r="1096" spans="8:16" x14ac:dyDescent="0.2">
      <c r="H1096" s="157">
        <v>0.75416666666666698</v>
      </c>
      <c r="I1096" s="126">
        <v>843.32700998793916</v>
      </c>
      <c r="J1096" s="126">
        <v>500.97656387373394</v>
      </c>
      <c r="K1096" s="126">
        <v>0.16</v>
      </c>
      <c r="L1096" s="126">
        <f t="shared" si="64"/>
        <v>134.93232159807027</v>
      </c>
      <c r="M1096" s="126">
        <f t="shared" si="65"/>
        <v>80.156250219797428</v>
      </c>
      <c r="N1096" s="163">
        <f t="shared" si="66"/>
        <v>80.156250219797428</v>
      </c>
      <c r="O1096" s="165">
        <f>appliance_sim_data!D1098-N1096</f>
        <v>1449.8437497802026</v>
      </c>
      <c r="P1096" s="165">
        <f t="shared" si="67"/>
        <v>0</v>
      </c>
    </row>
    <row r="1097" spans="8:16" x14ac:dyDescent="0.2">
      <c r="H1097" s="157">
        <v>0.75486111111111098</v>
      </c>
      <c r="I1097" s="126">
        <v>841.39970678214047</v>
      </c>
      <c r="J1097" s="126">
        <v>497.8642292968359</v>
      </c>
      <c r="K1097" s="126">
        <v>0.17</v>
      </c>
      <c r="L1097" s="126">
        <f t="shared" si="64"/>
        <v>143.0379501529639</v>
      </c>
      <c r="M1097" s="126">
        <f t="shared" si="65"/>
        <v>84.636918980462113</v>
      </c>
      <c r="N1097" s="163">
        <f t="shared" si="66"/>
        <v>84.636918980462113</v>
      </c>
      <c r="O1097" s="165">
        <f>appliance_sim_data!D1099-N1097</f>
        <v>1625.363081019538</v>
      </c>
      <c r="P1097" s="165">
        <f t="shared" si="67"/>
        <v>0</v>
      </c>
    </row>
    <row r="1098" spans="8:16" x14ac:dyDescent="0.2">
      <c r="H1098" s="157">
        <v>0.75555555555555598</v>
      </c>
      <c r="I1098" s="126">
        <v>839.45488045137336</v>
      </c>
      <c r="J1098" s="126">
        <v>494.74831203147005</v>
      </c>
      <c r="K1098" s="126">
        <v>0.17</v>
      </c>
      <c r="L1098" s="126">
        <f t="shared" si="64"/>
        <v>142.70732967673348</v>
      </c>
      <c r="M1098" s="126">
        <f t="shared" si="65"/>
        <v>84.107213045349908</v>
      </c>
      <c r="N1098" s="163">
        <f t="shared" si="66"/>
        <v>84.107213045349908</v>
      </c>
      <c r="O1098" s="165">
        <f>appliance_sim_data!D1100-N1098</f>
        <v>1625.8927869546501</v>
      </c>
      <c r="P1098" s="165">
        <f t="shared" si="67"/>
        <v>0</v>
      </c>
    </row>
    <row r="1099" spans="8:16" x14ac:dyDescent="0.2">
      <c r="H1099" s="157">
        <v>0.75624999999999998</v>
      </c>
      <c r="I1099" s="126">
        <v>837.49233761198309</v>
      </c>
      <c r="J1099" s="126">
        <v>491.62887471107467</v>
      </c>
      <c r="K1099" s="126">
        <v>0.16</v>
      </c>
      <c r="L1099" s="126">
        <f t="shared" ref="L1099:L1162" si="68">I1099*K1099</f>
        <v>133.9987740179173</v>
      </c>
      <c r="M1099" s="126">
        <f t="shared" ref="M1099:M1162" si="69">J1099*K1099</f>
        <v>78.660619953771956</v>
      </c>
      <c r="N1099" s="163">
        <f t="shared" ref="N1099:N1162" si="70">M1099*$B$46*$B$47</f>
        <v>78.66061995377197</v>
      </c>
      <c r="O1099" s="165">
        <f>appliance_sim_data!D1101-N1099</f>
        <v>1631.3393800462281</v>
      </c>
      <c r="P1099" s="165">
        <f t="shared" ref="P1099:P1162" si="71">IF(O1099&lt;0, ABS(O1099), 0)</f>
        <v>0</v>
      </c>
    </row>
    <row r="1100" spans="8:16" x14ac:dyDescent="0.2">
      <c r="H1100" s="157">
        <v>0.75694444444444398</v>
      </c>
      <c r="I1100" s="126">
        <v>835.51188217291508</v>
      </c>
      <c r="J1100" s="126">
        <v>488.50598017442422</v>
      </c>
      <c r="K1100" s="126">
        <v>0.16</v>
      </c>
      <c r="L1100" s="126">
        <f t="shared" si="68"/>
        <v>133.68190114766642</v>
      </c>
      <c r="M1100" s="126">
        <f t="shared" si="69"/>
        <v>78.160956827907881</v>
      </c>
      <c r="N1100" s="163">
        <f t="shared" si="70"/>
        <v>78.160956827907881</v>
      </c>
      <c r="O1100" s="165">
        <f>appliance_sim_data!D1102-N1100</f>
        <v>1631.839043172092</v>
      </c>
      <c r="P1100" s="165">
        <f t="shared" si="71"/>
        <v>0</v>
      </c>
    </row>
    <row r="1101" spans="8:16" x14ac:dyDescent="0.2">
      <c r="H1101" s="157">
        <v>0.75763888888888897</v>
      </c>
      <c r="I1101" s="126">
        <v>833.51331529429547</v>
      </c>
      <c r="J1101" s="126">
        <v>485.37969146925059</v>
      </c>
      <c r="K1101" s="126">
        <v>0.16</v>
      </c>
      <c r="L1101" s="126">
        <f t="shared" si="68"/>
        <v>133.36213044708728</v>
      </c>
      <c r="M1101" s="126">
        <f t="shared" si="69"/>
        <v>77.660750635080092</v>
      </c>
      <c r="N1101" s="163">
        <f t="shared" si="70"/>
        <v>77.660750635080092</v>
      </c>
      <c r="O1101" s="165">
        <f>appliance_sim_data!D1103-N1101</f>
        <v>1632.3392493649199</v>
      </c>
      <c r="P1101" s="165">
        <f t="shared" si="71"/>
        <v>0</v>
      </c>
    </row>
    <row r="1102" spans="8:16" x14ac:dyDescent="0.2">
      <c r="H1102" s="157">
        <v>0.75833333333333297</v>
      </c>
      <c r="I1102" s="126">
        <v>831.49643534542338</v>
      </c>
      <c r="J1102" s="126">
        <v>482.25007185602965</v>
      </c>
      <c r="K1102" s="126">
        <v>0.16</v>
      </c>
      <c r="L1102" s="126">
        <f t="shared" si="68"/>
        <v>133.03942965526775</v>
      </c>
      <c r="M1102" s="126">
        <f t="shared" si="69"/>
        <v>77.160011496964742</v>
      </c>
      <c r="N1102" s="163">
        <f t="shared" si="70"/>
        <v>77.160011496964742</v>
      </c>
      <c r="O1102" s="165">
        <f>appliance_sim_data!D1104-N1102</f>
        <v>1632.8399885030353</v>
      </c>
      <c r="P1102" s="165">
        <f t="shared" si="71"/>
        <v>0</v>
      </c>
    </row>
    <row r="1103" spans="8:16" x14ac:dyDescent="0.2">
      <c r="H1103" s="157">
        <v>0.75902777777777797</v>
      </c>
      <c r="I1103" s="126">
        <v>829.4610378621752</v>
      </c>
      <c r="J1103" s="126">
        <v>479.11718481194589</v>
      </c>
      <c r="K1103" s="126">
        <v>0.16</v>
      </c>
      <c r="L1103" s="126">
        <f t="shared" si="68"/>
        <v>132.71376605794802</v>
      </c>
      <c r="M1103" s="126">
        <f t="shared" si="69"/>
        <v>76.65874956991135</v>
      </c>
      <c r="N1103" s="163">
        <f t="shared" si="70"/>
        <v>76.658749569911365</v>
      </c>
      <c r="O1103" s="165">
        <f>appliance_sim_data!D1105-N1103</f>
        <v>1633.3412504300886</v>
      </c>
      <c r="P1103" s="165">
        <f t="shared" si="71"/>
        <v>0</v>
      </c>
    </row>
    <row r="1104" spans="8:16" x14ac:dyDescent="0.2">
      <c r="H1104" s="157">
        <v>0.75972222222222197</v>
      </c>
      <c r="I1104" s="126">
        <v>827.40691550382076</v>
      </c>
      <c r="J1104" s="126">
        <v>475.98109403504247</v>
      </c>
      <c r="K1104" s="126">
        <v>0.16</v>
      </c>
      <c r="L1104" s="126">
        <f t="shared" si="68"/>
        <v>132.38510648061131</v>
      </c>
      <c r="M1104" s="126">
        <f t="shared" si="69"/>
        <v>76.156975045606799</v>
      </c>
      <c r="N1104" s="163">
        <f t="shared" si="70"/>
        <v>76.156975045606814</v>
      </c>
      <c r="O1104" s="165">
        <f>appliance_sim_data!D1106-N1104</f>
        <v>1474.8430249543933</v>
      </c>
      <c r="P1104" s="165">
        <f t="shared" si="71"/>
        <v>0</v>
      </c>
    </row>
    <row r="1105" spans="8:16" x14ac:dyDescent="0.2">
      <c r="H1105" s="157">
        <v>0.76041666666666696</v>
      </c>
      <c r="I1105" s="126">
        <v>825.3338580092493</v>
      </c>
      <c r="J1105" s="126">
        <v>472.84186344856141</v>
      </c>
      <c r="K1105" s="126">
        <v>0.16</v>
      </c>
      <c r="L1105" s="126">
        <f t="shared" si="68"/>
        <v>132.05341728147988</v>
      </c>
      <c r="M1105" s="126">
        <f t="shared" si="69"/>
        <v>75.654698151769821</v>
      </c>
      <c r="N1105" s="163">
        <f t="shared" si="70"/>
        <v>75.654698151769821</v>
      </c>
      <c r="O1105" s="165">
        <f>appliance_sim_data!D1107-N1105</f>
        <v>1475.3453018482301</v>
      </c>
      <c r="P1105" s="165">
        <f t="shared" si="71"/>
        <v>0</v>
      </c>
    </row>
    <row r="1106" spans="8:16" x14ac:dyDescent="0.2">
      <c r="H1106" s="157">
        <v>0.76111111111111096</v>
      </c>
      <c r="I1106" s="126">
        <v>823.24165215260268</v>
      </c>
      <c r="J1106" s="126">
        <v>469.69955720547637</v>
      </c>
      <c r="K1106" s="126">
        <v>0.16</v>
      </c>
      <c r="L1106" s="126">
        <f t="shared" si="68"/>
        <v>131.71866434441642</v>
      </c>
      <c r="M1106" s="126">
        <f t="shared" si="69"/>
        <v>75.151929152876221</v>
      </c>
      <c r="N1106" s="163">
        <f t="shared" si="70"/>
        <v>75.151929152876221</v>
      </c>
      <c r="O1106" s="165">
        <f>appliance_sim_data!D1108-N1106</f>
        <v>1475.8480708471238</v>
      </c>
      <c r="P1106" s="165">
        <f t="shared" si="71"/>
        <v>0</v>
      </c>
    </row>
    <row r="1107" spans="8:16" x14ac:dyDescent="0.2">
      <c r="H1107" s="157">
        <v>0.76180555555555596</v>
      </c>
      <c r="I1107" s="126">
        <v>821.13008169832415</v>
      </c>
      <c r="J1107" s="126">
        <v>466.55423969323891</v>
      </c>
      <c r="K1107" s="126">
        <v>0.16</v>
      </c>
      <c r="L1107" s="126">
        <f t="shared" si="68"/>
        <v>131.38081307173186</v>
      </c>
      <c r="M1107" s="126">
        <f t="shared" si="69"/>
        <v>74.648678350918232</v>
      </c>
      <c r="N1107" s="163">
        <f t="shared" si="70"/>
        <v>74.648678350918232</v>
      </c>
      <c r="O1107" s="165">
        <f>appliance_sim_data!D1109-N1107</f>
        <v>1476.3513216490817</v>
      </c>
      <c r="P1107" s="165">
        <f t="shared" si="71"/>
        <v>0</v>
      </c>
    </row>
    <row r="1108" spans="8:16" x14ac:dyDescent="0.2">
      <c r="H1108" s="157">
        <v>0.76249999999999996</v>
      </c>
      <c r="I1108" s="126">
        <v>818.9989273556198</v>
      </c>
      <c r="J1108" s="126">
        <v>463.40597553873818</v>
      </c>
      <c r="K1108" s="126">
        <v>0.15</v>
      </c>
      <c r="L1108" s="126">
        <f t="shared" si="68"/>
        <v>122.84983910334296</v>
      </c>
      <c r="M1108" s="126">
        <f t="shared" si="69"/>
        <v>69.510896330810723</v>
      </c>
      <c r="N1108" s="163">
        <f t="shared" si="70"/>
        <v>69.510896330810723</v>
      </c>
      <c r="O1108" s="165">
        <f>appliance_sim_data!D1110-N1108</f>
        <v>1481.4891036691893</v>
      </c>
      <c r="P1108" s="165">
        <f t="shared" si="71"/>
        <v>0</v>
      </c>
    </row>
    <row r="1109" spans="8:16" x14ac:dyDescent="0.2">
      <c r="H1109" s="157">
        <v>0.76319444444444495</v>
      </c>
      <c r="I1109" s="126">
        <v>816.84796673233291</v>
      </c>
      <c r="J1109" s="126">
        <v>460.25482961347922</v>
      </c>
      <c r="K1109" s="126">
        <v>0.16</v>
      </c>
      <c r="L1109" s="126">
        <f t="shared" si="68"/>
        <v>130.69567467717326</v>
      </c>
      <c r="M1109" s="126">
        <f t="shared" si="69"/>
        <v>73.64077273815667</v>
      </c>
      <c r="N1109" s="163">
        <f t="shared" si="70"/>
        <v>73.64077273815667</v>
      </c>
      <c r="O1109" s="165">
        <f>appliance_sim_data!D1111-N1109</f>
        <v>1477.3592272618434</v>
      </c>
      <c r="P1109" s="165">
        <f t="shared" si="71"/>
        <v>0</v>
      </c>
    </row>
    <row r="1110" spans="8:16" x14ac:dyDescent="0.2">
      <c r="H1110" s="157">
        <v>0.76388888888888895</v>
      </c>
      <c r="I1110" s="126">
        <v>814.67697428823908</v>
      </c>
      <c r="J1110" s="126">
        <v>457.10086703899543</v>
      </c>
      <c r="K1110" s="126">
        <v>0.16</v>
      </c>
      <c r="L1110" s="126">
        <f t="shared" si="68"/>
        <v>130.34831588611826</v>
      </c>
      <c r="M1110" s="126">
        <f t="shared" si="69"/>
        <v>73.136138726239267</v>
      </c>
      <c r="N1110" s="163">
        <f t="shared" si="70"/>
        <v>73.136138726239267</v>
      </c>
      <c r="O1110" s="165">
        <f>appliance_sim_data!D1112-N1110</f>
        <v>1477.8638612737607</v>
      </c>
      <c r="P1110" s="165">
        <f t="shared" si="71"/>
        <v>0</v>
      </c>
    </row>
    <row r="1111" spans="8:16" x14ac:dyDescent="0.2">
      <c r="H1111" s="157">
        <v>0.76458333333333295</v>
      </c>
      <c r="I1111" s="126">
        <v>812.48572128776698</v>
      </c>
      <c r="J1111" s="126">
        <v>453.94415319250595</v>
      </c>
      <c r="K1111" s="126">
        <v>0.15</v>
      </c>
      <c r="L1111" s="126">
        <f t="shared" si="68"/>
        <v>121.87285819316504</v>
      </c>
      <c r="M1111" s="126">
        <f t="shared" si="69"/>
        <v>68.09162297887589</v>
      </c>
      <c r="N1111" s="163">
        <f t="shared" si="70"/>
        <v>68.09162297887589</v>
      </c>
      <c r="O1111" s="165">
        <f>appliance_sim_data!D1113-N1111</f>
        <v>270.90837702112412</v>
      </c>
      <c r="P1111" s="165">
        <f t="shared" si="71"/>
        <v>0</v>
      </c>
    </row>
    <row r="1112" spans="8:16" x14ac:dyDescent="0.2">
      <c r="H1112" s="157">
        <v>0.76527777777777795</v>
      </c>
      <c r="I1112" s="126">
        <v>810.27397575214627</v>
      </c>
      <c r="J1112" s="126">
        <v>450.7847537128219</v>
      </c>
      <c r="K1112" s="126">
        <v>0.13</v>
      </c>
      <c r="L1112" s="126">
        <f t="shared" si="68"/>
        <v>105.33561684777902</v>
      </c>
      <c r="M1112" s="126">
        <f t="shared" si="69"/>
        <v>58.602017982666851</v>
      </c>
      <c r="N1112" s="163">
        <f t="shared" si="70"/>
        <v>58.602017982666851</v>
      </c>
      <c r="O1112" s="165">
        <f>appliance_sim_data!D1114-N1112</f>
        <v>280.39798201733316</v>
      </c>
      <c r="P1112" s="165">
        <f t="shared" si="71"/>
        <v>0</v>
      </c>
    </row>
    <row r="1113" spans="8:16" x14ac:dyDescent="0.2">
      <c r="H1113" s="157">
        <v>0.76597222222222205</v>
      </c>
      <c r="I1113" s="126">
        <v>808.04150241098978</v>
      </c>
      <c r="J1113" s="126">
        <v>447.62273450651082</v>
      </c>
      <c r="K1113" s="126">
        <v>0.11</v>
      </c>
      <c r="L1113" s="126">
        <f t="shared" si="68"/>
        <v>88.884565265208877</v>
      </c>
      <c r="M1113" s="126">
        <f t="shared" si="69"/>
        <v>49.238500795716192</v>
      </c>
      <c r="N1113" s="163">
        <f t="shared" si="70"/>
        <v>49.238500795716192</v>
      </c>
      <c r="O1113" s="165">
        <f>appliance_sim_data!D1115-N1113</f>
        <v>289.76149920428384</v>
      </c>
      <c r="P1113" s="165">
        <f t="shared" si="71"/>
        <v>0</v>
      </c>
    </row>
    <row r="1114" spans="8:16" x14ac:dyDescent="0.2">
      <c r="H1114" s="157">
        <v>0.76666666666666705</v>
      </c>
      <c r="I1114" s="126">
        <v>805.78806265332275</v>
      </c>
      <c r="J1114" s="126">
        <v>444.45816175433953</v>
      </c>
      <c r="K1114" s="126">
        <v>0.11</v>
      </c>
      <c r="L1114" s="126">
        <f t="shared" si="68"/>
        <v>88.636686891865509</v>
      </c>
      <c r="M1114" s="126">
        <f t="shared" si="69"/>
        <v>48.890397792977346</v>
      </c>
      <c r="N1114" s="163">
        <f t="shared" si="70"/>
        <v>48.890397792977353</v>
      </c>
      <c r="O1114" s="165">
        <f>appliance_sim_data!D1116-N1114</f>
        <v>290.10960220702265</v>
      </c>
      <c r="P1114" s="165">
        <f t="shared" si="71"/>
        <v>0</v>
      </c>
    </row>
    <row r="1115" spans="8:16" x14ac:dyDescent="0.2">
      <c r="H1115" s="157">
        <v>0.76736111111111105</v>
      </c>
      <c r="I1115" s="126">
        <v>803.51341447806055</v>
      </c>
      <c r="J1115" s="126">
        <v>441.29110191799521</v>
      </c>
      <c r="K1115" s="126">
        <v>0.1</v>
      </c>
      <c r="L1115" s="126">
        <f t="shared" si="68"/>
        <v>80.351341447806064</v>
      </c>
      <c r="M1115" s="126">
        <f t="shared" si="69"/>
        <v>44.129110191799526</v>
      </c>
      <c r="N1115" s="163">
        <f t="shared" si="70"/>
        <v>44.129110191799526</v>
      </c>
      <c r="O1115" s="165">
        <f>appliance_sim_data!D1117-N1115</f>
        <v>324.87088980820045</v>
      </c>
      <c r="P1115" s="165">
        <f t="shared" si="71"/>
        <v>0</v>
      </c>
    </row>
    <row r="1116" spans="8:16" x14ac:dyDescent="0.2">
      <c r="H1116" s="157">
        <v>0.76805555555555605</v>
      </c>
      <c r="I1116" s="126">
        <v>801.2173124439563</v>
      </c>
      <c r="J1116" s="126">
        <v>438.1216217471088</v>
      </c>
      <c r="K1116" s="126">
        <v>0.09</v>
      </c>
      <c r="L1116" s="126">
        <f t="shared" si="68"/>
        <v>72.109558119956063</v>
      </c>
      <c r="M1116" s="126">
        <f t="shared" si="69"/>
        <v>39.430945957239793</v>
      </c>
      <c r="N1116" s="163">
        <f t="shared" si="70"/>
        <v>39.4309459572398</v>
      </c>
      <c r="O1116" s="165">
        <f>appliance_sim_data!D1118-N1116</f>
        <v>329.56905404276017</v>
      </c>
      <c r="P1116" s="165">
        <f t="shared" si="71"/>
        <v>0</v>
      </c>
    </row>
    <row r="1117" spans="8:16" x14ac:dyDescent="0.2">
      <c r="H1117" s="157">
        <v>0.76875000000000004</v>
      </c>
      <c r="I1117" s="126">
        <v>798.89950761901309</v>
      </c>
      <c r="J1117" s="126">
        <v>434.94978828657418</v>
      </c>
      <c r="K1117" s="126">
        <v>0.1</v>
      </c>
      <c r="L1117" s="126">
        <f t="shared" si="68"/>
        <v>79.889950761901318</v>
      </c>
      <c r="M1117" s="126">
        <f t="shared" si="69"/>
        <v>43.494978828657423</v>
      </c>
      <c r="N1117" s="163">
        <f t="shared" si="70"/>
        <v>43.494978828657423</v>
      </c>
      <c r="O1117" s="165">
        <f>appliance_sim_data!D1119-N1117</f>
        <v>325.50502117134261</v>
      </c>
      <c r="P1117" s="165">
        <f t="shared" si="71"/>
        <v>0</v>
      </c>
    </row>
    <row r="1118" spans="8:16" x14ac:dyDescent="0.2">
      <c r="H1118" s="157">
        <v>0.76944444444444404</v>
      </c>
      <c r="I1118" s="126">
        <v>796.55974752939483</v>
      </c>
      <c r="J1118" s="126">
        <v>431.77566888419904</v>
      </c>
      <c r="K1118" s="126">
        <v>0.09</v>
      </c>
      <c r="L1118" s="126">
        <f t="shared" si="68"/>
        <v>71.690377277645538</v>
      </c>
      <c r="M1118" s="126">
        <f t="shared" si="69"/>
        <v>38.859810199577915</v>
      </c>
      <c r="N1118" s="163">
        <f t="shared" si="70"/>
        <v>38.859810199577915</v>
      </c>
      <c r="O1118" s="165">
        <f>appliance_sim_data!D1120-N1118</f>
        <v>330.14018980042209</v>
      </c>
      <c r="P1118" s="165">
        <f t="shared" si="71"/>
        <v>0</v>
      </c>
    </row>
    <row r="1119" spans="8:16" x14ac:dyDescent="0.2">
      <c r="H1119" s="157">
        <v>0.77013888888888904</v>
      </c>
      <c r="I1119" s="126">
        <v>794.19777610783501</v>
      </c>
      <c r="J1119" s="126">
        <v>428.59933119868202</v>
      </c>
      <c r="K1119" s="126">
        <v>0.1</v>
      </c>
      <c r="L1119" s="126">
        <f t="shared" si="68"/>
        <v>79.419777610783513</v>
      </c>
      <c r="M1119" s="126">
        <f t="shared" si="69"/>
        <v>42.859933119868202</v>
      </c>
      <c r="N1119" s="163">
        <f t="shared" si="70"/>
        <v>42.859933119868202</v>
      </c>
      <c r="O1119" s="165">
        <f>appliance_sim_data!D1121-N1119</f>
        <v>146.1400668801318</v>
      </c>
      <c r="P1119" s="165">
        <f t="shared" si="71"/>
        <v>0</v>
      </c>
    </row>
    <row r="1120" spans="8:16" x14ac:dyDescent="0.2">
      <c r="H1120" s="157">
        <v>0.77083333333333304</v>
      </c>
      <c r="I1120" s="126">
        <v>791.81333364157058</v>
      </c>
      <c r="J1120" s="126">
        <v>425.42084320794208</v>
      </c>
      <c r="K1120" s="126">
        <v>0.11</v>
      </c>
      <c r="L1120" s="126">
        <f t="shared" si="68"/>
        <v>87.099466700572762</v>
      </c>
      <c r="M1120" s="126">
        <f t="shared" si="69"/>
        <v>46.796292752873633</v>
      </c>
      <c r="N1120" s="163">
        <f t="shared" si="70"/>
        <v>46.796292752873633</v>
      </c>
      <c r="O1120" s="165">
        <f>appliance_sim_data!D1122-N1120</f>
        <v>142.20370724712637</v>
      </c>
      <c r="P1120" s="165">
        <f t="shared" si="71"/>
        <v>0</v>
      </c>
    </row>
    <row r="1121" spans="8:16" x14ac:dyDescent="0.2">
      <c r="H1121" s="157">
        <v>0.77152777777777803</v>
      </c>
      <c r="I1121" s="126">
        <v>789.40615671981141</v>
      </c>
      <c r="J1121" s="126">
        <v>422.24027321780477</v>
      </c>
      <c r="K1121" s="126">
        <v>0.11</v>
      </c>
      <c r="L1121" s="126">
        <f t="shared" si="68"/>
        <v>86.834677239179257</v>
      </c>
      <c r="M1121" s="126">
        <f t="shared" si="69"/>
        <v>46.446430053958522</v>
      </c>
      <c r="N1121" s="163">
        <f t="shared" si="70"/>
        <v>46.446430053958522</v>
      </c>
      <c r="O1121" s="165">
        <f>appliance_sim_data!D1123-N1121</f>
        <v>142.55356994604148</v>
      </c>
      <c r="P1121" s="165">
        <f t="shared" si="71"/>
        <v>0</v>
      </c>
    </row>
    <row r="1122" spans="8:16" x14ac:dyDescent="0.2">
      <c r="H1122" s="157">
        <v>0.77222222222222203</v>
      </c>
      <c r="I1122" s="126">
        <v>786.97597818077452</v>
      </c>
      <c r="J1122" s="126">
        <v>419.05768987106728</v>
      </c>
      <c r="K1122" s="126">
        <v>0.1</v>
      </c>
      <c r="L1122" s="126">
        <f t="shared" si="68"/>
        <v>78.697597818077455</v>
      </c>
      <c r="M1122" s="126">
        <f t="shared" si="69"/>
        <v>41.905768987106732</v>
      </c>
      <c r="N1122" s="163">
        <f t="shared" si="70"/>
        <v>41.90576898710674</v>
      </c>
      <c r="O1122" s="165">
        <f>appliance_sim_data!D1124-N1122</f>
        <v>147.09423101289326</v>
      </c>
      <c r="P1122" s="165">
        <f t="shared" si="71"/>
        <v>0</v>
      </c>
    </row>
    <row r="1123" spans="8:16" x14ac:dyDescent="0.2">
      <c r="H1123" s="157">
        <v>0.77291666666666703</v>
      </c>
      <c r="I1123" s="126">
        <v>784.52252705830438</v>
      </c>
      <c r="J1123" s="126">
        <v>415.87316215696086</v>
      </c>
      <c r="K1123" s="126">
        <v>0.1</v>
      </c>
      <c r="L1123" s="126">
        <f t="shared" si="68"/>
        <v>78.452252705830446</v>
      </c>
      <c r="M1123" s="126">
        <f t="shared" si="69"/>
        <v>41.587316215696092</v>
      </c>
      <c r="N1123" s="163">
        <f t="shared" si="70"/>
        <v>41.587316215696092</v>
      </c>
      <c r="O1123" s="165">
        <f>appliance_sim_data!D1125-N1123</f>
        <v>147.41268378430391</v>
      </c>
      <c r="P1123" s="165">
        <f t="shared" si="71"/>
        <v>0</v>
      </c>
    </row>
    <row r="1124" spans="8:16" x14ac:dyDescent="0.2">
      <c r="H1124" s="157">
        <v>0.77361111111111103</v>
      </c>
      <c r="I1124" s="126">
        <v>782.04552852810036</v>
      </c>
      <c r="J1124" s="126">
        <v>412.68675942101567</v>
      </c>
      <c r="K1124" s="126">
        <v>0.09</v>
      </c>
      <c r="L1124" s="126">
        <f t="shared" si="68"/>
        <v>70.384097567529025</v>
      </c>
      <c r="M1124" s="126">
        <f t="shared" si="69"/>
        <v>37.141808347891406</v>
      </c>
      <c r="N1124" s="163">
        <f t="shared" si="70"/>
        <v>37.141808347891406</v>
      </c>
      <c r="O1124" s="165">
        <f>appliance_sim_data!D1126-N1124</f>
        <v>151.85819165210859</v>
      </c>
      <c r="P1124" s="165">
        <f t="shared" si="71"/>
        <v>0</v>
      </c>
    </row>
    <row r="1125" spans="8:16" x14ac:dyDescent="0.2">
      <c r="H1125" s="157">
        <v>0.77430555555555602</v>
      </c>
      <c r="I1125" s="126">
        <v>779.54470385358673</v>
      </c>
      <c r="J1125" s="126">
        <v>409.49855137535695</v>
      </c>
      <c r="K1125" s="126">
        <v>0.09</v>
      </c>
      <c r="L1125" s="126">
        <f t="shared" si="68"/>
        <v>70.159023346822806</v>
      </c>
      <c r="M1125" s="126">
        <f t="shared" si="69"/>
        <v>36.854869623782122</v>
      </c>
      <c r="N1125" s="163">
        <f t="shared" si="70"/>
        <v>36.854869623782122</v>
      </c>
      <c r="O1125" s="165">
        <f>appliance_sim_data!D1127-N1125</f>
        <v>152.14513037621788</v>
      </c>
      <c r="P1125" s="165">
        <f t="shared" si="71"/>
        <v>0</v>
      </c>
    </row>
    <row r="1126" spans="8:16" x14ac:dyDescent="0.2">
      <c r="H1126" s="157">
        <v>0.77500000000000002</v>
      </c>
      <c r="I1126" s="126">
        <v>777.01977033145363</v>
      </c>
      <c r="J1126" s="126">
        <v>406.30860810944756</v>
      </c>
      <c r="K1126" s="126">
        <v>0.09</v>
      </c>
      <c r="L1126" s="126">
        <f t="shared" si="68"/>
        <v>69.931779329830817</v>
      </c>
      <c r="M1126" s="126">
        <f t="shared" si="69"/>
        <v>36.567774729850278</v>
      </c>
      <c r="N1126" s="163">
        <f t="shared" si="70"/>
        <v>36.567774729850278</v>
      </c>
      <c r="O1126" s="165">
        <f>appliance_sim_data!D1128-N1126</f>
        <v>152.43222527014973</v>
      </c>
      <c r="P1126" s="165">
        <f t="shared" si="71"/>
        <v>0</v>
      </c>
    </row>
    <row r="1127" spans="8:16" x14ac:dyDescent="0.2">
      <c r="H1127" s="157">
        <v>0.77569444444444402</v>
      </c>
      <c r="I1127" s="126">
        <v>774.47044123690318</v>
      </c>
      <c r="J1127" s="126">
        <v>403.11700010129027</v>
      </c>
      <c r="K1127" s="126">
        <v>0.08</v>
      </c>
      <c r="L1127" s="126">
        <f t="shared" si="68"/>
        <v>61.957635298952255</v>
      </c>
      <c r="M1127" s="126">
        <f t="shared" si="69"/>
        <v>32.249360008103224</v>
      </c>
      <c r="N1127" s="163">
        <f t="shared" si="70"/>
        <v>32.249360008103224</v>
      </c>
      <c r="O1127" s="165">
        <f>appliance_sim_data!D1129-N1127</f>
        <v>156.75063999189678</v>
      </c>
      <c r="P1127" s="165">
        <f t="shared" si="71"/>
        <v>0</v>
      </c>
    </row>
    <row r="1128" spans="8:16" x14ac:dyDescent="0.2">
      <c r="H1128" s="157">
        <v>0.77638888888888902</v>
      </c>
      <c r="I1128" s="126">
        <v>771.89642576863696</v>
      </c>
      <c r="J1128" s="126">
        <v>399.92379822911926</v>
      </c>
      <c r="K1128" s="126">
        <v>0.08</v>
      </c>
      <c r="L1128" s="126">
        <f t="shared" si="68"/>
        <v>61.751714061490958</v>
      </c>
      <c r="M1128" s="126">
        <f t="shared" si="69"/>
        <v>31.993903858329542</v>
      </c>
      <c r="N1128" s="163">
        <f t="shared" si="70"/>
        <v>31.993903858329546</v>
      </c>
      <c r="O1128" s="165">
        <f>appliance_sim_data!D1130-N1128</f>
        <v>157.00609614167047</v>
      </c>
      <c r="P1128" s="165">
        <f t="shared" si="71"/>
        <v>0</v>
      </c>
    </row>
    <row r="1129" spans="8:16" x14ac:dyDescent="0.2">
      <c r="H1129" s="157">
        <v>0.77708333333333302</v>
      </c>
      <c r="I1129" s="126">
        <v>769.29742899363248</v>
      </c>
      <c r="J1129" s="126">
        <v>396.72907378359236</v>
      </c>
      <c r="K1129" s="126">
        <v>0.08</v>
      </c>
      <c r="L1129" s="126">
        <f t="shared" si="68"/>
        <v>61.543794319490601</v>
      </c>
      <c r="M1129" s="126">
        <f t="shared" si="69"/>
        <v>31.738325902687389</v>
      </c>
      <c r="N1129" s="163">
        <f t="shared" si="70"/>
        <v>31.738325902687389</v>
      </c>
      <c r="O1129" s="165">
        <f>appliance_sim_data!D1131-N1129</f>
        <v>157.26167409731261</v>
      </c>
      <c r="P1129" s="165">
        <f t="shared" si="71"/>
        <v>0</v>
      </c>
    </row>
    <row r="1130" spans="8:16" x14ac:dyDescent="0.2">
      <c r="H1130" s="157">
        <v>0.77777777777777801</v>
      </c>
      <c r="I1130" s="126">
        <v>766.67315179174204</v>
      </c>
      <c r="J1130" s="126">
        <v>393.5328984805119</v>
      </c>
      <c r="K1130" s="126">
        <v>0.08</v>
      </c>
      <c r="L1130" s="126">
        <f t="shared" si="68"/>
        <v>61.333852143339364</v>
      </c>
      <c r="M1130" s="126">
        <f t="shared" si="69"/>
        <v>31.482631878440952</v>
      </c>
      <c r="N1130" s="163">
        <f t="shared" si="70"/>
        <v>31.482631878440955</v>
      </c>
      <c r="O1130" s="165">
        <f>appliance_sim_data!D1132-N1130</f>
        <v>177.51736812155906</v>
      </c>
      <c r="P1130" s="165">
        <f t="shared" si="71"/>
        <v>0</v>
      </c>
    </row>
    <row r="1131" spans="8:16" x14ac:dyDescent="0.2">
      <c r="H1131" s="157">
        <v>0.77847222222222201</v>
      </c>
      <c r="I1131" s="126">
        <v>764.02329080017921</v>
      </c>
      <c r="J1131" s="126">
        <v>390.33534447410136</v>
      </c>
      <c r="K1131" s="126">
        <v>0.09</v>
      </c>
      <c r="L1131" s="126">
        <f t="shared" si="68"/>
        <v>68.762096172016129</v>
      </c>
      <c r="M1131" s="126">
        <f t="shared" si="69"/>
        <v>35.130181002669119</v>
      </c>
      <c r="N1131" s="163">
        <f t="shared" si="70"/>
        <v>35.130181002669126</v>
      </c>
      <c r="O1131" s="165">
        <f>appliance_sim_data!D1133-N1131</f>
        <v>173.86981899733087</v>
      </c>
      <c r="P1131" s="165">
        <f t="shared" si="71"/>
        <v>0</v>
      </c>
    </row>
    <row r="1132" spans="8:16" x14ac:dyDescent="0.2">
      <c r="H1132" s="157">
        <v>0.77916666666666701</v>
      </c>
      <c r="I1132" s="126">
        <v>761.3475383579239</v>
      </c>
      <c r="J1132" s="126">
        <v>387.13648437084152</v>
      </c>
      <c r="K1132" s="126">
        <v>0.08</v>
      </c>
      <c r="L1132" s="126">
        <f t="shared" si="68"/>
        <v>60.90780306863391</v>
      </c>
      <c r="M1132" s="126">
        <f t="shared" si="69"/>
        <v>30.970918749667323</v>
      </c>
      <c r="N1132" s="163">
        <f t="shared" si="70"/>
        <v>30.970918749667323</v>
      </c>
      <c r="O1132" s="165">
        <f>appliance_sim_data!D1134-N1132</f>
        <v>178.02908125033267</v>
      </c>
      <c r="P1132" s="165">
        <f t="shared" si="71"/>
        <v>0</v>
      </c>
    </row>
    <row r="1133" spans="8:16" x14ac:dyDescent="0.2">
      <c r="H1133" s="157">
        <v>0.77986111111111101</v>
      </c>
      <c r="I1133" s="126">
        <v>758.64558245012677</v>
      </c>
      <c r="J1133" s="126">
        <v>383.93639124392035</v>
      </c>
      <c r="K1133" s="126">
        <v>0.08</v>
      </c>
      <c r="L1133" s="126">
        <f t="shared" si="68"/>
        <v>60.691646596010145</v>
      </c>
      <c r="M1133" s="126">
        <f t="shared" si="69"/>
        <v>30.714911299513631</v>
      </c>
      <c r="N1133" s="163">
        <f t="shared" si="70"/>
        <v>30.714911299513631</v>
      </c>
      <c r="O1133" s="165">
        <f>appliance_sim_data!D1135-N1133</f>
        <v>228.28508870048637</v>
      </c>
      <c r="P1133" s="165">
        <f t="shared" si="71"/>
        <v>0</v>
      </c>
    </row>
    <row r="1134" spans="8:16" x14ac:dyDescent="0.2">
      <c r="H1134" s="157">
        <v>0.780555555555556</v>
      </c>
      <c r="I1134" s="126">
        <v>755.91710665255755</v>
      </c>
      <c r="J1134" s="126">
        <v>380.73513864829965</v>
      </c>
      <c r="K1134" s="126">
        <v>0.08</v>
      </c>
      <c r="L1134" s="126">
        <f t="shared" si="68"/>
        <v>60.473368532204603</v>
      </c>
      <c r="M1134" s="126">
        <f t="shared" si="69"/>
        <v>30.458811091863971</v>
      </c>
      <c r="N1134" s="163">
        <f t="shared" si="70"/>
        <v>30.458811091863971</v>
      </c>
      <c r="O1134" s="165">
        <f>appliance_sim_data!D1136-N1134</f>
        <v>228.54118890813604</v>
      </c>
      <c r="P1134" s="165">
        <f t="shared" si="71"/>
        <v>0</v>
      </c>
    </row>
    <row r="1135" spans="8:16" x14ac:dyDescent="0.2">
      <c r="H1135" s="157">
        <v>0.78125</v>
      </c>
      <c r="I1135" s="126">
        <v>753.16179007617745</v>
      </c>
      <c r="J1135" s="126">
        <v>377.53280063643922</v>
      </c>
      <c r="K1135" s="126">
        <v>0.08</v>
      </c>
      <c r="L1135" s="126">
        <f t="shared" si="68"/>
        <v>60.252943206094194</v>
      </c>
      <c r="M1135" s="126">
        <f t="shared" si="69"/>
        <v>30.202624050915137</v>
      </c>
      <c r="N1135" s="163">
        <f t="shared" si="70"/>
        <v>30.202624050915137</v>
      </c>
      <c r="O1135" s="165">
        <f>appliance_sim_data!D1137-N1135</f>
        <v>228.79737594908485</v>
      </c>
      <c r="P1135" s="165">
        <f t="shared" si="71"/>
        <v>0</v>
      </c>
    </row>
    <row r="1136" spans="8:16" x14ac:dyDescent="0.2">
      <c r="H1136" s="157">
        <v>0.781944444444444</v>
      </c>
      <c r="I1136" s="126">
        <v>750.37930731189522</v>
      </c>
      <c r="J1136" s="126">
        <v>374.32945177469634</v>
      </c>
      <c r="K1136" s="126">
        <v>0.09</v>
      </c>
      <c r="L1136" s="126">
        <f t="shared" si="68"/>
        <v>67.534137658070563</v>
      </c>
      <c r="M1136" s="126">
        <f t="shared" si="69"/>
        <v>33.689650659722666</v>
      </c>
      <c r="N1136" s="163">
        <f t="shared" si="70"/>
        <v>33.689650659722666</v>
      </c>
      <c r="O1136" s="165">
        <f>appliance_sim_data!D1138-N1136</f>
        <v>225.31034934027733</v>
      </c>
      <c r="P1136" s="165">
        <f t="shared" si="71"/>
        <v>0</v>
      </c>
    </row>
    <row r="1137" spans="8:16" x14ac:dyDescent="0.2">
      <c r="H1137" s="157">
        <v>0.78263888888888899</v>
      </c>
      <c r="I1137" s="126">
        <v>747.56932837560066</v>
      </c>
      <c r="J1137" s="126">
        <v>371.12516716044354</v>
      </c>
      <c r="K1137" s="126">
        <v>0.1</v>
      </c>
      <c r="L1137" s="126">
        <f t="shared" si="68"/>
        <v>74.756932837560072</v>
      </c>
      <c r="M1137" s="126">
        <f t="shared" si="69"/>
        <v>37.112516716044354</v>
      </c>
      <c r="N1137" s="163">
        <f t="shared" si="70"/>
        <v>37.112516716044354</v>
      </c>
      <c r="O1137" s="165">
        <f>appliance_sim_data!D1139-N1137</f>
        <v>221.88748328395565</v>
      </c>
      <c r="P1137" s="165">
        <f t="shared" si="71"/>
        <v>0</v>
      </c>
    </row>
    <row r="1138" spans="8:16" x14ac:dyDescent="0.2">
      <c r="H1138" s="157">
        <v>0.78333333333333299</v>
      </c>
      <c r="I1138" s="126">
        <v>744.73151865355135</v>
      </c>
      <c r="J1138" s="126">
        <v>367.92002243992818</v>
      </c>
      <c r="K1138" s="126">
        <v>0.1</v>
      </c>
      <c r="L1138" s="126">
        <f t="shared" si="68"/>
        <v>74.473151865355135</v>
      </c>
      <c r="M1138" s="126">
        <f t="shared" si="69"/>
        <v>36.792002243992819</v>
      </c>
      <c r="N1138" s="163">
        <f t="shared" si="70"/>
        <v>36.792002243992819</v>
      </c>
      <c r="O1138" s="165">
        <f>appliance_sim_data!D1140-N1138</f>
        <v>222.20799775600719</v>
      </c>
      <c r="P1138" s="165">
        <f t="shared" si="71"/>
        <v>0</v>
      </c>
    </row>
    <row r="1139" spans="8:16" x14ac:dyDescent="0.2">
      <c r="H1139" s="157">
        <v>0.78402777777777799</v>
      </c>
      <c r="I1139" s="126">
        <v>741.86553884820569</v>
      </c>
      <c r="J1139" s="126">
        <v>364.714093826907</v>
      </c>
      <c r="K1139" s="126">
        <v>0.1</v>
      </c>
      <c r="L1139" s="126">
        <f t="shared" si="68"/>
        <v>74.186553884820569</v>
      </c>
      <c r="M1139" s="126">
        <f t="shared" si="69"/>
        <v>36.471409382690702</v>
      </c>
      <c r="N1139" s="163">
        <f t="shared" si="70"/>
        <v>36.471409382690702</v>
      </c>
      <c r="O1139" s="165">
        <f>appliance_sim_data!D1141-N1139</f>
        <v>222.52859061730931</v>
      </c>
      <c r="P1139" s="165">
        <f t="shared" si="71"/>
        <v>0</v>
      </c>
    </row>
    <row r="1140" spans="8:16" x14ac:dyDescent="0.2">
      <c r="H1140" s="157">
        <v>0.78472222222222199</v>
      </c>
      <c r="I1140" s="126">
        <v>738.97104492460414</v>
      </c>
      <c r="J1140" s="126">
        <v>361.50745812209448</v>
      </c>
      <c r="K1140" s="126">
        <v>0.11</v>
      </c>
      <c r="L1140" s="126">
        <f t="shared" si="68"/>
        <v>81.286814941706453</v>
      </c>
      <c r="M1140" s="126">
        <f t="shared" si="69"/>
        <v>39.765820393430396</v>
      </c>
      <c r="N1140" s="163">
        <f t="shared" si="70"/>
        <v>39.765820393430403</v>
      </c>
      <c r="O1140" s="165">
        <f>appliance_sim_data!D1142-N1140</f>
        <v>219.2341796065696</v>
      </c>
      <c r="P1140" s="165">
        <f t="shared" si="71"/>
        <v>0</v>
      </c>
    </row>
    <row r="1141" spans="8:16" x14ac:dyDescent="0.2">
      <c r="H1141" s="157">
        <v>0.78541666666666698</v>
      </c>
      <c r="I1141" s="126">
        <v>736.04768805740525</v>
      </c>
      <c r="J1141" s="126">
        <v>358.30019273345829</v>
      </c>
      <c r="K1141" s="126">
        <v>0.11</v>
      </c>
      <c r="L1141" s="126">
        <f t="shared" si="68"/>
        <v>80.965245686314574</v>
      </c>
      <c r="M1141" s="126">
        <f t="shared" si="69"/>
        <v>39.413021200680411</v>
      </c>
      <c r="N1141" s="163">
        <f t="shared" si="70"/>
        <v>39.413021200680419</v>
      </c>
      <c r="O1141" s="165">
        <f>appliance_sim_data!D1143-N1141</f>
        <v>219.58697879931958</v>
      </c>
      <c r="P1141" s="165">
        <f t="shared" si="71"/>
        <v>0</v>
      </c>
    </row>
    <row r="1142" spans="8:16" x14ac:dyDescent="0.2">
      <c r="H1142" s="157">
        <v>0.78611111111111098</v>
      </c>
      <c r="I1142" s="126">
        <v>733.09511457869257</v>
      </c>
      <c r="J1142" s="126">
        <v>355.09237569740566</v>
      </c>
      <c r="K1142" s="126">
        <v>0.11</v>
      </c>
      <c r="L1142" s="126">
        <f t="shared" si="68"/>
        <v>80.640462603656189</v>
      </c>
      <c r="M1142" s="126">
        <f t="shared" si="69"/>
        <v>39.060161326714621</v>
      </c>
      <c r="N1142" s="163">
        <f t="shared" si="70"/>
        <v>39.060161326714621</v>
      </c>
      <c r="O1142" s="165">
        <f>appliance_sim_data!D1144-N1142</f>
        <v>219.93983867328538</v>
      </c>
      <c r="P1142" s="165">
        <f t="shared" si="71"/>
        <v>0</v>
      </c>
    </row>
    <row r="1143" spans="8:16" x14ac:dyDescent="0.2">
      <c r="H1143" s="157">
        <v>0.78680555555555598</v>
      </c>
      <c r="I1143" s="126">
        <v>730.11296592666952</v>
      </c>
      <c r="J1143" s="126">
        <v>351.88408570089007</v>
      </c>
      <c r="K1143" s="126">
        <v>0.1</v>
      </c>
      <c r="L1143" s="126">
        <f t="shared" si="68"/>
        <v>73.011296592666952</v>
      </c>
      <c r="M1143" s="126">
        <f t="shared" si="69"/>
        <v>35.18840857008901</v>
      </c>
      <c r="N1143" s="163">
        <f t="shared" si="70"/>
        <v>35.18840857008901</v>
      </c>
      <c r="O1143" s="165">
        <f>appliance_sim_data!D1145-N1143</f>
        <v>223.811591429911</v>
      </c>
      <c r="P1143" s="165">
        <f t="shared" si="71"/>
        <v>0</v>
      </c>
    </row>
    <row r="1144" spans="8:16" x14ac:dyDescent="0.2">
      <c r="H1144" s="157">
        <v>0.78749999999999998</v>
      </c>
      <c r="I1144" s="126">
        <v>727.10087859538896</v>
      </c>
      <c r="J1144" s="126">
        <v>348.67540210449414</v>
      </c>
      <c r="K1144" s="126">
        <v>0.11</v>
      </c>
      <c r="L1144" s="126">
        <f t="shared" si="68"/>
        <v>79.981096645492784</v>
      </c>
      <c r="M1144" s="126">
        <f t="shared" si="69"/>
        <v>38.354294231494357</v>
      </c>
      <c r="N1144" s="163">
        <f t="shared" si="70"/>
        <v>38.354294231494357</v>
      </c>
      <c r="O1144" s="165">
        <f>appliance_sim_data!D1146-N1144</f>
        <v>220.64570576850565</v>
      </c>
      <c r="P1144" s="165">
        <f t="shared" si="71"/>
        <v>0</v>
      </c>
    </row>
    <row r="1145" spans="8:16" x14ac:dyDescent="0.2">
      <c r="H1145" s="157">
        <v>0.78819444444444398</v>
      </c>
      <c r="I1145" s="126">
        <v>724.05848408564839</v>
      </c>
      <c r="J1145" s="126">
        <v>345.46640496652157</v>
      </c>
      <c r="K1145" s="126">
        <v>0.1</v>
      </c>
      <c r="L1145" s="126">
        <f t="shared" si="68"/>
        <v>72.405848408564836</v>
      </c>
      <c r="M1145" s="126">
        <f t="shared" si="69"/>
        <v>34.546640496652159</v>
      </c>
      <c r="N1145" s="163">
        <f t="shared" si="70"/>
        <v>34.546640496652167</v>
      </c>
      <c r="O1145" s="165">
        <f>appliance_sim_data!D1147-N1145</f>
        <v>224.45335950334783</v>
      </c>
      <c r="P1145" s="165">
        <f t="shared" si="71"/>
        <v>0</v>
      </c>
    </row>
    <row r="1146" spans="8:16" x14ac:dyDescent="0.2">
      <c r="H1146" s="157">
        <v>0.78888888888888897</v>
      </c>
      <c r="I1146" s="126">
        <v>720.98540885721627</v>
      </c>
      <c r="J1146" s="126">
        <v>342.25717506815556</v>
      </c>
      <c r="K1146" s="126">
        <v>0.09</v>
      </c>
      <c r="L1146" s="126">
        <f t="shared" si="68"/>
        <v>64.888686797149461</v>
      </c>
      <c r="M1146" s="126">
        <f t="shared" si="69"/>
        <v>30.803145756134001</v>
      </c>
      <c r="N1146" s="163">
        <f t="shared" si="70"/>
        <v>30.803145756134001</v>
      </c>
      <c r="O1146" s="165">
        <f>appliance_sim_data!D1148-N1146</f>
        <v>228.196854243866</v>
      </c>
      <c r="P1146" s="165">
        <f t="shared" si="71"/>
        <v>0</v>
      </c>
    </row>
    <row r="1147" spans="8:16" x14ac:dyDescent="0.2">
      <c r="H1147" s="157">
        <v>0.78958333333333297</v>
      </c>
      <c r="I1147" s="126">
        <v>717.88127428254359</v>
      </c>
      <c r="J1147" s="126">
        <v>339.04779393972012</v>
      </c>
      <c r="K1147" s="126">
        <v>0.08</v>
      </c>
      <c r="L1147" s="126">
        <f t="shared" si="68"/>
        <v>57.430501942603485</v>
      </c>
      <c r="M1147" s="126">
        <f t="shared" si="69"/>
        <v>27.123823515177609</v>
      </c>
      <c r="N1147" s="163">
        <f t="shared" si="70"/>
        <v>27.123823515177612</v>
      </c>
      <c r="O1147" s="165">
        <f>appliance_sim_data!D1149-N1147</f>
        <v>351.87617648482239</v>
      </c>
      <c r="P1147" s="165">
        <f t="shared" si="71"/>
        <v>0</v>
      </c>
    </row>
    <row r="1148" spans="8:16" x14ac:dyDescent="0.2">
      <c r="H1148" s="157">
        <v>0.79027777777777797</v>
      </c>
      <c r="I1148" s="126">
        <v>714.7456966021515</v>
      </c>
      <c r="J1148" s="126">
        <v>335.83834388810607</v>
      </c>
      <c r="K1148" s="126">
        <v>0.08</v>
      </c>
      <c r="L1148" s="126">
        <f t="shared" si="68"/>
        <v>57.179655728172122</v>
      </c>
      <c r="M1148" s="126">
        <f t="shared" si="69"/>
        <v>26.867067511048486</v>
      </c>
      <c r="N1148" s="163">
        <f t="shared" si="70"/>
        <v>26.867067511048489</v>
      </c>
      <c r="O1148" s="165">
        <f>appliance_sim_data!D1150-N1148</f>
        <v>352.1329324889515</v>
      </c>
      <c r="P1148" s="165">
        <f t="shared" si="71"/>
        <v>0</v>
      </c>
    </row>
    <row r="1149" spans="8:16" x14ac:dyDescent="0.2">
      <c r="H1149" s="157">
        <v>0.79097222222222197</v>
      </c>
      <c r="I1149" s="126">
        <v>711.57828688187999</v>
      </c>
      <c r="J1149" s="126">
        <v>332.62890802541398</v>
      </c>
      <c r="K1149" s="126">
        <v>0.08</v>
      </c>
      <c r="L1149" s="126">
        <f t="shared" si="68"/>
        <v>56.926262950550402</v>
      </c>
      <c r="M1149" s="126">
        <f t="shared" si="69"/>
        <v>26.610312642033119</v>
      </c>
      <c r="N1149" s="163">
        <f t="shared" si="70"/>
        <v>26.610312642033122</v>
      </c>
      <c r="O1149" s="165">
        <f>appliance_sim_data!D1151-N1149</f>
        <v>352.38968735796686</v>
      </c>
      <c r="P1149" s="165">
        <f t="shared" si="71"/>
        <v>0</v>
      </c>
    </row>
    <row r="1150" spans="8:16" x14ac:dyDescent="0.2">
      <c r="H1150" s="157">
        <v>0.79166666666666696</v>
      </c>
      <c r="I1150" s="126">
        <v>708.37865097220424</v>
      </c>
      <c r="J1150" s="126">
        <v>329.41957029886777</v>
      </c>
      <c r="K1150" s="126">
        <v>0.09</v>
      </c>
      <c r="L1150" s="126">
        <f t="shared" si="68"/>
        <v>63.754078587498377</v>
      </c>
      <c r="M1150" s="126">
        <f t="shared" si="69"/>
        <v>29.647761326898099</v>
      </c>
      <c r="N1150" s="163">
        <f t="shared" si="70"/>
        <v>29.647761326898099</v>
      </c>
      <c r="O1150" s="165">
        <f>appliance_sim_data!D1152-N1150</f>
        <v>349.35223867310191</v>
      </c>
      <c r="P1150" s="165">
        <f t="shared" si="71"/>
        <v>0</v>
      </c>
    </row>
    <row r="1151" spans="8:16" x14ac:dyDescent="0.2">
      <c r="H1151" s="157">
        <v>0.79236111111111096</v>
      </c>
      <c r="I1151" s="126">
        <v>705.14638946983882</v>
      </c>
      <c r="J1151" s="126">
        <v>326.21041552205503</v>
      </c>
      <c r="K1151" s="126">
        <v>0.1</v>
      </c>
      <c r="L1151" s="126">
        <f t="shared" si="68"/>
        <v>70.514638946983879</v>
      </c>
      <c r="M1151" s="126">
        <f t="shared" si="69"/>
        <v>32.621041552205504</v>
      </c>
      <c r="N1151" s="163">
        <f t="shared" si="70"/>
        <v>32.621041552205504</v>
      </c>
      <c r="O1151" s="165">
        <f>appliance_sim_data!D1153-N1151</f>
        <v>346.3789584477945</v>
      </c>
      <c r="P1151" s="165">
        <f t="shared" si="71"/>
        <v>0</v>
      </c>
    </row>
    <row r="1152" spans="8:16" x14ac:dyDescent="0.2">
      <c r="H1152" s="157">
        <v>0.79305555555555596</v>
      </c>
      <c r="I1152" s="126">
        <v>701.88109768186973</v>
      </c>
      <c r="J1152" s="126">
        <v>323.00152940756982</v>
      </c>
      <c r="K1152" s="126">
        <v>0.11</v>
      </c>
      <c r="L1152" s="126">
        <f t="shared" si="68"/>
        <v>77.206920745005675</v>
      </c>
      <c r="M1152" s="126">
        <f t="shared" si="69"/>
        <v>35.530168234832679</v>
      </c>
      <c r="N1152" s="163">
        <f t="shared" si="70"/>
        <v>35.530168234832679</v>
      </c>
      <c r="O1152" s="165">
        <f>appliance_sim_data!D1154-N1152</f>
        <v>343.46983176516733</v>
      </c>
      <c r="P1152" s="165">
        <f t="shared" si="71"/>
        <v>0</v>
      </c>
    </row>
    <row r="1153" spans="8:16" x14ac:dyDescent="0.2">
      <c r="H1153" s="157">
        <v>0.79374999999999996</v>
      </c>
      <c r="I1153" s="126">
        <v>698.58236559267141</v>
      </c>
      <c r="J1153" s="126">
        <v>319.79299860111394</v>
      </c>
      <c r="K1153" s="126">
        <v>0.14000000000000001</v>
      </c>
      <c r="L1153" s="126">
        <f t="shared" si="68"/>
        <v>97.801531182974003</v>
      </c>
      <c r="M1153" s="126">
        <f t="shared" si="69"/>
        <v>44.771019804155955</v>
      </c>
      <c r="N1153" s="163">
        <f t="shared" si="70"/>
        <v>44.771019804155962</v>
      </c>
      <c r="O1153" s="165">
        <f>appliance_sim_data!D1155-N1153</f>
        <v>284.22898019584403</v>
      </c>
      <c r="P1153" s="165">
        <f t="shared" si="71"/>
        <v>0</v>
      </c>
    </row>
    <row r="1154" spans="8:16" x14ac:dyDescent="0.2">
      <c r="H1154" s="157">
        <v>0.79444444444444495</v>
      </c>
      <c r="I1154" s="126">
        <v>695.24977783386942</v>
      </c>
      <c r="J1154" s="126">
        <v>316.58491071712308</v>
      </c>
      <c r="K1154" s="126">
        <v>0.17</v>
      </c>
      <c r="L1154" s="126">
        <f t="shared" si="68"/>
        <v>118.19246223175782</v>
      </c>
      <c r="M1154" s="126">
        <f t="shared" si="69"/>
        <v>53.819434821910924</v>
      </c>
      <c r="N1154" s="163">
        <f t="shared" si="70"/>
        <v>53.819434821910924</v>
      </c>
      <c r="O1154" s="165">
        <f>appliance_sim_data!D1156-N1154</f>
        <v>215.18056517808907</v>
      </c>
      <c r="P1154" s="165">
        <f t="shared" si="71"/>
        <v>0</v>
      </c>
    </row>
    <row r="1155" spans="8:16" x14ac:dyDescent="0.2">
      <c r="H1155" s="157">
        <v>0.79513888888888895</v>
      </c>
      <c r="I1155" s="126">
        <v>691.88291365765519</v>
      </c>
      <c r="J1155" s="126">
        <v>313.37735437600043</v>
      </c>
      <c r="K1155" s="126">
        <v>0.19</v>
      </c>
      <c r="L1155" s="126">
        <f t="shared" si="68"/>
        <v>131.45775359495448</v>
      </c>
      <c r="M1155" s="126">
        <f t="shared" si="69"/>
        <v>59.541697331440083</v>
      </c>
      <c r="N1155" s="163">
        <f t="shared" si="70"/>
        <v>59.541697331440083</v>
      </c>
      <c r="O1155" s="165">
        <f>appliance_sim_data!D1157-N1155</f>
        <v>209.45830266855992</v>
      </c>
      <c r="P1155" s="165">
        <f t="shared" si="71"/>
        <v>0</v>
      </c>
    </row>
    <row r="1156" spans="8:16" x14ac:dyDescent="0.2">
      <c r="H1156" s="157">
        <v>0.79583333333333295</v>
      </c>
      <c r="I1156" s="126">
        <v>688.48134691376276</v>
      </c>
      <c r="J1156" s="126">
        <v>310.17041924303021</v>
      </c>
      <c r="K1156" s="126">
        <v>0.22</v>
      </c>
      <c r="L1156" s="126">
        <f t="shared" si="68"/>
        <v>151.4658963210278</v>
      </c>
      <c r="M1156" s="126">
        <f t="shared" si="69"/>
        <v>68.237492233466654</v>
      </c>
      <c r="N1156" s="163">
        <f t="shared" si="70"/>
        <v>68.237492233466654</v>
      </c>
      <c r="O1156" s="165">
        <f>appliance_sim_data!D1158-N1156</f>
        <v>200.76250776653336</v>
      </c>
      <c r="P1156" s="165">
        <f t="shared" si="71"/>
        <v>0</v>
      </c>
    </row>
    <row r="1157" spans="8:16" x14ac:dyDescent="0.2">
      <c r="H1157" s="157">
        <v>0.79652777777777795</v>
      </c>
      <c r="I1157" s="126">
        <v>685.04464603043994</v>
      </c>
      <c r="J1157" s="126">
        <v>306.96419606905079</v>
      </c>
      <c r="K1157" s="126">
        <v>0.21</v>
      </c>
      <c r="L1157" s="126">
        <f t="shared" si="68"/>
        <v>143.85937566639237</v>
      </c>
      <c r="M1157" s="126">
        <f t="shared" si="69"/>
        <v>64.462481174500667</v>
      </c>
      <c r="N1157" s="163">
        <f t="shared" si="70"/>
        <v>64.462481174500667</v>
      </c>
      <c r="O1157" s="165">
        <f>appliance_sim_data!D1159-N1157</f>
        <v>204.53751882549932</v>
      </c>
      <c r="P1157" s="165">
        <f t="shared" si="71"/>
        <v>0</v>
      </c>
    </row>
    <row r="1158" spans="8:16" x14ac:dyDescent="0.2">
      <c r="H1158" s="157">
        <v>0.79722222222222205</v>
      </c>
      <c r="I1158" s="126">
        <v>681.57237399977669</v>
      </c>
      <c r="J1158" s="126">
        <v>303.75877673296981</v>
      </c>
      <c r="K1158" s="126">
        <v>0.19</v>
      </c>
      <c r="L1158" s="126">
        <f t="shared" si="68"/>
        <v>129.49875105995758</v>
      </c>
      <c r="M1158" s="126">
        <f t="shared" si="69"/>
        <v>57.714167579264263</v>
      </c>
      <c r="N1158" s="163">
        <f t="shared" si="70"/>
        <v>57.71416757926427</v>
      </c>
      <c r="O1158" s="165">
        <f>appliance_sim_data!D1160-N1158</f>
        <v>211.28583242073574</v>
      </c>
      <c r="P1158" s="165">
        <f t="shared" si="71"/>
        <v>0</v>
      </c>
    </row>
    <row r="1159" spans="8:16" x14ac:dyDescent="0.2">
      <c r="H1159" s="157">
        <v>0.79791666666666705</v>
      </c>
      <c r="I1159" s="126">
        <v>678.06408836778132</v>
      </c>
      <c r="J1159" s="126">
        <v>300.55425428622016</v>
      </c>
      <c r="K1159" s="126">
        <v>0.2</v>
      </c>
      <c r="L1159" s="126">
        <f t="shared" si="68"/>
        <v>135.61281767355626</v>
      </c>
      <c r="M1159" s="126">
        <f t="shared" si="69"/>
        <v>60.110850857244031</v>
      </c>
      <c r="N1159" s="163">
        <f t="shared" si="70"/>
        <v>60.110850857244031</v>
      </c>
      <c r="O1159" s="165">
        <f>appliance_sim_data!D1161-N1159</f>
        <v>89.889149142755969</v>
      </c>
      <c r="P1159" s="165">
        <f t="shared" si="71"/>
        <v>0</v>
      </c>
    </row>
    <row r="1160" spans="8:16" x14ac:dyDescent="0.2">
      <c r="H1160" s="157">
        <v>0.79861111111111105</v>
      </c>
      <c r="I1160" s="126">
        <v>674.51934122961325</v>
      </c>
      <c r="J1160" s="126">
        <v>297.35072299924042</v>
      </c>
      <c r="K1160" s="126">
        <v>0.2</v>
      </c>
      <c r="L1160" s="126">
        <f t="shared" si="68"/>
        <v>134.90386824592267</v>
      </c>
      <c r="M1160" s="126">
        <f t="shared" si="69"/>
        <v>59.470144599848084</v>
      </c>
      <c r="N1160" s="163">
        <f t="shared" si="70"/>
        <v>59.470144599848084</v>
      </c>
      <c r="O1160" s="165">
        <f>appliance_sim_data!D1162-N1160</f>
        <v>90.529855400151916</v>
      </c>
      <c r="P1160" s="165">
        <f t="shared" si="71"/>
        <v>0</v>
      </c>
    </row>
    <row r="1161" spans="8:16" x14ac:dyDescent="0.2">
      <c r="H1161" s="157">
        <v>0.79930555555555605</v>
      </c>
      <c r="I1161" s="126">
        <v>670.93767923042356</v>
      </c>
      <c r="J1161" s="126">
        <v>294.1482784100881</v>
      </c>
      <c r="K1161" s="126">
        <v>0.2</v>
      </c>
      <c r="L1161" s="126">
        <f t="shared" si="68"/>
        <v>134.18753584608473</v>
      </c>
      <c r="M1161" s="126">
        <f t="shared" si="69"/>
        <v>58.829655682017624</v>
      </c>
      <c r="N1161" s="163">
        <f t="shared" si="70"/>
        <v>58.829655682017624</v>
      </c>
      <c r="O1161" s="165">
        <f>appliance_sim_data!D1163-N1161</f>
        <v>91.170344317982369</v>
      </c>
      <c r="P1161" s="165">
        <f t="shared" si="71"/>
        <v>0</v>
      </c>
    </row>
    <row r="1162" spans="8:16" x14ac:dyDescent="0.2">
      <c r="H1162" s="157">
        <v>0.8</v>
      </c>
      <c r="I1162" s="126">
        <v>667.31864357226584</v>
      </c>
      <c r="J1162" s="126">
        <v>290.94701737527851</v>
      </c>
      <c r="K1162" s="126">
        <v>0.2</v>
      </c>
      <c r="L1162" s="126">
        <f t="shared" si="68"/>
        <v>133.46372871445317</v>
      </c>
      <c r="M1162" s="126">
        <f t="shared" si="69"/>
        <v>58.189403475055705</v>
      </c>
      <c r="N1162" s="163">
        <f t="shared" si="70"/>
        <v>58.189403475055705</v>
      </c>
      <c r="O1162" s="165">
        <f>appliance_sim_data!D1164-N1162</f>
        <v>91.810596524944287</v>
      </c>
      <c r="P1162" s="165">
        <f t="shared" si="71"/>
        <v>0</v>
      </c>
    </row>
    <row r="1163" spans="8:16" x14ac:dyDescent="0.2">
      <c r="H1163" s="157">
        <v>0.80069444444444404</v>
      </c>
      <c r="I1163" s="126">
        <v>663.66177002760435</v>
      </c>
      <c r="J1163" s="126">
        <v>287.74703812297378</v>
      </c>
      <c r="K1163" s="126">
        <v>0.21</v>
      </c>
      <c r="L1163" s="126">
        <f t="shared" ref="L1163:L1226" si="72">I1163*K1163</f>
        <v>139.36897170579689</v>
      </c>
      <c r="M1163" s="126">
        <f t="shared" ref="M1163:M1226" si="73">J1163*K1163</f>
        <v>60.426878005824491</v>
      </c>
      <c r="N1163" s="163">
        <f t="shared" ref="N1163:N1226" si="74">M1163*$B$46*$B$47</f>
        <v>60.426878005824499</v>
      </c>
      <c r="O1163" s="165">
        <f>appliance_sim_data!D1165-N1163</f>
        <v>1908.5731219941756</v>
      </c>
      <c r="P1163" s="165">
        <f t="shared" ref="P1163:P1226" si="75">IF(O1163&lt;0, ABS(O1163), 0)</f>
        <v>0</v>
      </c>
    </row>
    <row r="1164" spans="8:16" x14ac:dyDescent="0.2">
      <c r="H1164" s="157">
        <v>0.80138888888888904</v>
      </c>
      <c r="I1164" s="126">
        <v>659.96658895995245</v>
      </c>
      <c r="J1164" s="126">
        <v>284.54844030862654</v>
      </c>
      <c r="K1164" s="126">
        <v>0.23</v>
      </c>
      <c r="L1164" s="126">
        <f t="shared" si="72"/>
        <v>151.79231546078907</v>
      </c>
      <c r="M1164" s="126">
        <f t="shared" si="73"/>
        <v>65.4461412709841</v>
      </c>
      <c r="N1164" s="163">
        <f t="shared" si="74"/>
        <v>65.4461412709841</v>
      </c>
      <c r="O1164" s="165">
        <f>appliance_sim_data!D1166-N1164</f>
        <v>1903.5538587290159</v>
      </c>
      <c r="P1164" s="165">
        <f t="shared" si="75"/>
        <v>0</v>
      </c>
    </row>
    <row r="1165" spans="8:16" x14ac:dyDescent="0.2">
      <c r="H1165" s="157">
        <v>0.80208333333333304</v>
      </c>
      <c r="I1165" s="126">
        <v>656.23262535223421</v>
      </c>
      <c r="J1165" s="126">
        <v>281.35132507320606</v>
      </c>
      <c r="K1165" s="126">
        <v>0.25</v>
      </c>
      <c r="L1165" s="126">
        <f t="shared" si="72"/>
        <v>164.05815633805855</v>
      </c>
      <c r="M1165" s="126">
        <f t="shared" si="73"/>
        <v>70.337831268301514</v>
      </c>
      <c r="N1165" s="163">
        <f t="shared" si="74"/>
        <v>70.337831268301514</v>
      </c>
      <c r="O1165" s="165">
        <f>appliance_sim_data!D1167-N1165</f>
        <v>1898.6621687316986</v>
      </c>
      <c r="P1165" s="165">
        <f t="shared" si="75"/>
        <v>0</v>
      </c>
    </row>
    <row r="1166" spans="8:16" x14ac:dyDescent="0.2">
      <c r="H1166" s="157">
        <v>0.80277777777777803</v>
      </c>
      <c r="I1166" s="126">
        <v>652.45939884348797</v>
      </c>
      <c r="J1166" s="126">
        <v>278.15579510413187</v>
      </c>
      <c r="K1166" s="126">
        <v>0.23</v>
      </c>
      <c r="L1166" s="126">
        <f t="shared" si="72"/>
        <v>150.06566173400225</v>
      </c>
      <c r="M1166" s="126">
        <f t="shared" si="73"/>
        <v>63.975832873950331</v>
      </c>
      <c r="N1166" s="163">
        <f t="shared" si="74"/>
        <v>63.975832873950338</v>
      </c>
      <c r="O1166" s="165">
        <f>appliance_sim_data!D1168-N1166</f>
        <v>425.02416712604963</v>
      </c>
      <c r="P1166" s="165">
        <f t="shared" si="75"/>
        <v>0</v>
      </c>
    </row>
    <row r="1167" spans="8:16" x14ac:dyDescent="0.2">
      <c r="H1167" s="157">
        <v>0.80347222222222203</v>
      </c>
      <c r="I1167" s="126">
        <v>648.64642377458983</v>
      </c>
      <c r="J1167" s="126">
        <v>274.96195469905302</v>
      </c>
      <c r="K1167" s="126">
        <v>0.21</v>
      </c>
      <c r="L1167" s="126">
        <f t="shared" si="72"/>
        <v>136.21574899266386</v>
      </c>
      <c r="M1167" s="126">
        <f t="shared" si="73"/>
        <v>57.742010486801135</v>
      </c>
      <c r="N1167" s="163">
        <f t="shared" si="74"/>
        <v>57.742010486801135</v>
      </c>
      <c r="O1167" s="165">
        <f>appliance_sim_data!D1169-N1167</f>
        <v>431.25798951319888</v>
      </c>
      <c r="P1167" s="165">
        <f t="shared" si="75"/>
        <v>0</v>
      </c>
    </row>
    <row r="1168" spans="8:16" x14ac:dyDescent="0.2">
      <c r="H1168" s="157">
        <v>0.80416666666666703</v>
      </c>
      <c r="I1168" s="126">
        <v>644.79320924371757</v>
      </c>
      <c r="J1168" s="126">
        <v>271.76990983261862</v>
      </c>
      <c r="K1168" s="126">
        <v>0.24</v>
      </c>
      <c r="L1168" s="126">
        <f t="shared" si="72"/>
        <v>154.75037021849221</v>
      </c>
      <c r="M1168" s="126">
        <f t="shared" si="73"/>
        <v>65.224778359828463</v>
      </c>
      <c r="N1168" s="163">
        <f t="shared" si="74"/>
        <v>65.224778359828463</v>
      </c>
      <c r="O1168" s="165">
        <f>appliance_sim_data!D1170-N1168</f>
        <v>423.77522164017154</v>
      </c>
      <c r="P1168" s="165">
        <f t="shared" si="75"/>
        <v>0</v>
      </c>
    </row>
    <row r="1169" spans="8:16" x14ac:dyDescent="0.2">
      <c r="H1169" s="157">
        <v>0.80486111111111103</v>
      </c>
      <c r="I1169" s="126">
        <v>640.89925917231506</v>
      </c>
      <c r="J1169" s="126">
        <v>268.57976822638267</v>
      </c>
      <c r="K1169" s="126">
        <v>0.26</v>
      </c>
      <c r="L1169" s="126">
        <f t="shared" si="72"/>
        <v>166.63380738480191</v>
      </c>
      <c r="M1169" s="126">
        <f t="shared" si="73"/>
        <v>69.830739738859492</v>
      </c>
      <c r="N1169" s="163">
        <f t="shared" si="74"/>
        <v>69.830739738859492</v>
      </c>
      <c r="O1169" s="165">
        <f>appliance_sim_data!D1171-N1169</f>
        <v>407.16926026114049</v>
      </c>
      <c r="P1169" s="165">
        <f t="shared" si="75"/>
        <v>0</v>
      </c>
    </row>
    <row r="1170" spans="8:16" x14ac:dyDescent="0.2">
      <c r="H1170" s="157">
        <v>0.80555555555555602</v>
      </c>
      <c r="I1170" s="126">
        <v>636.96407238239078</v>
      </c>
      <c r="J1170" s="126">
        <v>265.39163942200821</v>
      </c>
      <c r="K1170" s="126">
        <v>0.41</v>
      </c>
      <c r="L1170" s="126">
        <f t="shared" si="72"/>
        <v>261.15526967678022</v>
      </c>
      <c r="M1170" s="126">
        <f t="shared" si="73"/>
        <v>108.81057216302337</v>
      </c>
      <c r="N1170" s="163">
        <f t="shared" si="74"/>
        <v>108.81057216302337</v>
      </c>
      <c r="O1170" s="165">
        <f>appliance_sim_data!D1172-N1170</f>
        <v>368.18942783697662</v>
      </c>
      <c r="P1170" s="165">
        <f t="shared" si="75"/>
        <v>0</v>
      </c>
    </row>
    <row r="1171" spans="8:16" x14ac:dyDescent="0.2">
      <c r="H1171" s="157">
        <v>0.80625000000000002</v>
      </c>
      <c r="I1171" s="126">
        <v>632.98714268603658</v>
      </c>
      <c r="J1171" s="126">
        <v>262.20563485794065</v>
      </c>
      <c r="K1171" s="126">
        <v>0.4</v>
      </c>
      <c r="L1171" s="126">
        <f t="shared" si="72"/>
        <v>253.19485707441464</v>
      </c>
      <c r="M1171" s="126">
        <f t="shared" si="73"/>
        <v>104.88225394317627</v>
      </c>
      <c r="N1171" s="163">
        <f t="shared" si="74"/>
        <v>104.88225394317627</v>
      </c>
      <c r="O1171" s="165">
        <f>appliance_sim_data!D1173-N1171</f>
        <v>372.11774605682376</v>
      </c>
      <c r="P1171" s="165">
        <f t="shared" si="75"/>
        <v>0</v>
      </c>
    </row>
    <row r="1172" spans="8:16" x14ac:dyDescent="0.2">
      <c r="H1172" s="157">
        <v>0.80694444444444402</v>
      </c>
      <c r="I1172" s="126">
        <v>628.9679589881008</v>
      </c>
      <c r="J1172" s="126">
        <v>259.02186794971925</v>
      </c>
      <c r="K1172" s="126">
        <v>0.44</v>
      </c>
      <c r="L1172" s="126">
        <f t="shared" si="72"/>
        <v>276.74590195476435</v>
      </c>
      <c r="M1172" s="126">
        <f t="shared" si="73"/>
        <v>113.96962189787646</v>
      </c>
      <c r="N1172" s="163">
        <f t="shared" si="74"/>
        <v>113.96962189787646</v>
      </c>
      <c r="O1172" s="165">
        <f>appliance_sim_data!D1174-N1172</f>
        <v>363.03037810212356</v>
      </c>
      <c r="P1172" s="165">
        <f t="shared" si="75"/>
        <v>0</v>
      </c>
    </row>
    <row r="1173" spans="8:16" x14ac:dyDescent="0.2">
      <c r="H1173" s="157">
        <v>0.80763888888888902</v>
      </c>
      <c r="I1173" s="126">
        <v>624.9060054030399</v>
      </c>
      <c r="J1173" s="126">
        <v>255.84045417411889</v>
      </c>
      <c r="K1173" s="126">
        <v>0.45</v>
      </c>
      <c r="L1173" s="126">
        <f t="shared" si="72"/>
        <v>281.20770243136798</v>
      </c>
      <c r="M1173" s="126">
        <f t="shared" si="73"/>
        <v>115.1282043783535</v>
      </c>
      <c r="N1173" s="163">
        <f t="shared" si="74"/>
        <v>115.12820437835352</v>
      </c>
      <c r="O1173" s="165">
        <f>appliance_sim_data!D1175-N1173</f>
        <v>361.87179562164647</v>
      </c>
      <c r="P1173" s="165">
        <f t="shared" si="75"/>
        <v>0</v>
      </c>
    </row>
    <row r="1174" spans="8:16" x14ac:dyDescent="0.2">
      <c r="H1174" s="157">
        <v>0.80833333333333302</v>
      </c>
      <c r="I1174" s="126">
        <v>620.80076138703225</v>
      </c>
      <c r="J1174" s="126">
        <v>252.66151115731952</v>
      </c>
      <c r="K1174" s="126">
        <v>0.46</v>
      </c>
      <c r="L1174" s="126">
        <f t="shared" si="72"/>
        <v>285.56835023803484</v>
      </c>
      <c r="M1174" s="126">
        <f t="shared" si="73"/>
        <v>116.22429513236699</v>
      </c>
      <c r="N1174" s="163">
        <f t="shared" si="74"/>
        <v>116.22429513236699</v>
      </c>
      <c r="O1174" s="165">
        <f>appliance_sim_data!D1176-N1174</f>
        <v>491.77570486763301</v>
      </c>
      <c r="P1174" s="165">
        <f t="shared" si="75"/>
        <v>0</v>
      </c>
    </row>
    <row r="1175" spans="8:16" x14ac:dyDescent="0.2">
      <c r="H1175" s="157">
        <v>0.80902777777777801</v>
      </c>
      <c r="I1175" s="126">
        <v>616.65170188651416</v>
      </c>
      <c r="J1175" s="126">
        <v>249.48515876730966</v>
      </c>
      <c r="K1175" s="126">
        <v>0.64</v>
      </c>
      <c r="L1175" s="126">
        <f t="shared" si="72"/>
        <v>394.6570892073691</v>
      </c>
      <c r="M1175" s="126">
        <f t="shared" si="73"/>
        <v>159.67050161107818</v>
      </c>
      <c r="N1175" s="163">
        <f t="shared" si="74"/>
        <v>159.67050161107818</v>
      </c>
      <c r="O1175" s="165">
        <f>appliance_sim_data!D1177-N1175</f>
        <v>448.32949838892182</v>
      </c>
      <c r="P1175" s="165">
        <f t="shared" si="75"/>
        <v>0</v>
      </c>
    </row>
    <row r="1176" spans="8:16" x14ac:dyDescent="0.2">
      <c r="H1176" s="157">
        <v>0.80972222222222201</v>
      </c>
      <c r="I1176" s="126">
        <v>612.45829750439077</v>
      </c>
      <c r="J1176" s="126">
        <v>246.31151921074456</v>
      </c>
      <c r="K1176" s="126">
        <v>0.42</v>
      </c>
      <c r="L1176" s="126">
        <f t="shared" si="72"/>
        <v>257.23248495184413</v>
      </c>
      <c r="M1176" s="126">
        <f t="shared" si="73"/>
        <v>103.45083806851271</v>
      </c>
      <c r="N1176" s="163">
        <f t="shared" si="74"/>
        <v>103.45083806851272</v>
      </c>
      <c r="O1176" s="165">
        <f>appliance_sim_data!D1178-N1176</f>
        <v>504.54916193148728</v>
      </c>
      <c r="P1176" s="165">
        <f t="shared" si="75"/>
        <v>0</v>
      </c>
    </row>
    <row r="1177" spans="8:16" x14ac:dyDescent="0.2">
      <c r="H1177" s="157">
        <v>0.81041666666666701</v>
      </c>
      <c r="I1177" s="126">
        <v>608.22001468524206</v>
      </c>
      <c r="J1177" s="126">
        <v>243.14071713448556</v>
      </c>
      <c r="K1177" s="126">
        <v>0.41</v>
      </c>
      <c r="L1177" s="126">
        <f t="shared" si="72"/>
        <v>249.37020602094924</v>
      </c>
      <c r="M1177" s="126">
        <f t="shared" si="73"/>
        <v>99.687694025139066</v>
      </c>
      <c r="N1177" s="163">
        <f t="shared" si="74"/>
        <v>99.687694025139081</v>
      </c>
      <c r="O1177" s="165">
        <f>appliance_sim_data!D1179-N1177</f>
        <v>349.31230597486092</v>
      </c>
      <c r="P1177" s="165">
        <f t="shared" si="75"/>
        <v>0</v>
      </c>
    </row>
    <row r="1178" spans="8:16" x14ac:dyDescent="0.2">
      <c r="H1178" s="157">
        <v>0.81111111111111101</v>
      </c>
      <c r="I1178" s="126">
        <v>603.93631592097222</v>
      </c>
      <c r="J1178" s="126">
        <v>239.97287973207466</v>
      </c>
      <c r="K1178" s="126">
        <v>0.41</v>
      </c>
      <c r="L1178" s="126">
        <f t="shared" si="72"/>
        <v>247.61388952759859</v>
      </c>
      <c r="M1178" s="126">
        <f t="shared" si="73"/>
        <v>98.3888806901506</v>
      </c>
      <c r="N1178" s="163">
        <f t="shared" si="74"/>
        <v>98.3888806901506</v>
      </c>
      <c r="O1178" s="165">
        <f>appliance_sim_data!D1180-N1178</f>
        <v>350.61111930984941</v>
      </c>
      <c r="P1178" s="165">
        <f t="shared" si="75"/>
        <v>0</v>
      </c>
    </row>
    <row r="1179" spans="8:16" x14ac:dyDescent="0.2">
      <c r="H1179" s="157">
        <v>0.811805555555556</v>
      </c>
      <c r="I1179" s="126">
        <v>599.60665997842034</v>
      </c>
      <c r="J1179" s="126">
        <v>236.80813685539567</v>
      </c>
      <c r="K1179" s="126">
        <v>0.37</v>
      </c>
      <c r="L1179" s="126">
        <f t="shared" si="72"/>
        <v>221.85446419201551</v>
      </c>
      <c r="M1179" s="126">
        <f t="shared" si="73"/>
        <v>87.619010636496398</v>
      </c>
      <c r="N1179" s="163">
        <f t="shared" si="74"/>
        <v>87.619010636496398</v>
      </c>
      <c r="O1179" s="165">
        <f>appliance_sim_data!D1181-N1179</f>
        <v>361.3809893635036</v>
      </c>
      <c r="P1179" s="165">
        <f t="shared" si="75"/>
        <v>0</v>
      </c>
    </row>
    <row r="1180" spans="8:16" x14ac:dyDescent="0.2">
      <c r="H1180" s="157">
        <v>0.8125</v>
      </c>
      <c r="I1180" s="126">
        <v>595.23050215058345</v>
      </c>
      <c r="J1180" s="126">
        <v>233.64662113179878</v>
      </c>
      <c r="K1180" s="126">
        <v>0.38</v>
      </c>
      <c r="L1180" s="126">
        <f t="shared" si="72"/>
        <v>226.18759081722172</v>
      </c>
      <c r="M1180" s="126">
        <f t="shared" si="73"/>
        <v>88.785716030083535</v>
      </c>
      <c r="N1180" s="163">
        <f t="shared" si="74"/>
        <v>88.785716030083549</v>
      </c>
      <c r="O1180" s="165">
        <f>appliance_sim_data!D1182-N1180</f>
        <v>360.21428396991644</v>
      </c>
      <c r="P1180" s="165">
        <f t="shared" si="75"/>
        <v>0</v>
      </c>
    </row>
    <row r="1181" spans="8:16" x14ac:dyDescent="0.2">
      <c r="H1181" s="157">
        <v>0.813194444444444</v>
      </c>
      <c r="I1181" s="126">
        <v>590.80729453319316</v>
      </c>
      <c r="J1181" s="126">
        <v>230.48846808696879</v>
      </c>
      <c r="K1181" s="126">
        <v>0.33</v>
      </c>
      <c r="L1181" s="126">
        <f t="shared" si="72"/>
        <v>194.96640719595376</v>
      </c>
      <c r="M1181" s="126">
        <f t="shared" si="73"/>
        <v>76.061194468699711</v>
      </c>
      <c r="N1181" s="163">
        <f t="shared" si="74"/>
        <v>76.061194468699711</v>
      </c>
      <c r="O1181" s="165">
        <f>appliance_sim_data!D1183-N1181</f>
        <v>372.93880553130032</v>
      </c>
      <c r="P1181" s="165">
        <f t="shared" si="75"/>
        <v>0</v>
      </c>
    </row>
    <row r="1182" spans="8:16" x14ac:dyDescent="0.2">
      <c r="H1182" s="157">
        <v>0.81388888888888899</v>
      </c>
      <c r="I1182" s="126">
        <v>586.3364863285525</v>
      </c>
      <c r="J1182" s="126">
        <v>227.33381627385432</v>
      </c>
      <c r="K1182" s="126">
        <v>0.32</v>
      </c>
      <c r="L1182" s="126">
        <f t="shared" si="72"/>
        <v>187.62767562513679</v>
      </c>
      <c r="M1182" s="126">
        <f t="shared" si="73"/>
        <v>72.746821207633388</v>
      </c>
      <c r="N1182" s="163">
        <f t="shared" si="74"/>
        <v>72.746821207633388</v>
      </c>
      <c r="O1182" s="165">
        <f>appliance_sim_data!D1184-N1182</f>
        <v>376.25317879236661</v>
      </c>
      <c r="P1182" s="165">
        <f t="shared" si="75"/>
        <v>0</v>
      </c>
    </row>
    <row r="1183" spans="8:16" x14ac:dyDescent="0.2">
      <c r="H1183" s="157">
        <v>0.81458333333333299</v>
      </c>
      <c r="I1183" s="126">
        <v>581.81752417863629</v>
      </c>
      <c r="J1183" s="126">
        <v>224.18280740797073</v>
      </c>
      <c r="K1183" s="126">
        <v>0.33</v>
      </c>
      <c r="L1183" s="126">
        <f t="shared" si="72"/>
        <v>191.99978297894998</v>
      </c>
      <c r="M1183" s="126">
        <f t="shared" si="73"/>
        <v>73.98032644463035</v>
      </c>
      <c r="N1183" s="163">
        <f t="shared" si="74"/>
        <v>73.98032644463035</v>
      </c>
      <c r="O1183" s="165">
        <f>appliance_sim_data!D1185-N1183</f>
        <v>375.01967355536965</v>
      </c>
      <c r="P1183" s="165">
        <f t="shared" si="75"/>
        <v>0</v>
      </c>
    </row>
    <row r="1184" spans="8:16" x14ac:dyDescent="0.2">
      <c r="H1184" s="157">
        <v>0.81527777777777799</v>
      </c>
      <c r="I1184" s="126">
        <v>577.24985252961937</v>
      </c>
      <c r="J1184" s="126">
        <v>221.03558650941775</v>
      </c>
      <c r="K1184" s="126">
        <v>0.35</v>
      </c>
      <c r="L1184" s="126">
        <f t="shared" si="72"/>
        <v>202.03744838536676</v>
      </c>
      <c r="M1184" s="126">
        <f t="shared" si="73"/>
        <v>77.36245527829621</v>
      </c>
      <c r="N1184" s="163">
        <f t="shared" si="74"/>
        <v>77.362455278296224</v>
      </c>
      <c r="O1184" s="165">
        <f>appliance_sim_data!D1186-N1184</f>
        <v>371.63754472170376</v>
      </c>
      <c r="P1184" s="165">
        <f t="shared" si="75"/>
        <v>0</v>
      </c>
    </row>
    <row r="1185" spans="8:16" x14ac:dyDescent="0.2">
      <c r="H1185" s="157">
        <v>0.81597222222222199</v>
      </c>
      <c r="I1185" s="126">
        <v>572.63291403015171</v>
      </c>
      <c r="J1185" s="126">
        <v>217.89230205196966</v>
      </c>
      <c r="K1185" s="126">
        <v>0.37</v>
      </c>
      <c r="L1185" s="126">
        <f t="shared" si="72"/>
        <v>211.87417819115612</v>
      </c>
      <c r="M1185" s="126">
        <f t="shared" si="73"/>
        <v>80.620151759228776</v>
      </c>
      <c r="N1185" s="163">
        <f t="shared" si="74"/>
        <v>80.620151759228776</v>
      </c>
      <c r="O1185" s="165">
        <f>appliance_sim_data!D1187-N1185</f>
        <v>2028.3798482407713</v>
      </c>
      <c r="P1185" s="165">
        <f t="shared" si="75"/>
        <v>0</v>
      </c>
    </row>
    <row r="1186" spans="8:16" x14ac:dyDescent="0.2">
      <c r="H1186" s="157">
        <v>0.81666666666666698</v>
      </c>
      <c r="I1186" s="126">
        <v>567.9661499658713</v>
      </c>
      <c r="J1186" s="126">
        <v>214.75310611962544</v>
      </c>
      <c r="K1186" s="126">
        <v>0.38</v>
      </c>
      <c r="L1186" s="126">
        <f t="shared" si="72"/>
        <v>215.82713698703108</v>
      </c>
      <c r="M1186" s="126">
        <f t="shared" si="73"/>
        <v>81.606180325457672</v>
      </c>
      <c r="N1186" s="163">
        <f t="shared" si="74"/>
        <v>81.606180325457672</v>
      </c>
      <c r="O1186" s="165">
        <f>appliance_sim_data!D1188-N1186</f>
        <v>2027.3938196745423</v>
      </c>
      <c r="P1186" s="165">
        <f t="shared" si="75"/>
        <v>0</v>
      </c>
    </row>
    <row r="1187" spans="8:16" x14ac:dyDescent="0.2">
      <c r="H1187" s="157">
        <v>0.81736111111111098</v>
      </c>
      <c r="I1187" s="126">
        <v>563.24900073280583</v>
      </c>
      <c r="J1187" s="126">
        <v>211.61815457100954</v>
      </c>
      <c r="K1187" s="126">
        <v>0.36</v>
      </c>
      <c r="L1187" s="126">
        <f t="shared" si="72"/>
        <v>202.76964026381009</v>
      </c>
      <c r="M1187" s="126">
        <f t="shared" si="73"/>
        <v>76.182535645563433</v>
      </c>
      <c r="N1187" s="163">
        <f t="shared" si="74"/>
        <v>76.182535645563448</v>
      </c>
      <c r="O1187" s="165">
        <f>appliance_sim_data!D1189-N1187</f>
        <v>2032.8174643544367</v>
      </c>
      <c r="P1187" s="165">
        <f t="shared" si="75"/>
        <v>0</v>
      </c>
    </row>
    <row r="1188" spans="8:16" x14ac:dyDescent="0.2">
      <c r="H1188" s="157">
        <v>0.81805555555555598</v>
      </c>
      <c r="I1188" s="126">
        <v>558.48090635252049</v>
      </c>
      <c r="J1188" s="126">
        <v>208.48760721205139</v>
      </c>
      <c r="K1188" s="126">
        <v>0.36</v>
      </c>
      <c r="L1188" s="126">
        <f t="shared" si="72"/>
        <v>201.05312628690737</v>
      </c>
      <c r="M1188" s="126">
        <f t="shared" si="73"/>
        <v>75.055538596338494</v>
      </c>
      <c r="N1188" s="163">
        <f t="shared" si="74"/>
        <v>75.055538596338494</v>
      </c>
      <c r="O1188" s="165">
        <f>appliance_sim_data!D1190-N1188</f>
        <v>163.94446140366151</v>
      </c>
      <c r="P1188" s="165">
        <f t="shared" si="75"/>
        <v>0</v>
      </c>
    </row>
    <row r="1189" spans="8:16" x14ac:dyDescent="0.2">
      <c r="H1189" s="157">
        <v>0.81874999999999998</v>
      </c>
      <c r="I1189" s="126">
        <v>553.66130703207591</v>
      </c>
      <c r="J1189" s="126">
        <v>205.36162797739382</v>
      </c>
      <c r="K1189" s="126">
        <v>0.75</v>
      </c>
      <c r="L1189" s="126">
        <f t="shared" si="72"/>
        <v>415.24598027405693</v>
      </c>
      <c r="M1189" s="126">
        <f t="shared" si="73"/>
        <v>154.02122098304537</v>
      </c>
      <c r="N1189" s="163">
        <f t="shared" si="74"/>
        <v>154.0212209830454</v>
      </c>
      <c r="O1189" s="165">
        <f>appliance_sim_data!D1191-N1189</f>
        <v>84.978779016954604</v>
      </c>
      <c r="P1189" s="165">
        <f t="shared" si="75"/>
        <v>0</v>
      </c>
    </row>
    <row r="1190" spans="8:16" x14ac:dyDescent="0.2">
      <c r="H1190" s="157">
        <v>0.81944444444444497</v>
      </c>
      <c r="I1190" s="126">
        <v>548.78964377206262</v>
      </c>
      <c r="J1190" s="126">
        <v>202.2403851209985</v>
      </c>
      <c r="K1190" s="126">
        <v>0.66</v>
      </c>
      <c r="L1190" s="126">
        <f t="shared" si="72"/>
        <v>362.20116488956137</v>
      </c>
      <c r="M1190" s="126">
        <f t="shared" si="73"/>
        <v>133.47865417985901</v>
      </c>
      <c r="N1190" s="163">
        <f t="shared" si="74"/>
        <v>133.47865417985901</v>
      </c>
      <c r="O1190" s="165">
        <f>appliance_sim_data!D1192-N1190</f>
        <v>105.52134582014099</v>
      </c>
      <c r="P1190" s="165">
        <f t="shared" si="75"/>
        <v>0</v>
      </c>
    </row>
    <row r="1191" spans="8:16" x14ac:dyDescent="0.2">
      <c r="H1191" s="157">
        <v>0.82013888888888897</v>
      </c>
      <c r="I1191" s="126">
        <v>543.86535902624246</v>
      </c>
      <c r="J1191" s="126">
        <v>199.12405141645496</v>
      </c>
      <c r="K1191" s="126">
        <v>0.56999999999999995</v>
      </c>
      <c r="L1191" s="126">
        <f t="shared" si="72"/>
        <v>310.00325464495819</v>
      </c>
      <c r="M1191" s="126">
        <f t="shared" si="73"/>
        <v>113.50070930737932</v>
      </c>
      <c r="N1191" s="163">
        <f t="shared" si="74"/>
        <v>113.50070930737932</v>
      </c>
      <c r="O1191" s="165">
        <f>appliance_sim_data!D1193-N1191</f>
        <v>125.49929069262068</v>
      </c>
      <c r="P1191" s="165">
        <f t="shared" si="75"/>
        <v>0</v>
      </c>
    </row>
    <row r="1192" spans="8:16" x14ac:dyDescent="0.2">
      <c r="H1192" s="157">
        <v>0.82083333333333297</v>
      </c>
      <c r="I1192" s="126">
        <v>538.88789741654023</v>
      </c>
      <c r="J1192" s="126">
        <v>196.01280436751134</v>
      </c>
      <c r="K1192" s="126">
        <v>0.54</v>
      </c>
      <c r="L1192" s="126">
        <f t="shared" si="72"/>
        <v>290.99946460493175</v>
      </c>
      <c r="M1192" s="126">
        <f t="shared" si="73"/>
        <v>105.84691435845613</v>
      </c>
      <c r="N1192" s="163">
        <f t="shared" si="74"/>
        <v>105.84691435845615</v>
      </c>
      <c r="O1192" s="165">
        <f>appliance_sim_data!D1194-N1192</f>
        <v>133.15308564154384</v>
      </c>
      <c r="P1192" s="165">
        <f t="shared" si="75"/>
        <v>0</v>
      </c>
    </row>
    <row r="1193" spans="8:16" x14ac:dyDescent="0.2">
      <c r="H1193" s="157">
        <v>0.82152777777777797</v>
      </c>
      <c r="I1193" s="126">
        <v>533.85670650744783</v>
      </c>
      <c r="J1193" s="126">
        <v>192.90682642939748</v>
      </c>
      <c r="K1193" s="126">
        <v>0.54</v>
      </c>
      <c r="L1193" s="126">
        <f t="shared" si="72"/>
        <v>288.28262151402186</v>
      </c>
      <c r="M1193" s="126">
        <f t="shared" si="73"/>
        <v>104.16968627187465</v>
      </c>
      <c r="N1193" s="163">
        <f t="shared" si="74"/>
        <v>104.16968627187467</v>
      </c>
      <c r="O1193" s="165">
        <f>appliance_sim_data!D1195-N1193</f>
        <v>3.8303137281253328</v>
      </c>
      <c r="P1193" s="165">
        <f t="shared" si="75"/>
        <v>0</v>
      </c>
    </row>
    <row r="1194" spans="8:16" x14ac:dyDescent="0.2">
      <c r="H1194" s="157">
        <v>0.82222222222222197</v>
      </c>
      <c r="I1194" s="126">
        <v>528.77123764415478</v>
      </c>
      <c r="J1194" s="126">
        <v>189.80630524152147</v>
      </c>
      <c r="K1194" s="126">
        <v>0.53</v>
      </c>
      <c r="L1194" s="126">
        <f t="shared" si="72"/>
        <v>280.24875595140207</v>
      </c>
      <c r="M1194" s="126">
        <f t="shared" si="73"/>
        <v>100.59734177800638</v>
      </c>
      <c r="N1194" s="163">
        <f t="shared" si="74"/>
        <v>100.59734177800638</v>
      </c>
      <c r="O1194" s="165">
        <f>appliance_sim_data!D1196-N1194</f>
        <v>7.4026582219936188</v>
      </c>
      <c r="P1194" s="165">
        <f t="shared" si="75"/>
        <v>0</v>
      </c>
    </row>
    <row r="1195" spans="8:16" x14ac:dyDescent="0.2">
      <c r="H1195" s="157">
        <v>0.82291666666666696</v>
      </c>
      <c r="I1195" s="126">
        <v>523.63094685905128</v>
      </c>
      <c r="J1195" s="126">
        <v>186.71143387216671</v>
      </c>
      <c r="K1195" s="126">
        <v>0.73</v>
      </c>
      <c r="L1195" s="126">
        <f t="shared" si="72"/>
        <v>382.25059120710745</v>
      </c>
      <c r="M1195" s="126">
        <f t="shared" si="73"/>
        <v>136.2993467266817</v>
      </c>
      <c r="N1195" s="163">
        <f t="shared" si="74"/>
        <v>136.2993467266817</v>
      </c>
      <c r="O1195" s="165">
        <f>appliance_sim_data!D1197-N1195</f>
        <v>-28.299346726681705</v>
      </c>
      <c r="P1195" s="165">
        <f t="shared" si="75"/>
        <v>28.299346726681705</v>
      </c>
    </row>
    <row r="1196" spans="8:16" x14ac:dyDescent="0.2">
      <c r="H1196" s="157">
        <v>0.82361111111111096</v>
      </c>
      <c r="I1196" s="126">
        <v>518.43529585157182</v>
      </c>
      <c r="J1196" s="126">
        <v>183.62241107584339</v>
      </c>
      <c r="K1196" s="126">
        <v>0.73</v>
      </c>
      <c r="L1196" s="126">
        <f t="shared" si="72"/>
        <v>378.4577659716474</v>
      </c>
      <c r="M1196" s="126">
        <f t="shared" si="73"/>
        <v>134.04436008536567</v>
      </c>
      <c r="N1196" s="163">
        <f t="shared" si="74"/>
        <v>134.0443600853657</v>
      </c>
      <c r="O1196" s="165">
        <f>appliance_sim_data!D1198-N1196</f>
        <v>-26.044360085365696</v>
      </c>
      <c r="P1196" s="165">
        <f t="shared" si="75"/>
        <v>26.044360085365696</v>
      </c>
    </row>
    <row r="1197" spans="8:16" x14ac:dyDescent="0.2">
      <c r="H1197" s="157">
        <v>0.82430555555555596</v>
      </c>
      <c r="I1197" s="126">
        <v>513.18375304672372</v>
      </c>
      <c r="J1197" s="126">
        <v>180.53944156399567</v>
      </c>
      <c r="K1197" s="126">
        <v>0.79</v>
      </c>
      <c r="L1197" s="126">
        <f t="shared" si="72"/>
        <v>405.41516490691174</v>
      </c>
      <c r="M1197" s="126">
        <f t="shared" si="73"/>
        <v>142.62615883555659</v>
      </c>
      <c r="N1197" s="163">
        <f t="shared" si="74"/>
        <v>142.62615883555659</v>
      </c>
      <c r="O1197" s="165">
        <f>appliance_sim_data!D1199-N1197</f>
        <v>-34.626158835556595</v>
      </c>
      <c r="P1197" s="165">
        <f t="shared" si="75"/>
        <v>34.626158835556595</v>
      </c>
    </row>
    <row r="1198" spans="8:16" x14ac:dyDescent="0.2">
      <c r="H1198" s="157">
        <v>0.82499999999999996</v>
      </c>
      <c r="I1198" s="126">
        <v>507.87579473801532</v>
      </c>
      <c r="J1198" s="126">
        <v>177.46273628979711</v>
      </c>
      <c r="K1198" s="126">
        <v>0.8</v>
      </c>
      <c r="L1198" s="126">
        <f t="shared" si="72"/>
        <v>406.30063579041229</v>
      </c>
      <c r="M1198" s="126">
        <f t="shared" si="73"/>
        <v>141.97018903183769</v>
      </c>
      <c r="N1198" s="163">
        <f t="shared" si="74"/>
        <v>141.97018903183769</v>
      </c>
      <c r="O1198" s="165">
        <f>appliance_sim_data!D1200-N1198</f>
        <v>-33.970189031837691</v>
      </c>
      <c r="P1198" s="165">
        <f t="shared" si="75"/>
        <v>33.970189031837691</v>
      </c>
    </row>
    <row r="1199" spans="8:16" x14ac:dyDescent="0.2">
      <c r="H1199" s="157">
        <v>0.82569444444444495</v>
      </c>
      <c r="I1199" s="126">
        <v>502.51090632090171</v>
      </c>
      <c r="J1199" s="126">
        <v>174.39251274780071</v>
      </c>
      <c r="K1199" s="126">
        <v>0.84</v>
      </c>
      <c r="L1199" s="126">
        <f t="shared" si="72"/>
        <v>422.10916130955741</v>
      </c>
      <c r="M1199" s="126">
        <f t="shared" si="73"/>
        <v>146.48971070815259</v>
      </c>
      <c r="N1199" s="163">
        <f t="shared" si="74"/>
        <v>146.48971070815261</v>
      </c>
      <c r="O1199" s="165">
        <f>appliance_sim_data!D1201-N1199</f>
        <v>-38.489710708152614</v>
      </c>
      <c r="P1199" s="165">
        <f t="shared" si="75"/>
        <v>38.489710708152614</v>
      </c>
    </row>
    <row r="1200" spans="8:16" x14ac:dyDescent="0.2">
      <c r="H1200" s="157">
        <v>0.82638888888888895</v>
      </c>
      <c r="I1200" s="126">
        <v>497.08858362333353</v>
      </c>
      <c r="J1200" s="126">
        <v>171.32899528927243</v>
      </c>
      <c r="K1200" s="126">
        <v>0.8</v>
      </c>
      <c r="L1200" s="126">
        <f t="shared" si="72"/>
        <v>397.67086689866687</v>
      </c>
      <c r="M1200" s="126">
        <f t="shared" si="73"/>
        <v>137.06319623141795</v>
      </c>
      <c r="N1200" s="163">
        <f t="shared" si="74"/>
        <v>137.06319623141795</v>
      </c>
      <c r="O1200" s="165">
        <f>appliance_sim_data!D1202-N1200</f>
        <v>-29.063196231417948</v>
      </c>
      <c r="P1200" s="165">
        <f t="shared" si="75"/>
        <v>29.063196231417948</v>
      </c>
    </row>
    <row r="1201" spans="8:16" x14ac:dyDescent="0.2">
      <c r="H1201" s="157">
        <v>0.82708333333333295</v>
      </c>
      <c r="I1201" s="126">
        <v>491.60833434044827</v>
      </c>
      <c r="J1201" s="126">
        <v>168.27241545406642</v>
      </c>
      <c r="K1201" s="126">
        <v>0.8</v>
      </c>
      <c r="L1201" s="126">
        <f t="shared" si="72"/>
        <v>393.28666747235866</v>
      </c>
      <c r="M1201" s="126">
        <f t="shared" si="73"/>
        <v>134.61793236325315</v>
      </c>
      <c r="N1201" s="163">
        <f t="shared" si="74"/>
        <v>134.61793236325317</v>
      </c>
      <c r="O1201" s="165">
        <f>appliance_sim_data!D1203-N1201</f>
        <v>-26.617932363253175</v>
      </c>
      <c r="P1201" s="165">
        <f t="shared" si="75"/>
        <v>26.617932363253175</v>
      </c>
    </row>
    <row r="1202" spans="8:16" x14ac:dyDescent="0.2">
      <c r="H1202" s="157">
        <v>0.82777777777777795</v>
      </c>
      <c r="I1202" s="126">
        <v>486.06967958094913</v>
      </c>
      <c r="J1202" s="126">
        <v>165.2230123199482</v>
      </c>
      <c r="K1202" s="126">
        <v>0.8</v>
      </c>
      <c r="L1202" s="126">
        <f t="shared" si="72"/>
        <v>388.8557436647593</v>
      </c>
      <c r="M1202" s="126">
        <f t="shared" si="73"/>
        <v>132.17840985595856</v>
      </c>
      <c r="N1202" s="163">
        <f t="shared" si="74"/>
        <v>132.17840985595856</v>
      </c>
      <c r="O1202" s="165">
        <f>appliance_sim_data!D1204-N1202</f>
        <v>-24.178409855958563</v>
      </c>
      <c r="P1202" s="165">
        <f t="shared" si="75"/>
        <v>24.178409855958563</v>
      </c>
    </row>
    <row r="1203" spans="8:16" x14ac:dyDescent="0.2">
      <c r="H1203" s="157">
        <v>0.82847222222222205</v>
      </c>
      <c r="I1203" s="126">
        <v>480.47215553325822</v>
      </c>
      <c r="J1203" s="126">
        <v>162.18103287032457</v>
      </c>
      <c r="K1203" s="126">
        <v>0.8</v>
      </c>
      <c r="L1203" s="126">
        <f t="shared" si="72"/>
        <v>384.37772442660662</v>
      </c>
      <c r="M1203" s="126">
        <f t="shared" si="73"/>
        <v>129.74482629625967</v>
      </c>
      <c r="N1203" s="163">
        <f t="shared" si="74"/>
        <v>129.74482629625967</v>
      </c>
      <c r="O1203" s="165">
        <f>appliance_sim_data!D1205-N1203</f>
        <v>-21.744826296259674</v>
      </c>
      <c r="P1203" s="165">
        <f t="shared" si="75"/>
        <v>21.744826296259674</v>
      </c>
    </row>
    <row r="1204" spans="8:16" x14ac:dyDescent="0.2">
      <c r="H1204" s="157">
        <v>0.82916666666666705</v>
      </c>
      <c r="I1204" s="126">
        <v>474.81531526012884</v>
      </c>
      <c r="J1204" s="126">
        <v>159.14673238139619</v>
      </c>
      <c r="K1204" s="126">
        <v>0.68</v>
      </c>
      <c r="L1204" s="126">
        <f t="shared" si="72"/>
        <v>322.87441437688761</v>
      </c>
      <c r="M1204" s="126">
        <f t="shared" si="73"/>
        <v>108.21977801934942</v>
      </c>
      <c r="N1204" s="163">
        <f t="shared" si="74"/>
        <v>108.21977801934943</v>
      </c>
      <c r="O1204" s="165">
        <f>appliance_sim_data!D1206-N1204</f>
        <v>-0.21977801934943386</v>
      </c>
      <c r="P1204" s="165">
        <f t="shared" si="75"/>
        <v>0.21977801934943386</v>
      </c>
    </row>
    <row r="1205" spans="8:16" x14ac:dyDescent="0.2">
      <c r="H1205" s="157">
        <v>0.82986111111111105</v>
      </c>
      <c r="I1205" s="126">
        <v>469.09873063098968</v>
      </c>
      <c r="J1205" s="126">
        <v>156.12037482978536</v>
      </c>
      <c r="K1205" s="126">
        <v>0.46</v>
      </c>
      <c r="L1205" s="126">
        <f t="shared" si="72"/>
        <v>215.78541609025527</v>
      </c>
      <c r="M1205" s="126">
        <f t="shared" si="73"/>
        <v>71.815372421701269</v>
      </c>
      <c r="N1205" s="163">
        <f t="shared" si="74"/>
        <v>71.815372421701269</v>
      </c>
      <c r="O1205" s="165">
        <f>appliance_sim_data!D1207-N1205</f>
        <v>36.184627578298731</v>
      </c>
      <c r="P1205" s="165">
        <f t="shared" si="75"/>
        <v>0</v>
      </c>
    </row>
    <row r="1206" spans="8:16" x14ac:dyDescent="0.2">
      <c r="H1206" s="157">
        <v>0.83055555555555605</v>
      </c>
      <c r="I1206" s="126">
        <v>463.32199440198798</v>
      </c>
      <c r="J1206" s="126">
        <v>153.10223332176912</v>
      </c>
      <c r="K1206" s="126">
        <v>0.49</v>
      </c>
      <c r="L1206" s="126">
        <f t="shared" si="72"/>
        <v>227.0277772569741</v>
      </c>
      <c r="M1206" s="126">
        <f t="shared" si="73"/>
        <v>75.020094327666868</v>
      </c>
      <c r="N1206" s="163">
        <f t="shared" si="74"/>
        <v>75.020094327666868</v>
      </c>
      <c r="O1206" s="165">
        <f>appliance_sim_data!D1208-N1206</f>
        <v>32.979905672333132</v>
      </c>
      <c r="P1206" s="165">
        <f t="shared" si="75"/>
        <v>0</v>
      </c>
    </row>
    <row r="1207" spans="8:16" x14ac:dyDescent="0.2">
      <c r="H1207" s="157">
        <v>0.83125000000000004</v>
      </c>
      <c r="I1207" s="126">
        <v>457.48472245436579</v>
      </c>
      <c r="J1207" s="126">
        <v>150.09259054527615</v>
      </c>
      <c r="K1207" s="126">
        <v>0.54</v>
      </c>
      <c r="L1207" s="126">
        <f t="shared" si="72"/>
        <v>247.04175012535754</v>
      </c>
      <c r="M1207" s="126">
        <f t="shared" si="73"/>
        <v>81.049998894449132</v>
      </c>
      <c r="N1207" s="163">
        <f t="shared" si="74"/>
        <v>81.049998894449132</v>
      </c>
      <c r="O1207" s="165">
        <f>appliance_sim_data!D1209-N1207</f>
        <v>56.950001105550868</v>
      </c>
      <c r="P1207" s="165">
        <f t="shared" si="75"/>
        <v>0</v>
      </c>
    </row>
    <row r="1208" spans="8:16" x14ac:dyDescent="0.2">
      <c r="H1208" s="157">
        <v>0.83194444444444404</v>
      </c>
      <c r="I1208" s="126">
        <v>451.58655620261084</v>
      </c>
      <c r="J1208" s="126">
        <v>147.09173924589766</v>
      </c>
      <c r="K1208" s="126">
        <v>0.55000000000000004</v>
      </c>
      <c r="L1208" s="126">
        <f t="shared" si="72"/>
        <v>248.37260591143598</v>
      </c>
      <c r="M1208" s="126">
        <f t="shared" si="73"/>
        <v>80.900456585243717</v>
      </c>
      <c r="N1208" s="163">
        <f t="shared" si="74"/>
        <v>80.900456585243717</v>
      </c>
      <c r="O1208" s="165">
        <f>appliance_sim_data!D1210-N1208</f>
        <v>57.099543414756283</v>
      </c>
      <c r="P1208" s="165">
        <f t="shared" si="75"/>
        <v>0</v>
      </c>
    </row>
    <row r="1209" spans="8:16" x14ac:dyDescent="0.2">
      <c r="H1209" s="157">
        <v>0.83263888888888904</v>
      </c>
      <c r="I1209" s="126">
        <v>445.62716518457796</v>
      </c>
      <c r="J1209" s="126">
        <v>144.09998272819789</v>
      </c>
      <c r="K1209" s="126">
        <v>0.53</v>
      </c>
      <c r="L1209" s="126">
        <f t="shared" si="72"/>
        <v>236.18239754782633</v>
      </c>
      <c r="M1209" s="126">
        <f t="shared" si="73"/>
        <v>76.372990845944884</v>
      </c>
      <c r="N1209" s="163">
        <f t="shared" si="74"/>
        <v>76.372990845944884</v>
      </c>
      <c r="O1209" s="165">
        <f>appliance_sim_data!D1211-N1209</f>
        <v>61.627009154055116</v>
      </c>
      <c r="P1209" s="165">
        <f t="shared" si="75"/>
        <v>0</v>
      </c>
    </row>
    <row r="1210" spans="8:16" x14ac:dyDescent="0.2">
      <c r="H1210" s="157">
        <v>0.83333333333333304</v>
      </c>
      <c r="I1210" s="126">
        <v>439.60624984666327</v>
      </c>
      <c r="J1210" s="126">
        <v>141.11763538368189</v>
      </c>
      <c r="K1210" s="126">
        <v>0.33</v>
      </c>
      <c r="L1210" s="126">
        <f t="shared" si="72"/>
        <v>145.07006244939888</v>
      </c>
      <c r="M1210" s="126">
        <f t="shared" si="73"/>
        <v>46.568819676615021</v>
      </c>
      <c r="N1210" s="163">
        <f t="shared" si="74"/>
        <v>46.568819676615021</v>
      </c>
      <c r="O1210" s="165">
        <f>appliance_sim_data!D1212-N1210</f>
        <v>91.431180323384979</v>
      </c>
      <c r="P1210" s="165">
        <f t="shared" si="75"/>
        <v>0</v>
      </c>
    </row>
    <row r="1211" spans="8:16" x14ac:dyDescent="0.2">
      <c r="H1211" s="157">
        <v>0.83402777777777803</v>
      </c>
      <c r="I1211" s="126">
        <v>433.52354453800825</v>
      </c>
      <c r="J1211" s="126">
        <v>138.14502324683815</v>
      </c>
      <c r="K1211" s="126">
        <v>0.33</v>
      </c>
      <c r="L1211" s="126">
        <f t="shared" si="72"/>
        <v>143.06276969754273</v>
      </c>
      <c r="M1211" s="126">
        <f t="shared" si="73"/>
        <v>45.58785767145659</v>
      </c>
      <c r="N1211" s="163">
        <f t="shared" si="74"/>
        <v>45.58785767145659</v>
      </c>
      <c r="O1211" s="165">
        <f>appliance_sim_data!D1213-N1211</f>
        <v>32.41214232854341</v>
      </c>
      <c r="P1211" s="165">
        <f t="shared" si="75"/>
        <v>0</v>
      </c>
    </row>
    <row r="1212" spans="8:16" x14ac:dyDescent="0.2">
      <c r="H1212" s="157">
        <v>0.83472222222222203</v>
      </c>
      <c r="I1212" s="126">
        <v>427.37882072869456</v>
      </c>
      <c r="J1212" s="126">
        <v>135.18248458074021</v>
      </c>
      <c r="K1212" s="126">
        <v>0.42</v>
      </c>
      <c r="L1212" s="126">
        <f t="shared" si="72"/>
        <v>179.4991047060517</v>
      </c>
      <c r="M1212" s="126">
        <f t="shared" si="73"/>
        <v>56.776643523910884</v>
      </c>
      <c r="N1212" s="163">
        <f t="shared" si="74"/>
        <v>56.776643523910892</v>
      </c>
      <c r="O1212" s="165">
        <f>appliance_sim_data!D1214-N1212</f>
        <v>21.223356476089108</v>
      </c>
      <c r="P1212" s="165">
        <f t="shared" si="75"/>
        <v>0</v>
      </c>
    </row>
    <row r="1213" spans="8:16" x14ac:dyDescent="0.2">
      <c r="H1213" s="157">
        <v>0.83541666666666703</v>
      </c>
      <c r="I1213" s="126">
        <v>421.1718904679102</v>
      </c>
      <c r="J1213" s="126">
        <v>132.23037049375617</v>
      </c>
      <c r="K1213" s="126">
        <v>0.48</v>
      </c>
      <c r="L1213" s="126">
        <f t="shared" si="72"/>
        <v>202.1625074245969</v>
      </c>
      <c r="M1213" s="126">
        <f t="shared" si="73"/>
        <v>63.470577837002956</v>
      </c>
      <c r="N1213" s="163">
        <f t="shared" si="74"/>
        <v>63.470577837002956</v>
      </c>
      <c r="O1213" s="165">
        <f>appliance_sim_data!D1215-N1213</f>
        <v>14.529422162997044</v>
      </c>
      <c r="P1213" s="165">
        <f t="shared" si="75"/>
        <v>0</v>
      </c>
    </row>
    <row r="1214" spans="8:16" x14ac:dyDescent="0.2">
      <c r="H1214" s="157">
        <v>0.83611111111111103</v>
      </c>
      <c r="I1214" s="126">
        <v>414.90261009914542</v>
      </c>
      <c r="J1214" s="126">
        <v>129.28904558896619</v>
      </c>
      <c r="K1214" s="126">
        <v>0.47</v>
      </c>
      <c r="L1214" s="126">
        <f t="shared" si="72"/>
        <v>195.00422674659833</v>
      </c>
      <c r="M1214" s="126">
        <f t="shared" si="73"/>
        <v>60.765851426814109</v>
      </c>
      <c r="N1214" s="163">
        <f t="shared" si="74"/>
        <v>60.765851426814109</v>
      </c>
      <c r="O1214" s="165">
        <f>appliance_sim_data!D1216-N1214</f>
        <v>17.234148573185891</v>
      </c>
      <c r="P1214" s="165">
        <f t="shared" si="75"/>
        <v>0</v>
      </c>
    </row>
    <row r="1215" spans="8:16" x14ac:dyDescent="0.2">
      <c r="H1215" s="157">
        <v>0.83680555555555602</v>
      </c>
      <c r="I1215" s="126">
        <v>408.5708842506462</v>
      </c>
      <c r="J1215" s="126">
        <v>126.35888864796618</v>
      </c>
      <c r="K1215" s="126">
        <v>0.47</v>
      </c>
      <c r="L1215" s="126">
        <f t="shared" si="72"/>
        <v>192.0283155978037</v>
      </c>
      <c r="M1215" s="126">
        <f t="shared" si="73"/>
        <v>59.388677664544105</v>
      </c>
      <c r="N1215" s="163">
        <f t="shared" si="74"/>
        <v>59.388677664544105</v>
      </c>
      <c r="O1215" s="165">
        <f>appliance_sim_data!D1217-N1215</f>
        <v>18.611322335455895</v>
      </c>
      <c r="P1215" s="165">
        <f t="shared" si="75"/>
        <v>0</v>
      </c>
    </row>
    <row r="1216" spans="8:16" x14ac:dyDescent="0.2">
      <c r="H1216" s="157">
        <v>0.83750000000000002</v>
      </c>
      <c r="I1216" s="126">
        <v>402.17667012056143</v>
      </c>
      <c r="J1216" s="126">
        <v>123.44029335078598</v>
      </c>
      <c r="K1216" s="126">
        <v>0.44</v>
      </c>
      <c r="L1216" s="126">
        <f t="shared" si="72"/>
        <v>176.95773485304701</v>
      </c>
      <c r="M1216" s="126">
        <f t="shared" si="73"/>
        <v>54.313729074345829</v>
      </c>
      <c r="N1216" s="163">
        <f t="shared" si="74"/>
        <v>54.313729074345829</v>
      </c>
      <c r="O1216" s="165">
        <f>appliance_sim_data!D1218-N1216</f>
        <v>23.686270925654171</v>
      </c>
      <c r="P1216" s="165">
        <f t="shared" si="75"/>
        <v>0</v>
      </c>
    </row>
    <row r="1217" spans="8:16" x14ac:dyDescent="0.2">
      <c r="H1217" s="157">
        <v>0.83819444444444402</v>
      </c>
      <c r="I1217" s="126">
        <v>395.71998207748123</v>
      </c>
      <c r="J1217" s="126">
        <v>120.53366903370328</v>
      </c>
      <c r="K1217" s="126">
        <v>0.44</v>
      </c>
      <c r="L1217" s="126">
        <f t="shared" si="72"/>
        <v>174.11679211409174</v>
      </c>
      <c r="M1217" s="126">
        <f t="shared" si="73"/>
        <v>53.034814374829445</v>
      </c>
      <c r="N1217" s="163">
        <f t="shared" si="74"/>
        <v>53.034814374829445</v>
      </c>
      <c r="O1217" s="165">
        <f>appliance_sim_data!D1219-N1217</f>
        <v>4.9651856251705553</v>
      </c>
      <c r="P1217" s="165">
        <f t="shared" si="75"/>
        <v>0</v>
      </c>
    </row>
    <row r="1218" spans="8:16" x14ac:dyDescent="0.2">
      <c r="H1218" s="157">
        <v>0.83888888888888902</v>
      </c>
      <c r="I1218" s="126">
        <v>389.20089659841875</v>
      </c>
      <c r="J1218" s="126">
        <v>117.63944148679029</v>
      </c>
      <c r="K1218" s="126">
        <v>0.34</v>
      </c>
      <c r="L1218" s="126">
        <f t="shared" si="72"/>
        <v>132.32830484346238</v>
      </c>
      <c r="M1218" s="126">
        <f t="shared" si="73"/>
        <v>39.997410105508699</v>
      </c>
      <c r="N1218" s="163">
        <f t="shared" si="74"/>
        <v>39.997410105508699</v>
      </c>
      <c r="O1218" s="165">
        <f>appliance_sim_data!D1220-N1218</f>
        <v>18.002589894491301</v>
      </c>
      <c r="P1218" s="165">
        <f t="shared" si="75"/>
        <v>0</v>
      </c>
    </row>
    <row r="1219" spans="8:16" x14ac:dyDescent="0.2">
      <c r="H1219" s="157">
        <v>0.83958333333333302</v>
      </c>
      <c r="I1219" s="126">
        <v>382.6195575676922</v>
      </c>
      <c r="J1219" s="126">
        <v>114.75805379307661</v>
      </c>
      <c r="K1219" s="126">
        <v>0.59</v>
      </c>
      <c r="L1219" s="126">
        <f t="shared" si="72"/>
        <v>225.74553896493839</v>
      </c>
      <c r="M1219" s="126">
        <f t="shared" si="73"/>
        <v>67.7072517379152</v>
      </c>
      <c r="N1219" s="163">
        <f t="shared" si="74"/>
        <v>67.7072517379152</v>
      </c>
      <c r="O1219" s="165">
        <f>appliance_sim_data!D1221-N1219</f>
        <v>-9.7072517379152004</v>
      </c>
      <c r="P1219" s="165">
        <f t="shared" si="75"/>
        <v>9.7072517379152004</v>
      </c>
    </row>
    <row r="1220" spans="8:16" x14ac:dyDescent="0.2">
      <c r="H1220" s="157">
        <v>0.84027777777777801</v>
      </c>
      <c r="I1220" s="126">
        <v>375.97618196159618</v>
      </c>
      <c r="J1220" s="126">
        <v>111.88996721123667</v>
      </c>
      <c r="K1220" s="126">
        <v>0.74</v>
      </c>
      <c r="L1220" s="126">
        <f t="shared" si="72"/>
        <v>278.22237465158116</v>
      </c>
      <c r="M1220" s="126">
        <f t="shared" si="73"/>
        <v>82.798575736315129</v>
      </c>
      <c r="N1220" s="163">
        <f t="shared" si="74"/>
        <v>82.798575736315129</v>
      </c>
      <c r="O1220" s="165">
        <f>appliance_sim_data!D1222-N1220</f>
        <v>-24.798575736315129</v>
      </c>
      <c r="P1220" s="165">
        <f t="shared" si="75"/>
        <v>24.798575736315129</v>
      </c>
    </row>
    <row r="1221" spans="8:16" x14ac:dyDescent="0.2">
      <c r="H1221" s="157">
        <v>0.84097222222222201</v>
      </c>
      <c r="I1221" s="126">
        <v>369.27106594529539</v>
      </c>
      <c r="J1221" s="126">
        <v>109.0356621037467</v>
      </c>
      <c r="K1221" s="126">
        <v>0.75</v>
      </c>
      <c r="L1221" s="126">
        <f t="shared" si="72"/>
        <v>276.95329945897151</v>
      </c>
      <c r="M1221" s="126">
        <f t="shared" si="73"/>
        <v>81.77674657781003</v>
      </c>
      <c r="N1221" s="163">
        <f t="shared" si="74"/>
        <v>81.776746577810044</v>
      </c>
      <c r="O1221" s="165">
        <f>appliance_sim_data!D1223-N1221</f>
        <v>-23.776746577810044</v>
      </c>
      <c r="P1221" s="165">
        <f t="shared" si="75"/>
        <v>23.776746577810044</v>
      </c>
    </row>
    <row r="1222" spans="8:16" x14ac:dyDescent="0.2">
      <c r="H1222" s="157">
        <v>0.84166666666666701</v>
      </c>
      <c r="I1222" s="126">
        <v>362.50459140987914</v>
      </c>
      <c r="J1222" s="126">
        <v>106.19563891244674</v>
      </c>
      <c r="K1222" s="126">
        <v>0.88</v>
      </c>
      <c r="L1222" s="126">
        <f t="shared" si="72"/>
        <v>319.00404044069364</v>
      </c>
      <c r="M1222" s="126">
        <f t="shared" si="73"/>
        <v>93.452162242953136</v>
      </c>
      <c r="N1222" s="163">
        <f t="shared" si="74"/>
        <v>93.452162242953136</v>
      </c>
      <c r="O1222" s="165">
        <f>appliance_sim_data!D1224-N1222</f>
        <v>-35.452162242953136</v>
      </c>
      <c r="P1222" s="165">
        <f t="shared" si="75"/>
        <v>35.452162242953136</v>
      </c>
    </row>
    <row r="1223" spans="8:16" x14ac:dyDescent="0.2">
      <c r="H1223" s="157">
        <v>0.84236111111111101</v>
      </c>
      <c r="I1223" s="126">
        <v>355.6772329791695</v>
      </c>
      <c r="J1223" s="126">
        <v>103.37041918346094</v>
      </c>
      <c r="K1223" s="126">
        <v>0.89</v>
      </c>
      <c r="L1223" s="126">
        <f t="shared" si="72"/>
        <v>316.55273735146085</v>
      </c>
      <c r="M1223" s="126">
        <f t="shared" si="73"/>
        <v>91.999673073280235</v>
      </c>
      <c r="N1223" s="163">
        <f t="shared" si="74"/>
        <v>91.999673073280235</v>
      </c>
      <c r="O1223" s="165">
        <f>appliance_sim_data!D1225-N1223</f>
        <v>-33.999673073280235</v>
      </c>
      <c r="P1223" s="165">
        <f t="shared" si="75"/>
        <v>33.999673073280235</v>
      </c>
    </row>
    <row r="1224" spans="8:16" x14ac:dyDescent="0.2">
      <c r="H1224" s="157">
        <v>0.843055555555556</v>
      </c>
      <c r="I1224" s="126">
        <v>348.78956551742232</v>
      </c>
      <c r="J1224" s="126">
        <v>100.56054664336952</v>
      </c>
      <c r="K1224" s="126">
        <v>0.9</v>
      </c>
      <c r="L1224" s="126">
        <f t="shared" si="72"/>
        <v>313.91060896568007</v>
      </c>
      <c r="M1224" s="126">
        <f t="shared" si="73"/>
        <v>90.504491979032565</v>
      </c>
      <c r="N1224" s="163">
        <f t="shared" si="74"/>
        <v>90.504491979032565</v>
      </c>
      <c r="O1224" s="165">
        <f>appliance_sim_data!D1226-N1224</f>
        <v>-32.504491979032565</v>
      </c>
      <c r="P1224" s="165">
        <f t="shared" si="75"/>
        <v>32.504491979032565</v>
      </c>
    </row>
    <row r="1225" spans="8:16" x14ac:dyDescent="0.2">
      <c r="H1225" s="157">
        <v>0.84375</v>
      </c>
      <c r="I1225" s="126">
        <v>341.84227217072674</v>
      </c>
      <c r="J1225" s="126">
        <v>97.766588328492134</v>
      </c>
      <c r="K1225" s="126">
        <v>0.92</v>
      </c>
      <c r="L1225" s="126">
        <f t="shared" si="72"/>
        <v>314.49489039706862</v>
      </c>
      <c r="M1225" s="126">
        <f t="shared" si="73"/>
        <v>89.945261262212767</v>
      </c>
      <c r="N1225" s="163">
        <f t="shared" si="74"/>
        <v>89.945261262212767</v>
      </c>
      <c r="O1225" s="165">
        <f>appliance_sim_data!D1227-N1225</f>
        <v>-31.945261262212767</v>
      </c>
      <c r="P1225" s="165">
        <f t="shared" si="75"/>
        <v>31.945261262212767</v>
      </c>
    </row>
    <row r="1226" spans="8:16" x14ac:dyDescent="0.2">
      <c r="H1226" s="157">
        <v>0.844444444444444</v>
      </c>
      <c r="I1226" s="126">
        <v>334.83615297645883</v>
      </c>
      <c r="J1226" s="126">
        <v>94.989135769025296</v>
      </c>
      <c r="K1226" s="126">
        <v>0.92</v>
      </c>
      <c r="L1226" s="126">
        <f t="shared" si="72"/>
        <v>308.04926073834213</v>
      </c>
      <c r="M1226" s="126">
        <f t="shared" si="73"/>
        <v>87.390004907503283</v>
      </c>
      <c r="N1226" s="163">
        <f t="shared" si="74"/>
        <v>87.390004907503283</v>
      </c>
      <c r="O1226" s="165">
        <f>appliance_sim_data!D1228-N1226</f>
        <v>-29.390004907503283</v>
      </c>
      <c r="P1226" s="165">
        <f t="shared" si="75"/>
        <v>29.390004907503283</v>
      </c>
    </row>
    <row r="1227" spans="8:16" x14ac:dyDescent="0.2">
      <c r="H1227" s="157">
        <v>0.84513888888888899</v>
      </c>
      <c r="I1227" s="126">
        <v>327.77213407675561</v>
      </c>
      <c r="J1227" s="126">
        <v>92.228806229672784</v>
      </c>
      <c r="K1227" s="126">
        <v>0.94</v>
      </c>
      <c r="L1227" s="126">
        <f t="shared" ref="L1227:L1290" si="76">I1227*K1227</f>
        <v>308.10580603215027</v>
      </c>
      <c r="M1227" s="126">
        <f t="shared" ref="M1227:M1290" si="77">J1227*K1227</f>
        <v>86.695077855892407</v>
      </c>
      <c r="N1227" s="163">
        <f t="shared" ref="N1227:N1290" si="78">M1227*$B$46*$B$47</f>
        <v>86.695077855892407</v>
      </c>
      <c r="O1227" s="165">
        <f>appliance_sim_data!D1229-N1227</f>
        <v>-28.695077855892407</v>
      </c>
      <c r="P1227" s="165">
        <f t="shared" ref="P1227:P1290" si="79">IF(O1227&lt;0, ABS(O1227), 0)</f>
        <v>28.695077855892407</v>
      </c>
    </row>
    <row r="1228" spans="8:16" x14ac:dyDescent="0.2">
      <c r="H1228" s="157">
        <v>0.84583333333333299</v>
      </c>
      <c r="I1228" s="126">
        <v>320.65127757339462</v>
      </c>
      <c r="J1228" s="126">
        <v>89.486244008201624</v>
      </c>
      <c r="K1228" s="126">
        <v>0.74</v>
      </c>
      <c r="L1228" s="126">
        <f t="shared" si="76"/>
        <v>237.28194540431201</v>
      </c>
      <c r="M1228" s="126">
        <f t="shared" si="77"/>
        <v>66.219820566069203</v>
      </c>
      <c r="N1228" s="163">
        <f t="shared" si="78"/>
        <v>66.219820566069203</v>
      </c>
      <c r="O1228" s="165">
        <f>appliance_sim_data!D1230-N1228</f>
        <v>-8.2198205660692025</v>
      </c>
      <c r="P1228" s="165">
        <f t="shared" si="79"/>
        <v>8.2198205660692025</v>
      </c>
    </row>
    <row r="1229" spans="8:16" x14ac:dyDescent="0.2">
      <c r="H1229" s="157">
        <v>0.84652777777777799</v>
      </c>
      <c r="I1229" s="126">
        <v>313.47479206282992</v>
      </c>
      <c r="J1229" s="126">
        <v>86.762121793125871</v>
      </c>
      <c r="K1229" s="126">
        <v>0.7</v>
      </c>
      <c r="L1229" s="126">
        <f t="shared" si="76"/>
        <v>219.43235444398093</v>
      </c>
      <c r="M1229" s="126">
        <f t="shared" si="77"/>
        <v>60.733485255188107</v>
      </c>
      <c r="N1229" s="163">
        <f t="shared" si="78"/>
        <v>60.733485255188114</v>
      </c>
      <c r="O1229" s="165">
        <f>appliance_sim_data!D1231-N1229</f>
        <v>128.2665147448119</v>
      </c>
      <c r="P1229" s="165">
        <f t="shared" si="79"/>
        <v>0</v>
      </c>
    </row>
    <row r="1230" spans="8:16" x14ac:dyDescent="0.2">
      <c r="H1230" s="157">
        <v>0.84722222222222199</v>
      </c>
      <c r="I1230" s="126">
        <v>306.24404389130689</v>
      </c>
      <c r="J1230" s="126">
        <v>84.057142081410916</v>
      </c>
      <c r="K1230" s="126">
        <v>0.62</v>
      </c>
      <c r="L1230" s="126">
        <f t="shared" si="76"/>
        <v>189.87130721261028</v>
      </c>
      <c r="M1230" s="126">
        <f t="shared" si="77"/>
        <v>52.115428090474765</v>
      </c>
      <c r="N1230" s="163">
        <f t="shared" si="78"/>
        <v>52.115428090474772</v>
      </c>
      <c r="O1230" s="165">
        <f>appliance_sim_data!D1232-N1230</f>
        <v>136.88457190952522</v>
      </c>
      <c r="P1230" s="165">
        <f t="shared" si="79"/>
        <v>0</v>
      </c>
    </row>
    <row r="1231" spans="8:16" x14ac:dyDescent="0.2">
      <c r="H1231" s="157">
        <v>0.84791666666666698</v>
      </c>
      <c r="I1231" s="126">
        <v>298.96056917088725</v>
      </c>
      <c r="J1231" s="126">
        <v>81.372038656691984</v>
      </c>
      <c r="K1231" s="126">
        <v>0.57999999999999996</v>
      </c>
      <c r="L1231" s="126">
        <f t="shared" si="76"/>
        <v>173.39713011911459</v>
      </c>
      <c r="M1231" s="126">
        <f t="shared" si="77"/>
        <v>47.195782420881351</v>
      </c>
      <c r="N1231" s="163">
        <f t="shared" si="78"/>
        <v>47.195782420881358</v>
      </c>
      <c r="O1231" s="165">
        <f>appliance_sim_data!D1233-N1231</f>
        <v>141.80421757911864</v>
      </c>
      <c r="P1231" s="165">
        <f t="shared" si="79"/>
        <v>0</v>
      </c>
    </row>
    <row r="1232" spans="8:16" x14ac:dyDescent="0.2">
      <c r="H1232" s="157">
        <v>0.84861111111111098</v>
      </c>
      <c r="I1232" s="126">
        <v>291.62608659779784</v>
      </c>
      <c r="J1232" s="126">
        <v>78.707578128002638</v>
      </c>
      <c r="K1232" s="126">
        <v>0.49</v>
      </c>
      <c r="L1232" s="126">
        <f t="shared" si="76"/>
        <v>142.89678243292093</v>
      </c>
      <c r="M1232" s="126">
        <f t="shared" si="77"/>
        <v>38.566713282721295</v>
      </c>
      <c r="N1232" s="163">
        <f t="shared" si="78"/>
        <v>38.566713282721302</v>
      </c>
      <c r="O1232" s="165">
        <f>appliance_sim_data!D1234-N1232</f>
        <v>150.43328671727869</v>
      </c>
      <c r="P1232" s="165">
        <f t="shared" si="79"/>
        <v>0</v>
      </c>
    </row>
    <row r="1233" spans="8:16" x14ac:dyDescent="0.2">
      <c r="H1233" s="157">
        <v>0.84930555555555598</v>
      </c>
      <c r="I1233" s="126">
        <v>284.24251111466168</v>
      </c>
      <c r="J1233" s="126">
        <v>76.064561528389021</v>
      </c>
      <c r="K1233" s="126">
        <v>0.43</v>
      </c>
      <c r="L1233" s="126">
        <f t="shared" si="76"/>
        <v>122.22427977930452</v>
      </c>
      <c r="M1233" s="126">
        <f t="shared" si="77"/>
        <v>32.707761457207276</v>
      </c>
      <c r="N1233" s="163">
        <f t="shared" si="78"/>
        <v>32.707761457207276</v>
      </c>
      <c r="O1233" s="165">
        <f>appliance_sim_data!D1235-N1233</f>
        <v>156.29223854279272</v>
      </c>
      <c r="P1233" s="165">
        <f t="shared" si="79"/>
        <v>0</v>
      </c>
    </row>
    <row r="1234" spans="8:16" x14ac:dyDescent="0.2">
      <c r="H1234" s="157">
        <v>0.85</v>
      </c>
      <c r="I1234" s="126">
        <v>276.81196845779272</v>
      </c>
      <c r="J1234" s="126">
        <v>73.443825972034915</v>
      </c>
      <c r="K1234" s="126">
        <v>0.38</v>
      </c>
      <c r="L1234" s="126">
        <f t="shared" si="76"/>
        <v>105.18854801396124</v>
      </c>
      <c r="M1234" s="126">
        <f t="shared" si="77"/>
        <v>27.908653869373268</v>
      </c>
      <c r="N1234" s="163">
        <f t="shared" si="78"/>
        <v>27.908653869373268</v>
      </c>
      <c r="O1234" s="165">
        <f>appliance_sim_data!D1236-N1234</f>
        <v>161.09134613062673</v>
      </c>
      <c r="P1234" s="165">
        <f t="shared" si="79"/>
        <v>0</v>
      </c>
    </row>
    <row r="1235" spans="8:16" x14ac:dyDescent="0.2">
      <c r="H1235" s="157">
        <v>0.85069444444444497</v>
      </c>
      <c r="I1235" s="126">
        <v>269.33681062957947</v>
      </c>
      <c r="J1235" s="126">
        <v>70.846246367576356</v>
      </c>
      <c r="K1235" s="126">
        <v>0.38</v>
      </c>
      <c r="L1235" s="126">
        <f t="shared" si="76"/>
        <v>102.34798803924021</v>
      </c>
      <c r="M1235" s="126">
        <f t="shared" si="77"/>
        <v>26.921573619679016</v>
      </c>
      <c r="N1235" s="163">
        <f t="shared" si="78"/>
        <v>26.921573619679016</v>
      </c>
      <c r="O1235" s="165">
        <f>appliance_sim_data!D1237-N1235</f>
        <v>162.07842638032099</v>
      </c>
      <c r="P1235" s="165">
        <f t="shared" si="79"/>
        <v>0</v>
      </c>
    </row>
    <row r="1236" spans="8:16" x14ac:dyDescent="0.2">
      <c r="H1236" s="157">
        <v>0.85138888888888897</v>
      </c>
      <c r="I1236" s="126">
        <v>261.81963233402257</v>
      </c>
      <c r="J1236" s="126">
        <v>68.272737184171163</v>
      </c>
      <c r="K1236" s="126">
        <v>0.39</v>
      </c>
      <c r="L1236" s="126">
        <f t="shared" si="76"/>
        <v>102.1096566102688</v>
      </c>
      <c r="M1236" s="126">
        <f t="shared" si="77"/>
        <v>26.626367501826753</v>
      </c>
      <c r="N1236" s="163">
        <f t="shared" si="78"/>
        <v>26.626367501826753</v>
      </c>
      <c r="O1236" s="165">
        <f>appliance_sim_data!D1238-N1236</f>
        <v>162.37363249817324</v>
      </c>
      <c r="P1236" s="165">
        <f t="shared" si="79"/>
        <v>0</v>
      </c>
    </row>
    <row r="1237" spans="8:16" x14ac:dyDescent="0.2">
      <c r="H1237" s="157">
        <v>0.85208333333333297</v>
      </c>
      <c r="I1237" s="126">
        <v>254.26328841032503</v>
      </c>
      <c r="J1237" s="126">
        <v>65.724254265496228</v>
      </c>
      <c r="K1237" s="126">
        <v>0.42</v>
      </c>
      <c r="L1237" s="126">
        <f t="shared" si="76"/>
        <v>106.79058113233651</v>
      </c>
      <c r="M1237" s="126">
        <f t="shared" si="77"/>
        <v>27.604186791508415</v>
      </c>
      <c r="N1237" s="163">
        <f t="shared" si="78"/>
        <v>27.604186791508415</v>
      </c>
      <c r="O1237" s="165">
        <f>appliance_sim_data!D1239-N1237</f>
        <v>161.39581320849157</v>
      </c>
      <c r="P1237" s="165">
        <f t="shared" si="79"/>
        <v>0</v>
      </c>
    </row>
    <row r="1238" spans="8:16" x14ac:dyDescent="0.2">
      <c r="H1238" s="157">
        <v>0.85277777777777797</v>
      </c>
      <c r="I1238" s="126">
        <v>246.67091229500809</v>
      </c>
      <c r="J1238" s="126">
        <v>63.201796685223158</v>
      </c>
      <c r="K1238" s="126">
        <v>0.41</v>
      </c>
      <c r="L1238" s="126">
        <f t="shared" si="76"/>
        <v>101.13507404095331</v>
      </c>
      <c r="M1238" s="126">
        <f t="shared" si="77"/>
        <v>25.912736640941493</v>
      </c>
      <c r="N1238" s="163">
        <f t="shared" si="78"/>
        <v>25.912736640941496</v>
      </c>
      <c r="O1238" s="165">
        <f>appliance_sim_data!D1240-N1238</f>
        <v>163.08726335905851</v>
      </c>
      <c r="P1238" s="165">
        <f t="shared" si="79"/>
        <v>0</v>
      </c>
    </row>
    <row r="1239" spans="8:16" x14ac:dyDescent="0.2">
      <c r="H1239" s="157">
        <v>0.85347222222222197</v>
      </c>
      <c r="I1239" s="126">
        <v>239.0459355367789</v>
      </c>
      <c r="J1239" s="126">
        <v>60.706408635515942</v>
      </c>
      <c r="K1239" s="126">
        <v>0.45</v>
      </c>
      <c r="L1239" s="126">
        <f t="shared" si="76"/>
        <v>107.5706709915505</v>
      </c>
      <c r="M1239" s="126">
        <f t="shared" si="77"/>
        <v>27.317883885982173</v>
      </c>
      <c r="N1239" s="163">
        <f t="shared" si="78"/>
        <v>27.317883885982173</v>
      </c>
      <c r="O1239" s="165">
        <f>appliance_sim_data!D1241-N1239</f>
        <v>161.68211611401782</v>
      </c>
      <c r="P1239" s="165">
        <f t="shared" si="79"/>
        <v>0</v>
      </c>
    </row>
    <row r="1240" spans="8:16" x14ac:dyDescent="0.2">
      <c r="H1240" s="157">
        <v>0.85416666666666696</v>
      </c>
      <c r="I1240" s="126">
        <v>231.39210838015438</v>
      </c>
      <c r="J1240" s="126">
        <v>58.239181337741364</v>
      </c>
      <c r="K1240" s="126">
        <v>0.5</v>
      </c>
      <c r="L1240" s="126">
        <f t="shared" si="76"/>
        <v>115.69605419007719</v>
      </c>
      <c r="M1240" s="126">
        <f t="shared" si="77"/>
        <v>29.119590668870682</v>
      </c>
      <c r="N1240" s="163">
        <f t="shared" si="78"/>
        <v>29.119590668870686</v>
      </c>
      <c r="O1240" s="165">
        <f>appliance_sim_data!D1242-N1240</f>
        <v>159.88040933112933</v>
      </c>
      <c r="P1240" s="165">
        <f t="shared" si="79"/>
        <v>0</v>
      </c>
    </row>
    <row r="1241" spans="8:16" x14ac:dyDescent="0.2">
      <c r="H1241" s="157">
        <v>0.85486111111111096</v>
      </c>
      <c r="I1241" s="126">
        <v>223.71352142301353</v>
      </c>
      <c r="J1241" s="126">
        <v>55.801254961741485</v>
      </c>
      <c r="K1241" s="126">
        <v>0.49</v>
      </c>
      <c r="L1241" s="126">
        <f t="shared" si="76"/>
        <v>109.61962549727663</v>
      </c>
      <c r="M1241" s="126">
        <f t="shared" si="77"/>
        <v>27.342614931253326</v>
      </c>
      <c r="N1241" s="163">
        <f t="shared" si="78"/>
        <v>27.342614931253326</v>
      </c>
      <c r="O1241" s="165">
        <f>appliance_sim_data!D1243-N1241</f>
        <v>161.65738506874666</v>
      </c>
      <c r="P1241" s="165">
        <f t="shared" si="79"/>
        <v>0</v>
      </c>
    </row>
    <row r="1242" spans="8:16" x14ac:dyDescent="0.2">
      <c r="H1242" s="157">
        <v>0.85555555555555596</v>
      </c>
      <c r="I1242" s="126">
        <v>216.01462833940352</v>
      </c>
      <c r="J1242" s="126">
        <v>53.39382053666489</v>
      </c>
      <c r="K1242" s="126">
        <v>0.5</v>
      </c>
      <c r="L1242" s="126">
        <f t="shared" si="76"/>
        <v>108.00731416970176</v>
      </c>
      <c r="M1242" s="126">
        <f t="shared" si="77"/>
        <v>26.696910268332445</v>
      </c>
      <c r="N1242" s="163">
        <f t="shared" si="78"/>
        <v>26.696910268332445</v>
      </c>
      <c r="O1242" s="165">
        <f>appliance_sim_data!D1244-N1242</f>
        <v>162.30308973166757</v>
      </c>
      <c r="P1242" s="165">
        <f t="shared" si="79"/>
        <v>0</v>
      </c>
    </row>
    <row r="1243" spans="8:16" x14ac:dyDescent="0.2">
      <c r="H1243" s="157">
        <v>0.85624999999999996</v>
      </c>
      <c r="I1243" s="126">
        <v>208.30026964127447</v>
      </c>
      <c r="J1243" s="126">
        <v>51.018121832348953</v>
      </c>
      <c r="K1243" s="126">
        <v>0.56000000000000005</v>
      </c>
      <c r="L1243" s="126">
        <f t="shared" si="76"/>
        <v>116.64815099911371</v>
      </c>
      <c r="M1243" s="126">
        <f t="shared" si="77"/>
        <v>28.570148226115418</v>
      </c>
      <c r="N1243" s="163">
        <f t="shared" si="78"/>
        <v>28.570148226115421</v>
      </c>
      <c r="O1243" s="165">
        <f>appliance_sim_data!D1245-N1243</f>
        <v>160.42985177388459</v>
      </c>
      <c r="P1243" s="165">
        <f t="shared" si="79"/>
        <v>0</v>
      </c>
    </row>
    <row r="1244" spans="8:16" x14ac:dyDescent="0.2">
      <c r="H1244" s="157">
        <v>0.85694444444444495</v>
      </c>
      <c r="I1244" s="126">
        <v>200.57569743067432</v>
      </c>
      <c r="J1244" s="126">
        <v>48.675457185508378</v>
      </c>
      <c r="K1244" s="126">
        <v>0.47</v>
      </c>
      <c r="L1244" s="126">
        <f t="shared" si="76"/>
        <v>94.27057779241693</v>
      </c>
      <c r="M1244" s="126">
        <f t="shared" si="77"/>
        <v>22.877464877188938</v>
      </c>
      <c r="N1244" s="163">
        <f t="shared" si="78"/>
        <v>22.877464877188942</v>
      </c>
      <c r="O1244" s="165">
        <f>appliance_sim_data!D1246-N1244</f>
        <v>166.12253512281106</v>
      </c>
      <c r="P1244" s="165">
        <f t="shared" si="79"/>
        <v>0</v>
      </c>
    </row>
    <row r="1245" spans="8:16" x14ac:dyDescent="0.2">
      <c r="H1245" s="157">
        <v>0.85763888888888895</v>
      </c>
      <c r="I1245" s="126">
        <v>192.84660106641212</v>
      </c>
      <c r="J1245" s="126">
        <v>46.367181239411181</v>
      </c>
      <c r="K1245" s="126">
        <v>0.43</v>
      </c>
      <c r="L1245" s="126">
        <f t="shared" si="76"/>
        <v>82.924038458557206</v>
      </c>
      <c r="M1245" s="126">
        <f t="shared" si="77"/>
        <v>19.937887932946808</v>
      </c>
      <c r="N1245" s="163">
        <f t="shared" si="78"/>
        <v>19.937887932946808</v>
      </c>
      <c r="O1245" s="165">
        <f>appliance_sim_data!D1247-N1245</f>
        <v>169.06211206705319</v>
      </c>
      <c r="P1245" s="165">
        <f t="shared" si="79"/>
        <v>0</v>
      </c>
    </row>
    <row r="1246" spans="8:16" x14ac:dyDescent="0.2">
      <c r="H1246" s="157">
        <v>0.85833333333333295</v>
      </c>
      <c r="I1246" s="126">
        <v>185.11913363506875</v>
      </c>
      <c r="J1246" s="126">
        <v>44.094706559114613</v>
      </c>
      <c r="K1246" s="126">
        <v>0.43</v>
      </c>
      <c r="L1246" s="126">
        <f t="shared" si="76"/>
        <v>79.601227463079567</v>
      </c>
      <c r="M1246" s="126">
        <f t="shared" si="77"/>
        <v>18.960723820419283</v>
      </c>
      <c r="N1246" s="163">
        <f t="shared" si="78"/>
        <v>18.960723820419283</v>
      </c>
      <c r="O1246" s="165">
        <f>appliance_sim_data!D1248-N1246</f>
        <v>170.03927617958072</v>
      </c>
      <c r="P1246" s="165">
        <f t="shared" si="79"/>
        <v>0</v>
      </c>
    </row>
    <row r="1247" spans="8:16" x14ac:dyDescent="0.2">
      <c r="H1247" s="157">
        <v>0.85902777777777795</v>
      </c>
      <c r="I1247" s="126">
        <v>177.39993907436005</v>
      </c>
      <c r="J1247" s="126">
        <v>41.859505076583986</v>
      </c>
      <c r="K1247" s="126">
        <v>0.42</v>
      </c>
      <c r="L1247" s="126">
        <f t="shared" si="76"/>
        <v>74.507974411231217</v>
      </c>
      <c r="M1247" s="126">
        <f t="shared" si="77"/>
        <v>17.580992132165274</v>
      </c>
      <c r="N1247" s="163">
        <f t="shared" si="78"/>
        <v>17.580992132165274</v>
      </c>
      <c r="O1247" s="165">
        <f>appliance_sim_data!D1249-N1247</f>
        <v>171.41900786783472</v>
      </c>
      <c r="P1247" s="165">
        <f t="shared" si="79"/>
        <v>0</v>
      </c>
    </row>
    <row r="1248" spans="8:16" x14ac:dyDescent="0.2">
      <c r="H1248" s="157">
        <v>0.85972222222222205</v>
      </c>
      <c r="I1248" s="126">
        <v>169.69617974565907</v>
      </c>
      <c r="J1248" s="126">
        <v>39.663109310914791</v>
      </c>
      <c r="K1248" s="126">
        <v>0.42</v>
      </c>
      <c r="L1248" s="126">
        <f t="shared" si="76"/>
        <v>71.272395493176802</v>
      </c>
      <c r="M1248" s="126">
        <f t="shared" si="77"/>
        <v>16.658505910584211</v>
      </c>
      <c r="N1248" s="163">
        <f t="shared" si="78"/>
        <v>16.658505910584211</v>
      </c>
      <c r="O1248" s="165">
        <f>appliance_sim_data!D1250-N1248</f>
        <v>172.34149408941579</v>
      </c>
      <c r="P1248" s="165">
        <f t="shared" si="79"/>
        <v>0</v>
      </c>
    </row>
    <row r="1249" spans="8:16" x14ac:dyDescent="0.2">
      <c r="H1249" s="157">
        <v>0.86041666666666705</v>
      </c>
      <c r="I1249" s="126">
        <v>162.01556419026113</v>
      </c>
      <c r="J1249" s="126">
        <v>37.50711329822829</v>
      </c>
      <c r="K1249" s="126">
        <v>0.42</v>
      </c>
      <c r="L1249" s="126">
        <f t="shared" si="76"/>
        <v>68.046536959909673</v>
      </c>
      <c r="M1249" s="126">
        <f t="shared" si="77"/>
        <v>15.752987585255882</v>
      </c>
      <c r="N1249" s="163">
        <f t="shared" si="78"/>
        <v>15.752987585255884</v>
      </c>
      <c r="O1249" s="165">
        <f>appliance_sim_data!D1251-N1249</f>
        <v>173.24701241474412</v>
      </c>
      <c r="P1249" s="165">
        <f t="shared" si="79"/>
        <v>0</v>
      </c>
    </row>
    <row r="1250" spans="8:16" x14ac:dyDescent="0.2">
      <c r="H1250" s="157">
        <v>0.86111111111111105</v>
      </c>
      <c r="I1250" s="126">
        <v>154.36637472859309</v>
      </c>
      <c r="J1250" s="126">
        <v>35.393173153361303</v>
      </c>
      <c r="K1250" s="126">
        <v>0.44</v>
      </c>
      <c r="L1250" s="126">
        <f t="shared" si="76"/>
        <v>67.921204880580959</v>
      </c>
      <c r="M1250" s="126">
        <f t="shared" si="77"/>
        <v>15.572996187478973</v>
      </c>
      <c r="N1250" s="163">
        <f t="shared" si="78"/>
        <v>15.572996187478973</v>
      </c>
      <c r="O1250" s="165">
        <f>appliance_sim_data!D1252-N1250</f>
        <v>173.42700381252104</v>
      </c>
      <c r="P1250" s="165">
        <f t="shared" si="79"/>
        <v>0</v>
      </c>
    </row>
    <row r="1251" spans="8:16" x14ac:dyDescent="0.2">
      <c r="H1251" s="157">
        <v>0.86180555555555605</v>
      </c>
      <c r="I1251" s="126">
        <v>146.75749447082609</v>
      </c>
      <c r="J1251" s="126">
        <v>33.323007170999205</v>
      </c>
      <c r="K1251" s="126">
        <v>0.54</v>
      </c>
      <c r="L1251" s="126">
        <f t="shared" si="76"/>
        <v>79.249047014246088</v>
      </c>
      <c r="M1251" s="126">
        <f t="shared" si="77"/>
        <v>17.994423872339571</v>
      </c>
      <c r="N1251" s="163">
        <f t="shared" si="78"/>
        <v>17.994423872339571</v>
      </c>
      <c r="O1251" s="165">
        <f>appliance_sim_data!D1253-N1251</f>
        <v>171.00557612766042</v>
      </c>
      <c r="P1251" s="165">
        <f t="shared" si="79"/>
        <v>0</v>
      </c>
    </row>
    <row r="1252" spans="8:16" x14ac:dyDescent="0.2">
      <c r="H1252" s="157">
        <v>0.86250000000000004</v>
      </c>
      <c r="I1252" s="126">
        <v>139.19843319839106</v>
      </c>
      <c r="J1252" s="126">
        <v>31.298395357089639</v>
      </c>
      <c r="K1252" s="126">
        <v>0.47</v>
      </c>
      <c r="L1252" s="126">
        <f t="shared" si="76"/>
        <v>65.423263603243797</v>
      </c>
      <c r="M1252" s="126">
        <f t="shared" si="77"/>
        <v>14.71024581783213</v>
      </c>
      <c r="N1252" s="163">
        <f t="shared" si="78"/>
        <v>14.71024581783213</v>
      </c>
      <c r="O1252" s="165">
        <f>appliance_sim_data!D1254-N1252</f>
        <v>174.28975418216788</v>
      </c>
      <c r="P1252" s="165">
        <f t="shared" si="79"/>
        <v>0</v>
      </c>
    </row>
    <row r="1253" spans="8:16" x14ac:dyDescent="0.2">
      <c r="H1253" s="157">
        <v>0.86319444444444404</v>
      </c>
      <c r="I1253" s="126">
        <v>131.69935144589684</v>
      </c>
      <c r="J1253" s="126">
        <v>29.321178261982197</v>
      </c>
      <c r="K1253" s="126">
        <v>0.33</v>
      </c>
      <c r="L1253" s="126">
        <f t="shared" si="76"/>
        <v>43.46078597714596</v>
      </c>
      <c r="M1253" s="126">
        <f t="shared" si="77"/>
        <v>9.6759888264541249</v>
      </c>
      <c r="N1253" s="163">
        <f t="shared" si="78"/>
        <v>9.6759888264541249</v>
      </c>
      <c r="O1253" s="165">
        <f>appliance_sim_data!D1255-N1253</f>
        <v>179.32401117354587</v>
      </c>
      <c r="P1253" s="165">
        <f t="shared" si="79"/>
        <v>0</v>
      </c>
    </row>
    <row r="1254" spans="8:16" x14ac:dyDescent="0.2">
      <c r="H1254" s="157">
        <v>0.86388888888888904</v>
      </c>
      <c r="I1254" s="126">
        <v>124.27108195825683</v>
      </c>
      <c r="J1254" s="126">
        <v>27.393254964390835</v>
      </c>
      <c r="K1254" s="126">
        <v>0.34</v>
      </c>
      <c r="L1254" s="126">
        <f t="shared" si="76"/>
        <v>42.252167865807323</v>
      </c>
      <c r="M1254" s="126">
        <f t="shared" si="77"/>
        <v>9.3137066878928838</v>
      </c>
      <c r="N1254" s="163">
        <f t="shared" si="78"/>
        <v>9.3137066878928838</v>
      </c>
      <c r="O1254" s="165">
        <f>appliance_sim_data!D1256-N1254</f>
        <v>179.68629331210713</v>
      </c>
      <c r="P1254" s="165">
        <f t="shared" si="79"/>
        <v>0</v>
      </c>
    </row>
    <row r="1255" spans="8:16" x14ac:dyDescent="0.2">
      <c r="H1255" s="157">
        <v>0.86458333333333304</v>
      </c>
      <c r="I1255" s="126">
        <v>116.92514751501486</v>
      </c>
      <c r="J1255" s="126">
        <v>25.516580029753904</v>
      </c>
      <c r="K1255" s="126">
        <v>0.34</v>
      </c>
      <c r="L1255" s="126">
        <f t="shared" si="76"/>
        <v>39.754550155105051</v>
      </c>
      <c r="M1255" s="126">
        <f t="shared" si="77"/>
        <v>8.6756372101163279</v>
      </c>
      <c r="N1255" s="163">
        <f t="shared" si="78"/>
        <v>8.6756372101163279</v>
      </c>
      <c r="O1255" s="165">
        <f>appliance_sim_data!D1257-N1255</f>
        <v>339.32436278988365</v>
      </c>
      <c r="P1255" s="165">
        <f t="shared" si="79"/>
        <v>0</v>
      </c>
    </row>
    <row r="1256" spans="8:16" x14ac:dyDescent="0.2">
      <c r="H1256" s="157">
        <v>0.86527777777777803</v>
      </c>
      <c r="I1256" s="126">
        <v>109.67377389870116</v>
      </c>
      <c r="J1256" s="126">
        <v>23.693159237526373</v>
      </c>
      <c r="K1256" s="126">
        <v>0.38</v>
      </c>
      <c r="L1256" s="126">
        <f t="shared" si="76"/>
        <v>41.676034081506437</v>
      </c>
      <c r="M1256" s="126">
        <f t="shared" si="77"/>
        <v>9.0034005102600219</v>
      </c>
      <c r="N1256" s="163">
        <f t="shared" si="78"/>
        <v>9.0034005102600219</v>
      </c>
      <c r="O1256" s="165">
        <f>appliance_sim_data!D1258-N1256</f>
        <v>438.99659948973999</v>
      </c>
      <c r="P1256" s="165">
        <f t="shared" si="79"/>
        <v>0</v>
      </c>
    </row>
    <row r="1257" spans="8:16" x14ac:dyDescent="0.2">
      <c r="H1257" s="157">
        <v>0.86597222222222203</v>
      </c>
      <c r="I1257" s="126">
        <v>102.52989653273534</v>
      </c>
      <c r="J1257" s="126">
        <v>21.925043839249781</v>
      </c>
      <c r="K1257" s="126">
        <v>0.33</v>
      </c>
      <c r="L1257" s="126">
        <f t="shared" si="76"/>
        <v>33.834865855802661</v>
      </c>
      <c r="M1257" s="126">
        <f t="shared" si="77"/>
        <v>7.2352644669524278</v>
      </c>
      <c r="N1257" s="163">
        <f t="shared" si="78"/>
        <v>7.2352644669524286</v>
      </c>
      <c r="O1257" s="165">
        <f>appliance_sim_data!D1259-N1257</f>
        <v>352.7647355330476</v>
      </c>
      <c r="P1257" s="165">
        <f t="shared" si="79"/>
        <v>0</v>
      </c>
    </row>
    <row r="1258" spans="8:16" x14ac:dyDescent="0.2">
      <c r="H1258" s="157">
        <v>0.86666666666666703</v>
      </c>
      <c r="I1258" s="126">
        <v>95.507159022668915</v>
      </c>
      <c r="J1258" s="126">
        <v>20.214323072734548</v>
      </c>
      <c r="K1258" s="126">
        <v>0.34</v>
      </c>
      <c r="L1258" s="126">
        <f t="shared" si="76"/>
        <v>32.472434067707432</v>
      </c>
      <c r="M1258" s="126">
        <f t="shared" si="77"/>
        <v>6.8728698447297463</v>
      </c>
      <c r="N1258" s="163">
        <f t="shared" si="78"/>
        <v>6.8728698447297463</v>
      </c>
      <c r="O1258" s="165">
        <f>appliance_sim_data!D1260-N1258</f>
        <v>353.12713015527027</v>
      </c>
      <c r="P1258" s="165">
        <f t="shared" si="79"/>
        <v>0</v>
      </c>
    </row>
    <row r="1259" spans="8:16" x14ac:dyDescent="0.2">
      <c r="H1259" s="157">
        <v>0.86736111111111103</v>
      </c>
      <c r="I1259" s="126">
        <v>88.619901499202783</v>
      </c>
      <c r="J1259" s="126">
        <v>18.563114617518419</v>
      </c>
      <c r="K1259" s="126">
        <v>0.33</v>
      </c>
      <c r="L1259" s="126">
        <f t="shared" si="76"/>
        <v>29.24456749473692</v>
      </c>
      <c r="M1259" s="126">
        <f t="shared" si="77"/>
        <v>6.125827823781079</v>
      </c>
      <c r="N1259" s="163">
        <f t="shared" si="78"/>
        <v>6.1258278237810799</v>
      </c>
      <c r="O1259" s="165">
        <f>appliance_sim_data!D1261-N1259</f>
        <v>353.87417217621891</v>
      </c>
      <c r="P1259" s="165">
        <f t="shared" si="79"/>
        <v>0</v>
      </c>
    </row>
    <row r="1260" spans="8:16" x14ac:dyDescent="0.2">
      <c r="H1260" s="157">
        <v>0.86805555555555602</v>
      </c>
      <c r="I1260" s="126">
        <v>81.883136279896107</v>
      </c>
      <c r="J1260" s="126">
        <v>16.973552633286655</v>
      </c>
      <c r="K1260" s="126">
        <v>0.33</v>
      </c>
      <c r="L1260" s="126">
        <f t="shared" si="76"/>
        <v>27.021434972365718</v>
      </c>
      <c r="M1260" s="126">
        <f t="shared" si="77"/>
        <v>5.6012723689845965</v>
      </c>
      <c r="N1260" s="163">
        <f t="shared" si="78"/>
        <v>5.6012723689845965</v>
      </c>
      <c r="O1260" s="165">
        <f>appliance_sim_data!D1262-N1260</f>
        <v>354.39872763101539</v>
      </c>
      <c r="P1260" s="165">
        <f t="shared" si="79"/>
        <v>0</v>
      </c>
    </row>
    <row r="1261" spans="8:16" x14ac:dyDescent="0.2">
      <c r="H1261" s="157">
        <v>0.86875000000000002</v>
      </c>
      <c r="I1261" s="126">
        <v>75.312507938305529</v>
      </c>
      <c r="J1261" s="126">
        <v>15.44777297697952</v>
      </c>
      <c r="K1261" s="126">
        <v>0.28000000000000003</v>
      </c>
      <c r="L1261" s="126">
        <f t="shared" si="76"/>
        <v>21.087502222725551</v>
      </c>
      <c r="M1261" s="126">
        <f t="shared" si="77"/>
        <v>4.3253764335542657</v>
      </c>
      <c r="N1261" s="163">
        <f t="shared" si="78"/>
        <v>4.3253764335542657</v>
      </c>
      <c r="O1261" s="165">
        <f>appliance_sim_data!D1263-N1261</f>
        <v>355.67462356644575</v>
      </c>
      <c r="P1261" s="165">
        <f t="shared" si="79"/>
        <v>0</v>
      </c>
    </row>
    <row r="1262" spans="8:16" x14ac:dyDescent="0.2">
      <c r="H1262" s="157">
        <v>0.86944444444444402</v>
      </c>
      <c r="I1262" s="126">
        <v>68.924234397141731</v>
      </c>
      <c r="J1262" s="126">
        <v>13.98789514733641</v>
      </c>
      <c r="K1262" s="126">
        <v>0.3</v>
      </c>
      <c r="L1262" s="126">
        <f t="shared" si="76"/>
        <v>20.677270319142519</v>
      </c>
      <c r="M1262" s="126">
        <f t="shared" si="77"/>
        <v>4.1963685442009231</v>
      </c>
      <c r="N1262" s="163">
        <f t="shared" si="78"/>
        <v>4.1963685442009231</v>
      </c>
      <c r="O1262" s="165">
        <f>appliance_sim_data!D1264-N1262</f>
        <v>355.80363145579906</v>
      </c>
      <c r="P1262" s="165">
        <f t="shared" si="79"/>
        <v>0</v>
      </c>
    </row>
    <row r="1263" spans="8:16" x14ac:dyDescent="0.2">
      <c r="H1263" s="157">
        <v>0.87013888888888902</v>
      </c>
      <c r="I1263" s="126">
        <v>62.735025153625713</v>
      </c>
      <c r="J1263" s="126">
        <v>12.596000460035889</v>
      </c>
      <c r="K1263" s="126">
        <v>0.28000000000000003</v>
      </c>
      <c r="L1263" s="126">
        <f t="shared" si="76"/>
        <v>17.565807043015202</v>
      </c>
      <c r="M1263" s="126">
        <f t="shared" si="77"/>
        <v>3.5268801288100491</v>
      </c>
      <c r="N1263" s="163">
        <f t="shared" si="78"/>
        <v>3.5268801288100491</v>
      </c>
      <c r="O1263" s="165">
        <f>appliance_sim_data!D1265-N1263</f>
        <v>356.47311987118997</v>
      </c>
      <c r="P1263" s="165">
        <f t="shared" si="79"/>
        <v>0</v>
      </c>
    </row>
    <row r="1264" spans="8:16" x14ac:dyDescent="0.2">
      <c r="H1264" s="157">
        <v>0.87083333333333302</v>
      </c>
      <c r="I1264" s="126">
        <v>56.76197221569263</v>
      </c>
      <c r="J1264" s="126">
        <v>11.274105916056097</v>
      </c>
      <c r="K1264" s="126">
        <v>0.27</v>
      </c>
      <c r="L1264" s="126">
        <f t="shared" si="76"/>
        <v>15.325732498237011</v>
      </c>
      <c r="M1264" s="126">
        <f t="shared" si="77"/>
        <v>3.0440085973351465</v>
      </c>
      <c r="N1264" s="163">
        <f t="shared" si="78"/>
        <v>3.0440085973351465</v>
      </c>
      <c r="O1264" s="165">
        <f>appliance_sim_data!D1266-N1264</f>
        <v>356.95599140266484</v>
      </c>
      <c r="P1264" s="165">
        <f t="shared" si="79"/>
        <v>0</v>
      </c>
    </row>
    <row r="1265" spans="8:16" x14ac:dyDescent="0.2">
      <c r="H1265" s="157">
        <v>0.87152777777777801</v>
      </c>
      <c r="I1265" s="126">
        <v>51.022408803258784</v>
      </c>
      <c r="J1265" s="126">
        <v>10.024133195884868</v>
      </c>
      <c r="K1265" s="126">
        <v>0.26</v>
      </c>
      <c r="L1265" s="126">
        <f t="shared" si="76"/>
        <v>13.265826288847284</v>
      </c>
      <c r="M1265" s="126">
        <f t="shared" si="77"/>
        <v>2.6062746309300659</v>
      </c>
      <c r="N1265" s="163">
        <f t="shared" si="78"/>
        <v>2.6062746309300664</v>
      </c>
      <c r="O1265" s="165">
        <f>appliance_sim_data!D1267-N1265</f>
        <v>357.39372536906995</v>
      </c>
      <c r="P1265" s="165">
        <f t="shared" si="79"/>
        <v>0</v>
      </c>
    </row>
    <row r="1266" spans="8:16" x14ac:dyDescent="0.2">
      <c r="H1266" s="157">
        <v>0.87222222222222201</v>
      </c>
      <c r="I1266" s="126">
        <v>45.533730391693972</v>
      </c>
      <c r="J1266" s="126">
        <v>8.8478722007215076</v>
      </c>
      <c r="K1266" s="126">
        <v>0.26</v>
      </c>
      <c r="L1266" s="126">
        <f t="shared" si="76"/>
        <v>11.838769901840433</v>
      </c>
      <c r="M1266" s="126">
        <f t="shared" si="77"/>
        <v>2.3004467721875921</v>
      </c>
      <c r="N1266" s="163">
        <f t="shared" si="78"/>
        <v>2.3004467721875921</v>
      </c>
      <c r="O1266" s="165">
        <f>appliance_sim_data!D1268-N1266</f>
        <v>357.69955322781243</v>
      </c>
      <c r="P1266" s="165">
        <f t="shared" si="79"/>
        <v>0</v>
      </c>
    </row>
    <row r="1267" spans="8:16" x14ac:dyDescent="0.2">
      <c r="H1267" s="157">
        <v>0.87291666666666701</v>
      </c>
      <c r="I1267" s="126">
        <v>40.313172309305642</v>
      </c>
      <c r="J1267" s="126">
        <v>7.7469385800519603</v>
      </c>
      <c r="K1267" s="126">
        <v>0.25</v>
      </c>
      <c r="L1267" s="126">
        <f t="shared" si="76"/>
        <v>10.078293077326411</v>
      </c>
      <c r="M1267" s="126">
        <f t="shared" si="77"/>
        <v>1.9367346450129901</v>
      </c>
      <c r="N1267" s="163">
        <f t="shared" si="78"/>
        <v>1.9367346450129901</v>
      </c>
      <c r="O1267" s="165">
        <f>appliance_sim_data!D1269-N1267</f>
        <v>358.06326535498704</v>
      </c>
      <c r="P1267" s="165">
        <f t="shared" si="79"/>
        <v>0</v>
      </c>
    </row>
    <row r="1268" spans="8:16" x14ac:dyDescent="0.2">
      <c r="H1268" s="157">
        <v>0.87361111111111101</v>
      </c>
      <c r="I1268" s="126">
        <v>35.37753794252599</v>
      </c>
      <c r="J1268" s="126">
        <v>6.722724748567579</v>
      </c>
      <c r="K1268" s="126">
        <v>0.25</v>
      </c>
      <c r="L1268" s="126">
        <f t="shared" si="76"/>
        <v>8.8443844856314975</v>
      </c>
      <c r="M1268" s="126">
        <f t="shared" si="77"/>
        <v>1.6806811871418947</v>
      </c>
      <c r="N1268" s="163">
        <f t="shared" si="78"/>
        <v>1.6806811871418947</v>
      </c>
      <c r="O1268" s="165">
        <f>appliance_sim_data!D1270-N1268</f>
        <v>358.31931881285811</v>
      </c>
      <c r="P1268" s="165">
        <f t="shared" si="79"/>
        <v>0</v>
      </c>
    </row>
    <row r="1269" spans="8:16" x14ac:dyDescent="0.2">
      <c r="H1269" s="157">
        <v>0.874305555555556</v>
      </c>
      <c r="I1269" s="126">
        <v>30.742871788294867</v>
      </c>
      <c r="J1269" s="126">
        <v>5.7763440254886564</v>
      </c>
      <c r="K1269" s="126">
        <v>0.26</v>
      </c>
      <c r="L1269" s="126">
        <f t="shared" si="76"/>
        <v>7.993146664956666</v>
      </c>
      <c r="M1269" s="126">
        <f t="shared" si="77"/>
        <v>1.5018494466270507</v>
      </c>
      <c r="N1269" s="163">
        <f t="shared" si="78"/>
        <v>1.5018494466270509</v>
      </c>
      <c r="O1269" s="165">
        <f>appliance_sim_data!D1271-N1269</f>
        <v>379.49815055337297</v>
      </c>
      <c r="P1269" s="165">
        <f t="shared" si="79"/>
        <v>0</v>
      </c>
    </row>
    <row r="1270" spans="8:16" x14ac:dyDescent="0.2">
      <c r="H1270" s="157">
        <v>0.875</v>
      </c>
      <c r="I1270" s="126">
        <v>26.42407231433614</v>
      </c>
      <c r="J1270" s="126">
        <v>4.9085677541237915</v>
      </c>
      <c r="K1270" s="126">
        <v>0.26</v>
      </c>
      <c r="L1270" s="126">
        <f t="shared" si="76"/>
        <v>6.8702588017273962</v>
      </c>
      <c r="M1270" s="126">
        <f t="shared" si="77"/>
        <v>1.2762276160721859</v>
      </c>
      <c r="N1270" s="163">
        <f t="shared" si="78"/>
        <v>1.2762276160721859</v>
      </c>
      <c r="O1270" s="165">
        <f>appliance_sim_data!D1272-N1270</f>
        <v>379.72377238392784</v>
      </c>
      <c r="P1270" s="165">
        <f t="shared" si="79"/>
        <v>0</v>
      </c>
    </row>
    <row r="1271" spans="8:16" x14ac:dyDescent="0.2">
      <c r="H1271" s="157">
        <v>0.875694444444444</v>
      </c>
      <c r="I1271" s="126">
        <v>22.434441104928052</v>
      </c>
      <c r="J1271" s="126">
        <v>4.1197556153778736</v>
      </c>
      <c r="K1271" s="126">
        <v>0.25</v>
      </c>
      <c r="L1271" s="126">
        <f t="shared" si="76"/>
        <v>5.6086102762320129</v>
      </c>
      <c r="M1271" s="126">
        <f t="shared" si="77"/>
        <v>1.0299389038444684</v>
      </c>
      <c r="N1271" s="163">
        <f t="shared" si="78"/>
        <v>1.0299389038444684</v>
      </c>
      <c r="O1271" s="165">
        <f>appliance_sim_data!D1273-N1271</f>
        <v>399.97006109615552</v>
      </c>
      <c r="P1271" s="165">
        <f t="shared" si="79"/>
        <v>0</v>
      </c>
    </row>
    <row r="1272" spans="8:16" x14ac:dyDescent="0.2">
      <c r="H1272" s="157">
        <v>0.87638888888888899</v>
      </c>
      <c r="I1272" s="126">
        <v>18.785167426472313</v>
      </c>
      <c r="J1272" s="126">
        <v>3.4097798816363794</v>
      </c>
      <c r="K1272" s="126">
        <v>0.25</v>
      </c>
      <c r="L1272" s="126">
        <f t="shared" si="76"/>
        <v>4.6962918566180782</v>
      </c>
      <c r="M1272" s="126">
        <f t="shared" si="77"/>
        <v>0.85244497040909484</v>
      </c>
      <c r="N1272" s="163">
        <f t="shared" si="78"/>
        <v>0.85244497040909484</v>
      </c>
      <c r="O1272" s="165">
        <f>appliance_sim_data!D1274-N1272</f>
        <v>400.14755502959093</v>
      </c>
      <c r="P1272" s="165">
        <f t="shared" si="79"/>
        <v>0</v>
      </c>
    </row>
    <row r="1273" spans="8:16" x14ac:dyDescent="0.2">
      <c r="H1273" s="157">
        <v>0.87708333333333299</v>
      </c>
      <c r="I1273" s="126">
        <v>15.484751581390471</v>
      </c>
      <c r="J1273" s="126">
        <v>2.7779451217376052</v>
      </c>
      <c r="K1273" s="126">
        <v>0.26</v>
      </c>
      <c r="L1273" s="126">
        <f t="shared" si="76"/>
        <v>4.0260354111615229</v>
      </c>
      <c r="M1273" s="126">
        <f t="shared" si="77"/>
        <v>0.72226573165177743</v>
      </c>
      <c r="N1273" s="163">
        <f t="shared" si="78"/>
        <v>0.72226573165177754</v>
      </c>
      <c r="O1273" s="165">
        <f>appliance_sim_data!D1275-N1273</f>
        <v>414.27773426834824</v>
      </c>
      <c r="P1273" s="165">
        <f t="shared" si="79"/>
        <v>0</v>
      </c>
    </row>
    <row r="1274" spans="8:16" x14ac:dyDescent="0.2">
      <c r="H1274" s="157">
        <v>0.87777777777777799</v>
      </c>
      <c r="I1274" s="126">
        <v>12.538376760623212</v>
      </c>
      <c r="J1274" s="126">
        <v>2.2229059248665983</v>
      </c>
      <c r="K1274" s="126">
        <v>0.22</v>
      </c>
      <c r="L1274" s="126">
        <f t="shared" si="76"/>
        <v>2.7584428873371065</v>
      </c>
      <c r="M1274" s="126">
        <f t="shared" si="77"/>
        <v>0.48903930347065161</v>
      </c>
      <c r="N1274" s="163">
        <f t="shared" si="78"/>
        <v>0.48903930347065167</v>
      </c>
      <c r="O1274" s="165">
        <f>appliance_sim_data!D1276-N1274</f>
        <v>423.51096069652937</v>
      </c>
      <c r="P1274" s="165">
        <f t="shared" si="79"/>
        <v>0</v>
      </c>
    </row>
    <row r="1275" spans="8:16" x14ac:dyDescent="0.2">
      <c r="H1275" s="157">
        <v>0.87847222222222199</v>
      </c>
      <c r="I1275" s="126">
        <v>9.9472481476438652</v>
      </c>
      <c r="J1275" s="126">
        <v>1.742586621725998</v>
      </c>
      <c r="K1275" s="126">
        <v>0.18</v>
      </c>
      <c r="L1275" s="126">
        <f t="shared" si="76"/>
        <v>1.7905046665758957</v>
      </c>
      <c r="M1275" s="126">
        <f t="shared" si="77"/>
        <v>0.31366559191067961</v>
      </c>
      <c r="N1275" s="163">
        <f t="shared" si="78"/>
        <v>0.31366559191067966</v>
      </c>
      <c r="O1275" s="165">
        <f>appliance_sim_data!D1277-N1275</f>
        <v>523.68633440808935</v>
      </c>
      <c r="P1275" s="165">
        <f t="shared" si="79"/>
        <v>0</v>
      </c>
    </row>
    <row r="1276" spans="8:16" x14ac:dyDescent="0.2">
      <c r="H1276" s="157">
        <v>0.87916666666666698</v>
      </c>
      <c r="I1276" s="126">
        <v>7.7079303478225505</v>
      </c>
      <c r="J1276" s="126">
        <v>1.3341087899841912</v>
      </c>
      <c r="K1276" s="126">
        <v>0.17</v>
      </c>
      <c r="L1276" s="126">
        <f t="shared" si="76"/>
        <v>1.3103481591298336</v>
      </c>
      <c r="M1276" s="126">
        <f t="shared" si="77"/>
        <v>0.22679849429731253</v>
      </c>
      <c r="N1276" s="163">
        <f t="shared" si="78"/>
        <v>0.22679849429731253</v>
      </c>
      <c r="O1276" s="165">
        <f>appliance_sim_data!D1278-N1276</f>
        <v>523.77320150570267</v>
      </c>
      <c r="P1276" s="165">
        <f t="shared" si="79"/>
        <v>0</v>
      </c>
    </row>
    <row r="1277" spans="8:16" x14ac:dyDescent="0.2">
      <c r="H1277" s="157">
        <v>0.87986111111111098</v>
      </c>
      <c r="I1277" s="126">
        <v>5.8117302068529622</v>
      </c>
      <c r="J1277" s="126">
        <v>0.99373453808356527</v>
      </c>
      <c r="K1277" s="126">
        <v>0.18</v>
      </c>
      <c r="L1277" s="126">
        <f t="shared" si="76"/>
        <v>1.0461114372335332</v>
      </c>
      <c r="M1277" s="126">
        <f t="shared" si="77"/>
        <v>0.17887221685504173</v>
      </c>
      <c r="N1277" s="163">
        <f t="shared" si="78"/>
        <v>0.17887221685504173</v>
      </c>
      <c r="O1277" s="165">
        <f>appliance_sim_data!D1279-N1277</f>
        <v>423.82112778314496</v>
      </c>
      <c r="P1277" s="165">
        <f t="shared" si="79"/>
        <v>0</v>
      </c>
    </row>
    <row r="1278" spans="8:16" x14ac:dyDescent="0.2">
      <c r="H1278" s="157">
        <v>0.88055555555555598</v>
      </c>
      <c r="I1278" s="126">
        <v>4.2441916254499663</v>
      </c>
      <c r="J1278" s="126">
        <v>0.71683607390033954</v>
      </c>
      <c r="K1278" s="126">
        <v>0.23</v>
      </c>
      <c r="L1278" s="126">
        <f t="shared" si="76"/>
        <v>0.97616407385349224</v>
      </c>
      <c r="M1278" s="126">
        <f t="shared" si="77"/>
        <v>0.16487229699707809</v>
      </c>
      <c r="N1278" s="163">
        <f t="shared" si="78"/>
        <v>0.16487229699707809</v>
      </c>
      <c r="O1278" s="165">
        <f>appliance_sim_data!D1280-N1278</f>
        <v>423.83512770300291</v>
      </c>
      <c r="P1278" s="165">
        <f t="shared" si="79"/>
        <v>0</v>
      </c>
    </row>
    <row r="1279" spans="8:16" x14ac:dyDescent="0.2">
      <c r="H1279" s="157">
        <v>0.88124999999999998</v>
      </c>
      <c r="I1279" s="126">
        <v>2.9847909085463216</v>
      </c>
      <c r="J1279" s="126">
        <v>0.49790461789215157</v>
      </c>
      <c r="K1279" s="126">
        <v>0.23</v>
      </c>
      <c r="L1279" s="126">
        <f t="shared" si="76"/>
        <v>0.686501908965654</v>
      </c>
      <c r="M1279" s="126">
        <f t="shared" si="77"/>
        <v>0.11451806211519487</v>
      </c>
      <c r="N1279" s="163">
        <f t="shared" si="78"/>
        <v>0.11451806211519487</v>
      </c>
      <c r="O1279" s="165">
        <f>appliance_sim_data!D1281-N1279</f>
        <v>423.88548193788483</v>
      </c>
      <c r="P1279" s="165">
        <f t="shared" si="79"/>
        <v>0</v>
      </c>
    </row>
    <row r="1280" spans="8:16" x14ac:dyDescent="0.2">
      <c r="H1280" s="157">
        <v>0.88194444444444497</v>
      </c>
      <c r="I1280" s="126">
        <v>2.0069424433876586</v>
      </c>
      <c r="J1280" s="126">
        <v>0.3306137650993764</v>
      </c>
      <c r="K1280" s="126">
        <v>0.23</v>
      </c>
      <c r="L1280" s="126">
        <f t="shared" si="76"/>
        <v>0.4615967619791615</v>
      </c>
      <c r="M1280" s="126">
        <f t="shared" si="77"/>
        <v>7.6041165972856581E-2</v>
      </c>
      <c r="N1280" s="163">
        <f t="shared" si="78"/>
        <v>7.6041165972856595E-2</v>
      </c>
      <c r="O1280" s="165">
        <f>appliance_sim_data!D1282-N1280</f>
        <v>433.92395883402713</v>
      </c>
      <c r="P1280" s="165">
        <f t="shared" si="79"/>
        <v>0</v>
      </c>
    </row>
    <row r="1281" spans="8:16" x14ac:dyDescent="0.2">
      <c r="H1281" s="157">
        <v>0.88263888888888897</v>
      </c>
      <c r="I1281" s="126">
        <v>1.2784389580691327</v>
      </c>
      <c r="J1281" s="126">
        <v>0.20795296017650097</v>
      </c>
      <c r="K1281" s="126">
        <v>0.22</v>
      </c>
      <c r="L1281" s="126">
        <f t="shared" si="76"/>
        <v>0.28125657077520921</v>
      </c>
      <c r="M1281" s="126">
        <f t="shared" si="77"/>
        <v>4.5749651238830215E-2</v>
      </c>
      <c r="N1281" s="163">
        <f t="shared" si="78"/>
        <v>4.5749651238830215E-2</v>
      </c>
      <c r="O1281" s="165">
        <f>appliance_sim_data!D1283-N1281</f>
        <v>433.95425034876115</v>
      </c>
      <c r="P1281" s="165">
        <f t="shared" si="79"/>
        <v>0</v>
      </c>
    </row>
    <row r="1282" spans="8:16" x14ac:dyDescent="0.2">
      <c r="H1282" s="157">
        <v>0.88333333333333297</v>
      </c>
      <c r="I1282" s="126">
        <v>0.76244778200985208</v>
      </c>
      <c r="J1282" s="126">
        <v>0.12244428643443461</v>
      </c>
      <c r="K1282" s="126">
        <v>0.22</v>
      </c>
      <c r="L1282" s="126">
        <f t="shared" si="76"/>
        <v>0.16773851204216747</v>
      </c>
      <c r="M1282" s="126">
        <f t="shared" si="77"/>
        <v>2.6937743015575614E-2</v>
      </c>
      <c r="N1282" s="163">
        <f t="shared" si="78"/>
        <v>2.6937743015575617E-2</v>
      </c>
      <c r="O1282" s="165">
        <f>appliance_sim_data!D1284-N1282</f>
        <v>453.97306225698441</v>
      </c>
      <c r="P1282" s="165">
        <f t="shared" si="79"/>
        <v>0</v>
      </c>
    </row>
    <row r="1283" spans="8:16" x14ac:dyDescent="0.2">
      <c r="H1283" s="157">
        <v>0.88402777777777797</v>
      </c>
      <c r="I1283" s="126">
        <v>0.41914880306248264</v>
      </c>
      <c r="J1283" s="126">
        <v>6.6448169707625071E-2</v>
      </c>
      <c r="K1283" s="126">
        <v>0.22</v>
      </c>
      <c r="L1283" s="126">
        <f t="shared" si="76"/>
        <v>9.2212736673746187E-2</v>
      </c>
      <c r="M1283" s="126">
        <f t="shared" si="77"/>
        <v>1.4618597335677516E-2</v>
      </c>
      <c r="N1283" s="163">
        <f t="shared" si="78"/>
        <v>1.4618597335677518E-2</v>
      </c>
      <c r="O1283" s="165">
        <f>appliance_sim_data!D1285-N1283</f>
        <v>453.9853814026643</v>
      </c>
      <c r="P1283" s="165">
        <f t="shared" si="79"/>
        <v>0</v>
      </c>
    </row>
    <row r="1284" spans="8:16" x14ac:dyDescent="0.2">
      <c r="H1284" s="157">
        <v>0.88472222222222197</v>
      </c>
      <c r="I1284" s="126">
        <v>0.20801192798313878</v>
      </c>
      <c r="J1284" s="126">
        <v>3.2548522861873055E-2</v>
      </c>
      <c r="K1284" s="126">
        <v>0.21</v>
      </c>
      <c r="L1284" s="126">
        <f t="shared" si="76"/>
        <v>4.3682504876459138E-2</v>
      </c>
      <c r="M1284" s="126">
        <f t="shared" si="77"/>
        <v>6.8351898009933413E-3</v>
      </c>
      <c r="N1284" s="163">
        <f t="shared" si="78"/>
        <v>6.8351898009933413E-3</v>
      </c>
      <c r="O1284" s="165">
        <f>appliance_sim_data!D1286-N1284</f>
        <v>453.993164810199</v>
      </c>
      <c r="P1284" s="165">
        <f t="shared" si="79"/>
        <v>0</v>
      </c>
    </row>
    <row r="1285" spans="8:16" x14ac:dyDescent="0.2">
      <c r="H1285" s="157">
        <v>0.88541666666666696</v>
      </c>
      <c r="I1285" s="126">
        <v>9.0555816993453497E-2</v>
      </c>
      <c r="J1285" s="126">
        <v>1.3983899770310258E-2</v>
      </c>
      <c r="K1285" s="126">
        <v>0.19</v>
      </c>
      <c r="L1285" s="126">
        <f t="shared" si="76"/>
        <v>1.7205605228756166E-2</v>
      </c>
      <c r="M1285" s="126">
        <f t="shared" si="77"/>
        <v>2.6569409563589491E-3</v>
      </c>
      <c r="N1285" s="163">
        <f t="shared" si="78"/>
        <v>2.6569409563589491E-3</v>
      </c>
      <c r="O1285" s="165">
        <f>appliance_sim_data!D1287-N1285</f>
        <v>393.99734305904366</v>
      </c>
      <c r="P1285" s="165">
        <f t="shared" si="79"/>
        <v>0</v>
      </c>
    </row>
    <row r="1286" spans="8:16" x14ac:dyDescent="0.2">
      <c r="H1286" s="157">
        <v>0.88611111111111096</v>
      </c>
      <c r="I1286" s="126">
        <v>3.320976660084337E-2</v>
      </c>
      <c r="J1286" s="126">
        <v>5.0604141683961755E-3</v>
      </c>
      <c r="K1286" s="126">
        <v>0.2</v>
      </c>
      <c r="L1286" s="126">
        <f t="shared" si="76"/>
        <v>6.6419533201686745E-3</v>
      </c>
      <c r="M1286" s="126">
        <f t="shared" si="77"/>
        <v>1.0120828336792351E-3</v>
      </c>
      <c r="N1286" s="163">
        <f t="shared" si="78"/>
        <v>1.0120828336792351E-3</v>
      </c>
      <c r="O1286" s="165">
        <f>appliance_sim_data!D1288-N1286</f>
        <v>393.99898791716635</v>
      </c>
      <c r="P1286" s="165">
        <f t="shared" si="79"/>
        <v>0</v>
      </c>
    </row>
    <row r="1287" spans="8:16" x14ac:dyDescent="0.2">
      <c r="H1287" s="157">
        <v>0.88680555555555596</v>
      </c>
      <c r="I1287" s="126">
        <v>9.6709385512022353E-3</v>
      </c>
      <c r="J1287" s="126">
        <v>1.4539023160529008E-3</v>
      </c>
      <c r="K1287" s="126">
        <v>0.21</v>
      </c>
      <c r="L1287" s="126">
        <f t="shared" si="76"/>
        <v>2.0308970957524691E-3</v>
      </c>
      <c r="M1287" s="126">
        <f t="shared" si="77"/>
        <v>3.0531948637110915E-4</v>
      </c>
      <c r="N1287" s="163">
        <f t="shared" si="78"/>
        <v>3.0531948637110921E-4</v>
      </c>
      <c r="O1287" s="165">
        <f>appliance_sim_data!D1289-N1287</f>
        <v>393.99969468051364</v>
      </c>
      <c r="P1287" s="165">
        <f t="shared" si="79"/>
        <v>0</v>
      </c>
    </row>
    <row r="1288" spans="8:16" x14ac:dyDescent="0.2">
      <c r="H1288" s="157">
        <v>0.88749999999999996</v>
      </c>
      <c r="I1288" s="126">
        <v>2.0442369304550707E-3</v>
      </c>
      <c r="J1288" s="126">
        <v>3.0316629590321491E-4</v>
      </c>
      <c r="K1288" s="126">
        <v>0.27</v>
      </c>
      <c r="L1288" s="126">
        <f t="shared" si="76"/>
        <v>5.5194397122286911E-4</v>
      </c>
      <c r="M1288" s="126">
        <f t="shared" si="77"/>
        <v>8.1854899893868033E-5</v>
      </c>
      <c r="N1288" s="163">
        <f t="shared" si="78"/>
        <v>8.1854899893868047E-5</v>
      </c>
      <c r="O1288" s="165">
        <f>appliance_sim_data!D1290-N1288</f>
        <v>393.99991814510008</v>
      </c>
      <c r="P1288" s="165">
        <f t="shared" si="79"/>
        <v>0</v>
      </c>
    </row>
    <row r="1289" spans="8:16" x14ac:dyDescent="0.2">
      <c r="H1289" s="157">
        <v>0.88819444444444495</v>
      </c>
      <c r="I1289" s="126">
        <v>2.7176751282305698E-4</v>
      </c>
      <c r="J1289" s="126">
        <v>3.9752607873903321E-5</v>
      </c>
      <c r="K1289" s="126">
        <v>0.27</v>
      </c>
      <c r="L1289" s="126">
        <f t="shared" si="76"/>
        <v>7.3377228462225387E-5</v>
      </c>
      <c r="M1289" s="126">
        <f t="shared" si="77"/>
        <v>1.0733204125953898E-5</v>
      </c>
      <c r="N1289" s="163">
        <f t="shared" si="78"/>
        <v>1.0733204125953899E-5</v>
      </c>
      <c r="O1289" s="165">
        <f>appliance_sim_data!D1291-N1289</f>
        <v>393.99998926679586</v>
      </c>
      <c r="P1289" s="165">
        <f t="shared" si="79"/>
        <v>0</v>
      </c>
    </row>
    <row r="1290" spans="8:16" x14ac:dyDescent="0.2">
      <c r="H1290" s="157">
        <v>0.88888888888888895</v>
      </c>
      <c r="I1290" s="126">
        <v>1.7805770289677641E-5</v>
      </c>
      <c r="J1290" s="126">
        <v>2.5685090987217079E-6</v>
      </c>
      <c r="K1290" s="126">
        <v>0.28000000000000003</v>
      </c>
      <c r="L1290" s="126">
        <f t="shared" si="76"/>
        <v>4.9856156811097397E-6</v>
      </c>
      <c r="M1290" s="126">
        <f t="shared" si="77"/>
        <v>7.1918254764207822E-7</v>
      </c>
      <c r="N1290" s="163">
        <f t="shared" si="78"/>
        <v>7.1918254764207822E-7</v>
      </c>
      <c r="O1290" s="165">
        <f>appliance_sim_data!D1292-N1290</f>
        <v>423.99999928081746</v>
      </c>
      <c r="P1290" s="165">
        <f t="shared" si="79"/>
        <v>0</v>
      </c>
    </row>
    <row r="1291" spans="8:16" x14ac:dyDescent="0.2">
      <c r="H1291" s="157">
        <v>0.88958333333333295</v>
      </c>
      <c r="I1291" s="126">
        <v>3.6616368366284231E-7</v>
      </c>
      <c r="J1291" s="126">
        <v>5.208110876885893E-8</v>
      </c>
      <c r="K1291" s="126">
        <v>0.28999999999999998</v>
      </c>
      <c r="L1291" s="126">
        <f t="shared" ref="L1291:L1354" si="80">I1291*K1291</f>
        <v>1.0618746826222426E-7</v>
      </c>
      <c r="M1291" s="126">
        <f t="shared" ref="M1291:M1354" si="81">J1291*K1291</f>
        <v>1.510352154296909E-8</v>
      </c>
      <c r="N1291" s="163">
        <f t="shared" ref="N1291:N1354" si="82">M1291*$B$46*$B$47</f>
        <v>1.510352154296909E-8</v>
      </c>
      <c r="O1291" s="165">
        <f>appliance_sim_data!D1293-N1291</f>
        <v>243.99999998489648</v>
      </c>
      <c r="P1291" s="165">
        <f t="shared" ref="P1291:P1354" si="83">IF(O1291&lt;0, ABS(O1291), 0)</f>
        <v>0</v>
      </c>
    </row>
    <row r="1292" spans="8:16" x14ac:dyDescent="0.2">
      <c r="H1292" s="157">
        <v>0.89027777777777795</v>
      </c>
      <c r="I1292" s="126">
        <v>9.2479309510333161E-10</v>
      </c>
      <c r="J1292" s="126">
        <v>1.2967759102179654E-10</v>
      </c>
      <c r="K1292" s="126">
        <v>0.27</v>
      </c>
      <c r="L1292" s="126">
        <f t="shared" si="80"/>
        <v>2.4969413567789954E-10</v>
      </c>
      <c r="M1292" s="126">
        <f t="shared" si="81"/>
        <v>3.5012949575885068E-11</v>
      </c>
      <c r="N1292" s="163">
        <f t="shared" si="82"/>
        <v>3.5012949575885068E-11</v>
      </c>
      <c r="O1292" s="165">
        <f>appliance_sim_data!D1294-N1292</f>
        <v>243.99999999996498</v>
      </c>
      <c r="P1292" s="165">
        <f t="shared" si="83"/>
        <v>0</v>
      </c>
    </row>
    <row r="1293" spans="8:16" x14ac:dyDescent="0.2">
      <c r="H1293" s="157">
        <v>0.89097222222222205</v>
      </c>
      <c r="I1293" s="126">
        <v>2.8026942020190396E-14</v>
      </c>
      <c r="J1293" s="126">
        <v>3.8738307871950685E-15</v>
      </c>
      <c r="K1293" s="126">
        <v>0.24</v>
      </c>
      <c r="L1293" s="126">
        <f t="shared" si="80"/>
        <v>6.7264660848456946E-15</v>
      </c>
      <c r="M1293" s="126">
        <f t="shared" si="81"/>
        <v>9.2971938892681643E-16</v>
      </c>
      <c r="N1293" s="163">
        <f t="shared" si="82"/>
        <v>9.2971938892681662E-16</v>
      </c>
      <c r="O1293" s="165">
        <f>appliance_sim_data!D1295-N1293</f>
        <v>244</v>
      </c>
      <c r="P1293" s="165">
        <f t="shared" si="83"/>
        <v>0</v>
      </c>
    </row>
    <row r="1294" spans="8:16" x14ac:dyDescent="0.2">
      <c r="H1294" s="157">
        <v>0.89166666666666705</v>
      </c>
      <c r="I1294" s="126">
        <v>4.2498068713931018E-24</v>
      </c>
      <c r="J1294" s="126">
        <v>5.7890352538810098E-25</v>
      </c>
      <c r="K1294" s="126">
        <v>0.32</v>
      </c>
      <c r="L1294" s="126">
        <f t="shared" si="80"/>
        <v>1.3599381988457927E-24</v>
      </c>
      <c r="M1294" s="126">
        <f t="shared" si="81"/>
        <v>1.8524912812419232E-25</v>
      </c>
      <c r="N1294" s="163">
        <f t="shared" si="82"/>
        <v>1.8524912812419232E-25</v>
      </c>
      <c r="O1294" s="165">
        <f>appliance_sim_data!D1296-N1294</f>
        <v>244</v>
      </c>
      <c r="P1294" s="165">
        <f t="shared" si="83"/>
        <v>0</v>
      </c>
    </row>
    <row r="1295" spans="8:16" x14ac:dyDescent="0.2">
      <c r="H1295" s="157">
        <v>0.89236111111111105</v>
      </c>
      <c r="I1295" s="126">
        <v>8.9143639213220816E-62</v>
      </c>
      <c r="J1295" s="126">
        <v>1.1965343699788268E-62</v>
      </c>
      <c r="K1295" s="126">
        <v>0.46</v>
      </c>
      <c r="L1295" s="126">
        <f t="shared" si="80"/>
        <v>4.1006074038081578E-62</v>
      </c>
      <c r="M1295" s="126">
        <f t="shared" si="81"/>
        <v>5.5040581019026038E-63</v>
      </c>
      <c r="N1295" s="163">
        <f t="shared" si="82"/>
        <v>5.5040581019026038E-63</v>
      </c>
      <c r="O1295" s="165">
        <f>appliance_sim_data!D1297-N1295</f>
        <v>244</v>
      </c>
      <c r="P1295" s="165">
        <f t="shared" si="83"/>
        <v>0</v>
      </c>
    </row>
    <row r="1296" spans="8:16" x14ac:dyDescent="0.2">
      <c r="H1296" s="157">
        <v>0.89305555555555605</v>
      </c>
      <c r="I1296" s="126">
        <v>0</v>
      </c>
      <c r="J1296" s="126">
        <v>0</v>
      </c>
      <c r="K1296" s="126">
        <v>0.44</v>
      </c>
      <c r="L1296" s="126">
        <f t="shared" si="80"/>
        <v>0</v>
      </c>
      <c r="M1296" s="126">
        <f t="shared" si="81"/>
        <v>0</v>
      </c>
      <c r="N1296" s="163">
        <f t="shared" si="82"/>
        <v>0</v>
      </c>
      <c r="O1296" s="165">
        <f>appliance_sim_data!D1298-N1296</f>
        <v>256</v>
      </c>
      <c r="P1296" s="165">
        <f t="shared" si="83"/>
        <v>0</v>
      </c>
    </row>
    <row r="1297" spans="8:16" x14ac:dyDescent="0.2">
      <c r="H1297" s="157">
        <v>0.89375000000000004</v>
      </c>
      <c r="I1297" s="126">
        <v>0</v>
      </c>
      <c r="J1297" s="126">
        <v>0</v>
      </c>
      <c r="K1297" s="126">
        <v>0.43</v>
      </c>
      <c r="L1297" s="126">
        <f t="shared" si="80"/>
        <v>0</v>
      </c>
      <c r="M1297" s="126">
        <f t="shared" si="81"/>
        <v>0</v>
      </c>
      <c r="N1297" s="163">
        <f t="shared" si="82"/>
        <v>0</v>
      </c>
      <c r="O1297" s="165">
        <f>appliance_sim_data!D1299-N1297</f>
        <v>244</v>
      </c>
      <c r="P1297" s="165">
        <f t="shared" si="83"/>
        <v>0</v>
      </c>
    </row>
    <row r="1298" spans="8:16" x14ac:dyDescent="0.2">
      <c r="H1298" s="157">
        <v>0.89444444444444404</v>
      </c>
      <c r="I1298" s="126">
        <v>0</v>
      </c>
      <c r="J1298" s="126">
        <v>0</v>
      </c>
      <c r="K1298" s="126">
        <v>0.41</v>
      </c>
      <c r="L1298" s="126">
        <f t="shared" si="80"/>
        <v>0</v>
      </c>
      <c r="M1298" s="126">
        <f t="shared" si="81"/>
        <v>0</v>
      </c>
      <c r="N1298" s="163">
        <f t="shared" si="82"/>
        <v>0</v>
      </c>
      <c r="O1298" s="165">
        <f>appliance_sim_data!D1300-N1298</f>
        <v>244</v>
      </c>
      <c r="P1298" s="165">
        <f t="shared" si="83"/>
        <v>0</v>
      </c>
    </row>
    <row r="1299" spans="8:16" x14ac:dyDescent="0.2">
      <c r="H1299" s="157">
        <v>0.89513888888888904</v>
      </c>
      <c r="I1299" s="126">
        <v>0</v>
      </c>
      <c r="J1299" s="126">
        <v>0</v>
      </c>
      <c r="K1299" s="126">
        <v>0.42</v>
      </c>
      <c r="L1299" s="126">
        <f t="shared" si="80"/>
        <v>0</v>
      </c>
      <c r="M1299" s="126">
        <f t="shared" si="81"/>
        <v>0</v>
      </c>
      <c r="N1299" s="163">
        <f t="shared" si="82"/>
        <v>0</v>
      </c>
      <c r="O1299" s="165">
        <f>appliance_sim_data!D1301-N1299</f>
        <v>1904</v>
      </c>
      <c r="P1299" s="165">
        <f t="shared" si="83"/>
        <v>0</v>
      </c>
    </row>
    <row r="1300" spans="8:16" x14ac:dyDescent="0.2">
      <c r="H1300" s="157">
        <v>0.89583333333333304</v>
      </c>
      <c r="I1300" s="126">
        <v>0</v>
      </c>
      <c r="J1300" s="126">
        <v>0</v>
      </c>
      <c r="K1300" s="126">
        <v>0.44</v>
      </c>
      <c r="L1300" s="126">
        <f t="shared" si="80"/>
        <v>0</v>
      </c>
      <c r="M1300" s="126">
        <f t="shared" si="81"/>
        <v>0</v>
      </c>
      <c r="N1300" s="163">
        <f t="shared" si="82"/>
        <v>0</v>
      </c>
      <c r="O1300" s="165">
        <f>appliance_sim_data!D1302-N1300</f>
        <v>1904</v>
      </c>
      <c r="P1300" s="165">
        <f t="shared" si="83"/>
        <v>0</v>
      </c>
    </row>
    <row r="1301" spans="8:16" x14ac:dyDescent="0.2">
      <c r="H1301" s="157">
        <v>0.89652777777777803</v>
      </c>
      <c r="I1301" s="126">
        <v>0</v>
      </c>
      <c r="J1301" s="126">
        <v>0</v>
      </c>
      <c r="K1301" s="126">
        <v>0.53</v>
      </c>
      <c r="L1301" s="126">
        <f t="shared" si="80"/>
        <v>0</v>
      </c>
      <c r="M1301" s="126">
        <f t="shared" si="81"/>
        <v>0</v>
      </c>
      <c r="N1301" s="163">
        <f t="shared" si="82"/>
        <v>0</v>
      </c>
      <c r="O1301" s="165">
        <f>appliance_sim_data!D1303-N1301</f>
        <v>1904</v>
      </c>
      <c r="P1301" s="165">
        <f t="shared" si="83"/>
        <v>0</v>
      </c>
    </row>
    <row r="1302" spans="8:16" x14ac:dyDescent="0.2">
      <c r="H1302" s="157">
        <v>0.89722222222222203</v>
      </c>
      <c r="I1302" s="126">
        <v>0</v>
      </c>
      <c r="J1302" s="126">
        <v>0</v>
      </c>
      <c r="K1302" s="126">
        <v>0.53</v>
      </c>
      <c r="L1302" s="126">
        <f t="shared" si="80"/>
        <v>0</v>
      </c>
      <c r="M1302" s="126">
        <f t="shared" si="81"/>
        <v>0</v>
      </c>
      <c r="N1302" s="163">
        <f t="shared" si="82"/>
        <v>0</v>
      </c>
      <c r="O1302" s="165">
        <f>appliance_sim_data!D1304-N1302</f>
        <v>244</v>
      </c>
      <c r="P1302" s="165">
        <f t="shared" si="83"/>
        <v>0</v>
      </c>
    </row>
    <row r="1303" spans="8:16" x14ac:dyDescent="0.2">
      <c r="H1303" s="157">
        <v>0.89791666666666703</v>
      </c>
      <c r="I1303" s="126">
        <v>0</v>
      </c>
      <c r="J1303" s="126">
        <v>0</v>
      </c>
      <c r="K1303" s="126">
        <v>0.45</v>
      </c>
      <c r="L1303" s="126">
        <f t="shared" si="80"/>
        <v>0</v>
      </c>
      <c r="M1303" s="126">
        <f t="shared" si="81"/>
        <v>0</v>
      </c>
      <c r="N1303" s="163">
        <f t="shared" si="82"/>
        <v>0</v>
      </c>
      <c r="O1303" s="165">
        <f>appliance_sim_data!D1305-N1303</f>
        <v>244</v>
      </c>
      <c r="P1303" s="165">
        <f t="shared" si="83"/>
        <v>0</v>
      </c>
    </row>
    <row r="1304" spans="8:16" x14ac:dyDescent="0.2">
      <c r="H1304" s="157">
        <v>0.89861111111111103</v>
      </c>
      <c r="I1304" s="126">
        <v>0</v>
      </c>
      <c r="J1304" s="126">
        <v>0</v>
      </c>
      <c r="K1304" s="126">
        <v>0.46</v>
      </c>
      <c r="L1304" s="126">
        <f t="shared" si="80"/>
        <v>0</v>
      </c>
      <c r="M1304" s="126">
        <f t="shared" si="81"/>
        <v>0</v>
      </c>
      <c r="N1304" s="163">
        <f t="shared" si="82"/>
        <v>0</v>
      </c>
      <c r="O1304" s="165">
        <f>appliance_sim_data!D1306-N1304</f>
        <v>244</v>
      </c>
      <c r="P1304" s="165">
        <f t="shared" si="83"/>
        <v>0</v>
      </c>
    </row>
    <row r="1305" spans="8:16" x14ac:dyDescent="0.2">
      <c r="H1305" s="157">
        <v>0.89930555555555602</v>
      </c>
      <c r="I1305" s="126">
        <v>0</v>
      </c>
      <c r="J1305" s="126">
        <v>0</v>
      </c>
      <c r="K1305" s="126">
        <v>0.42</v>
      </c>
      <c r="L1305" s="126">
        <f t="shared" si="80"/>
        <v>0</v>
      </c>
      <c r="M1305" s="126">
        <f t="shared" si="81"/>
        <v>0</v>
      </c>
      <c r="N1305" s="163">
        <f t="shared" si="82"/>
        <v>0</v>
      </c>
      <c r="O1305" s="165">
        <f>appliance_sim_data!D1307-N1305</f>
        <v>244</v>
      </c>
      <c r="P1305" s="165">
        <f t="shared" si="83"/>
        <v>0</v>
      </c>
    </row>
    <row r="1306" spans="8:16" x14ac:dyDescent="0.2">
      <c r="H1306" s="157">
        <v>0.9</v>
      </c>
      <c r="I1306" s="126">
        <v>0</v>
      </c>
      <c r="J1306" s="126">
        <v>0</v>
      </c>
      <c r="K1306" s="126">
        <v>0.37</v>
      </c>
      <c r="L1306" s="126">
        <f t="shared" si="80"/>
        <v>0</v>
      </c>
      <c r="M1306" s="126">
        <f t="shared" si="81"/>
        <v>0</v>
      </c>
      <c r="N1306" s="163">
        <f t="shared" si="82"/>
        <v>0</v>
      </c>
      <c r="O1306" s="165">
        <f>appliance_sim_data!D1308-N1306</f>
        <v>344</v>
      </c>
      <c r="P1306" s="165">
        <f t="shared" si="83"/>
        <v>0</v>
      </c>
    </row>
    <row r="1307" spans="8:16" x14ac:dyDescent="0.2">
      <c r="H1307" s="157">
        <v>0.90069444444444402</v>
      </c>
      <c r="I1307" s="126">
        <v>0</v>
      </c>
      <c r="J1307" s="126">
        <v>0</v>
      </c>
      <c r="K1307" s="126">
        <v>0.38</v>
      </c>
      <c r="L1307" s="126">
        <f t="shared" si="80"/>
        <v>0</v>
      </c>
      <c r="M1307" s="126">
        <f t="shared" si="81"/>
        <v>0</v>
      </c>
      <c r="N1307" s="163">
        <f t="shared" si="82"/>
        <v>0</v>
      </c>
      <c r="O1307" s="165">
        <f>appliance_sim_data!D1309-N1307</f>
        <v>304</v>
      </c>
      <c r="P1307" s="165">
        <f t="shared" si="83"/>
        <v>0</v>
      </c>
    </row>
    <row r="1308" spans="8:16" x14ac:dyDescent="0.2">
      <c r="H1308" s="157">
        <v>0.90138888888888902</v>
      </c>
      <c r="I1308" s="126">
        <v>0</v>
      </c>
      <c r="J1308" s="126">
        <v>0</v>
      </c>
      <c r="K1308" s="126">
        <v>0.38</v>
      </c>
      <c r="L1308" s="126">
        <f t="shared" si="80"/>
        <v>0</v>
      </c>
      <c r="M1308" s="126">
        <f t="shared" si="81"/>
        <v>0</v>
      </c>
      <c r="N1308" s="163">
        <f t="shared" si="82"/>
        <v>0</v>
      </c>
      <c r="O1308" s="165">
        <f>appliance_sim_data!D1310-N1308</f>
        <v>304</v>
      </c>
      <c r="P1308" s="165">
        <f t="shared" si="83"/>
        <v>0</v>
      </c>
    </row>
    <row r="1309" spans="8:16" x14ac:dyDescent="0.2">
      <c r="H1309" s="157">
        <v>0.90208333333333302</v>
      </c>
      <c r="I1309" s="126">
        <v>0</v>
      </c>
      <c r="J1309" s="126">
        <v>0</v>
      </c>
      <c r="K1309" s="126">
        <v>0.38</v>
      </c>
      <c r="L1309" s="126">
        <f t="shared" si="80"/>
        <v>0</v>
      </c>
      <c r="M1309" s="126">
        <f t="shared" si="81"/>
        <v>0</v>
      </c>
      <c r="N1309" s="163">
        <f t="shared" si="82"/>
        <v>0</v>
      </c>
      <c r="O1309" s="165">
        <f>appliance_sim_data!D1311-N1309</f>
        <v>244</v>
      </c>
      <c r="P1309" s="165">
        <f t="shared" si="83"/>
        <v>0</v>
      </c>
    </row>
    <row r="1310" spans="8:16" x14ac:dyDescent="0.2">
      <c r="H1310" s="157">
        <v>0.90277777777777801</v>
      </c>
      <c r="I1310" s="126">
        <v>0</v>
      </c>
      <c r="J1310" s="126">
        <v>0</v>
      </c>
      <c r="K1310" s="126">
        <v>0.35</v>
      </c>
      <c r="L1310" s="126">
        <f t="shared" si="80"/>
        <v>0</v>
      </c>
      <c r="M1310" s="126">
        <f t="shared" si="81"/>
        <v>0</v>
      </c>
      <c r="N1310" s="163">
        <f t="shared" si="82"/>
        <v>0</v>
      </c>
      <c r="O1310" s="165">
        <f>appliance_sim_data!D1312-N1310</f>
        <v>244</v>
      </c>
      <c r="P1310" s="165">
        <f t="shared" si="83"/>
        <v>0</v>
      </c>
    </row>
    <row r="1311" spans="8:16" x14ac:dyDescent="0.2">
      <c r="H1311" s="157">
        <v>0.90347222222222201</v>
      </c>
      <c r="I1311" s="126">
        <v>0</v>
      </c>
      <c r="J1311" s="126">
        <v>0</v>
      </c>
      <c r="K1311" s="126">
        <v>0.41</v>
      </c>
      <c r="L1311" s="126">
        <f t="shared" si="80"/>
        <v>0</v>
      </c>
      <c r="M1311" s="126">
        <f t="shared" si="81"/>
        <v>0</v>
      </c>
      <c r="N1311" s="163">
        <f t="shared" si="82"/>
        <v>0</v>
      </c>
      <c r="O1311" s="165">
        <f>appliance_sim_data!D1313-N1311</f>
        <v>244</v>
      </c>
      <c r="P1311" s="165">
        <f t="shared" si="83"/>
        <v>0</v>
      </c>
    </row>
    <row r="1312" spans="8:16" x14ac:dyDescent="0.2">
      <c r="H1312" s="157">
        <v>0.90416666666666701</v>
      </c>
      <c r="I1312" s="126">
        <v>0</v>
      </c>
      <c r="J1312" s="126">
        <v>0</v>
      </c>
      <c r="K1312" s="126">
        <v>0.4</v>
      </c>
      <c r="L1312" s="126">
        <f t="shared" si="80"/>
        <v>0</v>
      </c>
      <c r="M1312" s="126">
        <f t="shared" si="81"/>
        <v>0</v>
      </c>
      <c r="N1312" s="163">
        <f t="shared" si="82"/>
        <v>0</v>
      </c>
      <c r="O1312" s="165">
        <f>appliance_sim_data!D1314-N1312</f>
        <v>244</v>
      </c>
      <c r="P1312" s="165">
        <f t="shared" si="83"/>
        <v>0</v>
      </c>
    </row>
    <row r="1313" spans="8:16" x14ac:dyDescent="0.2">
      <c r="H1313" s="157">
        <v>0.90486111111111101</v>
      </c>
      <c r="I1313" s="126">
        <v>0</v>
      </c>
      <c r="J1313" s="126">
        <v>0</v>
      </c>
      <c r="K1313" s="126">
        <v>0.72</v>
      </c>
      <c r="L1313" s="126">
        <f t="shared" si="80"/>
        <v>0</v>
      </c>
      <c r="M1313" s="126">
        <f t="shared" si="81"/>
        <v>0</v>
      </c>
      <c r="N1313" s="163">
        <f t="shared" si="82"/>
        <v>0</v>
      </c>
      <c r="O1313" s="165">
        <f>appliance_sim_data!D1315-N1313</f>
        <v>232</v>
      </c>
      <c r="P1313" s="165">
        <f t="shared" si="83"/>
        <v>0</v>
      </c>
    </row>
    <row r="1314" spans="8:16" x14ac:dyDescent="0.2">
      <c r="H1314" s="157">
        <v>0.905555555555556</v>
      </c>
      <c r="I1314" s="126">
        <v>0</v>
      </c>
      <c r="J1314" s="126">
        <v>0</v>
      </c>
      <c r="K1314" s="126">
        <v>0.7</v>
      </c>
      <c r="L1314" s="126">
        <f t="shared" si="80"/>
        <v>0</v>
      </c>
      <c r="M1314" s="126">
        <f t="shared" si="81"/>
        <v>0</v>
      </c>
      <c r="N1314" s="163">
        <f t="shared" si="82"/>
        <v>0</v>
      </c>
      <c r="O1314" s="165">
        <f>appliance_sim_data!D1316-N1314</f>
        <v>232</v>
      </c>
      <c r="P1314" s="165">
        <f t="shared" si="83"/>
        <v>0</v>
      </c>
    </row>
    <row r="1315" spans="8:16" x14ac:dyDescent="0.2">
      <c r="H1315" s="157">
        <v>0.90625</v>
      </c>
      <c r="I1315" s="126">
        <v>0</v>
      </c>
      <c r="J1315" s="126">
        <v>0</v>
      </c>
      <c r="K1315" s="126">
        <v>0.77</v>
      </c>
      <c r="L1315" s="126">
        <f t="shared" si="80"/>
        <v>0</v>
      </c>
      <c r="M1315" s="126">
        <f t="shared" si="81"/>
        <v>0</v>
      </c>
      <c r="N1315" s="163">
        <f t="shared" si="82"/>
        <v>0</v>
      </c>
      <c r="O1315" s="165">
        <f>appliance_sim_data!D1317-N1315</f>
        <v>232</v>
      </c>
      <c r="P1315" s="165">
        <f t="shared" si="83"/>
        <v>0</v>
      </c>
    </row>
    <row r="1316" spans="8:16" x14ac:dyDescent="0.2">
      <c r="H1316" s="157">
        <v>0.906944444444444</v>
      </c>
      <c r="I1316" s="126">
        <v>0</v>
      </c>
      <c r="J1316" s="126">
        <v>0</v>
      </c>
      <c r="K1316" s="126">
        <v>0.72</v>
      </c>
      <c r="L1316" s="126">
        <f t="shared" si="80"/>
        <v>0</v>
      </c>
      <c r="M1316" s="126">
        <f t="shared" si="81"/>
        <v>0</v>
      </c>
      <c r="N1316" s="163">
        <f t="shared" si="82"/>
        <v>0</v>
      </c>
      <c r="O1316" s="165">
        <f>appliance_sim_data!D1318-N1316</f>
        <v>232</v>
      </c>
      <c r="P1316" s="165">
        <f t="shared" si="83"/>
        <v>0</v>
      </c>
    </row>
    <row r="1317" spans="8:16" x14ac:dyDescent="0.2">
      <c r="H1317" s="157">
        <v>0.90763888888888899</v>
      </c>
      <c r="I1317" s="126">
        <v>0</v>
      </c>
      <c r="J1317" s="126">
        <v>0</v>
      </c>
      <c r="K1317" s="126">
        <v>0.74</v>
      </c>
      <c r="L1317" s="126">
        <f t="shared" si="80"/>
        <v>0</v>
      </c>
      <c r="M1317" s="126">
        <f t="shared" si="81"/>
        <v>0</v>
      </c>
      <c r="N1317" s="163">
        <f t="shared" si="82"/>
        <v>0</v>
      </c>
      <c r="O1317" s="165">
        <f>appliance_sim_data!D1319-N1317</f>
        <v>244</v>
      </c>
      <c r="P1317" s="165">
        <f t="shared" si="83"/>
        <v>0</v>
      </c>
    </row>
    <row r="1318" spans="8:16" x14ac:dyDescent="0.2">
      <c r="H1318" s="157">
        <v>0.90833333333333299</v>
      </c>
      <c r="I1318" s="126">
        <v>0</v>
      </c>
      <c r="J1318" s="126">
        <v>0</v>
      </c>
      <c r="K1318" s="126">
        <v>0.73</v>
      </c>
      <c r="L1318" s="126">
        <f t="shared" si="80"/>
        <v>0</v>
      </c>
      <c r="M1318" s="126">
        <f t="shared" si="81"/>
        <v>0</v>
      </c>
      <c r="N1318" s="163">
        <f t="shared" si="82"/>
        <v>0</v>
      </c>
      <c r="O1318" s="165">
        <f>appliance_sim_data!D1320-N1318</f>
        <v>299</v>
      </c>
      <c r="P1318" s="165">
        <f t="shared" si="83"/>
        <v>0</v>
      </c>
    </row>
    <row r="1319" spans="8:16" x14ac:dyDescent="0.2">
      <c r="H1319" s="157">
        <v>0.90902777777777799</v>
      </c>
      <c r="I1319" s="126">
        <v>0</v>
      </c>
      <c r="J1319" s="126">
        <v>0</v>
      </c>
      <c r="K1319" s="126">
        <v>0.73</v>
      </c>
      <c r="L1319" s="126">
        <f t="shared" si="80"/>
        <v>0</v>
      </c>
      <c r="M1319" s="126">
        <f t="shared" si="81"/>
        <v>0</v>
      </c>
      <c r="N1319" s="163">
        <f t="shared" si="82"/>
        <v>0</v>
      </c>
      <c r="O1319" s="165">
        <f>appliance_sim_data!D1321-N1319</f>
        <v>299</v>
      </c>
      <c r="P1319" s="165">
        <f t="shared" si="83"/>
        <v>0</v>
      </c>
    </row>
    <row r="1320" spans="8:16" x14ac:dyDescent="0.2">
      <c r="H1320" s="157">
        <v>0.90972222222222199</v>
      </c>
      <c r="I1320" s="126">
        <v>0</v>
      </c>
      <c r="J1320" s="126">
        <v>0</v>
      </c>
      <c r="K1320" s="126">
        <v>0.74</v>
      </c>
      <c r="L1320" s="126">
        <f t="shared" si="80"/>
        <v>0</v>
      </c>
      <c r="M1320" s="126">
        <f t="shared" si="81"/>
        <v>0</v>
      </c>
      <c r="N1320" s="163">
        <f t="shared" si="82"/>
        <v>0</v>
      </c>
      <c r="O1320" s="165">
        <f>appliance_sim_data!D1322-N1320</f>
        <v>299</v>
      </c>
      <c r="P1320" s="165">
        <f t="shared" si="83"/>
        <v>0</v>
      </c>
    </row>
    <row r="1321" spans="8:16" x14ac:dyDescent="0.2">
      <c r="H1321" s="157">
        <v>0.91041666666666698</v>
      </c>
      <c r="I1321" s="126">
        <v>0</v>
      </c>
      <c r="J1321" s="126">
        <v>0</v>
      </c>
      <c r="K1321" s="126">
        <v>0.73</v>
      </c>
      <c r="L1321" s="126">
        <f t="shared" si="80"/>
        <v>0</v>
      </c>
      <c r="M1321" s="126">
        <f t="shared" si="81"/>
        <v>0</v>
      </c>
      <c r="N1321" s="163">
        <f t="shared" si="82"/>
        <v>0</v>
      </c>
      <c r="O1321" s="165">
        <f>appliance_sim_data!D1323-N1321</f>
        <v>299</v>
      </c>
      <c r="P1321" s="165">
        <f t="shared" si="83"/>
        <v>0</v>
      </c>
    </row>
    <row r="1322" spans="8:16" x14ac:dyDescent="0.2">
      <c r="H1322" s="157">
        <v>0.91111111111111098</v>
      </c>
      <c r="I1322" s="126">
        <v>0</v>
      </c>
      <c r="J1322" s="126">
        <v>0</v>
      </c>
      <c r="K1322" s="126">
        <v>0.4</v>
      </c>
      <c r="L1322" s="126">
        <f t="shared" si="80"/>
        <v>0</v>
      </c>
      <c r="M1322" s="126">
        <f t="shared" si="81"/>
        <v>0</v>
      </c>
      <c r="N1322" s="163">
        <f t="shared" si="82"/>
        <v>0</v>
      </c>
      <c r="O1322" s="165">
        <f>appliance_sim_data!D1324-N1322</f>
        <v>299</v>
      </c>
      <c r="P1322" s="165">
        <f t="shared" si="83"/>
        <v>0</v>
      </c>
    </row>
    <row r="1323" spans="8:16" x14ac:dyDescent="0.2">
      <c r="H1323" s="157">
        <v>0.91180555555555598</v>
      </c>
      <c r="I1323" s="126">
        <v>0</v>
      </c>
      <c r="J1323" s="126">
        <v>0</v>
      </c>
      <c r="K1323" s="126">
        <v>0.43</v>
      </c>
      <c r="L1323" s="126">
        <f t="shared" si="80"/>
        <v>0</v>
      </c>
      <c r="M1323" s="126">
        <f t="shared" si="81"/>
        <v>0</v>
      </c>
      <c r="N1323" s="163">
        <f t="shared" si="82"/>
        <v>0</v>
      </c>
      <c r="O1323" s="165">
        <f>appliance_sim_data!D1325-N1323</f>
        <v>299</v>
      </c>
      <c r="P1323" s="165">
        <f t="shared" si="83"/>
        <v>0</v>
      </c>
    </row>
    <row r="1324" spans="8:16" x14ac:dyDescent="0.2">
      <c r="H1324" s="157">
        <v>0.91249999999999998</v>
      </c>
      <c r="I1324" s="126">
        <v>0</v>
      </c>
      <c r="J1324" s="126">
        <v>0</v>
      </c>
      <c r="K1324" s="126">
        <v>0.44</v>
      </c>
      <c r="L1324" s="126">
        <f t="shared" si="80"/>
        <v>0</v>
      </c>
      <c r="M1324" s="126">
        <f t="shared" si="81"/>
        <v>0</v>
      </c>
      <c r="N1324" s="163">
        <f t="shared" si="82"/>
        <v>0</v>
      </c>
      <c r="O1324" s="165">
        <f>appliance_sim_data!D1326-N1324</f>
        <v>299</v>
      </c>
      <c r="P1324" s="165">
        <f t="shared" si="83"/>
        <v>0</v>
      </c>
    </row>
    <row r="1325" spans="8:16" x14ac:dyDescent="0.2">
      <c r="H1325" s="157">
        <v>0.91319444444444497</v>
      </c>
      <c r="I1325" s="126">
        <v>0</v>
      </c>
      <c r="J1325" s="126">
        <v>0</v>
      </c>
      <c r="K1325" s="126">
        <v>0.43</v>
      </c>
      <c r="L1325" s="126">
        <f t="shared" si="80"/>
        <v>0</v>
      </c>
      <c r="M1325" s="126">
        <f t="shared" si="81"/>
        <v>0</v>
      </c>
      <c r="N1325" s="163">
        <f t="shared" si="82"/>
        <v>0</v>
      </c>
      <c r="O1325" s="165">
        <f>appliance_sim_data!D1327-N1325</f>
        <v>299</v>
      </c>
      <c r="P1325" s="165">
        <f t="shared" si="83"/>
        <v>0</v>
      </c>
    </row>
    <row r="1326" spans="8:16" x14ac:dyDescent="0.2">
      <c r="H1326" s="157">
        <v>0.91388888888888897</v>
      </c>
      <c r="I1326" s="126">
        <v>0</v>
      </c>
      <c r="J1326" s="126">
        <v>0</v>
      </c>
      <c r="K1326" s="126">
        <v>0.5</v>
      </c>
      <c r="L1326" s="126">
        <f t="shared" si="80"/>
        <v>0</v>
      </c>
      <c r="M1326" s="126">
        <f t="shared" si="81"/>
        <v>0</v>
      </c>
      <c r="N1326" s="163">
        <f t="shared" si="82"/>
        <v>0</v>
      </c>
      <c r="O1326" s="165">
        <f>appliance_sim_data!D1328-N1326</f>
        <v>299</v>
      </c>
      <c r="P1326" s="165">
        <f t="shared" si="83"/>
        <v>0</v>
      </c>
    </row>
    <row r="1327" spans="8:16" x14ac:dyDescent="0.2">
      <c r="H1327" s="157">
        <v>0.91458333333333297</v>
      </c>
      <c r="I1327" s="126">
        <v>0</v>
      </c>
      <c r="J1327" s="126">
        <v>0</v>
      </c>
      <c r="K1327" s="126">
        <v>0.52</v>
      </c>
      <c r="L1327" s="126">
        <f t="shared" si="80"/>
        <v>0</v>
      </c>
      <c r="M1327" s="126">
        <f t="shared" si="81"/>
        <v>0</v>
      </c>
      <c r="N1327" s="163">
        <f t="shared" si="82"/>
        <v>0</v>
      </c>
      <c r="O1327" s="165">
        <f>appliance_sim_data!D1329-N1327</f>
        <v>458</v>
      </c>
      <c r="P1327" s="165">
        <f t="shared" si="83"/>
        <v>0</v>
      </c>
    </row>
    <row r="1328" spans="8:16" x14ac:dyDescent="0.2">
      <c r="H1328" s="157">
        <v>0.91527777777777797</v>
      </c>
      <c r="I1328" s="126">
        <v>0</v>
      </c>
      <c r="J1328" s="126">
        <v>0</v>
      </c>
      <c r="K1328" s="126">
        <v>0.52</v>
      </c>
      <c r="L1328" s="126">
        <f t="shared" si="80"/>
        <v>0</v>
      </c>
      <c r="M1328" s="126">
        <f t="shared" si="81"/>
        <v>0</v>
      </c>
      <c r="N1328" s="163">
        <f t="shared" si="82"/>
        <v>0</v>
      </c>
      <c r="O1328" s="165">
        <f>appliance_sim_data!D1330-N1328</f>
        <v>558</v>
      </c>
      <c r="P1328" s="165">
        <f t="shared" si="83"/>
        <v>0</v>
      </c>
    </row>
    <row r="1329" spans="8:16" x14ac:dyDescent="0.2">
      <c r="H1329" s="157">
        <v>0.91597222222222197</v>
      </c>
      <c r="I1329" s="126">
        <v>0</v>
      </c>
      <c r="J1329" s="126">
        <v>0</v>
      </c>
      <c r="K1329" s="126">
        <v>0.54</v>
      </c>
      <c r="L1329" s="126">
        <f t="shared" si="80"/>
        <v>0</v>
      </c>
      <c r="M1329" s="126">
        <f t="shared" si="81"/>
        <v>0</v>
      </c>
      <c r="N1329" s="163">
        <f t="shared" si="82"/>
        <v>0</v>
      </c>
      <c r="O1329" s="165">
        <f>appliance_sim_data!D1331-N1329</f>
        <v>526</v>
      </c>
      <c r="P1329" s="165">
        <f t="shared" si="83"/>
        <v>0</v>
      </c>
    </row>
    <row r="1330" spans="8:16" x14ac:dyDescent="0.2">
      <c r="H1330" s="157">
        <v>0.91666666666666696</v>
      </c>
      <c r="I1330" s="126">
        <v>0</v>
      </c>
      <c r="J1330" s="126">
        <v>0</v>
      </c>
      <c r="K1330" s="126">
        <v>0.53</v>
      </c>
      <c r="L1330" s="126">
        <f t="shared" si="80"/>
        <v>0</v>
      </c>
      <c r="M1330" s="126">
        <f t="shared" si="81"/>
        <v>0</v>
      </c>
      <c r="N1330" s="163">
        <f t="shared" si="82"/>
        <v>0</v>
      </c>
      <c r="O1330" s="165">
        <f>appliance_sim_data!D1332-N1330</f>
        <v>526</v>
      </c>
      <c r="P1330" s="165">
        <f t="shared" si="83"/>
        <v>0</v>
      </c>
    </row>
    <row r="1331" spans="8:16" x14ac:dyDescent="0.2">
      <c r="H1331" s="157">
        <v>0.91736111111111096</v>
      </c>
      <c r="I1331" s="126">
        <v>0</v>
      </c>
      <c r="J1331" s="126">
        <v>0</v>
      </c>
      <c r="K1331" s="126">
        <v>0.5</v>
      </c>
      <c r="L1331" s="126">
        <f t="shared" si="80"/>
        <v>0</v>
      </c>
      <c r="M1331" s="126">
        <f t="shared" si="81"/>
        <v>0</v>
      </c>
      <c r="N1331" s="163">
        <f t="shared" si="82"/>
        <v>0</v>
      </c>
      <c r="O1331" s="165">
        <f>appliance_sim_data!D1333-N1331</f>
        <v>577</v>
      </c>
      <c r="P1331" s="165">
        <f t="shared" si="83"/>
        <v>0</v>
      </c>
    </row>
    <row r="1332" spans="8:16" x14ac:dyDescent="0.2">
      <c r="H1332" s="157">
        <v>0.91805555555555596</v>
      </c>
      <c r="I1332" s="126">
        <v>0</v>
      </c>
      <c r="J1332" s="126">
        <v>0</v>
      </c>
      <c r="K1332" s="126">
        <v>0.5</v>
      </c>
      <c r="L1332" s="126">
        <f t="shared" si="80"/>
        <v>0</v>
      </c>
      <c r="M1332" s="126">
        <f t="shared" si="81"/>
        <v>0</v>
      </c>
      <c r="N1332" s="163">
        <f t="shared" si="82"/>
        <v>0</v>
      </c>
      <c r="O1332" s="165">
        <f>appliance_sim_data!D1334-N1332</f>
        <v>517</v>
      </c>
      <c r="P1332" s="165">
        <f t="shared" si="83"/>
        <v>0</v>
      </c>
    </row>
    <row r="1333" spans="8:16" x14ac:dyDescent="0.2">
      <c r="H1333" s="157">
        <v>0.91874999999999996</v>
      </c>
      <c r="I1333" s="126">
        <v>0</v>
      </c>
      <c r="J1333" s="126">
        <v>0</v>
      </c>
      <c r="K1333" s="126">
        <v>1</v>
      </c>
      <c r="L1333" s="126">
        <f t="shared" si="80"/>
        <v>0</v>
      </c>
      <c r="M1333" s="126">
        <f t="shared" si="81"/>
        <v>0</v>
      </c>
      <c r="N1333" s="163">
        <f t="shared" si="82"/>
        <v>0</v>
      </c>
      <c r="O1333" s="165">
        <f>appliance_sim_data!D1335-N1333</f>
        <v>503</v>
      </c>
      <c r="P1333" s="165">
        <f t="shared" si="83"/>
        <v>0</v>
      </c>
    </row>
    <row r="1334" spans="8:16" x14ac:dyDescent="0.2">
      <c r="H1334" s="157">
        <v>0.91944444444444495</v>
      </c>
      <c r="I1334" s="126">
        <v>0</v>
      </c>
      <c r="J1334" s="126">
        <v>0</v>
      </c>
      <c r="K1334" s="126">
        <v>1</v>
      </c>
      <c r="L1334" s="126">
        <f t="shared" si="80"/>
        <v>0</v>
      </c>
      <c r="M1334" s="126">
        <f t="shared" si="81"/>
        <v>0</v>
      </c>
      <c r="N1334" s="163">
        <f t="shared" si="82"/>
        <v>0</v>
      </c>
      <c r="O1334" s="165">
        <f>appliance_sim_data!D1336-N1334</f>
        <v>503</v>
      </c>
      <c r="P1334" s="165">
        <f t="shared" si="83"/>
        <v>0</v>
      </c>
    </row>
    <row r="1335" spans="8:16" x14ac:dyDescent="0.2">
      <c r="H1335" s="157">
        <v>0.92013888888888895</v>
      </c>
      <c r="I1335" s="126">
        <v>0</v>
      </c>
      <c r="J1335" s="126">
        <v>0</v>
      </c>
      <c r="K1335" s="126">
        <v>1</v>
      </c>
      <c r="L1335" s="126">
        <f t="shared" si="80"/>
        <v>0</v>
      </c>
      <c r="M1335" s="126">
        <f t="shared" si="81"/>
        <v>0</v>
      </c>
      <c r="N1335" s="163">
        <f t="shared" si="82"/>
        <v>0</v>
      </c>
      <c r="O1335" s="165">
        <f>appliance_sim_data!D1337-N1335</f>
        <v>503</v>
      </c>
      <c r="P1335" s="165">
        <f t="shared" si="83"/>
        <v>0</v>
      </c>
    </row>
    <row r="1336" spans="8:16" x14ac:dyDescent="0.2">
      <c r="H1336" s="157">
        <v>0.92083333333333295</v>
      </c>
      <c r="I1336" s="126">
        <v>0</v>
      </c>
      <c r="J1336" s="126">
        <v>0</v>
      </c>
      <c r="K1336" s="126">
        <v>1</v>
      </c>
      <c r="L1336" s="126">
        <f t="shared" si="80"/>
        <v>0</v>
      </c>
      <c r="M1336" s="126">
        <f t="shared" si="81"/>
        <v>0</v>
      </c>
      <c r="N1336" s="163">
        <f t="shared" si="82"/>
        <v>0</v>
      </c>
      <c r="O1336" s="165">
        <f>appliance_sim_data!D1338-N1336</f>
        <v>503</v>
      </c>
      <c r="P1336" s="165">
        <f t="shared" si="83"/>
        <v>0</v>
      </c>
    </row>
    <row r="1337" spans="8:16" x14ac:dyDescent="0.2">
      <c r="H1337" s="157">
        <v>0.92152777777777795</v>
      </c>
      <c r="I1337" s="126">
        <v>0</v>
      </c>
      <c r="J1337" s="126">
        <v>0</v>
      </c>
      <c r="K1337" s="126">
        <v>1</v>
      </c>
      <c r="L1337" s="126">
        <f t="shared" si="80"/>
        <v>0</v>
      </c>
      <c r="M1337" s="126">
        <f t="shared" si="81"/>
        <v>0</v>
      </c>
      <c r="N1337" s="163">
        <f t="shared" si="82"/>
        <v>0</v>
      </c>
      <c r="O1337" s="165">
        <f>appliance_sim_data!D1339-N1337</f>
        <v>515</v>
      </c>
      <c r="P1337" s="165">
        <f t="shared" si="83"/>
        <v>0</v>
      </c>
    </row>
    <row r="1338" spans="8:16" x14ac:dyDescent="0.2">
      <c r="H1338" s="157">
        <v>0.92222222222222205</v>
      </c>
      <c r="I1338" s="126">
        <v>0</v>
      </c>
      <c r="J1338" s="126">
        <v>0</v>
      </c>
      <c r="K1338" s="126">
        <v>1</v>
      </c>
      <c r="L1338" s="126">
        <f t="shared" si="80"/>
        <v>0</v>
      </c>
      <c r="M1338" s="126">
        <f t="shared" si="81"/>
        <v>0</v>
      </c>
      <c r="N1338" s="163">
        <f t="shared" si="82"/>
        <v>0</v>
      </c>
      <c r="O1338" s="165">
        <f>appliance_sim_data!D1340-N1338</f>
        <v>503</v>
      </c>
      <c r="P1338" s="165">
        <f t="shared" si="83"/>
        <v>0</v>
      </c>
    </row>
    <row r="1339" spans="8:16" x14ac:dyDescent="0.2">
      <c r="H1339" s="157">
        <v>0.92291666666666705</v>
      </c>
      <c r="I1339" s="126">
        <v>0</v>
      </c>
      <c r="J1339" s="126">
        <v>0</v>
      </c>
      <c r="K1339" s="126">
        <v>1</v>
      </c>
      <c r="L1339" s="126">
        <f t="shared" si="80"/>
        <v>0</v>
      </c>
      <c r="M1339" s="126">
        <f t="shared" si="81"/>
        <v>0</v>
      </c>
      <c r="N1339" s="163">
        <f t="shared" si="82"/>
        <v>0</v>
      </c>
      <c r="O1339" s="165">
        <f>appliance_sim_data!D1341-N1339</f>
        <v>403</v>
      </c>
      <c r="P1339" s="165">
        <f t="shared" si="83"/>
        <v>0</v>
      </c>
    </row>
    <row r="1340" spans="8:16" x14ac:dyDescent="0.2">
      <c r="H1340" s="157">
        <v>0.92361111111111105</v>
      </c>
      <c r="I1340" s="126">
        <v>0</v>
      </c>
      <c r="J1340" s="126">
        <v>0</v>
      </c>
      <c r="K1340" s="126">
        <v>1</v>
      </c>
      <c r="L1340" s="126">
        <f t="shared" si="80"/>
        <v>0</v>
      </c>
      <c r="M1340" s="126">
        <f t="shared" si="81"/>
        <v>0</v>
      </c>
      <c r="N1340" s="163">
        <f t="shared" si="82"/>
        <v>0</v>
      </c>
      <c r="O1340" s="165">
        <f>appliance_sim_data!D1342-N1340</f>
        <v>403</v>
      </c>
      <c r="P1340" s="165">
        <f t="shared" si="83"/>
        <v>0</v>
      </c>
    </row>
    <row r="1341" spans="8:16" x14ac:dyDescent="0.2">
      <c r="H1341" s="157">
        <v>0.92430555555555605</v>
      </c>
      <c r="I1341" s="126">
        <v>0</v>
      </c>
      <c r="J1341" s="126">
        <v>0</v>
      </c>
      <c r="K1341" s="126">
        <v>1</v>
      </c>
      <c r="L1341" s="126">
        <f t="shared" si="80"/>
        <v>0</v>
      </c>
      <c r="M1341" s="126">
        <f t="shared" si="81"/>
        <v>0</v>
      </c>
      <c r="N1341" s="163">
        <f t="shared" si="82"/>
        <v>0</v>
      </c>
      <c r="O1341" s="165">
        <f>appliance_sim_data!D1343-N1341</f>
        <v>244</v>
      </c>
      <c r="P1341" s="165">
        <f t="shared" si="83"/>
        <v>0</v>
      </c>
    </row>
    <row r="1342" spans="8:16" x14ac:dyDescent="0.2">
      <c r="H1342" s="157">
        <v>0.92500000000000004</v>
      </c>
      <c r="I1342" s="126">
        <v>0</v>
      </c>
      <c r="J1342" s="126">
        <v>0</v>
      </c>
      <c r="K1342" s="126">
        <v>1</v>
      </c>
      <c r="L1342" s="126">
        <f t="shared" si="80"/>
        <v>0</v>
      </c>
      <c r="M1342" s="126">
        <f t="shared" si="81"/>
        <v>0</v>
      </c>
      <c r="N1342" s="163">
        <f t="shared" si="82"/>
        <v>0</v>
      </c>
      <c r="O1342" s="165">
        <f>appliance_sim_data!D1344-N1342</f>
        <v>244</v>
      </c>
      <c r="P1342" s="165">
        <f t="shared" si="83"/>
        <v>0</v>
      </c>
    </row>
    <row r="1343" spans="8:16" x14ac:dyDescent="0.2">
      <c r="H1343" s="157">
        <v>0.92569444444444404</v>
      </c>
      <c r="I1343" s="126">
        <v>0</v>
      </c>
      <c r="J1343" s="126">
        <v>0</v>
      </c>
      <c r="K1343" s="126">
        <v>1</v>
      </c>
      <c r="L1343" s="126">
        <f t="shared" si="80"/>
        <v>0</v>
      </c>
      <c r="M1343" s="126">
        <f t="shared" si="81"/>
        <v>0</v>
      </c>
      <c r="N1343" s="163">
        <f t="shared" si="82"/>
        <v>0</v>
      </c>
      <c r="O1343" s="165">
        <f>appliance_sim_data!D1345-N1343</f>
        <v>244</v>
      </c>
      <c r="P1343" s="165">
        <f t="shared" si="83"/>
        <v>0</v>
      </c>
    </row>
    <row r="1344" spans="8:16" x14ac:dyDescent="0.2">
      <c r="H1344" s="157">
        <v>0.92638888888888904</v>
      </c>
      <c r="I1344" s="126">
        <v>0</v>
      </c>
      <c r="J1344" s="126">
        <v>0</v>
      </c>
      <c r="K1344" s="126">
        <v>1</v>
      </c>
      <c r="L1344" s="126">
        <f t="shared" si="80"/>
        <v>0</v>
      </c>
      <c r="M1344" s="126">
        <f t="shared" si="81"/>
        <v>0</v>
      </c>
      <c r="N1344" s="163">
        <f t="shared" si="82"/>
        <v>0</v>
      </c>
      <c r="O1344" s="165">
        <f>appliance_sim_data!D1346-N1344</f>
        <v>244</v>
      </c>
      <c r="P1344" s="165">
        <f t="shared" si="83"/>
        <v>0</v>
      </c>
    </row>
    <row r="1345" spans="8:16" x14ac:dyDescent="0.2">
      <c r="H1345" s="157">
        <v>0.92708333333333304</v>
      </c>
      <c r="I1345" s="126">
        <v>0</v>
      </c>
      <c r="J1345" s="126">
        <v>0</v>
      </c>
      <c r="K1345" s="126">
        <v>1</v>
      </c>
      <c r="L1345" s="126">
        <f t="shared" si="80"/>
        <v>0</v>
      </c>
      <c r="M1345" s="126">
        <f t="shared" si="81"/>
        <v>0</v>
      </c>
      <c r="N1345" s="163">
        <f t="shared" si="82"/>
        <v>0</v>
      </c>
      <c r="O1345" s="165">
        <f>appliance_sim_data!D1347-N1345</f>
        <v>244</v>
      </c>
      <c r="P1345" s="165">
        <f t="shared" si="83"/>
        <v>0</v>
      </c>
    </row>
    <row r="1346" spans="8:16" x14ac:dyDescent="0.2">
      <c r="H1346" s="157">
        <v>0.92777777777777803</v>
      </c>
      <c r="I1346" s="126">
        <v>0</v>
      </c>
      <c r="J1346" s="126">
        <v>0</v>
      </c>
      <c r="K1346" s="126">
        <v>1</v>
      </c>
      <c r="L1346" s="126">
        <f t="shared" si="80"/>
        <v>0</v>
      </c>
      <c r="M1346" s="126">
        <f t="shared" si="81"/>
        <v>0</v>
      </c>
      <c r="N1346" s="163">
        <f t="shared" si="82"/>
        <v>0</v>
      </c>
      <c r="O1346" s="165">
        <f>appliance_sim_data!D1348-N1346</f>
        <v>244</v>
      </c>
      <c r="P1346" s="165">
        <f t="shared" si="83"/>
        <v>0</v>
      </c>
    </row>
    <row r="1347" spans="8:16" x14ac:dyDescent="0.2">
      <c r="H1347" s="157">
        <v>0.92847222222222203</v>
      </c>
      <c r="I1347" s="126">
        <v>0</v>
      </c>
      <c r="J1347" s="126">
        <v>0</v>
      </c>
      <c r="K1347" s="126">
        <v>0.99</v>
      </c>
      <c r="L1347" s="126">
        <f t="shared" si="80"/>
        <v>0</v>
      </c>
      <c r="M1347" s="126">
        <f t="shared" si="81"/>
        <v>0</v>
      </c>
      <c r="N1347" s="163">
        <f t="shared" si="82"/>
        <v>0</v>
      </c>
      <c r="O1347" s="165">
        <f>appliance_sim_data!D1349-N1347</f>
        <v>244</v>
      </c>
      <c r="P1347" s="165">
        <f t="shared" si="83"/>
        <v>0</v>
      </c>
    </row>
    <row r="1348" spans="8:16" x14ac:dyDescent="0.2">
      <c r="H1348" s="157">
        <v>0.92916666666666703</v>
      </c>
      <c r="I1348" s="126">
        <v>0</v>
      </c>
      <c r="J1348" s="126">
        <v>0</v>
      </c>
      <c r="K1348" s="126">
        <v>0.67</v>
      </c>
      <c r="L1348" s="126">
        <f t="shared" si="80"/>
        <v>0</v>
      </c>
      <c r="M1348" s="126">
        <f t="shared" si="81"/>
        <v>0</v>
      </c>
      <c r="N1348" s="163">
        <f t="shared" si="82"/>
        <v>0</v>
      </c>
      <c r="O1348" s="165">
        <f>appliance_sim_data!D1350-N1348</f>
        <v>244</v>
      </c>
      <c r="P1348" s="165">
        <f t="shared" si="83"/>
        <v>0</v>
      </c>
    </row>
    <row r="1349" spans="8:16" x14ac:dyDescent="0.2">
      <c r="H1349" s="157">
        <v>0.92986111111111103</v>
      </c>
      <c r="I1349" s="126">
        <v>0</v>
      </c>
      <c r="J1349" s="126">
        <v>0</v>
      </c>
      <c r="K1349" s="126">
        <v>0.71</v>
      </c>
      <c r="L1349" s="126">
        <f t="shared" si="80"/>
        <v>0</v>
      </c>
      <c r="M1349" s="126">
        <f t="shared" si="81"/>
        <v>0</v>
      </c>
      <c r="N1349" s="163">
        <f t="shared" si="82"/>
        <v>0</v>
      </c>
      <c r="O1349" s="165">
        <f>appliance_sim_data!D1351-N1349</f>
        <v>344</v>
      </c>
      <c r="P1349" s="165">
        <f t="shared" si="83"/>
        <v>0</v>
      </c>
    </row>
    <row r="1350" spans="8:16" x14ac:dyDescent="0.2">
      <c r="H1350" s="157">
        <v>0.93055555555555602</v>
      </c>
      <c r="I1350" s="126">
        <v>0</v>
      </c>
      <c r="J1350" s="126">
        <v>0</v>
      </c>
      <c r="K1350" s="126">
        <v>0.8</v>
      </c>
      <c r="L1350" s="126">
        <f t="shared" si="80"/>
        <v>0</v>
      </c>
      <c r="M1350" s="126">
        <f t="shared" si="81"/>
        <v>0</v>
      </c>
      <c r="N1350" s="163">
        <f t="shared" si="82"/>
        <v>0</v>
      </c>
      <c r="O1350" s="165">
        <f>appliance_sim_data!D1352-N1350</f>
        <v>356</v>
      </c>
      <c r="P1350" s="165">
        <f t="shared" si="83"/>
        <v>0</v>
      </c>
    </row>
    <row r="1351" spans="8:16" x14ac:dyDescent="0.2">
      <c r="H1351" s="157">
        <v>0.93125000000000002</v>
      </c>
      <c r="I1351" s="126">
        <v>0</v>
      </c>
      <c r="J1351" s="126">
        <v>0</v>
      </c>
      <c r="K1351" s="126">
        <v>0.62</v>
      </c>
      <c r="L1351" s="126">
        <f t="shared" si="80"/>
        <v>0</v>
      </c>
      <c r="M1351" s="126">
        <f t="shared" si="81"/>
        <v>0</v>
      </c>
      <c r="N1351" s="163">
        <f t="shared" si="82"/>
        <v>0</v>
      </c>
      <c r="O1351" s="165">
        <f>appliance_sim_data!D1353-N1351</f>
        <v>344</v>
      </c>
      <c r="P1351" s="165">
        <f t="shared" si="83"/>
        <v>0</v>
      </c>
    </row>
    <row r="1352" spans="8:16" x14ac:dyDescent="0.2">
      <c r="H1352" s="157">
        <v>0.93194444444444402</v>
      </c>
      <c r="I1352" s="126">
        <v>0</v>
      </c>
      <c r="J1352" s="126">
        <v>0</v>
      </c>
      <c r="K1352" s="126">
        <v>0.61</v>
      </c>
      <c r="L1352" s="126">
        <f t="shared" si="80"/>
        <v>0</v>
      </c>
      <c r="M1352" s="126">
        <f t="shared" si="81"/>
        <v>0</v>
      </c>
      <c r="N1352" s="163">
        <f t="shared" si="82"/>
        <v>0</v>
      </c>
      <c r="O1352" s="165">
        <f>appliance_sim_data!D1354-N1352</f>
        <v>509</v>
      </c>
      <c r="P1352" s="165">
        <f t="shared" si="83"/>
        <v>0</v>
      </c>
    </row>
    <row r="1353" spans="8:16" x14ac:dyDescent="0.2">
      <c r="H1353" s="157">
        <v>0.93263888888888902</v>
      </c>
      <c r="I1353" s="126">
        <v>0</v>
      </c>
      <c r="J1353" s="126">
        <v>0</v>
      </c>
      <c r="K1353" s="126">
        <v>0.59</v>
      </c>
      <c r="L1353" s="126">
        <f t="shared" si="80"/>
        <v>0</v>
      </c>
      <c r="M1353" s="126">
        <f t="shared" si="81"/>
        <v>0</v>
      </c>
      <c r="N1353" s="163">
        <f t="shared" si="82"/>
        <v>0</v>
      </c>
      <c r="O1353" s="165">
        <f>appliance_sim_data!D1355-N1353</f>
        <v>444</v>
      </c>
      <c r="P1353" s="165">
        <f t="shared" si="83"/>
        <v>0</v>
      </c>
    </row>
    <row r="1354" spans="8:16" x14ac:dyDescent="0.2">
      <c r="H1354" s="157">
        <v>0.93333333333333302</v>
      </c>
      <c r="I1354" s="126">
        <v>0</v>
      </c>
      <c r="J1354" s="126">
        <v>0</v>
      </c>
      <c r="K1354" s="126">
        <v>0.62</v>
      </c>
      <c r="L1354" s="126">
        <f t="shared" si="80"/>
        <v>0</v>
      </c>
      <c r="M1354" s="126">
        <f t="shared" si="81"/>
        <v>0</v>
      </c>
      <c r="N1354" s="163">
        <f t="shared" si="82"/>
        <v>0</v>
      </c>
      <c r="O1354" s="165">
        <f>appliance_sim_data!D1356-N1354</f>
        <v>444</v>
      </c>
      <c r="P1354" s="165">
        <f t="shared" si="83"/>
        <v>0</v>
      </c>
    </row>
    <row r="1355" spans="8:16" x14ac:dyDescent="0.2">
      <c r="H1355" s="157">
        <v>0.93402777777777801</v>
      </c>
      <c r="I1355" s="126">
        <v>0</v>
      </c>
      <c r="J1355" s="126">
        <v>0</v>
      </c>
      <c r="K1355" s="126">
        <v>0.61</v>
      </c>
      <c r="L1355" s="126">
        <f t="shared" ref="L1355:L1418" si="84">I1355*K1355</f>
        <v>0</v>
      </c>
      <c r="M1355" s="126">
        <f t="shared" ref="M1355:M1418" si="85">J1355*K1355</f>
        <v>0</v>
      </c>
      <c r="N1355" s="163">
        <f t="shared" ref="N1355:N1418" si="86">M1355*$B$46*$B$47</f>
        <v>0</v>
      </c>
      <c r="O1355" s="165">
        <f>appliance_sim_data!D1357-N1355</f>
        <v>504</v>
      </c>
      <c r="P1355" s="165">
        <f t="shared" ref="P1355:P1418" si="87">IF(O1355&lt;0, ABS(O1355), 0)</f>
        <v>0</v>
      </c>
    </row>
    <row r="1356" spans="8:16" x14ac:dyDescent="0.2">
      <c r="H1356" s="157">
        <v>0.93472222222222201</v>
      </c>
      <c r="I1356" s="126">
        <v>0</v>
      </c>
      <c r="J1356" s="126">
        <v>0</v>
      </c>
      <c r="K1356" s="126">
        <v>0.56999999999999995</v>
      </c>
      <c r="L1356" s="126">
        <f t="shared" si="84"/>
        <v>0</v>
      </c>
      <c r="M1356" s="126">
        <f t="shared" si="85"/>
        <v>0</v>
      </c>
      <c r="N1356" s="163">
        <f t="shared" si="86"/>
        <v>0</v>
      </c>
      <c r="O1356" s="165">
        <f>appliance_sim_data!D1358-N1356</f>
        <v>504</v>
      </c>
      <c r="P1356" s="165">
        <f t="shared" si="87"/>
        <v>0</v>
      </c>
    </row>
    <row r="1357" spans="8:16" x14ac:dyDescent="0.2">
      <c r="H1357" s="157">
        <v>0.93541666666666701</v>
      </c>
      <c r="I1357" s="126">
        <v>0</v>
      </c>
      <c r="J1357" s="126">
        <v>0</v>
      </c>
      <c r="K1357" s="126">
        <v>0.56999999999999995</v>
      </c>
      <c r="L1357" s="126">
        <f t="shared" si="84"/>
        <v>0</v>
      </c>
      <c r="M1357" s="126">
        <f t="shared" si="85"/>
        <v>0</v>
      </c>
      <c r="N1357" s="163">
        <f t="shared" si="86"/>
        <v>0</v>
      </c>
      <c r="O1357" s="165">
        <f>appliance_sim_data!D1359-N1357</f>
        <v>504</v>
      </c>
      <c r="P1357" s="165">
        <f t="shared" si="87"/>
        <v>0</v>
      </c>
    </row>
    <row r="1358" spans="8:16" x14ac:dyDescent="0.2">
      <c r="H1358" s="157">
        <v>0.93611111111111101</v>
      </c>
      <c r="I1358" s="126">
        <v>0</v>
      </c>
      <c r="J1358" s="126">
        <v>0</v>
      </c>
      <c r="K1358" s="126">
        <v>0.64</v>
      </c>
      <c r="L1358" s="126">
        <f t="shared" si="84"/>
        <v>0</v>
      </c>
      <c r="M1358" s="126">
        <f t="shared" si="85"/>
        <v>0</v>
      </c>
      <c r="N1358" s="163">
        <f t="shared" si="86"/>
        <v>0</v>
      </c>
      <c r="O1358" s="165">
        <f>appliance_sim_data!D1360-N1358</f>
        <v>504</v>
      </c>
      <c r="P1358" s="165">
        <f t="shared" si="87"/>
        <v>0</v>
      </c>
    </row>
    <row r="1359" spans="8:16" x14ac:dyDescent="0.2">
      <c r="H1359" s="157">
        <v>0.936805555555556</v>
      </c>
      <c r="I1359" s="126">
        <v>0</v>
      </c>
      <c r="J1359" s="126">
        <v>0</v>
      </c>
      <c r="K1359" s="126">
        <v>0.66</v>
      </c>
      <c r="L1359" s="126">
        <f t="shared" si="84"/>
        <v>0</v>
      </c>
      <c r="M1359" s="126">
        <f t="shared" si="85"/>
        <v>0</v>
      </c>
      <c r="N1359" s="163">
        <f t="shared" si="86"/>
        <v>0</v>
      </c>
      <c r="O1359" s="165">
        <f>appliance_sim_data!D1361-N1359</f>
        <v>518</v>
      </c>
      <c r="P1359" s="165">
        <f t="shared" si="87"/>
        <v>0</v>
      </c>
    </row>
    <row r="1360" spans="8:16" x14ac:dyDescent="0.2">
      <c r="H1360" s="157">
        <v>0.9375</v>
      </c>
      <c r="I1360" s="126">
        <v>0</v>
      </c>
      <c r="J1360" s="126">
        <v>0</v>
      </c>
      <c r="K1360" s="126">
        <v>0.68</v>
      </c>
      <c r="L1360" s="126">
        <f t="shared" si="84"/>
        <v>0</v>
      </c>
      <c r="M1360" s="126">
        <f t="shared" si="85"/>
        <v>0</v>
      </c>
      <c r="N1360" s="163">
        <f t="shared" si="86"/>
        <v>0</v>
      </c>
      <c r="O1360" s="165">
        <f>appliance_sim_data!D1362-N1360</f>
        <v>538</v>
      </c>
      <c r="P1360" s="165">
        <f t="shared" si="87"/>
        <v>0</v>
      </c>
    </row>
    <row r="1361" spans="8:16" x14ac:dyDescent="0.2">
      <c r="H1361" s="157">
        <v>0.938194444444444</v>
      </c>
      <c r="I1361" s="126">
        <v>0</v>
      </c>
      <c r="J1361" s="126">
        <v>0</v>
      </c>
      <c r="K1361" s="126">
        <v>0.74</v>
      </c>
      <c r="L1361" s="126">
        <f t="shared" si="84"/>
        <v>0</v>
      </c>
      <c r="M1361" s="126">
        <f t="shared" si="85"/>
        <v>0</v>
      </c>
      <c r="N1361" s="163">
        <f t="shared" si="86"/>
        <v>0</v>
      </c>
      <c r="O1361" s="165">
        <f>appliance_sim_data!D1363-N1361</f>
        <v>478</v>
      </c>
      <c r="P1361" s="165">
        <f t="shared" si="87"/>
        <v>0</v>
      </c>
    </row>
    <row r="1362" spans="8:16" x14ac:dyDescent="0.2">
      <c r="H1362" s="157">
        <v>0.93888888888888899</v>
      </c>
      <c r="I1362" s="126">
        <v>0</v>
      </c>
      <c r="J1362" s="126">
        <v>0</v>
      </c>
      <c r="K1362" s="126">
        <v>0.75</v>
      </c>
      <c r="L1362" s="126">
        <f t="shared" si="84"/>
        <v>0</v>
      </c>
      <c r="M1362" s="126">
        <f t="shared" si="85"/>
        <v>0</v>
      </c>
      <c r="N1362" s="163">
        <f t="shared" si="86"/>
        <v>0</v>
      </c>
      <c r="O1362" s="165">
        <f>appliance_sim_data!D1364-N1362</f>
        <v>478</v>
      </c>
      <c r="P1362" s="165">
        <f t="shared" si="87"/>
        <v>0</v>
      </c>
    </row>
    <row r="1363" spans="8:16" x14ac:dyDescent="0.2">
      <c r="H1363" s="157">
        <v>0.93958333333333299</v>
      </c>
      <c r="I1363" s="126">
        <v>0</v>
      </c>
      <c r="J1363" s="126">
        <v>0</v>
      </c>
      <c r="K1363" s="126">
        <v>0.8</v>
      </c>
      <c r="L1363" s="126">
        <f t="shared" si="84"/>
        <v>0</v>
      </c>
      <c r="M1363" s="126">
        <f t="shared" si="85"/>
        <v>0</v>
      </c>
      <c r="N1363" s="163">
        <f t="shared" si="86"/>
        <v>0</v>
      </c>
      <c r="O1363" s="165">
        <f>appliance_sim_data!D1365-N1363</f>
        <v>448</v>
      </c>
      <c r="P1363" s="165">
        <f t="shared" si="87"/>
        <v>0</v>
      </c>
    </row>
    <row r="1364" spans="8:16" x14ac:dyDescent="0.2">
      <c r="H1364" s="157">
        <v>0.94027777777777799</v>
      </c>
      <c r="I1364" s="126">
        <v>0</v>
      </c>
      <c r="J1364" s="126">
        <v>0</v>
      </c>
      <c r="K1364" s="126">
        <v>0.8</v>
      </c>
      <c r="L1364" s="126">
        <f t="shared" si="84"/>
        <v>0</v>
      </c>
      <c r="M1364" s="126">
        <f t="shared" si="85"/>
        <v>0</v>
      </c>
      <c r="N1364" s="163">
        <f t="shared" si="86"/>
        <v>0</v>
      </c>
      <c r="O1364" s="165">
        <f>appliance_sim_data!D1366-N1364</f>
        <v>448</v>
      </c>
      <c r="P1364" s="165">
        <f t="shared" si="87"/>
        <v>0</v>
      </c>
    </row>
    <row r="1365" spans="8:16" x14ac:dyDescent="0.2">
      <c r="H1365" s="157">
        <v>0.94097222222222199</v>
      </c>
      <c r="I1365" s="126">
        <v>0</v>
      </c>
      <c r="J1365" s="126">
        <v>0</v>
      </c>
      <c r="K1365" s="126">
        <v>0.53</v>
      </c>
      <c r="L1365" s="126">
        <f t="shared" si="84"/>
        <v>0</v>
      </c>
      <c r="M1365" s="126">
        <f t="shared" si="85"/>
        <v>0</v>
      </c>
      <c r="N1365" s="163">
        <f t="shared" si="86"/>
        <v>0</v>
      </c>
      <c r="O1365" s="165">
        <f>appliance_sim_data!D1367-N1365</f>
        <v>448</v>
      </c>
      <c r="P1365" s="165">
        <f t="shared" si="87"/>
        <v>0</v>
      </c>
    </row>
    <row r="1366" spans="8:16" x14ac:dyDescent="0.2">
      <c r="H1366" s="157">
        <v>0.94166666666666698</v>
      </c>
      <c r="I1366" s="126">
        <v>0</v>
      </c>
      <c r="J1366" s="126">
        <v>0</v>
      </c>
      <c r="K1366" s="126">
        <v>0.53</v>
      </c>
      <c r="L1366" s="126">
        <f t="shared" si="84"/>
        <v>0</v>
      </c>
      <c r="M1366" s="126">
        <f t="shared" si="85"/>
        <v>0</v>
      </c>
      <c r="N1366" s="163">
        <f t="shared" si="86"/>
        <v>0</v>
      </c>
      <c r="O1366" s="165">
        <f>appliance_sim_data!D1368-N1366</f>
        <v>448</v>
      </c>
      <c r="P1366" s="165">
        <f t="shared" si="87"/>
        <v>0</v>
      </c>
    </row>
    <row r="1367" spans="8:16" x14ac:dyDescent="0.2">
      <c r="H1367" s="157">
        <v>0.94236111111111098</v>
      </c>
      <c r="I1367" s="126">
        <v>0</v>
      </c>
      <c r="J1367" s="126">
        <v>0</v>
      </c>
      <c r="K1367" s="126">
        <v>0.68</v>
      </c>
      <c r="L1367" s="126">
        <f t="shared" si="84"/>
        <v>0</v>
      </c>
      <c r="M1367" s="126">
        <f t="shared" si="85"/>
        <v>0</v>
      </c>
      <c r="N1367" s="163">
        <f t="shared" si="86"/>
        <v>0</v>
      </c>
      <c r="O1367" s="165">
        <f>appliance_sim_data!D1369-N1367</f>
        <v>448</v>
      </c>
      <c r="P1367" s="165">
        <f t="shared" si="87"/>
        <v>0</v>
      </c>
    </row>
    <row r="1368" spans="8:16" x14ac:dyDescent="0.2">
      <c r="H1368" s="157">
        <v>0.94305555555555598</v>
      </c>
      <c r="I1368" s="126">
        <v>0</v>
      </c>
      <c r="J1368" s="126">
        <v>0</v>
      </c>
      <c r="K1368" s="126">
        <v>0.75</v>
      </c>
      <c r="L1368" s="126">
        <f t="shared" si="84"/>
        <v>0</v>
      </c>
      <c r="M1368" s="126">
        <f t="shared" si="85"/>
        <v>0</v>
      </c>
      <c r="N1368" s="163">
        <f t="shared" si="86"/>
        <v>0</v>
      </c>
      <c r="O1368" s="165">
        <f>appliance_sim_data!D1370-N1368</f>
        <v>448</v>
      </c>
      <c r="P1368" s="165">
        <f t="shared" si="87"/>
        <v>0</v>
      </c>
    </row>
    <row r="1369" spans="8:16" x14ac:dyDescent="0.2">
      <c r="H1369" s="157">
        <v>0.94374999999999998</v>
      </c>
      <c r="I1369" s="126">
        <v>0</v>
      </c>
      <c r="J1369" s="126">
        <v>0</v>
      </c>
      <c r="K1369" s="126">
        <v>0.62</v>
      </c>
      <c r="L1369" s="126">
        <f t="shared" si="84"/>
        <v>0</v>
      </c>
      <c r="M1369" s="126">
        <f t="shared" si="85"/>
        <v>0</v>
      </c>
      <c r="N1369" s="163">
        <f t="shared" si="86"/>
        <v>0</v>
      </c>
      <c r="O1369" s="165">
        <f>appliance_sim_data!D1371-N1369</f>
        <v>448</v>
      </c>
      <c r="P1369" s="165">
        <f t="shared" si="87"/>
        <v>0</v>
      </c>
    </row>
    <row r="1370" spans="8:16" x14ac:dyDescent="0.2">
      <c r="H1370" s="157">
        <v>0.94444444444444497</v>
      </c>
      <c r="I1370" s="126">
        <v>0</v>
      </c>
      <c r="J1370" s="126">
        <v>0</v>
      </c>
      <c r="K1370" s="126">
        <v>0.5</v>
      </c>
      <c r="L1370" s="126">
        <f t="shared" si="84"/>
        <v>0</v>
      </c>
      <c r="M1370" s="126">
        <f t="shared" si="85"/>
        <v>0</v>
      </c>
      <c r="N1370" s="163">
        <f t="shared" si="86"/>
        <v>0</v>
      </c>
      <c r="O1370" s="165">
        <f>appliance_sim_data!D1372-N1370</f>
        <v>488</v>
      </c>
      <c r="P1370" s="165">
        <f t="shared" si="87"/>
        <v>0</v>
      </c>
    </row>
    <row r="1371" spans="8:16" x14ac:dyDescent="0.2">
      <c r="H1371" s="157">
        <v>0.94513888888888897</v>
      </c>
      <c r="I1371" s="126">
        <v>0</v>
      </c>
      <c r="J1371" s="126">
        <v>0</v>
      </c>
      <c r="K1371" s="126">
        <v>0.51</v>
      </c>
      <c r="L1371" s="126">
        <f t="shared" si="84"/>
        <v>0</v>
      </c>
      <c r="M1371" s="126">
        <f t="shared" si="85"/>
        <v>0</v>
      </c>
      <c r="N1371" s="163">
        <f t="shared" si="86"/>
        <v>0</v>
      </c>
      <c r="O1371" s="165">
        <f>appliance_sim_data!D1373-N1371</f>
        <v>257</v>
      </c>
      <c r="P1371" s="165">
        <f t="shared" si="87"/>
        <v>0</v>
      </c>
    </row>
    <row r="1372" spans="8:16" x14ac:dyDescent="0.2">
      <c r="H1372" s="157">
        <v>0.94583333333333297</v>
      </c>
      <c r="I1372" s="126">
        <v>0</v>
      </c>
      <c r="J1372" s="126">
        <v>0</v>
      </c>
      <c r="K1372" s="126">
        <v>0.57999999999999996</v>
      </c>
      <c r="L1372" s="126">
        <f t="shared" si="84"/>
        <v>0</v>
      </c>
      <c r="M1372" s="126">
        <f t="shared" si="85"/>
        <v>0</v>
      </c>
      <c r="N1372" s="163">
        <f t="shared" si="86"/>
        <v>0</v>
      </c>
      <c r="O1372" s="165">
        <f>appliance_sim_data!D1374-N1372</f>
        <v>257</v>
      </c>
      <c r="P1372" s="165">
        <f t="shared" si="87"/>
        <v>0</v>
      </c>
    </row>
    <row r="1373" spans="8:16" x14ac:dyDescent="0.2">
      <c r="H1373" s="157">
        <v>0.94652777777777797</v>
      </c>
      <c r="I1373" s="126">
        <v>0</v>
      </c>
      <c r="J1373" s="126">
        <v>0</v>
      </c>
      <c r="K1373" s="126">
        <v>0.54</v>
      </c>
      <c r="L1373" s="126">
        <f t="shared" si="84"/>
        <v>0</v>
      </c>
      <c r="M1373" s="126">
        <f t="shared" si="85"/>
        <v>0</v>
      </c>
      <c r="N1373" s="163">
        <f t="shared" si="86"/>
        <v>0</v>
      </c>
      <c r="O1373" s="165">
        <f>appliance_sim_data!D1375-N1373</f>
        <v>157</v>
      </c>
      <c r="P1373" s="165">
        <f t="shared" si="87"/>
        <v>0</v>
      </c>
    </row>
    <row r="1374" spans="8:16" x14ac:dyDescent="0.2">
      <c r="H1374" s="157">
        <v>0.94722222222222197</v>
      </c>
      <c r="I1374" s="126">
        <v>0</v>
      </c>
      <c r="J1374" s="126">
        <v>0</v>
      </c>
      <c r="K1374" s="126">
        <v>0.52</v>
      </c>
      <c r="L1374" s="126">
        <f t="shared" si="84"/>
        <v>0</v>
      </c>
      <c r="M1374" s="126">
        <f t="shared" si="85"/>
        <v>0</v>
      </c>
      <c r="N1374" s="163">
        <f t="shared" si="86"/>
        <v>0</v>
      </c>
      <c r="O1374" s="165">
        <f>appliance_sim_data!D1376-N1374</f>
        <v>157</v>
      </c>
      <c r="P1374" s="165">
        <f t="shared" si="87"/>
        <v>0</v>
      </c>
    </row>
    <row r="1375" spans="8:16" x14ac:dyDescent="0.2">
      <c r="H1375" s="157">
        <v>0.94791666666666696</v>
      </c>
      <c r="I1375" s="126">
        <v>0</v>
      </c>
      <c r="J1375" s="126">
        <v>0</v>
      </c>
      <c r="K1375" s="126">
        <v>0.55000000000000004</v>
      </c>
      <c r="L1375" s="126">
        <f t="shared" si="84"/>
        <v>0</v>
      </c>
      <c r="M1375" s="126">
        <f t="shared" si="85"/>
        <v>0</v>
      </c>
      <c r="N1375" s="163">
        <f t="shared" si="86"/>
        <v>0</v>
      </c>
      <c r="O1375" s="165">
        <f>appliance_sim_data!D1377-N1375</f>
        <v>157</v>
      </c>
      <c r="P1375" s="165">
        <f t="shared" si="87"/>
        <v>0</v>
      </c>
    </row>
    <row r="1376" spans="8:16" x14ac:dyDescent="0.2">
      <c r="H1376" s="157">
        <v>0.94861111111111096</v>
      </c>
      <c r="I1376" s="126">
        <v>0</v>
      </c>
      <c r="J1376" s="126">
        <v>0</v>
      </c>
      <c r="K1376" s="126">
        <v>0.55000000000000004</v>
      </c>
      <c r="L1376" s="126">
        <f t="shared" si="84"/>
        <v>0</v>
      </c>
      <c r="M1376" s="126">
        <f t="shared" si="85"/>
        <v>0</v>
      </c>
      <c r="N1376" s="163">
        <f t="shared" si="86"/>
        <v>0</v>
      </c>
      <c r="O1376" s="165">
        <f>appliance_sim_data!D1378-N1376</f>
        <v>157</v>
      </c>
      <c r="P1376" s="165">
        <f t="shared" si="87"/>
        <v>0</v>
      </c>
    </row>
    <row r="1377" spans="8:16" x14ac:dyDescent="0.2">
      <c r="H1377" s="157">
        <v>0.94930555555555596</v>
      </c>
      <c r="I1377" s="126">
        <v>0</v>
      </c>
      <c r="J1377" s="126">
        <v>0</v>
      </c>
      <c r="K1377" s="126">
        <v>0.55000000000000004</v>
      </c>
      <c r="L1377" s="126">
        <f t="shared" si="84"/>
        <v>0</v>
      </c>
      <c r="M1377" s="126">
        <f t="shared" si="85"/>
        <v>0</v>
      </c>
      <c r="N1377" s="163">
        <f t="shared" si="86"/>
        <v>0</v>
      </c>
      <c r="O1377" s="165">
        <f>appliance_sim_data!D1379-N1377</f>
        <v>157</v>
      </c>
      <c r="P1377" s="165">
        <f t="shared" si="87"/>
        <v>0</v>
      </c>
    </row>
    <row r="1378" spans="8:16" x14ac:dyDescent="0.2">
      <c r="H1378" s="157">
        <v>0.95</v>
      </c>
      <c r="I1378" s="126">
        <v>0</v>
      </c>
      <c r="J1378" s="126">
        <v>0</v>
      </c>
      <c r="K1378" s="126">
        <v>0.62</v>
      </c>
      <c r="L1378" s="126">
        <f t="shared" si="84"/>
        <v>0</v>
      </c>
      <c r="M1378" s="126">
        <f t="shared" si="85"/>
        <v>0</v>
      </c>
      <c r="N1378" s="163">
        <f t="shared" si="86"/>
        <v>0</v>
      </c>
      <c r="O1378" s="165">
        <f>appliance_sim_data!D1380-N1378</f>
        <v>157</v>
      </c>
      <c r="P1378" s="165">
        <f t="shared" si="87"/>
        <v>0</v>
      </c>
    </row>
    <row r="1379" spans="8:16" x14ac:dyDescent="0.2">
      <c r="H1379" s="157">
        <v>0.95069444444444495</v>
      </c>
      <c r="I1379" s="126">
        <v>0</v>
      </c>
      <c r="J1379" s="126">
        <v>0</v>
      </c>
      <c r="K1379" s="126">
        <v>0.54</v>
      </c>
      <c r="L1379" s="126">
        <f t="shared" si="84"/>
        <v>0</v>
      </c>
      <c r="M1379" s="126">
        <f t="shared" si="85"/>
        <v>0</v>
      </c>
      <c r="N1379" s="163">
        <f t="shared" si="86"/>
        <v>0</v>
      </c>
      <c r="O1379" s="165">
        <f>appliance_sim_data!D1381-N1379</f>
        <v>337</v>
      </c>
      <c r="P1379" s="165">
        <f t="shared" si="87"/>
        <v>0</v>
      </c>
    </row>
    <row r="1380" spans="8:16" x14ac:dyDescent="0.2">
      <c r="H1380" s="157">
        <v>0.95138888888888895</v>
      </c>
      <c r="I1380" s="126">
        <v>0</v>
      </c>
      <c r="J1380" s="126">
        <v>0</v>
      </c>
      <c r="K1380" s="126">
        <v>0.66</v>
      </c>
      <c r="L1380" s="126">
        <f t="shared" si="84"/>
        <v>0</v>
      </c>
      <c r="M1380" s="126">
        <f t="shared" si="85"/>
        <v>0</v>
      </c>
      <c r="N1380" s="163">
        <f t="shared" si="86"/>
        <v>0</v>
      </c>
      <c r="O1380" s="165">
        <f>appliance_sim_data!D1382-N1380</f>
        <v>208</v>
      </c>
      <c r="P1380" s="165">
        <f t="shared" si="87"/>
        <v>0</v>
      </c>
    </row>
    <row r="1381" spans="8:16" x14ac:dyDescent="0.2">
      <c r="H1381" s="157">
        <v>0.95208333333333295</v>
      </c>
      <c r="I1381" s="126">
        <v>0</v>
      </c>
      <c r="J1381" s="126">
        <v>0</v>
      </c>
      <c r="K1381" s="126">
        <v>0.6</v>
      </c>
      <c r="L1381" s="126">
        <f t="shared" si="84"/>
        <v>0</v>
      </c>
      <c r="M1381" s="126">
        <f t="shared" si="85"/>
        <v>0</v>
      </c>
      <c r="N1381" s="163">
        <f t="shared" si="86"/>
        <v>0</v>
      </c>
      <c r="O1381" s="165">
        <f>appliance_sim_data!D1383-N1381</f>
        <v>208</v>
      </c>
      <c r="P1381" s="165">
        <f t="shared" si="87"/>
        <v>0</v>
      </c>
    </row>
    <row r="1382" spans="8:16" x14ac:dyDescent="0.2">
      <c r="H1382" s="157">
        <v>0.95277777777777795</v>
      </c>
      <c r="I1382" s="126">
        <v>0</v>
      </c>
      <c r="J1382" s="126">
        <v>0</v>
      </c>
      <c r="K1382" s="126">
        <v>0.59</v>
      </c>
      <c r="L1382" s="126">
        <f t="shared" si="84"/>
        <v>0</v>
      </c>
      <c r="M1382" s="126">
        <f t="shared" si="85"/>
        <v>0</v>
      </c>
      <c r="N1382" s="163">
        <f t="shared" si="86"/>
        <v>0</v>
      </c>
      <c r="O1382" s="165">
        <f>appliance_sim_data!D1384-N1382</f>
        <v>208</v>
      </c>
      <c r="P1382" s="165">
        <f t="shared" si="87"/>
        <v>0</v>
      </c>
    </row>
    <row r="1383" spans="8:16" x14ac:dyDescent="0.2">
      <c r="H1383" s="157">
        <v>0.95347222222222205</v>
      </c>
      <c r="I1383" s="126">
        <v>0</v>
      </c>
      <c r="J1383" s="126">
        <v>0</v>
      </c>
      <c r="K1383" s="126">
        <v>0.57999999999999996</v>
      </c>
      <c r="L1383" s="126">
        <f t="shared" si="84"/>
        <v>0</v>
      </c>
      <c r="M1383" s="126">
        <f t="shared" si="85"/>
        <v>0</v>
      </c>
      <c r="N1383" s="163">
        <f t="shared" si="86"/>
        <v>0</v>
      </c>
      <c r="O1383" s="165">
        <f>appliance_sim_data!D1385-N1383</f>
        <v>208</v>
      </c>
      <c r="P1383" s="165">
        <f t="shared" si="87"/>
        <v>0</v>
      </c>
    </row>
    <row r="1384" spans="8:16" x14ac:dyDescent="0.2">
      <c r="H1384" s="157">
        <v>0.95416666666666705</v>
      </c>
      <c r="I1384" s="126">
        <v>0</v>
      </c>
      <c r="J1384" s="126">
        <v>0</v>
      </c>
      <c r="K1384" s="126">
        <v>0.61</v>
      </c>
      <c r="L1384" s="126">
        <f t="shared" si="84"/>
        <v>0</v>
      </c>
      <c r="M1384" s="126">
        <f t="shared" si="85"/>
        <v>0</v>
      </c>
      <c r="N1384" s="163">
        <f t="shared" si="86"/>
        <v>0</v>
      </c>
      <c r="O1384" s="165">
        <f>appliance_sim_data!D1386-N1384</f>
        <v>208</v>
      </c>
      <c r="P1384" s="165">
        <f t="shared" si="87"/>
        <v>0</v>
      </c>
    </row>
    <row r="1385" spans="8:16" x14ac:dyDescent="0.2">
      <c r="H1385" s="157">
        <v>0.95486111111111105</v>
      </c>
      <c r="I1385" s="126">
        <v>0</v>
      </c>
      <c r="J1385" s="126">
        <v>0</v>
      </c>
      <c r="K1385" s="126">
        <v>0.63</v>
      </c>
      <c r="L1385" s="126">
        <f t="shared" si="84"/>
        <v>0</v>
      </c>
      <c r="M1385" s="126">
        <f t="shared" si="85"/>
        <v>0</v>
      </c>
      <c r="N1385" s="163">
        <f t="shared" si="86"/>
        <v>0</v>
      </c>
      <c r="O1385" s="165">
        <f>appliance_sim_data!D1387-N1385</f>
        <v>208</v>
      </c>
      <c r="P1385" s="165">
        <f t="shared" si="87"/>
        <v>0</v>
      </c>
    </row>
    <row r="1386" spans="8:16" x14ac:dyDescent="0.2">
      <c r="H1386" s="157">
        <v>0.95555555555555605</v>
      </c>
      <c r="I1386" s="126">
        <v>0</v>
      </c>
      <c r="J1386" s="126">
        <v>0</v>
      </c>
      <c r="K1386" s="126">
        <v>0.62</v>
      </c>
      <c r="L1386" s="126">
        <f t="shared" si="84"/>
        <v>0</v>
      </c>
      <c r="M1386" s="126">
        <f t="shared" si="85"/>
        <v>0</v>
      </c>
      <c r="N1386" s="163">
        <f t="shared" si="86"/>
        <v>0</v>
      </c>
      <c r="O1386" s="165">
        <f>appliance_sim_data!D1388-N1386</f>
        <v>208</v>
      </c>
      <c r="P1386" s="165">
        <f t="shared" si="87"/>
        <v>0</v>
      </c>
    </row>
    <row r="1387" spans="8:16" x14ac:dyDescent="0.2">
      <c r="H1387" s="157">
        <v>0.95625000000000004</v>
      </c>
      <c r="I1387" s="126">
        <v>0</v>
      </c>
      <c r="J1387" s="126">
        <v>0</v>
      </c>
      <c r="K1387" s="126">
        <v>1</v>
      </c>
      <c r="L1387" s="126">
        <f t="shared" si="84"/>
        <v>0</v>
      </c>
      <c r="M1387" s="126">
        <f t="shared" si="85"/>
        <v>0</v>
      </c>
      <c r="N1387" s="163">
        <f t="shared" si="86"/>
        <v>0</v>
      </c>
      <c r="O1387" s="165">
        <f>appliance_sim_data!D1389-N1387</f>
        <v>208</v>
      </c>
      <c r="P1387" s="165">
        <f t="shared" si="87"/>
        <v>0</v>
      </c>
    </row>
    <row r="1388" spans="8:16" x14ac:dyDescent="0.2">
      <c r="H1388" s="157">
        <v>0.95694444444444404</v>
      </c>
      <c r="I1388" s="126">
        <v>0</v>
      </c>
      <c r="J1388" s="126">
        <v>0</v>
      </c>
      <c r="K1388" s="126">
        <v>1</v>
      </c>
      <c r="L1388" s="126">
        <f t="shared" si="84"/>
        <v>0</v>
      </c>
      <c r="M1388" s="126">
        <f t="shared" si="85"/>
        <v>0</v>
      </c>
      <c r="N1388" s="163">
        <f t="shared" si="86"/>
        <v>0</v>
      </c>
      <c r="O1388" s="165">
        <f>appliance_sim_data!D1390-N1388</f>
        <v>208</v>
      </c>
      <c r="P1388" s="165">
        <f t="shared" si="87"/>
        <v>0</v>
      </c>
    </row>
    <row r="1389" spans="8:16" x14ac:dyDescent="0.2">
      <c r="H1389" s="157">
        <v>0.95763888888888904</v>
      </c>
      <c r="I1389" s="126">
        <v>0</v>
      </c>
      <c r="J1389" s="126">
        <v>0</v>
      </c>
      <c r="K1389" s="126">
        <v>1</v>
      </c>
      <c r="L1389" s="126">
        <f t="shared" si="84"/>
        <v>0</v>
      </c>
      <c r="M1389" s="126">
        <f t="shared" si="85"/>
        <v>0</v>
      </c>
      <c r="N1389" s="163">
        <f t="shared" si="86"/>
        <v>0</v>
      </c>
      <c r="O1389" s="165">
        <f>appliance_sim_data!D1391-N1389</f>
        <v>208</v>
      </c>
      <c r="P1389" s="165">
        <f t="shared" si="87"/>
        <v>0</v>
      </c>
    </row>
    <row r="1390" spans="8:16" x14ac:dyDescent="0.2">
      <c r="H1390" s="157">
        <v>0.95833333333333304</v>
      </c>
      <c r="I1390" s="126">
        <v>0</v>
      </c>
      <c r="J1390" s="126">
        <v>0</v>
      </c>
      <c r="K1390" s="126">
        <v>0.99</v>
      </c>
      <c r="L1390" s="126">
        <f t="shared" si="84"/>
        <v>0</v>
      </c>
      <c r="M1390" s="126">
        <f t="shared" si="85"/>
        <v>0</v>
      </c>
      <c r="N1390" s="163">
        <f t="shared" si="86"/>
        <v>0</v>
      </c>
      <c r="O1390" s="165">
        <f>appliance_sim_data!D1392-N1390</f>
        <v>208</v>
      </c>
      <c r="P1390" s="165">
        <f t="shared" si="87"/>
        <v>0</v>
      </c>
    </row>
    <row r="1391" spans="8:16" x14ac:dyDescent="0.2">
      <c r="H1391" s="157">
        <v>0.95902777777777803</v>
      </c>
      <c r="I1391" s="126">
        <v>0</v>
      </c>
      <c r="J1391" s="126">
        <v>0</v>
      </c>
      <c r="K1391" s="126">
        <v>1</v>
      </c>
      <c r="L1391" s="126">
        <f t="shared" si="84"/>
        <v>0</v>
      </c>
      <c r="M1391" s="126">
        <f t="shared" si="85"/>
        <v>0</v>
      </c>
      <c r="N1391" s="163">
        <f t="shared" si="86"/>
        <v>0</v>
      </c>
      <c r="O1391" s="165">
        <f>appliance_sim_data!D1393-N1391</f>
        <v>208</v>
      </c>
      <c r="P1391" s="165">
        <f t="shared" si="87"/>
        <v>0</v>
      </c>
    </row>
    <row r="1392" spans="8:16" x14ac:dyDescent="0.2">
      <c r="H1392" s="157">
        <v>0.95972222222222203</v>
      </c>
      <c r="I1392" s="126">
        <v>0</v>
      </c>
      <c r="J1392" s="126">
        <v>0</v>
      </c>
      <c r="K1392" s="126">
        <v>1</v>
      </c>
      <c r="L1392" s="126">
        <f t="shared" si="84"/>
        <v>0</v>
      </c>
      <c r="M1392" s="126">
        <f t="shared" si="85"/>
        <v>0</v>
      </c>
      <c r="N1392" s="163">
        <f t="shared" si="86"/>
        <v>0</v>
      </c>
      <c r="O1392" s="165">
        <f>appliance_sim_data!D1394-N1392</f>
        <v>208</v>
      </c>
      <c r="P1392" s="165">
        <f t="shared" si="87"/>
        <v>0</v>
      </c>
    </row>
    <row r="1393" spans="8:16" x14ac:dyDescent="0.2">
      <c r="H1393" s="157">
        <v>0.96041666666666703</v>
      </c>
      <c r="I1393" s="126">
        <v>0</v>
      </c>
      <c r="J1393" s="126">
        <v>0</v>
      </c>
      <c r="K1393" s="126">
        <v>1</v>
      </c>
      <c r="L1393" s="126">
        <f t="shared" si="84"/>
        <v>0</v>
      </c>
      <c r="M1393" s="126">
        <f t="shared" si="85"/>
        <v>0</v>
      </c>
      <c r="N1393" s="163">
        <f t="shared" si="86"/>
        <v>0</v>
      </c>
      <c r="O1393" s="165">
        <f>appliance_sim_data!D1395-N1393</f>
        <v>208</v>
      </c>
      <c r="P1393" s="165">
        <f t="shared" si="87"/>
        <v>0</v>
      </c>
    </row>
    <row r="1394" spans="8:16" x14ac:dyDescent="0.2">
      <c r="H1394" s="157">
        <v>0.96111111111111103</v>
      </c>
      <c r="I1394" s="126">
        <v>0</v>
      </c>
      <c r="J1394" s="126">
        <v>0</v>
      </c>
      <c r="K1394" s="126">
        <v>1</v>
      </c>
      <c r="L1394" s="126">
        <f t="shared" si="84"/>
        <v>0</v>
      </c>
      <c r="M1394" s="126">
        <f t="shared" si="85"/>
        <v>0</v>
      </c>
      <c r="N1394" s="163">
        <f t="shared" si="86"/>
        <v>0</v>
      </c>
      <c r="O1394" s="165">
        <f>appliance_sim_data!D1396-N1394</f>
        <v>208</v>
      </c>
      <c r="P1394" s="165">
        <f t="shared" si="87"/>
        <v>0</v>
      </c>
    </row>
    <row r="1395" spans="8:16" x14ac:dyDescent="0.2">
      <c r="H1395" s="157">
        <v>0.96180555555555602</v>
      </c>
      <c r="I1395" s="126">
        <v>0</v>
      </c>
      <c r="J1395" s="126">
        <v>0</v>
      </c>
      <c r="K1395" s="126">
        <v>1</v>
      </c>
      <c r="L1395" s="126">
        <f t="shared" si="84"/>
        <v>0</v>
      </c>
      <c r="M1395" s="126">
        <f t="shared" si="85"/>
        <v>0</v>
      </c>
      <c r="N1395" s="163">
        <f t="shared" si="86"/>
        <v>0</v>
      </c>
      <c r="O1395" s="165">
        <f>appliance_sim_data!D1397-N1395</f>
        <v>208</v>
      </c>
      <c r="P1395" s="165">
        <f t="shared" si="87"/>
        <v>0</v>
      </c>
    </row>
    <row r="1396" spans="8:16" x14ac:dyDescent="0.2">
      <c r="H1396" s="157">
        <v>0.96250000000000002</v>
      </c>
      <c r="I1396" s="126">
        <v>0</v>
      </c>
      <c r="J1396" s="126">
        <v>0</v>
      </c>
      <c r="K1396" s="126">
        <v>1</v>
      </c>
      <c r="L1396" s="126">
        <f t="shared" si="84"/>
        <v>0</v>
      </c>
      <c r="M1396" s="126">
        <f t="shared" si="85"/>
        <v>0</v>
      </c>
      <c r="N1396" s="163">
        <f t="shared" si="86"/>
        <v>0</v>
      </c>
      <c r="O1396" s="165">
        <f>appliance_sim_data!D1398-N1396</f>
        <v>208</v>
      </c>
      <c r="P1396" s="165">
        <f t="shared" si="87"/>
        <v>0</v>
      </c>
    </row>
    <row r="1397" spans="8:16" x14ac:dyDescent="0.2">
      <c r="H1397" s="157">
        <v>0.96319444444444402</v>
      </c>
      <c r="I1397" s="126">
        <v>0</v>
      </c>
      <c r="J1397" s="126">
        <v>0</v>
      </c>
      <c r="K1397" s="126">
        <v>1</v>
      </c>
      <c r="L1397" s="126">
        <f t="shared" si="84"/>
        <v>0</v>
      </c>
      <c r="M1397" s="126">
        <f t="shared" si="85"/>
        <v>0</v>
      </c>
      <c r="N1397" s="163">
        <f t="shared" si="86"/>
        <v>0</v>
      </c>
      <c r="O1397" s="165">
        <f>appliance_sim_data!D1399-N1397</f>
        <v>208</v>
      </c>
      <c r="P1397" s="165">
        <f t="shared" si="87"/>
        <v>0</v>
      </c>
    </row>
    <row r="1398" spans="8:16" x14ac:dyDescent="0.2">
      <c r="H1398" s="157">
        <v>0.96388888888888902</v>
      </c>
      <c r="I1398" s="126">
        <v>0</v>
      </c>
      <c r="J1398" s="126">
        <v>0</v>
      </c>
      <c r="K1398" s="126">
        <v>1</v>
      </c>
      <c r="L1398" s="126">
        <f t="shared" si="84"/>
        <v>0</v>
      </c>
      <c r="M1398" s="126">
        <f t="shared" si="85"/>
        <v>0</v>
      </c>
      <c r="N1398" s="163">
        <f t="shared" si="86"/>
        <v>0</v>
      </c>
      <c r="O1398" s="165">
        <f>appliance_sim_data!D1400-N1398</f>
        <v>208</v>
      </c>
      <c r="P1398" s="165">
        <f t="shared" si="87"/>
        <v>0</v>
      </c>
    </row>
    <row r="1399" spans="8:16" x14ac:dyDescent="0.2">
      <c r="H1399" s="157">
        <v>0.96458333333333302</v>
      </c>
      <c r="I1399" s="126">
        <v>0</v>
      </c>
      <c r="J1399" s="126">
        <v>0</v>
      </c>
      <c r="K1399" s="126">
        <v>1</v>
      </c>
      <c r="L1399" s="126">
        <f t="shared" si="84"/>
        <v>0</v>
      </c>
      <c r="M1399" s="126">
        <f t="shared" si="85"/>
        <v>0</v>
      </c>
      <c r="N1399" s="163">
        <f t="shared" si="86"/>
        <v>0</v>
      </c>
      <c r="O1399" s="165">
        <f>appliance_sim_data!D1401-N1399</f>
        <v>208</v>
      </c>
      <c r="P1399" s="165">
        <f t="shared" si="87"/>
        <v>0</v>
      </c>
    </row>
    <row r="1400" spans="8:16" x14ac:dyDescent="0.2">
      <c r="H1400" s="157">
        <v>0.96527777777777801</v>
      </c>
      <c r="I1400" s="126">
        <v>0</v>
      </c>
      <c r="J1400" s="126">
        <v>0</v>
      </c>
      <c r="K1400" s="126">
        <v>1</v>
      </c>
      <c r="L1400" s="126">
        <f t="shared" si="84"/>
        <v>0</v>
      </c>
      <c r="M1400" s="126">
        <f t="shared" si="85"/>
        <v>0</v>
      </c>
      <c r="N1400" s="163">
        <f t="shared" si="86"/>
        <v>0</v>
      </c>
      <c r="O1400" s="165">
        <f>appliance_sim_data!D1402-N1400</f>
        <v>208</v>
      </c>
      <c r="P1400" s="165">
        <f t="shared" si="87"/>
        <v>0</v>
      </c>
    </row>
    <row r="1401" spans="8:16" x14ac:dyDescent="0.2">
      <c r="H1401" s="157">
        <v>0.96597222222222201</v>
      </c>
      <c r="I1401" s="126">
        <v>0</v>
      </c>
      <c r="J1401" s="126">
        <v>0</v>
      </c>
      <c r="K1401" s="126">
        <v>1</v>
      </c>
      <c r="L1401" s="126">
        <f t="shared" si="84"/>
        <v>0</v>
      </c>
      <c r="M1401" s="126">
        <f t="shared" si="85"/>
        <v>0</v>
      </c>
      <c r="N1401" s="163">
        <f t="shared" si="86"/>
        <v>0</v>
      </c>
      <c r="O1401" s="165">
        <f>appliance_sim_data!D1403-N1401</f>
        <v>28</v>
      </c>
      <c r="P1401" s="165">
        <f t="shared" si="87"/>
        <v>0</v>
      </c>
    </row>
    <row r="1402" spans="8:16" x14ac:dyDescent="0.2">
      <c r="H1402" s="157">
        <v>0.96666666666666701</v>
      </c>
      <c r="I1402" s="126">
        <v>0</v>
      </c>
      <c r="J1402" s="126">
        <v>0</v>
      </c>
      <c r="K1402" s="126">
        <v>1</v>
      </c>
      <c r="L1402" s="126">
        <f t="shared" si="84"/>
        <v>0</v>
      </c>
      <c r="M1402" s="126">
        <f t="shared" si="85"/>
        <v>0</v>
      </c>
      <c r="N1402" s="163">
        <f t="shared" si="86"/>
        <v>0</v>
      </c>
      <c r="O1402" s="165">
        <f>appliance_sim_data!D1404-N1402</f>
        <v>187</v>
      </c>
      <c r="P1402" s="165">
        <f t="shared" si="87"/>
        <v>0</v>
      </c>
    </row>
    <row r="1403" spans="8:16" x14ac:dyDescent="0.2">
      <c r="H1403" s="157">
        <v>0.96736111111111101</v>
      </c>
      <c r="I1403" s="126">
        <v>0</v>
      </c>
      <c r="J1403" s="126">
        <v>0</v>
      </c>
      <c r="K1403" s="126">
        <v>1</v>
      </c>
      <c r="L1403" s="126">
        <f t="shared" si="84"/>
        <v>0</v>
      </c>
      <c r="M1403" s="126">
        <f t="shared" si="85"/>
        <v>0</v>
      </c>
      <c r="N1403" s="163">
        <f t="shared" si="86"/>
        <v>0</v>
      </c>
      <c r="O1403" s="165">
        <f>appliance_sim_data!D1405-N1403</f>
        <v>187</v>
      </c>
      <c r="P1403" s="165">
        <f t="shared" si="87"/>
        <v>0</v>
      </c>
    </row>
    <row r="1404" spans="8:16" x14ac:dyDescent="0.2">
      <c r="H1404" s="157">
        <v>0.968055555555556</v>
      </c>
      <c r="I1404" s="126">
        <v>0</v>
      </c>
      <c r="J1404" s="126">
        <v>0</v>
      </c>
      <c r="K1404" s="126">
        <v>1</v>
      </c>
      <c r="L1404" s="126">
        <f t="shared" si="84"/>
        <v>0</v>
      </c>
      <c r="M1404" s="126">
        <f t="shared" si="85"/>
        <v>0</v>
      </c>
      <c r="N1404" s="163">
        <f t="shared" si="86"/>
        <v>0</v>
      </c>
      <c r="O1404" s="165">
        <f>appliance_sim_data!D1406-N1404</f>
        <v>187</v>
      </c>
      <c r="P1404" s="165">
        <f t="shared" si="87"/>
        <v>0</v>
      </c>
    </row>
    <row r="1405" spans="8:16" x14ac:dyDescent="0.2">
      <c r="H1405" s="157">
        <v>0.96875</v>
      </c>
      <c r="I1405" s="126">
        <v>0</v>
      </c>
      <c r="J1405" s="126">
        <v>0</v>
      </c>
      <c r="K1405" s="126">
        <v>0.85</v>
      </c>
      <c r="L1405" s="126">
        <f t="shared" si="84"/>
        <v>0</v>
      </c>
      <c r="M1405" s="126">
        <f t="shared" si="85"/>
        <v>0</v>
      </c>
      <c r="N1405" s="163">
        <f t="shared" si="86"/>
        <v>0</v>
      </c>
      <c r="O1405" s="165">
        <f>appliance_sim_data!D1407-N1405</f>
        <v>187</v>
      </c>
      <c r="P1405" s="165">
        <f t="shared" si="87"/>
        <v>0</v>
      </c>
    </row>
    <row r="1406" spans="8:16" x14ac:dyDescent="0.2">
      <c r="H1406" s="157">
        <v>0.969444444444444</v>
      </c>
      <c r="I1406" s="126">
        <v>0</v>
      </c>
      <c r="J1406" s="126">
        <v>0</v>
      </c>
      <c r="K1406" s="126">
        <v>0.93</v>
      </c>
      <c r="L1406" s="126">
        <f t="shared" si="84"/>
        <v>0</v>
      </c>
      <c r="M1406" s="126">
        <f t="shared" si="85"/>
        <v>0</v>
      </c>
      <c r="N1406" s="163">
        <f t="shared" si="86"/>
        <v>0</v>
      </c>
      <c r="O1406" s="165">
        <f>appliance_sim_data!D1408-N1406</f>
        <v>187</v>
      </c>
      <c r="P1406" s="165">
        <f t="shared" si="87"/>
        <v>0</v>
      </c>
    </row>
    <row r="1407" spans="8:16" x14ac:dyDescent="0.2">
      <c r="H1407" s="157">
        <v>0.97013888888888899</v>
      </c>
      <c r="I1407" s="126">
        <v>0</v>
      </c>
      <c r="J1407" s="126">
        <v>0</v>
      </c>
      <c r="K1407" s="126">
        <v>0.93</v>
      </c>
      <c r="L1407" s="126">
        <f t="shared" si="84"/>
        <v>0</v>
      </c>
      <c r="M1407" s="126">
        <f t="shared" si="85"/>
        <v>0</v>
      </c>
      <c r="N1407" s="163">
        <f t="shared" si="86"/>
        <v>0</v>
      </c>
      <c r="O1407" s="165">
        <f>appliance_sim_data!D1409-N1407</f>
        <v>187</v>
      </c>
      <c r="P1407" s="165">
        <f t="shared" si="87"/>
        <v>0</v>
      </c>
    </row>
    <row r="1408" spans="8:16" x14ac:dyDescent="0.2">
      <c r="H1408" s="157">
        <v>0.97083333333333299</v>
      </c>
      <c r="I1408" s="126">
        <v>0</v>
      </c>
      <c r="J1408" s="126">
        <v>0</v>
      </c>
      <c r="K1408" s="126">
        <v>0.94</v>
      </c>
      <c r="L1408" s="126">
        <f t="shared" si="84"/>
        <v>0</v>
      </c>
      <c r="M1408" s="126">
        <f t="shared" si="85"/>
        <v>0</v>
      </c>
      <c r="N1408" s="163">
        <f t="shared" si="86"/>
        <v>0</v>
      </c>
      <c r="O1408" s="165">
        <f>appliance_sim_data!D1410-N1408</f>
        <v>187</v>
      </c>
      <c r="P1408" s="165">
        <f t="shared" si="87"/>
        <v>0</v>
      </c>
    </row>
    <row r="1409" spans="8:16" x14ac:dyDescent="0.2">
      <c r="H1409" s="157">
        <v>0.97152777777777799</v>
      </c>
      <c r="I1409" s="126">
        <v>0</v>
      </c>
      <c r="J1409" s="126">
        <v>0</v>
      </c>
      <c r="K1409" s="126">
        <v>0.73</v>
      </c>
      <c r="L1409" s="126">
        <f t="shared" si="84"/>
        <v>0</v>
      </c>
      <c r="M1409" s="126">
        <f t="shared" si="85"/>
        <v>0</v>
      </c>
      <c r="N1409" s="163">
        <f t="shared" si="86"/>
        <v>0</v>
      </c>
      <c r="O1409" s="165">
        <f>appliance_sim_data!D1411-N1409</f>
        <v>187</v>
      </c>
      <c r="P1409" s="165">
        <f t="shared" si="87"/>
        <v>0</v>
      </c>
    </row>
    <row r="1410" spans="8:16" x14ac:dyDescent="0.2">
      <c r="H1410" s="157">
        <v>0.97222222222222199</v>
      </c>
      <c r="I1410" s="126">
        <v>0</v>
      </c>
      <c r="J1410" s="126">
        <v>0</v>
      </c>
      <c r="K1410" s="126">
        <v>0.56000000000000005</v>
      </c>
      <c r="L1410" s="126">
        <f t="shared" si="84"/>
        <v>0</v>
      </c>
      <c r="M1410" s="126">
        <f t="shared" si="85"/>
        <v>0</v>
      </c>
      <c r="N1410" s="163">
        <f t="shared" si="86"/>
        <v>0</v>
      </c>
      <c r="O1410" s="165">
        <f>appliance_sim_data!D1412-N1410</f>
        <v>187</v>
      </c>
      <c r="P1410" s="165">
        <f t="shared" si="87"/>
        <v>0</v>
      </c>
    </row>
    <row r="1411" spans="8:16" x14ac:dyDescent="0.2">
      <c r="H1411" s="157">
        <v>0.97291666666666698</v>
      </c>
      <c r="I1411" s="126">
        <v>0</v>
      </c>
      <c r="J1411" s="126">
        <v>0</v>
      </c>
      <c r="K1411" s="126">
        <v>0.56999999999999995</v>
      </c>
      <c r="L1411" s="126">
        <f t="shared" si="84"/>
        <v>0</v>
      </c>
      <c r="M1411" s="126">
        <f t="shared" si="85"/>
        <v>0</v>
      </c>
      <c r="N1411" s="163">
        <f t="shared" si="86"/>
        <v>0</v>
      </c>
      <c r="O1411" s="165">
        <f>appliance_sim_data!D1413-N1411</f>
        <v>187</v>
      </c>
      <c r="P1411" s="165">
        <f t="shared" si="87"/>
        <v>0</v>
      </c>
    </row>
    <row r="1412" spans="8:16" x14ac:dyDescent="0.2">
      <c r="H1412" s="157">
        <v>0.97361111111111098</v>
      </c>
      <c r="I1412" s="126">
        <v>0</v>
      </c>
      <c r="J1412" s="126">
        <v>0</v>
      </c>
      <c r="K1412" s="126">
        <v>0.6</v>
      </c>
      <c r="L1412" s="126">
        <f t="shared" si="84"/>
        <v>0</v>
      </c>
      <c r="M1412" s="126">
        <f t="shared" si="85"/>
        <v>0</v>
      </c>
      <c r="N1412" s="163">
        <f t="shared" si="86"/>
        <v>0</v>
      </c>
      <c r="O1412" s="165">
        <f>appliance_sim_data!D1414-N1412</f>
        <v>187</v>
      </c>
      <c r="P1412" s="165">
        <f t="shared" si="87"/>
        <v>0</v>
      </c>
    </row>
    <row r="1413" spans="8:16" x14ac:dyDescent="0.2">
      <c r="H1413" s="157">
        <v>0.97430555555555598</v>
      </c>
      <c r="I1413" s="126">
        <v>0</v>
      </c>
      <c r="J1413" s="126">
        <v>0</v>
      </c>
      <c r="K1413" s="126">
        <v>0.79</v>
      </c>
      <c r="L1413" s="126">
        <f t="shared" si="84"/>
        <v>0</v>
      </c>
      <c r="M1413" s="126">
        <f t="shared" si="85"/>
        <v>0</v>
      </c>
      <c r="N1413" s="163">
        <f t="shared" si="86"/>
        <v>0</v>
      </c>
      <c r="O1413" s="165">
        <f>appliance_sim_data!D1415-N1413</f>
        <v>187</v>
      </c>
      <c r="P1413" s="165">
        <f t="shared" si="87"/>
        <v>0</v>
      </c>
    </row>
    <row r="1414" spans="8:16" x14ac:dyDescent="0.2">
      <c r="H1414" s="157">
        <v>0.97499999999999998</v>
      </c>
      <c r="I1414" s="126">
        <v>0</v>
      </c>
      <c r="J1414" s="126">
        <v>0</v>
      </c>
      <c r="K1414" s="126">
        <v>0.79</v>
      </c>
      <c r="L1414" s="126">
        <f t="shared" si="84"/>
        <v>0</v>
      </c>
      <c r="M1414" s="126">
        <f t="shared" si="85"/>
        <v>0</v>
      </c>
      <c r="N1414" s="163">
        <f t="shared" si="86"/>
        <v>0</v>
      </c>
      <c r="O1414" s="165">
        <f>appliance_sim_data!D1416-N1414</f>
        <v>187</v>
      </c>
      <c r="P1414" s="165">
        <f t="shared" si="87"/>
        <v>0</v>
      </c>
    </row>
    <row r="1415" spans="8:16" x14ac:dyDescent="0.2">
      <c r="H1415" s="157">
        <v>0.97569444444444497</v>
      </c>
      <c r="I1415" s="126">
        <v>0</v>
      </c>
      <c r="J1415" s="126">
        <v>0</v>
      </c>
      <c r="K1415" s="126">
        <v>0.81</v>
      </c>
      <c r="L1415" s="126">
        <f t="shared" si="84"/>
        <v>0</v>
      </c>
      <c r="M1415" s="126">
        <f t="shared" si="85"/>
        <v>0</v>
      </c>
      <c r="N1415" s="163">
        <f t="shared" si="86"/>
        <v>0</v>
      </c>
      <c r="O1415" s="165">
        <f>appliance_sim_data!D1417-N1415</f>
        <v>187</v>
      </c>
      <c r="P1415" s="165">
        <f t="shared" si="87"/>
        <v>0</v>
      </c>
    </row>
    <row r="1416" spans="8:16" x14ac:dyDescent="0.2">
      <c r="H1416" s="157">
        <v>0.97638888888888897</v>
      </c>
      <c r="I1416" s="126">
        <v>0</v>
      </c>
      <c r="J1416" s="126">
        <v>0</v>
      </c>
      <c r="K1416" s="126">
        <v>0.8</v>
      </c>
      <c r="L1416" s="126">
        <f t="shared" si="84"/>
        <v>0</v>
      </c>
      <c r="M1416" s="126">
        <f t="shared" si="85"/>
        <v>0</v>
      </c>
      <c r="N1416" s="163">
        <f t="shared" si="86"/>
        <v>0</v>
      </c>
      <c r="O1416" s="165">
        <f>appliance_sim_data!D1418-N1416</f>
        <v>28</v>
      </c>
      <c r="P1416" s="165">
        <f t="shared" si="87"/>
        <v>0</v>
      </c>
    </row>
    <row r="1417" spans="8:16" x14ac:dyDescent="0.2">
      <c r="H1417" s="157">
        <v>0.97708333333333297</v>
      </c>
      <c r="I1417" s="126">
        <v>0</v>
      </c>
      <c r="J1417" s="126">
        <v>0</v>
      </c>
      <c r="K1417" s="126">
        <v>0.81</v>
      </c>
      <c r="L1417" s="126">
        <f t="shared" si="84"/>
        <v>0</v>
      </c>
      <c r="M1417" s="126">
        <f t="shared" si="85"/>
        <v>0</v>
      </c>
      <c r="N1417" s="163">
        <f t="shared" si="86"/>
        <v>0</v>
      </c>
      <c r="O1417" s="165">
        <f>appliance_sim_data!D1419-N1417</f>
        <v>28</v>
      </c>
      <c r="P1417" s="165">
        <f t="shared" si="87"/>
        <v>0</v>
      </c>
    </row>
    <row r="1418" spans="8:16" x14ac:dyDescent="0.2">
      <c r="H1418" s="157">
        <v>0.97777777777777797</v>
      </c>
      <c r="I1418" s="126">
        <v>0</v>
      </c>
      <c r="J1418" s="126">
        <v>0</v>
      </c>
      <c r="K1418" s="126">
        <v>1</v>
      </c>
      <c r="L1418" s="126">
        <f t="shared" si="84"/>
        <v>0</v>
      </c>
      <c r="M1418" s="126">
        <f t="shared" si="85"/>
        <v>0</v>
      </c>
      <c r="N1418" s="163">
        <f t="shared" si="86"/>
        <v>0</v>
      </c>
      <c r="O1418" s="165">
        <f>appliance_sim_data!D1420-N1418</f>
        <v>28</v>
      </c>
      <c r="P1418" s="165">
        <f t="shared" si="87"/>
        <v>0</v>
      </c>
    </row>
    <row r="1419" spans="8:16" x14ac:dyDescent="0.2">
      <c r="H1419" s="157">
        <v>0.97847222222222197</v>
      </c>
      <c r="I1419" s="126">
        <v>0</v>
      </c>
      <c r="J1419" s="126">
        <v>0</v>
      </c>
      <c r="K1419" s="126">
        <v>1</v>
      </c>
      <c r="L1419" s="126">
        <f t="shared" ref="L1419:L1449" si="88">I1419*K1419</f>
        <v>0</v>
      </c>
      <c r="M1419" s="126">
        <f t="shared" ref="M1419:M1449" si="89">J1419*K1419</f>
        <v>0</v>
      </c>
      <c r="N1419" s="163">
        <f t="shared" ref="N1419:N1449" si="90">M1419*$B$46*$B$47</f>
        <v>0</v>
      </c>
      <c r="O1419" s="165">
        <f>appliance_sim_data!D1421-N1419</f>
        <v>28</v>
      </c>
      <c r="P1419" s="165">
        <f t="shared" ref="P1419:P1449" si="91">IF(O1419&lt;0, ABS(O1419), 0)</f>
        <v>0</v>
      </c>
    </row>
    <row r="1420" spans="8:16" x14ac:dyDescent="0.2">
      <c r="H1420" s="157">
        <v>0.97916666666666696</v>
      </c>
      <c r="I1420" s="126">
        <v>0</v>
      </c>
      <c r="J1420" s="126">
        <v>0</v>
      </c>
      <c r="K1420" s="126">
        <v>1</v>
      </c>
      <c r="L1420" s="126">
        <f t="shared" si="88"/>
        <v>0</v>
      </c>
      <c r="M1420" s="126">
        <f t="shared" si="89"/>
        <v>0</v>
      </c>
      <c r="N1420" s="163">
        <f t="shared" si="90"/>
        <v>0</v>
      </c>
      <c r="O1420" s="165">
        <f>appliance_sim_data!D1422-N1420</f>
        <v>42</v>
      </c>
      <c r="P1420" s="165">
        <f t="shared" si="91"/>
        <v>0</v>
      </c>
    </row>
    <row r="1421" spans="8:16" x14ac:dyDescent="0.2">
      <c r="H1421" s="157">
        <v>0.97986111111111096</v>
      </c>
      <c r="I1421" s="126">
        <v>0</v>
      </c>
      <c r="J1421" s="126">
        <v>0</v>
      </c>
      <c r="K1421" s="126">
        <v>1</v>
      </c>
      <c r="L1421" s="126">
        <f t="shared" si="88"/>
        <v>0</v>
      </c>
      <c r="M1421" s="126">
        <f t="shared" si="89"/>
        <v>0</v>
      </c>
      <c r="N1421" s="163">
        <f t="shared" si="90"/>
        <v>0</v>
      </c>
      <c r="O1421" s="165">
        <f>appliance_sim_data!D1423-N1421</f>
        <v>42</v>
      </c>
      <c r="P1421" s="165">
        <f t="shared" si="91"/>
        <v>0</v>
      </c>
    </row>
    <row r="1422" spans="8:16" x14ac:dyDescent="0.2">
      <c r="H1422" s="157">
        <v>0.98055555555555596</v>
      </c>
      <c r="I1422" s="126">
        <v>0</v>
      </c>
      <c r="J1422" s="126">
        <v>0</v>
      </c>
      <c r="K1422" s="126">
        <v>1</v>
      </c>
      <c r="L1422" s="126">
        <f t="shared" si="88"/>
        <v>0</v>
      </c>
      <c r="M1422" s="126">
        <f t="shared" si="89"/>
        <v>0</v>
      </c>
      <c r="N1422" s="163">
        <f t="shared" si="90"/>
        <v>0</v>
      </c>
      <c r="O1422" s="165">
        <f>appliance_sim_data!D1424-N1422</f>
        <v>42</v>
      </c>
      <c r="P1422" s="165">
        <f t="shared" si="91"/>
        <v>0</v>
      </c>
    </row>
    <row r="1423" spans="8:16" x14ac:dyDescent="0.2">
      <c r="H1423" s="157">
        <v>0.98124999999999996</v>
      </c>
      <c r="I1423" s="126">
        <v>0</v>
      </c>
      <c r="J1423" s="126">
        <v>0</v>
      </c>
      <c r="K1423" s="126">
        <v>1</v>
      </c>
      <c r="L1423" s="126">
        <f t="shared" si="88"/>
        <v>0</v>
      </c>
      <c r="M1423" s="126">
        <f t="shared" si="89"/>
        <v>0</v>
      </c>
      <c r="N1423" s="163">
        <f t="shared" si="90"/>
        <v>0</v>
      </c>
      <c r="O1423" s="165">
        <f>appliance_sim_data!D1425-N1423</f>
        <v>102</v>
      </c>
      <c r="P1423" s="165">
        <f t="shared" si="91"/>
        <v>0</v>
      </c>
    </row>
    <row r="1424" spans="8:16" x14ac:dyDescent="0.2">
      <c r="H1424" s="157">
        <v>0.98194444444444495</v>
      </c>
      <c r="I1424" s="126">
        <v>0</v>
      </c>
      <c r="J1424" s="126">
        <v>0</v>
      </c>
      <c r="K1424" s="126">
        <v>1</v>
      </c>
      <c r="L1424" s="126">
        <f t="shared" si="88"/>
        <v>0</v>
      </c>
      <c r="M1424" s="126">
        <f t="shared" si="89"/>
        <v>0</v>
      </c>
      <c r="N1424" s="163">
        <f t="shared" si="90"/>
        <v>0</v>
      </c>
      <c r="O1424" s="165">
        <f>appliance_sim_data!D1426-N1424</f>
        <v>102</v>
      </c>
      <c r="P1424" s="165">
        <f t="shared" si="91"/>
        <v>0</v>
      </c>
    </row>
    <row r="1425" spans="8:16" x14ac:dyDescent="0.2">
      <c r="H1425" s="157">
        <v>0.98263888888888895</v>
      </c>
      <c r="I1425" s="126">
        <v>0</v>
      </c>
      <c r="J1425" s="126">
        <v>0</v>
      </c>
      <c r="K1425" s="126">
        <v>1</v>
      </c>
      <c r="L1425" s="126">
        <f t="shared" si="88"/>
        <v>0</v>
      </c>
      <c r="M1425" s="126">
        <f t="shared" si="89"/>
        <v>0</v>
      </c>
      <c r="N1425" s="163">
        <f t="shared" si="90"/>
        <v>0</v>
      </c>
      <c r="O1425" s="165">
        <f>appliance_sim_data!D1427-N1425</f>
        <v>42</v>
      </c>
      <c r="P1425" s="165">
        <f t="shared" si="91"/>
        <v>0</v>
      </c>
    </row>
    <row r="1426" spans="8:16" x14ac:dyDescent="0.2">
      <c r="H1426" s="157">
        <v>0.98333333333333295</v>
      </c>
      <c r="I1426" s="126">
        <v>0</v>
      </c>
      <c r="J1426" s="126">
        <v>0</v>
      </c>
      <c r="K1426" s="126">
        <v>1</v>
      </c>
      <c r="L1426" s="126">
        <f t="shared" si="88"/>
        <v>0</v>
      </c>
      <c r="M1426" s="126">
        <f t="shared" si="89"/>
        <v>0</v>
      </c>
      <c r="N1426" s="163">
        <f t="shared" si="90"/>
        <v>0</v>
      </c>
      <c r="O1426" s="165">
        <f>appliance_sim_data!D1428-N1426</f>
        <v>42</v>
      </c>
      <c r="P1426" s="165">
        <f t="shared" si="91"/>
        <v>0</v>
      </c>
    </row>
    <row r="1427" spans="8:16" x14ac:dyDescent="0.2">
      <c r="H1427" s="157">
        <v>0.98402777777777795</v>
      </c>
      <c r="I1427" s="126">
        <v>0</v>
      </c>
      <c r="J1427" s="126">
        <v>0</v>
      </c>
      <c r="K1427" s="126">
        <v>1</v>
      </c>
      <c r="L1427" s="126">
        <f t="shared" si="88"/>
        <v>0</v>
      </c>
      <c r="M1427" s="126">
        <f t="shared" si="89"/>
        <v>0</v>
      </c>
      <c r="N1427" s="163">
        <f t="shared" si="90"/>
        <v>0</v>
      </c>
      <c r="O1427" s="165">
        <f>appliance_sim_data!D1429-N1427</f>
        <v>42</v>
      </c>
      <c r="P1427" s="165">
        <f t="shared" si="91"/>
        <v>0</v>
      </c>
    </row>
    <row r="1428" spans="8:16" x14ac:dyDescent="0.2">
      <c r="H1428" s="157">
        <v>0.98472222222222205</v>
      </c>
      <c r="I1428" s="126">
        <v>0</v>
      </c>
      <c r="J1428" s="126">
        <v>0</v>
      </c>
      <c r="K1428" s="126">
        <v>1</v>
      </c>
      <c r="L1428" s="126">
        <f t="shared" si="88"/>
        <v>0</v>
      </c>
      <c r="M1428" s="126">
        <f t="shared" si="89"/>
        <v>0</v>
      </c>
      <c r="N1428" s="163">
        <f t="shared" si="90"/>
        <v>0</v>
      </c>
      <c r="O1428" s="165">
        <f>appliance_sim_data!D1430-N1428</f>
        <v>42</v>
      </c>
      <c r="P1428" s="165">
        <f t="shared" si="91"/>
        <v>0</v>
      </c>
    </row>
    <row r="1429" spans="8:16" x14ac:dyDescent="0.2">
      <c r="H1429" s="157">
        <v>0.98541666666666705</v>
      </c>
      <c r="I1429" s="126">
        <v>0</v>
      </c>
      <c r="J1429" s="126">
        <v>0</v>
      </c>
      <c r="K1429" s="126">
        <v>1</v>
      </c>
      <c r="L1429" s="126">
        <f t="shared" si="88"/>
        <v>0</v>
      </c>
      <c r="M1429" s="126">
        <f t="shared" si="89"/>
        <v>0</v>
      </c>
      <c r="N1429" s="163">
        <f t="shared" si="90"/>
        <v>0</v>
      </c>
      <c r="O1429" s="165">
        <f>appliance_sim_data!D1431-N1429</f>
        <v>42</v>
      </c>
      <c r="P1429" s="165">
        <f t="shared" si="91"/>
        <v>0</v>
      </c>
    </row>
    <row r="1430" spans="8:16" x14ac:dyDescent="0.2">
      <c r="H1430" s="157">
        <v>0.98611111111111105</v>
      </c>
      <c r="I1430" s="126">
        <v>0</v>
      </c>
      <c r="J1430" s="126">
        <v>0</v>
      </c>
      <c r="K1430" s="126">
        <v>1</v>
      </c>
      <c r="L1430" s="126">
        <f t="shared" si="88"/>
        <v>0</v>
      </c>
      <c r="M1430" s="126">
        <f t="shared" si="89"/>
        <v>0</v>
      </c>
      <c r="N1430" s="163">
        <f t="shared" si="90"/>
        <v>0</v>
      </c>
      <c r="O1430" s="165">
        <f>appliance_sim_data!D1432-N1430</f>
        <v>42</v>
      </c>
      <c r="P1430" s="165">
        <f t="shared" si="91"/>
        <v>0</v>
      </c>
    </row>
    <row r="1431" spans="8:16" x14ac:dyDescent="0.2">
      <c r="H1431" s="157">
        <v>0.98680555555555605</v>
      </c>
      <c r="I1431" s="126">
        <v>0</v>
      </c>
      <c r="J1431" s="126">
        <v>0</v>
      </c>
      <c r="K1431" s="126">
        <v>1</v>
      </c>
      <c r="L1431" s="126">
        <f t="shared" si="88"/>
        <v>0</v>
      </c>
      <c r="M1431" s="126">
        <f t="shared" si="89"/>
        <v>0</v>
      </c>
      <c r="N1431" s="163">
        <f t="shared" si="90"/>
        <v>0</v>
      </c>
      <c r="O1431" s="165">
        <f>appliance_sim_data!D1433-N1431</f>
        <v>54</v>
      </c>
      <c r="P1431" s="165">
        <f t="shared" si="91"/>
        <v>0</v>
      </c>
    </row>
    <row r="1432" spans="8:16" x14ac:dyDescent="0.2">
      <c r="H1432" s="157">
        <v>0.98750000000000004</v>
      </c>
      <c r="I1432" s="126">
        <v>0</v>
      </c>
      <c r="J1432" s="126">
        <v>0</v>
      </c>
      <c r="K1432" s="126">
        <v>1</v>
      </c>
      <c r="L1432" s="126">
        <f t="shared" si="88"/>
        <v>0</v>
      </c>
      <c r="M1432" s="126">
        <f t="shared" si="89"/>
        <v>0</v>
      </c>
      <c r="N1432" s="163">
        <f t="shared" si="90"/>
        <v>0</v>
      </c>
      <c r="O1432" s="165">
        <f>appliance_sim_data!D1434-N1432</f>
        <v>54</v>
      </c>
      <c r="P1432" s="165">
        <f t="shared" si="91"/>
        <v>0</v>
      </c>
    </row>
    <row r="1433" spans="8:16" x14ac:dyDescent="0.2">
      <c r="H1433" s="157">
        <v>0.98819444444444404</v>
      </c>
      <c r="I1433" s="126">
        <v>0</v>
      </c>
      <c r="J1433" s="126">
        <v>0</v>
      </c>
      <c r="K1433" s="126">
        <v>1</v>
      </c>
      <c r="L1433" s="126">
        <f t="shared" si="88"/>
        <v>0</v>
      </c>
      <c r="M1433" s="126">
        <f t="shared" si="89"/>
        <v>0</v>
      </c>
      <c r="N1433" s="163">
        <f t="shared" si="90"/>
        <v>0</v>
      </c>
      <c r="O1433" s="165">
        <f>appliance_sim_data!D1435-N1433</f>
        <v>54</v>
      </c>
      <c r="P1433" s="165">
        <f t="shared" si="91"/>
        <v>0</v>
      </c>
    </row>
    <row r="1434" spans="8:16" x14ac:dyDescent="0.2">
      <c r="H1434" s="157">
        <v>0.98888888888888904</v>
      </c>
      <c r="I1434" s="126">
        <v>0</v>
      </c>
      <c r="J1434" s="126">
        <v>0</v>
      </c>
      <c r="K1434" s="126">
        <v>1</v>
      </c>
      <c r="L1434" s="126">
        <f t="shared" si="88"/>
        <v>0</v>
      </c>
      <c r="M1434" s="126">
        <f t="shared" si="89"/>
        <v>0</v>
      </c>
      <c r="N1434" s="163">
        <f t="shared" si="90"/>
        <v>0</v>
      </c>
      <c r="O1434" s="165">
        <f>appliance_sim_data!D1436-N1434</f>
        <v>154</v>
      </c>
      <c r="P1434" s="165">
        <f t="shared" si="91"/>
        <v>0</v>
      </c>
    </row>
    <row r="1435" spans="8:16" x14ac:dyDescent="0.2">
      <c r="H1435" s="157">
        <v>0.98958333333333304</v>
      </c>
      <c r="I1435" s="126">
        <v>0</v>
      </c>
      <c r="J1435" s="126">
        <v>0</v>
      </c>
      <c r="K1435" s="126">
        <v>1</v>
      </c>
      <c r="L1435" s="126">
        <f t="shared" si="88"/>
        <v>0</v>
      </c>
      <c r="M1435" s="126">
        <f t="shared" si="89"/>
        <v>0</v>
      </c>
      <c r="N1435" s="163">
        <f t="shared" si="90"/>
        <v>0</v>
      </c>
      <c r="O1435" s="165">
        <f>appliance_sim_data!D1437-N1435</f>
        <v>154</v>
      </c>
      <c r="P1435" s="165">
        <f t="shared" si="91"/>
        <v>0</v>
      </c>
    </row>
    <row r="1436" spans="8:16" x14ac:dyDescent="0.2">
      <c r="H1436" s="157">
        <v>0.99027777777777803</v>
      </c>
      <c r="I1436" s="126">
        <v>0</v>
      </c>
      <c r="J1436" s="126">
        <v>0</v>
      </c>
      <c r="K1436" s="126">
        <v>1</v>
      </c>
      <c r="L1436" s="126">
        <f t="shared" si="88"/>
        <v>0</v>
      </c>
      <c r="M1436" s="126">
        <f t="shared" si="89"/>
        <v>0</v>
      </c>
      <c r="N1436" s="163">
        <f t="shared" si="90"/>
        <v>0</v>
      </c>
      <c r="O1436" s="165">
        <f>appliance_sim_data!D1438-N1436</f>
        <v>154</v>
      </c>
      <c r="P1436" s="165">
        <f t="shared" si="91"/>
        <v>0</v>
      </c>
    </row>
    <row r="1437" spans="8:16" x14ac:dyDescent="0.2">
      <c r="H1437" s="157">
        <v>0.99097222222222203</v>
      </c>
      <c r="I1437" s="126">
        <v>0</v>
      </c>
      <c r="J1437" s="126">
        <v>0</v>
      </c>
      <c r="K1437" s="126">
        <v>1</v>
      </c>
      <c r="L1437" s="126">
        <f t="shared" si="88"/>
        <v>0</v>
      </c>
      <c r="M1437" s="126">
        <f t="shared" si="89"/>
        <v>0</v>
      </c>
      <c r="N1437" s="163">
        <f t="shared" si="90"/>
        <v>0</v>
      </c>
      <c r="O1437" s="165">
        <f>appliance_sim_data!D1439-N1437</f>
        <v>154</v>
      </c>
      <c r="P1437" s="165">
        <f t="shared" si="91"/>
        <v>0</v>
      </c>
    </row>
    <row r="1438" spans="8:16" x14ac:dyDescent="0.2">
      <c r="H1438" s="157">
        <v>0.99166666666666703</v>
      </c>
      <c r="I1438" s="126">
        <v>0</v>
      </c>
      <c r="J1438" s="126">
        <v>0</v>
      </c>
      <c r="K1438" s="126">
        <v>1</v>
      </c>
      <c r="L1438" s="126">
        <f t="shared" si="88"/>
        <v>0</v>
      </c>
      <c r="M1438" s="126">
        <f t="shared" si="89"/>
        <v>0</v>
      </c>
      <c r="N1438" s="163">
        <f t="shared" si="90"/>
        <v>0</v>
      </c>
      <c r="O1438" s="165">
        <f>appliance_sim_data!D1440-N1438</f>
        <v>154</v>
      </c>
      <c r="P1438" s="165">
        <f t="shared" si="91"/>
        <v>0</v>
      </c>
    </row>
    <row r="1439" spans="8:16" x14ac:dyDescent="0.2">
      <c r="H1439" s="157">
        <v>0.99236111111111103</v>
      </c>
      <c r="I1439" s="126">
        <v>0</v>
      </c>
      <c r="J1439" s="126">
        <v>0</v>
      </c>
      <c r="K1439" s="126">
        <v>1</v>
      </c>
      <c r="L1439" s="126">
        <f t="shared" si="88"/>
        <v>0</v>
      </c>
      <c r="M1439" s="126">
        <f t="shared" si="89"/>
        <v>0</v>
      </c>
      <c r="N1439" s="163">
        <f t="shared" si="90"/>
        <v>0</v>
      </c>
      <c r="O1439" s="165">
        <f>appliance_sim_data!D1441-N1439</f>
        <v>154</v>
      </c>
      <c r="P1439" s="165">
        <f t="shared" si="91"/>
        <v>0</v>
      </c>
    </row>
    <row r="1440" spans="8:16" x14ac:dyDescent="0.2">
      <c r="H1440" s="157">
        <v>0.99305555555555602</v>
      </c>
      <c r="I1440" s="126">
        <v>0</v>
      </c>
      <c r="J1440" s="126">
        <v>0</v>
      </c>
      <c r="K1440" s="126">
        <v>1</v>
      </c>
      <c r="L1440" s="126">
        <f t="shared" si="88"/>
        <v>0</v>
      </c>
      <c r="M1440" s="126">
        <f t="shared" si="89"/>
        <v>0</v>
      </c>
      <c r="N1440" s="163">
        <f t="shared" si="90"/>
        <v>0</v>
      </c>
      <c r="O1440" s="165">
        <f>appliance_sim_data!D1442-N1440</f>
        <v>154</v>
      </c>
      <c r="P1440" s="165">
        <f t="shared" si="91"/>
        <v>0</v>
      </c>
    </row>
    <row r="1441" spans="8:17" x14ac:dyDescent="0.2">
      <c r="H1441" s="157">
        <v>0.99375000000000002</v>
      </c>
      <c r="I1441" s="126">
        <v>0</v>
      </c>
      <c r="J1441" s="126">
        <v>0</v>
      </c>
      <c r="K1441" s="126">
        <v>1</v>
      </c>
      <c r="L1441" s="126">
        <f t="shared" si="88"/>
        <v>0</v>
      </c>
      <c r="M1441" s="126">
        <f t="shared" si="89"/>
        <v>0</v>
      </c>
      <c r="N1441" s="163">
        <f t="shared" si="90"/>
        <v>0</v>
      </c>
      <c r="O1441" s="165">
        <f>appliance_sim_data!D1443-N1441</f>
        <v>154</v>
      </c>
      <c r="P1441" s="165">
        <f t="shared" si="91"/>
        <v>0</v>
      </c>
    </row>
    <row r="1442" spans="8:17" x14ac:dyDescent="0.2">
      <c r="H1442" s="157">
        <v>0.99444444444444402</v>
      </c>
      <c r="I1442" s="126">
        <v>0</v>
      </c>
      <c r="J1442" s="126">
        <v>0</v>
      </c>
      <c r="K1442" s="126">
        <v>1</v>
      </c>
      <c r="L1442" s="126">
        <f t="shared" si="88"/>
        <v>0</v>
      </c>
      <c r="M1442" s="126">
        <f t="shared" si="89"/>
        <v>0</v>
      </c>
      <c r="N1442" s="163">
        <f t="shared" si="90"/>
        <v>0</v>
      </c>
      <c r="O1442" s="165">
        <f>appliance_sim_data!D1444-N1442</f>
        <v>154</v>
      </c>
      <c r="P1442" s="165">
        <f t="shared" si="91"/>
        <v>0</v>
      </c>
    </row>
    <row r="1443" spans="8:17" x14ac:dyDescent="0.2">
      <c r="H1443" s="157">
        <v>0.99513888888888902</v>
      </c>
      <c r="I1443" s="126">
        <v>0</v>
      </c>
      <c r="J1443" s="126">
        <v>0</v>
      </c>
      <c r="K1443" s="126">
        <v>1</v>
      </c>
      <c r="L1443" s="126">
        <f t="shared" si="88"/>
        <v>0</v>
      </c>
      <c r="M1443" s="126">
        <f t="shared" si="89"/>
        <v>0</v>
      </c>
      <c r="N1443" s="163">
        <f t="shared" si="90"/>
        <v>0</v>
      </c>
      <c r="O1443" s="165">
        <f>appliance_sim_data!D1445-N1443</f>
        <v>154</v>
      </c>
      <c r="P1443" s="165">
        <f t="shared" si="91"/>
        <v>0</v>
      </c>
    </row>
    <row r="1444" spans="8:17" x14ac:dyDescent="0.2">
      <c r="H1444" s="157">
        <v>0.99583333333333302</v>
      </c>
      <c r="I1444" s="126">
        <v>0</v>
      </c>
      <c r="J1444" s="126">
        <v>0</v>
      </c>
      <c r="K1444" s="126">
        <v>1</v>
      </c>
      <c r="L1444" s="126">
        <f t="shared" si="88"/>
        <v>0</v>
      </c>
      <c r="M1444" s="126">
        <f t="shared" si="89"/>
        <v>0</v>
      </c>
      <c r="N1444" s="163">
        <f t="shared" si="90"/>
        <v>0</v>
      </c>
      <c r="O1444" s="165">
        <f>appliance_sim_data!D1446-N1444</f>
        <v>154</v>
      </c>
      <c r="P1444" s="165">
        <f t="shared" si="91"/>
        <v>0</v>
      </c>
    </row>
    <row r="1445" spans="8:17" x14ac:dyDescent="0.2">
      <c r="H1445" s="157">
        <v>0.99652777777777801</v>
      </c>
      <c r="I1445" s="126">
        <v>0</v>
      </c>
      <c r="J1445" s="126">
        <v>0</v>
      </c>
      <c r="K1445" s="126">
        <v>1</v>
      </c>
      <c r="L1445" s="126">
        <f t="shared" si="88"/>
        <v>0</v>
      </c>
      <c r="M1445" s="126">
        <f t="shared" si="89"/>
        <v>0</v>
      </c>
      <c r="N1445" s="163">
        <f t="shared" si="90"/>
        <v>0</v>
      </c>
      <c r="O1445" s="165">
        <f>appliance_sim_data!D1447-N1445</f>
        <v>142</v>
      </c>
      <c r="P1445" s="165">
        <f t="shared" si="91"/>
        <v>0</v>
      </c>
    </row>
    <row r="1446" spans="8:17" x14ac:dyDescent="0.2">
      <c r="H1446" s="157">
        <v>0.99722222222222201</v>
      </c>
      <c r="I1446" s="126">
        <v>0</v>
      </c>
      <c r="J1446" s="126">
        <v>0</v>
      </c>
      <c r="K1446" s="126">
        <v>1</v>
      </c>
      <c r="L1446" s="126">
        <f t="shared" si="88"/>
        <v>0</v>
      </c>
      <c r="M1446" s="126">
        <f t="shared" si="89"/>
        <v>0</v>
      </c>
      <c r="N1446" s="163">
        <f t="shared" si="90"/>
        <v>0</v>
      </c>
      <c r="O1446" s="165">
        <f>appliance_sim_data!D1448-N1446</f>
        <v>142</v>
      </c>
      <c r="P1446" s="165">
        <f t="shared" si="91"/>
        <v>0</v>
      </c>
    </row>
    <row r="1447" spans="8:17" x14ac:dyDescent="0.2">
      <c r="H1447" s="157">
        <v>0.99791666666666701</v>
      </c>
      <c r="I1447" s="126">
        <v>0</v>
      </c>
      <c r="J1447" s="126">
        <v>0</v>
      </c>
      <c r="K1447" s="126">
        <v>1</v>
      </c>
      <c r="L1447" s="126">
        <f t="shared" si="88"/>
        <v>0</v>
      </c>
      <c r="M1447" s="126">
        <f t="shared" si="89"/>
        <v>0</v>
      </c>
      <c r="N1447" s="163">
        <f t="shared" si="90"/>
        <v>0</v>
      </c>
      <c r="O1447" s="165">
        <f>appliance_sim_data!D1449-N1447</f>
        <v>192</v>
      </c>
      <c r="P1447" s="165">
        <f t="shared" si="91"/>
        <v>0</v>
      </c>
    </row>
    <row r="1448" spans="8:17" x14ac:dyDescent="0.2">
      <c r="H1448" s="157">
        <v>0.99861111111111101</v>
      </c>
      <c r="I1448" s="126">
        <v>0</v>
      </c>
      <c r="J1448" s="126">
        <v>0</v>
      </c>
      <c r="K1448" s="126">
        <v>1</v>
      </c>
      <c r="L1448" s="126">
        <f t="shared" si="88"/>
        <v>0</v>
      </c>
      <c r="M1448" s="126">
        <f t="shared" si="89"/>
        <v>0</v>
      </c>
      <c r="N1448" s="163">
        <f t="shared" si="90"/>
        <v>0</v>
      </c>
      <c r="O1448" s="165">
        <f>appliance_sim_data!D1450-N1448</f>
        <v>372</v>
      </c>
      <c r="P1448" s="165">
        <f t="shared" si="91"/>
        <v>0</v>
      </c>
    </row>
    <row r="1449" spans="8:17" x14ac:dyDescent="0.2">
      <c r="H1449" s="157">
        <v>0.999305555555556</v>
      </c>
      <c r="I1449" s="126">
        <v>0</v>
      </c>
      <c r="J1449" s="126">
        <v>0</v>
      </c>
      <c r="K1449" s="126">
        <v>1</v>
      </c>
      <c r="L1449" s="126">
        <f t="shared" si="88"/>
        <v>0</v>
      </c>
      <c r="M1449" s="126">
        <f t="shared" si="89"/>
        <v>0</v>
      </c>
      <c r="N1449" s="163">
        <f t="shared" si="90"/>
        <v>0</v>
      </c>
      <c r="O1449" s="165">
        <f>appliance_sim_data!D1451-N1449</f>
        <v>372</v>
      </c>
      <c r="P1449" s="165">
        <f t="shared" si="91"/>
        <v>0</v>
      </c>
    </row>
    <row r="1450" spans="8:17" x14ac:dyDescent="0.2">
      <c r="H1450" s="124"/>
      <c r="I1450" s="125"/>
      <c r="J1450" s="125"/>
      <c r="K1450" s="125"/>
      <c r="L1450" s="125"/>
      <c r="M1450" s="125"/>
      <c r="N1450" s="158"/>
      <c r="O1450" s="166"/>
      <c r="P1450" s="166"/>
    </row>
    <row r="1451" spans="8:17" ht="12.75" thickBot="1" x14ac:dyDescent="0.25">
      <c r="H1451" s="130"/>
      <c r="I1451" s="131"/>
      <c r="J1451" s="131"/>
      <c r="K1451" s="131" t="s">
        <v>408</v>
      </c>
      <c r="L1451" s="131"/>
      <c r="M1451" s="131" t="s">
        <v>360</v>
      </c>
      <c r="N1451" s="162">
        <f>SUM(N10:N1449)/(60*1000)</f>
        <v>5.760329660033646</v>
      </c>
      <c r="O1451" s="167"/>
      <c r="P1451" s="162">
        <f>SUM(P10:P1449)/(60*1000)</f>
        <v>3.0350651123359396</v>
      </c>
      <c r="Q1451" s="116" t="s">
        <v>361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SimulateClearnessIndex_Click">
                <anchor moveWithCells="1" sizeWithCells="1">
                  <from>
                    <xdr:col>0</xdr:col>
                    <xdr:colOff>180975</xdr:colOff>
                    <xdr:row>5</xdr:row>
                    <xdr:rowOff>57150</xdr:rowOff>
                  </from>
                  <to>
                    <xdr:col>0</xdr:col>
                    <xdr:colOff>1885950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RunIrradianceModel">
                <anchor moveWithCells="1" sizeWithCells="1">
                  <from>
                    <xdr:col>0</xdr:col>
                    <xdr:colOff>171450</xdr:colOff>
                    <xdr:row>3</xdr:row>
                    <xdr:rowOff>47625</xdr:rowOff>
                  </from>
                  <to>
                    <xdr:col>0</xdr:col>
                    <xdr:colOff>1876425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CY1449"/>
  <sheetViews>
    <sheetView workbookViewId="0"/>
  </sheetViews>
  <sheetFormatPr defaultRowHeight="12.75" x14ac:dyDescent="0.2"/>
  <cols>
    <col min="1" max="1" width="7.5703125" customWidth="1"/>
  </cols>
  <sheetData>
    <row r="1" spans="1:103" ht="15.75" x14ac:dyDescent="0.25">
      <c r="B1" s="35" t="s">
        <v>423</v>
      </c>
    </row>
    <row r="2" spans="1:103" x14ac:dyDescent="0.2">
      <c r="B2" s="112"/>
    </row>
    <row r="3" spans="1:103" x14ac:dyDescent="0.2">
      <c r="B3" s="10" t="s">
        <v>364</v>
      </c>
    </row>
    <row r="5" spans="1:103" x14ac:dyDescent="0.2">
      <c r="B5" s="121" t="s">
        <v>363</v>
      </c>
      <c r="C5" s="10"/>
      <c r="D5" s="10"/>
      <c r="E5" s="10"/>
      <c r="F5" s="10"/>
      <c r="G5" s="10"/>
      <c r="H5" s="10"/>
      <c r="I5" s="10"/>
    </row>
    <row r="8" spans="1:103" x14ac:dyDescent="0.2">
      <c r="C8" s="1"/>
    </row>
    <row r="9" spans="1:103" x14ac:dyDescent="0.2">
      <c r="C9" s="112">
        <v>0.01</v>
      </c>
      <c r="D9" s="112">
        <v>0.02</v>
      </c>
      <c r="E9" s="112">
        <v>0.03</v>
      </c>
      <c r="F9" s="112">
        <v>0.04</v>
      </c>
      <c r="G9" s="112">
        <v>0.05</v>
      </c>
      <c r="H9" s="112">
        <v>0.06</v>
      </c>
      <c r="I9" s="112">
        <v>7.0000000000000007E-2</v>
      </c>
      <c r="J9" s="112">
        <v>0.08</v>
      </c>
      <c r="K9" s="112">
        <v>0.09</v>
      </c>
      <c r="L9" s="112">
        <v>0.1</v>
      </c>
      <c r="M9" s="112">
        <v>0.11</v>
      </c>
      <c r="N9" s="112">
        <v>0.12</v>
      </c>
      <c r="O9" s="112">
        <v>0.13</v>
      </c>
      <c r="P9" s="112">
        <v>0.14000000000000001</v>
      </c>
      <c r="Q9" s="112">
        <v>0.15</v>
      </c>
      <c r="R9" s="112">
        <v>0.16</v>
      </c>
      <c r="S9" s="112">
        <v>0.17</v>
      </c>
      <c r="T9" s="112">
        <v>0.18</v>
      </c>
      <c r="U9" s="112">
        <v>0.19</v>
      </c>
      <c r="V9" s="112">
        <v>0.2</v>
      </c>
      <c r="W9" s="112">
        <v>0.21</v>
      </c>
      <c r="X9" s="112">
        <v>0.22</v>
      </c>
      <c r="Y9" s="112">
        <v>0.23</v>
      </c>
      <c r="Z9" s="112">
        <v>0.24</v>
      </c>
      <c r="AA9" s="112">
        <v>0.25</v>
      </c>
      <c r="AB9" s="112">
        <v>0.26</v>
      </c>
      <c r="AC9" s="112">
        <v>0.27</v>
      </c>
      <c r="AD9" s="112">
        <v>0.28000000000000003</v>
      </c>
      <c r="AE9" s="112">
        <v>0.28999999999999998</v>
      </c>
      <c r="AF9" s="112">
        <v>0.3</v>
      </c>
      <c r="AG9" s="112">
        <v>0.31</v>
      </c>
      <c r="AH9" s="112">
        <v>0.32</v>
      </c>
      <c r="AI9" s="112">
        <v>0.33</v>
      </c>
      <c r="AJ9" s="112">
        <v>0.34</v>
      </c>
      <c r="AK9" s="112">
        <v>0.35</v>
      </c>
      <c r="AL9" s="112">
        <v>0.36</v>
      </c>
      <c r="AM9" s="112">
        <v>0.37</v>
      </c>
      <c r="AN9" s="112">
        <v>0.38</v>
      </c>
      <c r="AO9" s="112">
        <v>0.39</v>
      </c>
      <c r="AP9" s="112">
        <v>0.4</v>
      </c>
      <c r="AQ9" s="112">
        <v>0.41</v>
      </c>
      <c r="AR9" s="112">
        <v>0.42</v>
      </c>
      <c r="AS9" s="112">
        <v>0.43</v>
      </c>
      <c r="AT9" s="112">
        <v>0.44</v>
      </c>
      <c r="AU9" s="112">
        <v>0.45</v>
      </c>
      <c r="AV9" s="112">
        <v>0.46</v>
      </c>
      <c r="AW9" s="112">
        <v>0.47</v>
      </c>
      <c r="AX9" s="112">
        <v>0.48</v>
      </c>
      <c r="AY9" s="112">
        <v>0.49</v>
      </c>
      <c r="AZ9" s="112">
        <v>0.5</v>
      </c>
      <c r="BA9" s="112">
        <v>0.51</v>
      </c>
      <c r="BB9" s="112">
        <v>0.52</v>
      </c>
      <c r="BC9" s="112">
        <v>0.53</v>
      </c>
      <c r="BD9" s="112">
        <v>0.54</v>
      </c>
      <c r="BE9" s="112">
        <v>0.55000000000000004</v>
      </c>
      <c r="BF9" s="112">
        <v>0.56000000000000005</v>
      </c>
      <c r="BG9" s="112">
        <v>0.56999999999999995</v>
      </c>
      <c r="BH9" s="112">
        <v>0.57999999999999996</v>
      </c>
      <c r="BI9" s="112">
        <v>0.59</v>
      </c>
      <c r="BJ9" s="112">
        <v>0.6</v>
      </c>
      <c r="BK9" s="112">
        <v>0.61</v>
      </c>
      <c r="BL9" s="112">
        <v>0.62</v>
      </c>
      <c r="BM9" s="112">
        <v>0.63</v>
      </c>
      <c r="BN9" s="112">
        <v>0.64</v>
      </c>
      <c r="BO9" s="112">
        <v>0.65</v>
      </c>
      <c r="BP9" s="112">
        <v>0.66</v>
      </c>
      <c r="BQ9" s="112">
        <v>0.67</v>
      </c>
      <c r="BR9" s="112">
        <v>0.68</v>
      </c>
      <c r="BS9" s="112">
        <v>0.69</v>
      </c>
      <c r="BT9" s="112">
        <v>0.7</v>
      </c>
      <c r="BU9" s="112">
        <v>0.71</v>
      </c>
      <c r="BV9" s="112">
        <v>0.72</v>
      </c>
      <c r="BW9" s="112">
        <v>0.73</v>
      </c>
      <c r="BX9" s="112">
        <v>0.74</v>
      </c>
      <c r="BY9" s="112">
        <v>0.75</v>
      </c>
      <c r="BZ9" s="112">
        <v>0.76</v>
      </c>
      <c r="CA9" s="112">
        <v>0.77</v>
      </c>
      <c r="CB9" s="112">
        <v>0.78</v>
      </c>
      <c r="CC9" s="112">
        <v>0.79</v>
      </c>
      <c r="CD9" s="112">
        <v>0.8</v>
      </c>
      <c r="CE9" s="112">
        <v>0.81</v>
      </c>
      <c r="CF9" s="112">
        <v>0.82</v>
      </c>
      <c r="CG9" s="112">
        <v>0.83</v>
      </c>
      <c r="CH9" s="112">
        <v>0.84</v>
      </c>
      <c r="CI9" s="112">
        <v>0.85</v>
      </c>
      <c r="CJ9" s="112">
        <v>0.86</v>
      </c>
      <c r="CK9" s="112">
        <v>0.87</v>
      </c>
      <c r="CL9" s="112">
        <v>0.88</v>
      </c>
      <c r="CM9" s="112">
        <v>0.89</v>
      </c>
      <c r="CN9" s="112">
        <v>0.9</v>
      </c>
      <c r="CO9" s="112">
        <v>0.91</v>
      </c>
      <c r="CP9" s="112">
        <v>0.92</v>
      </c>
      <c r="CQ9" s="112">
        <v>0.93</v>
      </c>
      <c r="CR9" s="112">
        <v>0.94</v>
      </c>
      <c r="CS9" s="112">
        <v>0.95</v>
      </c>
      <c r="CT9" s="112">
        <v>0.96</v>
      </c>
      <c r="CU9" s="112">
        <v>0.97</v>
      </c>
      <c r="CV9" s="112">
        <v>0.98</v>
      </c>
      <c r="CW9" s="112">
        <v>0.99</v>
      </c>
      <c r="CX9" s="112">
        <v>1</v>
      </c>
      <c r="CY9" s="113" t="s">
        <v>330</v>
      </c>
    </row>
    <row r="10" spans="1:103" x14ac:dyDescent="0.2">
      <c r="A10" s="1"/>
      <c r="B10" s="112">
        <v>0.01</v>
      </c>
      <c r="C10" s="114">
        <v>0</v>
      </c>
      <c r="D10" s="114">
        <v>0</v>
      </c>
      <c r="E10" s="114">
        <v>0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K10" s="114">
        <v>0</v>
      </c>
      <c r="AL10" s="114">
        <v>0</v>
      </c>
      <c r="AM10" s="114">
        <v>0</v>
      </c>
      <c r="AN10" s="114">
        <v>0</v>
      </c>
      <c r="AO10" s="114">
        <v>0</v>
      </c>
      <c r="AP10" s="114">
        <v>0</v>
      </c>
      <c r="AQ10" s="114">
        <v>0</v>
      </c>
      <c r="AR10" s="114">
        <v>0</v>
      </c>
      <c r="AS10" s="114">
        <v>0</v>
      </c>
      <c r="AT10" s="114">
        <v>0</v>
      </c>
      <c r="AU10" s="114">
        <v>0</v>
      </c>
      <c r="AV10" s="114">
        <v>0</v>
      </c>
      <c r="AW10" s="114">
        <v>0</v>
      </c>
      <c r="AX10" s="114">
        <v>0</v>
      </c>
      <c r="AY10" s="114">
        <v>0</v>
      </c>
      <c r="AZ10" s="114">
        <v>0</v>
      </c>
      <c r="BA10" s="114">
        <v>0</v>
      </c>
      <c r="BB10" s="114">
        <v>0</v>
      </c>
      <c r="BC10" s="114">
        <v>0</v>
      </c>
      <c r="BD10" s="114">
        <v>0</v>
      </c>
      <c r="BE10" s="114">
        <v>0</v>
      </c>
      <c r="BF10" s="114">
        <v>0</v>
      </c>
      <c r="BG10" s="114">
        <v>0</v>
      </c>
      <c r="BH10" s="114">
        <v>0</v>
      </c>
      <c r="BI10" s="114">
        <v>0</v>
      </c>
      <c r="BJ10" s="114">
        <v>0</v>
      </c>
      <c r="BK10" s="114">
        <v>0</v>
      </c>
      <c r="BL10" s="114">
        <v>0</v>
      </c>
      <c r="BM10" s="114">
        <v>0</v>
      </c>
      <c r="BN10" s="114">
        <v>0</v>
      </c>
      <c r="BO10" s="114">
        <v>0</v>
      </c>
      <c r="BP10" s="114">
        <v>0</v>
      </c>
      <c r="BQ10" s="114">
        <v>0</v>
      </c>
      <c r="BR10" s="114">
        <v>0</v>
      </c>
      <c r="BS10" s="114">
        <v>0</v>
      </c>
      <c r="BT10" s="114">
        <v>0</v>
      </c>
      <c r="BU10" s="114">
        <v>0</v>
      </c>
      <c r="BV10" s="114">
        <v>0</v>
      </c>
      <c r="BW10" s="114">
        <v>0</v>
      </c>
      <c r="BX10" s="114">
        <v>0</v>
      </c>
      <c r="BY10" s="114">
        <v>0</v>
      </c>
      <c r="BZ10" s="114">
        <v>0</v>
      </c>
      <c r="CA10" s="114">
        <v>0</v>
      </c>
      <c r="CB10" s="114">
        <v>0</v>
      </c>
      <c r="CC10" s="114">
        <v>0</v>
      </c>
      <c r="CD10" s="114">
        <v>0</v>
      </c>
      <c r="CE10" s="114">
        <v>0</v>
      </c>
      <c r="CF10" s="114">
        <v>0</v>
      </c>
      <c r="CG10" s="114">
        <v>0</v>
      </c>
      <c r="CH10" s="114">
        <v>0</v>
      </c>
      <c r="CI10" s="114">
        <v>0</v>
      </c>
      <c r="CJ10" s="114">
        <v>0</v>
      </c>
      <c r="CK10" s="114">
        <v>0</v>
      </c>
      <c r="CL10" s="114">
        <v>0</v>
      </c>
      <c r="CM10" s="114">
        <v>0</v>
      </c>
      <c r="CN10" s="114">
        <v>0</v>
      </c>
      <c r="CO10" s="114">
        <v>0</v>
      </c>
      <c r="CP10" s="114">
        <v>0</v>
      </c>
      <c r="CQ10" s="114">
        <v>0</v>
      </c>
      <c r="CR10" s="114">
        <v>0</v>
      </c>
      <c r="CS10" s="114">
        <v>0</v>
      </c>
      <c r="CT10" s="114">
        <v>0</v>
      </c>
      <c r="CU10" s="114">
        <v>0</v>
      </c>
      <c r="CV10" s="114">
        <v>0</v>
      </c>
      <c r="CW10" s="114">
        <v>0</v>
      </c>
      <c r="CX10" s="114">
        <v>0</v>
      </c>
      <c r="CY10" s="114">
        <v>0</v>
      </c>
    </row>
    <row r="11" spans="1:103" x14ac:dyDescent="0.2">
      <c r="A11" s="1"/>
      <c r="B11" s="112">
        <v>0.02</v>
      </c>
      <c r="C11" s="114">
        <v>0</v>
      </c>
      <c r="D11" s="114">
        <v>0.66666666666666696</v>
      </c>
      <c r="E11" s="114">
        <v>0.33333333333333298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0</v>
      </c>
      <c r="R11" s="114">
        <v>0</v>
      </c>
      <c r="S11" s="114">
        <v>0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K11" s="114">
        <v>0</v>
      </c>
      <c r="AL11" s="114">
        <v>0</v>
      </c>
      <c r="AM11" s="114">
        <v>0</v>
      </c>
      <c r="AN11" s="114">
        <v>0</v>
      </c>
      <c r="AO11" s="114">
        <v>0</v>
      </c>
      <c r="AP11" s="114">
        <v>0</v>
      </c>
      <c r="AQ11" s="114">
        <v>0</v>
      </c>
      <c r="AR11" s="114">
        <v>0</v>
      </c>
      <c r="AS11" s="114">
        <v>0</v>
      </c>
      <c r="AT11" s="114">
        <v>0</v>
      </c>
      <c r="AU11" s="114">
        <v>0</v>
      </c>
      <c r="AV11" s="114">
        <v>0</v>
      </c>
      <c r="AW11" s="114">
        <v>0</v>
      </c>
      <c r="AX11" s="114">
        <v>0</v>
      </c>
      <c r="AY11" s="114">
        <v>0</v>
      </c>
      <c r="AZ11" s="114">
        <v>0</v>
      </c>
      <c r="BA11" s="114">
        <v>0</v>
      </c>
      <c r="BB11" s="114">
        <v>0</v>
      </c>
      <c r="BC11" s="114">
        <v>0</v>
      </c>
      <c r="BD11" s="114">
        <v>0</v>
      </c>
      <c r="BE11" s="114">
        <v>0</v>
      </c>
      <c r="BF11" s="114">
        <v>0</v>
      </c>
      <c r="BG11" s="114">
        <v>0</v>
      </c>
      <c r="BH11" s="114">
        <v>0</v>
      </c>
      <c r="BI11" s="114">
        <v>0</v>
      </c>
      <c r="BJ11" s="114">
        <v>0</v>
      </c>
      <c r="BK11" s="114">
        <v>0</v>
      </c>
      <c r="BL11" s="114">
        <v>0</v>
      </c>
      <c r="BM11" s="114">
        <v>0</v>
      </c>
      <c r="BN11" s="114">
        <v>0</v>
      </c>
      <c r="BO11" s="114">
        <v>0</v>
      </c>
      <c r="BP11" s="114">
        <v>0</v>
      </c>
      <c r="BQ11" s="114">
        <v>0</v>
      </c>
      <c r="BR11" s="114">
        <v>0</v>
      </c>
      <c r="BS11" s="114">
        <v>0</v>
      </c>
      <c r="BT11" s="114">
        <v>0</v>
      </c>
      <c r="BU11" s="114">
        <v>0</v>
      </c>
      <c r="BV11" s="114">
        <v>0</v>
      </c>
      <c r="BW11" s="114">
        <v>0</v>
      </c>
      <c r="BX11" s="114">
        <v>0</v>
      </c>
      <c r="BY11" s="114">
        <v>0</v>
      </c>
      <c r="BZ11" s="114">
        <v>0</v>
      </c>
      <c r="CA11" s="114">
        <v>0</v>
      </c>
      <c r="CB11" s="114">
        <v>0</v>
      </c>
      <c r="CC11" s="114">
        <v>0</v>
      </c>
      <c r="CD11" s="114">
        <v>0</v>
      </c>
      <c r="CE11" s="114">
        <v>0</v>
      </c>
      <c r="CF11" s="114">
        <v>0</v>
      </c>
      <c r="CG11" s="114">
        <v>0</v>
      </c>
      <c r="CH11" s="114">
        <v>0</v>
      </c>
      <c r="CI11" s="114">
        <v>0</v>
      </c>
      <c r="CJ11" s="114">
        <v>0</v>
      </c>
      <c r="CK11" s="114">
        <v>0</v>
      </c>
      <c r="CL11" s="114">
        <v>0</v>
      </c>
      <c r="CM11" s="114">
        <v>0</v>
      </c>
      <c r="CN11" s="114">
        <v>0</v>
      </c>
      <c r="CO11" s="114">
        <v>0</v>
      </c>
      <c r="CP11" s="114">
        <v>0</v>
      </c>
      <c r="CQ11" s="114">
        <v>0</v>
      </c>
      <c r="CR11" s="114">
        <v>0</v>
      </c>
      <c r="CS11" s="114">
        <v>0</v>
      </c>
      <c r="CT11" s="114">
        <v>0</v>
      </c>
      <c r="CU11" s="114">
        <v>0</v>
      </c>
      <c r="CV11" s="114">
        <v>0</v>
      </c>
      <c r="CW11" s="114">
        <v>0</v>
      </c>
      <c r="CX11" s="114">
        <v>0</v>
      </c>
      <c r="CY11" s="114">
        <v>0</v>
      </c>
    </row>
    <row r="12" spans="1:103" x14ac:dyDescent="0.2">
      <c r="A12" s="10"/>
      <c r="B12" s="112">
        <v>0.03</v>
      </c>
      <c r="C12" s="114">
        <v>0</v>
      </c>
      <c r="D12" s="114">
        <v>2.4539877300613501E-2</v>
      </c>
      <c r="E12" s="114">
        <v>0.82822085889570596</v>
      </c>
      <c r="F12" s="114">
        <v>0.14723926380368099</v>
      </c>
      <c r="G12" s="114">
        <v>0</v>
      </c>
      <c r="H12" s="114">
        <v>0</v>
      </c>
      <c r="I12" s="114">
        <v>0</v>
      </c>
      <c r="J12" s="114">
        <v>0</v>
      </c>
      <c r="K12" s="114">
        <v>0</v>
      </c>
      <c r="L12" s="114">
        <v>0</v>
      </c>
      <c r="M12" s="114">
        <v>0</v>
      </c>
      <c r="N12" s="114">
        <v>0</v>
      </c>
      <c r="O12" s="114">
        <v>0</v>
      </c>
      <c r="P12" s="114">
        <v>0</v>
      </c>
      <c r="Q12" s="114">
        <v>0</v>
      </c>
      <c r="R12" s="114">
        <v>0</v>
      </c>
      <c r="S12" s="114">
        <v>0</v>
      </c>
      <c r="T12" s="114">
        <v>0</v>
      </c>
      <c r="U12" s="114">
        <v>0</v>
      </c>
      <c r="V12" s="114">
        <v>0</v>
      </c>
      <c r="W12" s="114">
        <v>0</v>
      </c>
      <c r="X12" s="114">
        <v>0</v>
      </c>
      <c r="Y12" s="114">
        <v>0</v>
      </c>
      <c r="Z12" s="114">
        <v>0</v>
      </c>
      <c r="AA12" s="114">
        <v>0</v>
      </c>
      <c r="AB12" s="114">
        <v>0</v>
      </c>
      <c r="AC12" s="114">
        <v>0</v>
      </c>
      <c r="AD12" s="114">
        <v>0</v>
      </c>
      <c r="AE12" s="114">
        <v>0</v>
      </c>
      <c r="AF12" s="114">
        <v>0</v>
      </c>
      <c r="AG12" s="114">
        <v>0</v>
      </c>
      <c r="AH12" s="114">
        <v>0</v>
      </c>
      <c r="AI12" s="114">
        <v>0</v>
      </c>
      <c r="AJ12" s="114">
        <v>0</v>
      </c>
      <c r="AK12" s="114">
        <v>0</v>
      </c>
      <c r="AL12" s="114">
        <v>0</v>
      </c>
      <c r="AM12" s="114">
        <v>0</v>
      </c>
      <c r="AN12" s="114">
        <v>0</v>
      </c>
      <c r="AO12" s="114">
        <v>0</v>
      </c>
      <c r="AP12" s="114">
        <v>0</v>
      </c>
      <c r="AQ12" s="114">
        <v>0</v>
      </c>
      <c r="AR12" s="114">
        <v>0</v>
      </c>
      <c r="AS12" s="114">
        <v>0</v>
      </c>
      <c r="AT12" s="114">
        <v>0</v>
      </c>
      <c r="AU12" s="114">
        <v>0</v>
      </c>
      <c r="AV12" s="114">
        <v>0</v>
      </c>
      <c r="AW12" s="114">
        <v>0</v>
      </c>
      <c r="AX12" s="114">
        <v>0</v>
      </c>
      <c r="AY12" s="114">
        <v>0</v>
      </c>
      <c r="AZ12" s="114">
        <v>0</v>
      </c>
      <c r="BA12" s="114">
        <v>0</v>
      </c>
      <c r="BB12" s="114">
        <v>0</v>
      </c>
      <c r="BC12" s="114">
        <v>0</v>
      </c>
      <c r="BD12" s="114">
        <v>0</v>
      </c>
      <c r="BE12" s="114">
        <v>0</v>
      </c>
      <c r="BF12" s="114">
        <v>0</v>
      </c>
      <c r="BG12" s="114">
        <v>0</v>
      </c>
      <c r="BH12" s="114">
        <v>0</v>
      </c>
      <c r="BI12" s="114">
        <v>0</v>
      </c>
      <c r="BJ12" s="114">
        <v>0</v>
      </c>
      <c r="BK12" s="114">
        <v>0</v>
      </c>
      <c r="BL12" s="114">
        <v>0</v>
      </c>
      <c r="BM12" s="114">
        <v>0</v>
      </c>
      <c r="BN12" s="114">
        <v>0</v>
      </c>
      <c r="BO12" s="114">
        <v>0</v>
      </c>
      <c r="BP12" s="114">
        <v>0</v>
      </c>
      <c r="BQ12" s="114">
        <v>0</v>
      </c>
      <c r="BR12" s="114">
        <v>0</v>
      </c>
      <c r="BS12" s="114">
        <v>0</v>
      </c>
      <c r="BT12" s="114">
        <v>0</v>
      </c>
      <c r="BU12" s="114">
        <v>0</v>
      </c>
      <c r="BV12" s="114">
        <v>0</v>
      </c>
      <c r="BW12" s="114">
        <v>0</v>
      </c>
      <c r="BX12" s="114">
        <v>0</v>
      </c>
      <c r="BY12" s="114">
        <v>0</v>
      </c>
      <c r="BZ12" s="114">
        <v>0</v>
      </c>
      <c r="CA12" s="114">
        <v>0</v>
      </c>
      <c r="CB12" s="114">
        <v>0</v>
      </c>
      <c r="CC12" s="114">
        <v>0</v>
      </c>
      <c r="CD12" s="114">
        <v>0</v>
      </c>
      <c r="CE12" s="114">
        <v>0</v>
      </c>
      <c r="CF12" s="114">
        <v>0</v>
      </c>
      <c r="CG12" s="114">
        <v>0</v>
      </c>
      <c r="CH12" s="114">
        <v>0</v>
      </c>
      <c r="CI12" s="114">
        <v>0</v>
      </c>
      <c r="CJ12" s="114">
        <v>0</v>
      </c>
      <c r="CK12" s="114">
        <v>0</v>
      </c>
      <c r="CL12" s="114">
        <v>0</v>
      </c>
      <c r="CM12" s="114">
        <v>0</v>
      </c>
      <c r="CN12" s="114">
        <v>0</v>
      </c>
      <c r="CO12" s="114">
        <v>0</v>
      </c>
      <c r="CP12" s="114">
        <v>0</v>
      </c>
      <c r="CQ12" s="114">
        <v>0</v>
      </c>
      <c r="CR12" s="114">
        <v>0</v>
      </c>
      <c r="CS12" s="114">
        <v>0</v>
      </c>
      <c r="CT12" s="114">
        <v>0</v>
      </c>
      <c r="CU12" s="114">
        <v>0</v>
      </c>
      <c r="CV12" s="114">
        <v>0</v>
      </c>
      <c r="CW12" s="114">
        <v>0</v>
      </c>
      <c r="CX12" s="114">
        <v>0</v>
      </c>
      <c r="CY12" s="114">
        <v>0</v>
      </c>
    </row>
    <row r="13" spans="1:103" x14ac:dyDescent="0.2">
      <c r="A13" s="10"/>
      <c r="B13" s="112">
        <v>0.04</v>
      </c>
      <c r="C13" s="114">
        <v>0</v>
      </c>
      <c r="D13" s="114">
        <v>0</v>
      </c>
      <c r="E13" s="114">
        <v>7.7419354838709695E-2</v>
      </c>
      <c r="F13" s="114">
        <v>0.72580645161290303</v>
      </c>
      <c r="G13" s="114">
        <v>0.187096774193548</v>
      </c>
      <c r="H13" s="114">
        <v>6.4516129032258099E-3</v>
      </c>
      <c r="I13" s="114">
        <v>3.2258064516129002E-3</v>
      </c>
      <c r="J13" s="114">
        <v>0</v>
      </c>
      <c r="K13" s="114">
        <v>0</v>
      </c>
      <c r="L13" s="114">
        <v>0</v>
      </c>
      <c r="M13" s="114">
        <v>0</v>
      </c>
      <c r="N13" s="114">
        <v>0</v>
      </c>
      <c r="O13" s="114">
        <v>0</v>
      </c>
      <c r="P13" s="114">
        <v>0</v>
      </c>
      <c r="Q13" s="114">
        <v>0</v>
      </c>
      <c r="R13" s="114">
        <v>0</v>
      </c>
      <c r="S13" s="114">
        <v>0</v>
      </c>
      <c r="T13" s="114">
        <v>0</v>
      </c>
      <c r="U13" s="114">
        <v>0</v>
      </c>
      <c r="V13" s="114">
        <v>0</v>
      </c>
      <c r="W13" s="114">
        <v>0</v>
      </c>
      <c r="X13" s="114">
        <v>0</v>
      </c>
      <c r="Y13" s="114">
        <v>0</v>
      </c>
      <c r="Z13" s="114">
        <v>0</v>
      </c>
      <c r="AA13" s="114">
        <v>0</v>
      </c>
      <c r="AB13" s="114">
        <v>0</v>
      </c>
      <c r="AC13" s="114">
        <v>0</v>
      </c>
      <c r="AD13" s="114">
        <v>0</v>
      </c>
      <c r="AE13" s="114">
        <v>0</v>
      </c>
      <c r="AF13" s="114">
        <v>0</v>
      </c>
      <c r="AG13" s="114">
        <v>0</v>
      </c>
      <c r="AH13" s="114">
        <v>0</v>
      </c>
      <c r="AI13" s="114">
        <v>0</v>
      </c>
      <c r="AJ13" s="114">
        <v>0</v>
      </c>
      <c r="AK13" s="114">
        <v>0</v>
      </c>
      <c r="AL13" s="114">
        <v>0</v>
      </c>
      <c r="AM13" s="114">
        <v>0</v>
      </c>
      <c r="AN13" s="114">
        <v>0</v>
      </c>
      <c r="AO13" s="114">
        <v>0</v>
      </c>
      <c r="AP13" s="114">
        <v>0</v>
      </c>
      <c r="AQ13" s="114">
        <v>0</v>
      </c>
      <c r="AR13" s="114">
        <v>0</v>
      </c>
      <c r="AS13" s="114">
        <v>0</v>
      </c>
      <c r="AT13" s="114">
        <v>0</v>
      </c>
      <c r="AU13" s="114">
        <v>0</v>
      </c>
      <c r="AV13" s="114">
        <v>0</v>
      </c>
      <c r="AW13" s="114">
        <v>0</v>
      </c>
      <c r="AX13" s="114">
        <v>0</v>
      </c>
      <c r="AY13" s="114">
        <v>0</v>
      </c>
      <c r="AZ13" s="114">
        <v>0</v>
      </c>
      <c r="BA13" s="114">
        <v>0</v>
      </c>
      <c r="BB13" s="114">
        <v>0</v>
      </c>
      <c r="BC13" s="114">
        <v>0</v>
      </c>
      <c r="BD13" s="114">
        <v>0</v>
      </c>
      <c r="BE13" s="114">
        <v>0</v>
      </c>
      <c r="BF13" s="114">
        <v>0</v>
      </c>
      <c r="BG13" s="114">
        <v>0</v>
      </c>
      <c r="BH13" s="114">
        <v>0</v>
      </c>
      <c r="BI13" s="114">
        <v>0</v>
      </c>
      <c r="BJ13" s="114">
        <v>0</v>
      </c>
      <c r="BK13" s="114">
        <v>0</v>
      </c>
      <c r="BL13" s="114">
        <v>0</v>
      </c>
      <c r="BM13" s="114">
        <v>0</v>
      </c>
      <c r="BN13" s="114">
        <v>0</v>
      </c>
      <c r="BO13" s="114">
        <v>0</v>
      </c>
      <c r="BP13" s="114">
        <v>0</v>
      </c>
      <c r="BQ13" s="114">
        <v>0</v>
      </c>
      <c r="BR13" s="114">
        <v>0</v>
      </c>
      <c r="BS13" s="114">
        <v>0</v>
      </c>
      <c r="BT13" s="114">
        <v>0</v>
      </c>
      <c r="BU13" s="114">
        <v>0</v>
      </c>
      <c r="BV13" s="114">
        <v>0</v>
      </c>
      <c r="BW13" s="114">
        <v>0</v>
      </c>
      <c r="BX13" s="114">
        <v>0</v>
      </c>
      <c r="BY13" s="114">
        <v>0</v>
      </c>
      <c r="BZ13" s="114">
        <v>0</v>
      </c>
      <c r="CA13" s="114">
        <v>0</v>
      </c>
      <c r="CB13" s="114">
        <v>0</v>
      </c>
      <c r="CC13" s="114">
        <v>0</v>
      </c>
      <c r="CD13" s="114">
        <v>0</v>
      </c>
      <c r="CE13" s="114">
        <v>0</v>
      </c>
      <c r="CF13" s="114">
        <v>0</v>
      </c>
      <c r="CG13" s="114">
        <v>0</v>
      </c>
      <c r="CH13" s="114">
        <v>0</v>
      </c>
      <c r="CI13" s="114">
        <v>0</v>
      </c>
      <c r="CJ13" s="114">
        <v>0</v>
      </c>
      <c r="CK13" s="114">
        <v>0</v>
      </c>
      <c r="CL13" s="114">
        <v>0</v>
      </c>
      <c r="CM13" s="114">
        <v>0</v>
      </c>
      <c r="CN13" s="114">
        <v>0</v>
      </c>
      <c r="CO13" s="114">
        <v>0</v>
      </c>
      <c r="CP13" s="114">
        <v>0</v>
      </c>
      <c r="CQ13" s="114">
        <v>0</v>
      </c>
      <c r="CR13" s="114">
        <v>0</v>
      </c>
      <c r="CS13" s="114">
        <v>0</v>
      </c>
      <c r="CT13" s="114">
        <v>0</v>
      </c>
      <c r="CU13" s="114">
        <v>0</v>
      </c>
      <c r="CV13" s="114">
        <v>0</v>
      </c>
      <c r="CW13" s="114">
        <v>0</v>
      </c>
      <c r="CX13" s="114">
        <v>0</v>
      </c>
      <c r="CY13" s="114">
        <v>0</v>
      </c>
    </row>
    <row r="14" spans="1:103" x14ac:dyDescent="0.2">
      <c r="B14" s="112">
        <v>0.05</v>
      </c>
      <c r="C14" s="114">
        <v>0</v>
      </c>
      <c r="D14" s="114">
        <v>0</v>
      </c>
      <c r="E14" s="114">
        <v>0</v>
      </c>
      <c r="F14" s="114">
        <v>0.108571428571429</v>
      </c>
      <c r="G14" s="114">
        <v>0.68190476190476201</v>
      </c>
      <c r="H14" s="114">
        <v>0.188571428571429</v>
      </c>
      <c r="I14" s="114">
        <v>1.9047619047619001E-2</v>
      </c>
      <c r="J14" s="114">
        <v>1.9047619047619E-3</v>
      </c>
      <c r="K14" s="114">
        <v>0</v>
      </c>
      <c r="L14" s="114">
        <v>0</v>
      </c>
      <c r="M14" s="114">
        <v>0</v>
      </c>
      <c r="N14" s="114">
        <v>0</v>
      </c>
      <c r="O14" s="114">
        <v>0</v>
      </c>
      <c r="P14" s="114">
        <v>0</v>
      </c>
      <c r="Q14" s="114">
        <v>0</v>
      </c>
      <c r="R14" s="114">
        <v>0</v>
      </c>
      <c r="S14" s="114">
        <v>0</v>
      </c>
      <c r="T14" s="114">
        <v>0</v>
      </c>
      <c r="U14" s="114">
        <v>0</v>
      </c>
      <c r="V14" s="114">
        <v>0</v>
      </c>
      <c r="W14" s="114">
        <v>0</v>
      </c>
      <c r="X14" s="114">
        <v>0</v>
      </c>
      <c r="Y14" s="114">
        <v>0</v>
      </c>
      <c r="Z14" s="114">
        <v>0</v>
      </c>
      <c r="AA14" s="114">
        <v>0</v>
      </c>
      <c r="AB14" s="114">
        <v>0</v>
      </c>
      <c r="AC14" s="114">
        <v>0</v>
      </c>
      <c r="AD14" s="114">
        <v>0</v>
      </c>
      <c r="AE14" s="114">
        <v>0</v>
      </c>
      <c r="AF14" s="114">
        <v>0</v>
      </c>
      <c r="AG14" s="114">
        <v>0</v>
      </c>
      <c r="AH14" s="114">
        <v>0</v>
      </c>
      <c r="AI14" s="114">
        <v>0</v>
      </c>
      <c r="AJ14" s="114">
        <v>0</v>
      </c>
      <c r="AK14" s="114">
        <v>0</v>
      </c>
      <c r="AL14" s="114">
        <v>0</v>
      </c>
      <c r="AM14" s="114">
        <v>0</v>
      </c>
      <c r="AN14" s="114">
        <v>0</v>
      </c>
      <c r="AO14" s="114">
        <v>0</v>
      </c>
      <c r="AP14" s="114">
        <v>0</v>
      </c>
      <c r="AQ14" s="114">
        <v>0</v>
      </c>
      <c r="AR14" s="114">
        <v>0</v>
      </c>
      <c r="AS14" s="114">
        <v>0</v>
      </c>
      <c r="AT14" s="114">
        <v>0</v>
      </c>
      <c r="AU14" s="114">
        <v>0</v>
      </c>
      <c r="AV14" s="114">
        <v>0</v>
      </c>
      <c r="AW14" s="114">
        <v>0</v>
      </c>
      <c r="AX14" s="114">
        <v>0</v>
      </c>
      <c r="AY14" s="114">
        <v>0</v>
      </c>
      <c r="AZ14" s="114">
        <v>0</v>
      </c>
      <c r="BA14" s="114">
        <v>0</v>
      </c>
      <c r="BB14" s="114">
        <v>0</v>
      </c>
      <c r="BC14" s="114">
        <v>0</v>
      </c>
      <c r="BD14" s="114">
        <v>0</v>
      </c>
      <c r="BE14" s="114">
        <v>0</v>
      </c>
      <c r="BF14" s="114">
        <v>0</v>
      </c>
      <c r="BG14" s="114">
        <v>0</v>
      </c>
      <c r="BH14" s="114">
        <v>0</v>
      </c>
      <c r="BI14" s="114">
        <v>0</v>
      </c>
      <c r="BJ14" s="114">
        <v>0</v>
      </c>
      <c r="BK14" s="114">
        <v>0</v>
      </c>
      <c r="BL14" s="114">
        <v>0</v>
      </c>
      <c r="BM14" s="114">
        <v>0</v>
      </c>
      <c r="BN14" s="114">
        <v>0</v>
      </c>
      <c r="BO14" s="114">
        <v>0</v>
      </c>
      <c r="BP14" s="114">
        <v>0</v>
      </c>
      <c r="BQ14" s="114">
        <v>0</v>
      </c>
      <c r="BR14" s="114">
        <v>0</v>
      </c>
      <c r="BS14" s="114">
        <v>0</v>
      </c>
      <c r="BT14" s="114">
        <v>0</v>
      </c>
      <c r="BU14" s="114">
        <v>0</v>
      </c>
      <c r="BV14" s="114">
        <v>0</v>
      </c>
      <c r="BW14" s="114">
        <v>0</v>
      </c>
      <c r="BX14" s="114">
        <v>0</v>
      </c>
      <c r="BY14" s="114">
        <v>0</v>
      </c>
      <c r="BZ14" s="114">
        <v>0</v>
      </c>
      <c r="CA14" s="114">
        <v>0</v>
      </c>
      <c r="CB14" s="114">
        <v>0</v>
      </c>
      <c r="CC14" s="114">
        <v>0</v>
      </c>
      <c r="CD14" s="114">
        <v>0</v>
      </c>
      <c r="CE14" s="114">
        <v>0</v>
      </c>
      <c r="CF14" s="114">
        <v>0</v>
      </c>
      <c r="CG14" s="114">
        <v>0</v>
      </c>
      <c r="CH14" s="114">
        <v>0</v>
      </c>
      <c r="CI14" s="114">
        <v>0</v>
      </c>
      <c r="CJ14" s="114">
        <v>0</v>
      </c>
      <c r="CK14" s="114">
        <v>0</v>
      </c>
      <c r="CL14" s="114">
        <v>0</v>
      </c>
      <c r="CM14" s="114">
        <v>0</v>
      </c>
      <c r="CN14" s="114">
        <v>0</v>
      </c>
      <c r="CO14" s="114">
        <v>0</v>
      </c>
      <c r="CP14" s="114">
        <v>0</v>
      </c>
      <c r="CQ14" s="114">
        <v>0</v>
      </c>
      <c r="CR14" s="114">
        <v>0</v>
      </c>
      <c r="CS14" s="114">
        <v>0</v>
      </c>
      <c r="CT14" s="114">
        <v>0</v>
      </c>
      <c r="CU14" s="114">
        <v>0</v>
      </c>
      <c r="CV14" s="114">
        <v>0</v>
      </c>
      <c r="CW14" s="114">
        <v>0</v>
      </c>
      <c r="CX14" s="114">
        <v>0</v>
      </c>
      <c r="CY14" s="114">
        <v>0</v>
      </c>
    </row>
    <row r="15" spans="1:103" x14ac:dyDescent="0.2">
      <c r="B15" s="112">
        <v>0.06</v>
      </c>
      <c r="C15" s="114">
        <v>0</v>
      </c>
      <c r="D15" s="114">
        <v>0</v>
      </c>
      <c r="E15" s="114">
        <v>0</v>
      </c>
      <c r="F15" s="114">
        <v>5.3763440860215101E-3</v>
      </c>
      <c r="G15" s="114">
        <v>0.13709677419354799</v>
      </c>
      <c r="H15" s="114">
        <v>0.63440860215053796</v>
      </c>
      <c r="I15" s="114">
        <v>0.18548387096774199</v>
      </c>
      <c r="J15" s="114">
        <v>2.4193548387096801E-2</v>
      </c>
      <c r="K15" s="114">
        <v>1.0752688172042999E-2</v>
      </c>
      <c r="L15" s="114">
        <v>1.3440860215053799E-3</v>
      </c>
      <c r="M15" s="114">
        <v>0</v>
      </c>
      <c r="N15" s="114">
        <v>0</v>
      </c>
      <c r="O15" s="114">
        <v>1.3440860215053799E-3</v>
      </c>
      <c r="P15" s="114">
        <v>0</v>
      </c>
      <c r="Q15" s="114">
        <v>0</v>
      </c>
      <c r="R15" s="114">
        <v>0</v>
      </c>
      <c r="S15" s="114">
        <v>0</v>
      </c>
      <c r="T15" s="114">
        <v>0</v>
      </c>
      <c r="U15" s="114">
        <v>0</v>
      </c>
      <c r="V15" s="114">
        <v>0</v>
      </c>
      <c r="W15" s="114">
        <v>0</v>
      </c>
      <c r="X15" s="114">
        <v>0</v>
      </c>
      <c r="Y15" s="114">
        <v>0</v>
      </c>
      <c r="Z15" s="114">
        <v>0</v>
      </c>
      <c r="AA15" s="114">
        <v>0</v>
      </c>
      <c r="AB15" s="114">
        <v>0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K15" s="114">
        <v>0</v>
      </c>
      <c r="AL15" s="114">
        <v>0</v>
      </c>
      <c r="AM15" s="114">
        <v>0</v>
      </c>
      <c r="AN15" s="114">
        <v>0</v>
      </c>
      <c r="AO15" s="114">
        <v>0</v>
      </c>
      <c r="AP15" s="114">
        <v>0</v>
      </c>
      <c r="AQ15" s="114">
        <v>0</v>
      </c>
      <c r="AR15" s="114">
        <v>0</v>
      </c>
      <c r="AS15" s="114">
        <v>0</v>
      </c>
      <c r="AT15" s="114">
        <v>0</v>
      </c>
      <c r="AU15" s="114">
        <v>0</v>
      </c>
      <c r="AV15" s="114">
        <v>0</v>
      </c>
      <c r="AW15" s="114">
        <v>0</v>
      </c>
      <c r="AX15" s="114">
        <v>0</v>
      </c>
      <c r="AY15" s="114">
        <v>0</v>
      </c>
      <c r="AZ15" s="114">
        <v>0</v>
      </c>
      <c r="BA15" s="114">
        <v>0</v>
      </c>
      <c r="BB15" s="114">
        <v>0</v>
      </c>
      <c r="BC15" s="114">
        <v>0</v>
      </c>
      <c r="BD15" s="114">
        <v>0</v>
      </c>
      <c r="BE15" s="114">
        <v>0</v>
      </c>
      <c r="BF15" s="114">
        <v>0</v>
      </c>
      <c r="BG15" s="114">
        <v>0</v>
      </c>
      <c r="BH15" s="114">
        <v>0</v>
      </c>
      <c r="BI15" s="114">
        <v>0</v>
      </c>
      <c r="BJ15" s="114">
        <v>0</v>
      </c>
      <c r="BK15" s="114">
        <v>0</v>
      </c>
      <c r="BL15" s="114">
        <v>0</v>
      </c>
      <c r="BM15" s="114">
        <v>0</v>
      </c>
      <c r="BN15" s="114">
        <v>0</v>
      </c>
      <c r="BO15" s="114">
        <v>0</v>
      </c>
      <c r="BP15" s="114">
        <v>0</v>
      </c>
      <c r="BQ15" s="114">
        <v>0</v>
      </c>
      <c r="BR15" s="114">
        <v>0</v>
      </c>
      <c r="BS15" s="114">
        <v>0</v>
      </c>
      <c r="BT15" s="114">
        <v>0</v>
      </c>
      <c r="BU15" s="114">
        <v>0</v>
      </c>
      <c r="BV15" s="114">
        <v>0</v>
      </c>
      <c r="BW15" s="114">
        <v>0</v>
      </c>
      <c r="BX15" s="114">
        <v>0</v>
      </c>
      <c r="BY15" s="114">
        <v>0</v>
      </c>
      <c r="BZ15" s="114">
        <v>0</v>
      </c>
      <c r="CA15" s="114">
        <v>0</v>
      </c>
      <c r="CB15" s="114">
        <v>0</v>
      </c>
      <c r="CC15" s="114">
        <v>0</v>
      </c>
      <c r="CD15" s="114">
        <v>0</v>
      </c>
      <c r="CE15" s="114">
        <v>0</v>
      </c>
      <c r="CF15" s="114">
        <v>0</v>
      </c>
      <c r="CG15" s="114">
        <v>0</v>
      </c>
      <c r="CH15" s="114">
        <v>0</v>
      </c>
      <c r="CI15" s="114">
        <v>0</v>
      </c>
      <c r="CJ15" s="114">
        <v>0</v>
      </c>
      <c r="CK15" s="114">
        <v>0</v>
      </c>
      <c r="CL15" s="114">
        <v>0</v>
      </c>
      <c r="CM15" s="114">
        <v>0</v>
      </c>
      <c r="CN15" s="114">
        <v>0</v>
      </c>
      <c r="CO15" s="114">
        <v>0</v>
      </c>
      <c r="CP15" s="114">
        <v>0</v>
      </c>
      <c r="CQ15" s="114">
        <v>0</v>
      </c>
      <c r="CR15" s="114">
        <v>0</v>
      </c>
      <c r="CS15" s="114">
        <v>0</v>
      </c>
      <c r="CT15" s="114">
        <v>0</v>
      </c>
      <c r="CU15" s="114">
        <v>0</v>
      </c>
      <c r="CV15" s="114">
        <v>0</v>
      </c>
      <c r="CW15" s="114">
        <v>0</v>
      </c>
      <c r="CX15" s="114">
        <v>0</v>
      </c>
      <c r="CY15" s="114">
        <v>0</v>
      </c>
    </row>
    <row r="16" spans="1:103" x14ac:dyDescent="0.2">
      <c r="B16" s="112">
        <v>7.0000000000000007E-2</v>
      </c>
      <c r="C16" s="114">
        <v>0</v>
      </c>
      <c r="D16" s="114">
        <v>0</v>
      </c>
      <c r="E16" s="114">
        <v>0</v>
      </c>
      <c r="F16" s="114">
        <v>0</v>
      </c>
      <c r="G16" s="114">
        <v>5.1072522982635298E-3</v>
      </c>
      <c r="H16" s="114">
        <v>0.15423901940755899</v>
      </c>
      <c r="I16" s="114">
        <v>0.60163432073544398</v>
      </c>
      <c r="J16" s="114">
        <v>0.19611848825332001</v>
      </c>
      <c r="K16" s="114">
        <v>3.2686414708886599E-2</v>
      </c>
      <c r="L16" s="114">
        <v>9.1930541368743599E-3</v>
      </c>
      <c r="M16" s="114">
        <v>0</v>
      </c>
      <c r="N16" s="114">
        <v>1.0214504596527099E-3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>
        <v>0</v>
      </c>
      <c r="AP16" s="114">
        <v>0</v>
      </c>
      <c r="AQ16" s="114">
        <v>0</v>
      </c>
      <c r="AR16" s="114">
        <v>0</v>
      </c>
      <c r="AS16" s="114">
        <v>0</v>
      </c>
      <c r="AT16" s="114">
        <v>0</v>
      </c>
      <c r="AU16" s="114">
        <v>0</v>
      </c>
      <c r="AV16" s="114">
        <v>0</v>
      </c>
      <c r="AW16" s="114">
        <v>0</v>
      </c>
      <c r="AX16" s="114">
        <v>0</v>
      </c>
      <c r="AY16" s="114">
        <v>0</v>
      </c>
      <c r="AZ16" s="114">
        <v>0</v>
      </c>
      <c r="BA16" s="114">
        <v>0</v>
      </c>
      <c r="BB16" s="114">
        <v>0</v>
      </c>
      <c r="BC16" s="114">
        <v>0</v>
      </c>
      <c r="BD16" s="114">
        <v>0</v>
      </c>
      <c r="BE16" s="114">
        <v>0</v>
      </c>
      <c r="BF16" s="114">
        <v>0</v>
      </c>
      <c r="BG16" s="114">
        <v>0</v>
      </c>
      <c r="BH16" s="114">
        <v>0</v>
      </c>
      <c r="BI16" s="114">
        <v>0</v>
      </c>
      <c r="BJ16" s="114">
        <v>0</v>
      </c>
      <c r="BK16" s="114">
        <v>0</v>
      </c>
      <c r="BL16" s="114">
        <v>0</v>
      </c>
      <c r="BM16" s="114">
        <v>0</v>
      </c>
      <c r="BN16" s="114">
        <v>0</v>
      </c>
      <c r="BO16" s="114">
        <v>0</v>
      </c>
      <c r="BP16" s="114">
        <v>0</v>
      </c>
      <c r="BQ16" s="114">
        <v>0</v>
      </c>
      <c r="BR16" s="114">
        <v>0</v>
      </c>
      <c r="BS16" s="114">
        <v>0</v>
      </c>
      <c r="BT16" s="114">
        <v>0</v>
      </c>
      <c r="BU16" s="114">
        <v>0</v>
      </c>
      <c r="BV16" s="114">
        <v>0</v>
      </c>
      <c r="BW16" s="114">
        <v>0</v>
      </c>
      <c r="BX16" s="114">
        <v>0</v>
      </c>
      <c r="BY16" s="114">
        <v>0</v>
      </c>
      <c r="BZ16" s="114">
        <v>0</v>
      </c>
      <c r="CA16" s="114">
        <v>0</v>
      </c>
      <c r="CB16" s="114">
        <v>0</v>
      </c>
      <c r="CC16" s="114">
        <v>0</v>
      </c>
      <c r="CD16" s="114">
        <v>0</v>
      </c>
      <c r="CE16" s="114">
        <v>0</v>
      </c>
      <c r="CF16" s="114">
        <v>0</v>
      </c>
      <c r="CG16" s="114">
        <v>0</v>
      </c>
      <c r="CH16" s="114">
        <v>0</v>
      </c>
      <c r="CI16" s="114">
        <v>0</v>
      </c>
      <c r="CJ16" s="114">
        <v>0</v>
      </c>
      <c r="CK16" s="114">
        <v>0</v>
      </c>
      <c r="CL16" s="114">
        <v>0</v>
      </c>
      <c r="CM16" s="114">
        <v>0</v>
      </c>
      <c r="CN16" s="114">
        <v>0</v>
      </c>
      <c r="CO16" s="114">
        <v>0</v>
      </c>
      <c r="CP16" s="114">
        <v>0</v>
      </c>
      <c r="CQ16" s="114">
        <v>0</v>
      </c>
      <c r="CR16" s="114">
        <v>0</v>
      </c>
      <c r="CS16" s="114">
        <v>0</v>
      </c>
      <c r="CT16" s="114">
        <v>0</v>
      </c>
      <c r="CU16" s="114">
        <v>0</v>
      </c>
      <c r="CV16" s="114">
        <v>0</v>
      </c>
      <c r="CW16" s="114">
        <v>0</v>
      </c>
      <c r="CX16" s="114">
        <v>0</v>
      </c>
      <c r="CY16" s="114">
        <v>0</v>
      </c>
    </row>
    <row r="17" spans="2:103" x14ac:dyDescent="0.2">
      <c r="B17" s="112">
        <v>0.08</v>
      </c>
      <c r="C17" s="114">
        <v>0</v>
      </c>
      <c r="D17" s="114">
        <v>0</v>
      </c>
      <c r="E17" s="114">
        <v>0</v>
      </c>
      <c r="F17" s="114">
        <v>0</v>
      </c>
      <c r="G17" s="114">
        <v>2.6737967914438501E-3</v>
      </c>
      <c r="H17" s="114">
        <v>1.5151515151515201E-2</v>
      </c>
      <c r="I17" s="114">
        <v>0.17736185383244199</v>
      </c>
      <c r="J17" s="114">
        <v>0.535650623885918</v>
      </c>
      <c r="K17" s="114">
        <v>0.21212121212121199</v>
      </c>
      <c r="L17" s="114">
        <v>4.63458110516934E-2</v>
      </c>
      <c r="M17" s="114">
        <v>8.0213903743315499E-3</v>
      </c>
      <c r="N17" s="114">
        <v>1.7825311942959001E-3</v>
      </c>
      <c r="O17" s="114">
        <v>8.9126559714795004E-4</v>
      </c>
      <c r="P17" s="114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</v>
      </c>
      <c r="AL17" s="114">
        <v>0</v>
      </c>
      <c r="AM17" s="114">
        <v>0</v>
      </c>
      <c r="AN17" s="114">
        <v>0</v>
      </c>
      <c r="AO17" s="114">
        <v>0</v>
      </c>
      <c r="AP17" s="114">
        <v>0</v>
      </c>
      <c r="AQ17" s="114">
        <v>0</v>
      </c>
      <c r="AR17" s="114">
        <v>0</v>
      </c>
      <c r="AS17" s="114">
        <v>0</v>
      </c>
      <c r="AT17" s="114">
        <v>0</v>
      </c>
      <c r="AU17" s="114">
        <v>0</v>
      </c>
      <c r="AV17" s="114">
        <v>0</v>
      </c>
      <c r="AW17" s="114">
        <v>0</v>
      </c>
      <c r="AX17" s="114">
        <v>0</v>
      </c>
      <c r="AY17" s="114">
        <v>0</v>
      </c>
      <c r="AZ17" s="114">
        <v>0</v>
      </c>
      <c r="BA17" s="114">
        <v>0</v>
      </c>
      <c r="BB17" s="114">
        <v>0</v>
      </c>
      <c r="BC17" s="114">
        <v>0</v>
      </c>
      <c r="BD17" s="114">
        <v>0</v>
      </c>
      <c r="BE17" s="114">
        <v>0</v>
      </c>
      <c r="BF17" s="114">
        <v>0</v>
      </c>
      <c r="BG17" s="114">
        <v>0</v>
      </c>
      <c r="BH17" s="114">
        <v>0</v>
      </c>
      <c r="BI17" s="114">
        <v>0</v>
      </c>
      <c r="BJ17" s="114">
        <v>0</v>
      </c>
      <c r="BK17" s="114">
        <v>0</v>
      </c>
      <c r="BL17" s="114">
        <v>0</v>
      </c>
      <c r="BM17" s="114">
        <v>0</v>
      </c>
      <c r="BN17" s="114">
        <v>0</v>
      </c>
      <c r="BO17" s="114">
        <v>0</v>
      </c>
      <c r="BP17" s="114">
        <v>0</v>
      </c>
      <c r="BQ17" s="114">
        <v>0</v>
      </c>
      <c r="BR17" s="114">
        <v>0</v>
      </c>
      <c r="BS17" s="114">
        <v>0</v>
      </c>
      <c r="BT17" s="114">
        <v>0</v>
      </c>
      <c r="BU17" s="114">
        <v>0</v>
      </c>
      <c r="BV17" s="114">
        <v>0</v>
      </c>
      <c r="BW17" s="114">
        <v>0</v>
      </c>
      <c r="BX17" s="114">
        <v>0</v>
      </c>
      <c r="BY17" s="114">
        <v>0</v>
      </c>
      <c r="BZ17" s="114">
        <v>0</v>
      </c>
      <c r="CA17" s="114">
        <v>0</v>
      </c>
      <c r="CB17" s="114">
        <v>0</v>
      </c>
      <c r="CC17" s="114">
        <v>0</v>
      </c>
      <c r="CD17" s="114">
        <v>0</v>
      </c>
      <c r="CE17" s="114">
        <v>0</v>
      </c>
      <c r="CF17" s="114">
        <v>0</v>
      </c>
      <c r="CG17" s="114">
        <v>0</v>
      </c>
      <c r="CH17" s="114">
        <v>0</v>
      </c>
      <c r="CI17" s="114">
        <v>0</v>
      </c>
      <c r="CJ17" s="114">
        <v>0</v>
      </c>
      <c r="CK17" s="114">
        <v>0</v>
      </c>
      <c r="CL17" s="114">
        <v>0</v>
      </c>
      <c r="CM17" s="114">
        <v>0</v>
      </c>
      <c r="CN17" s="114">
        <v>0</v>
      </c>
      <c r="CO17" s="114">
        <v>0</v>
      </c>
      <c r="CP17" s="114">
        <v>0</v>
      </c>
      <c r="CQ17" s="114">
        <v>0</v>
      </c>
      <c r="CR17" s="114">
        <v>0</v>
      </c>
      <c r="CS17" s="114">
        <v>0</v>
      </c>
      <c r="CT17" s="114">
        <v>0</v>
      </c>
      <c r="CU17" s="114">
        <v>0</v>
      </c>
      <c r="CV17" s="114">
        <v>0</v>
      </c>
      <c r="CW17" s="114">
        <v>0</v>
      </c>
      <c r="CX17" s="114">
        <v>0</v>
      </c>
      <c r="CY17" s="114">
        <v>0</v>
      </c>
    </row>
    <row r="18" spans="2:103" x14ac:dyDescent="0.2">
      <c r="B18" s="112">
        <v>0.09</v>
      </c>
      <c r="C18" s="114">
        <v>0</v>
      </c>
      <c r="D18" s="114">
        <v>0</v>
      </c>
      <c r="E18" s="114">
        <v>0</v>
      </c>
      <c r="F18" s="114">
        <v>0</v>
      </c>
      <c r="G18" s="114">
        <v>0</v>
      </c>
      <c r="H18" s="114">
        <v>2.1201413427561801E-3</v>
      </c>
      <c r="I18" s="114">
        <v>2.3321554770318002E-2</v>
      </c>
      <c r="J18" s="114">
        <v>0.17738515901060101</v>
      </c>
      <c r="K18" s="114">
        <v>0.54204946996466397</v>
      </c>
      <c r="L18" s="114">
        <v>0.19858657243816299</v>
      </c>
      <c r="M18" s="114">
        <v>4.3109540636042401E-2</v>
      </c>
      <c r="N18" s="114">
        <v>7.0671378091872799E-3</v>
      </c>
      <c r="O18" s="114">
        <v>4.2402826855123697E-3</v>
      </c>
      <c r="P18" s="114">
        <v>1.4134275618374601E-3</v>
      </c>
      <c r="Q18" s="114">
        <v>7.0671378091872799E-4</v>
      </c>
      <c r="R18" s="114">
        <v>0</v>
      </c>
      <c r="S18" s="114">
        <v>0</v>
      </c>
      <c r="T18" s="114">
        <v>0</v>
      </c>
      <c r="U18" s="114">
        <v>0</v>
      </c>
      <c r="V18" s="114">
        <v>0</v>
      </c>
      <c r="W18" s="114">
        <v>0</v>
      </c>
      <c r="X18" s="114">
        <v>0</v>
      </c>
      <c r="Y18" s="114">
        <v>0</v>
      </c>
      <c r="Z18" s="114">
        <v>0</v>
      </c>
      <c r="AA18" s="114">
        <v>0</v>
      </c>
      <c r="AB18" s="114">
        <v>0</v>
      </c>
      <c r="AC18" s="114">
        <v>0</v>
      </c>
      <c r="AD18" s="114">
        <v>0</v>
      </c>
      <c r="AE18" s="114">
        <v>0</v>
      </c>
      <c r="AF18" s="114">
        <v>0</v>
      </c>
      <c r="AG18" s="114">
        <v>0</v>
      </c>
      <c r="AH18" s="114">
        <v>0</v>
      </c>
      <c r="AI18" s="114">
        <v>0</v>
      </c>
      <c r="AJ18" s="114">
        <v>0</v>
      </c>
      <c r="AK18" s="114">
        <v>0</v>
      </c>
      <c r="AL18" s="114">
        <v>0</v>
      </c>
      <c r="AM18" s="114">
        <v>0</v>
      </c>
      <c r="AN18" s="114">
        <v>0</v>
      </c>
      <c r="AO18" s="114">
        <v>0</v>
      </c>
      <c r="AP18" s="114">
        <v>0</v>
      </c>
      <c r="AQ18" s="114">
        <v>0</v>
      </c>
      <c r="AR18" s="114">
        <v>0</v>
      </c>
      <c r="AS18" s="114">
        <v>0</v>
      </c>
      <c r="AT18" s="114">
        <v>0</v>
      </c>
      <c r="AU18" s="114">
        <v>0</v>
      </c>
      <c r="AV18" s="114">
        <v>0</v>
      </c>
      <c r="AW18" s="114">
        <v>0</v>
      </c>
      <c r="AX18" s="114">
        <v>0</v>
      </c>
      <c r="AY18" s="114">
        <v>0</v>
      </c>
      <c r="AZ18" s="114">
        <v>0</v>
      </c>
      <c r="BA18" s="114">
        <v>0</v>
      </c>
      <c r="BB18" s="114">
        <v>0</v>
      </c>
      <c r="BC18" s="114">
        <v>0</v>
      </c>
      <c r="BD18" s="114">
        <v>0</v>
      </c>
      <c r="BE18" s="114">
        <v>0</v>
      </c>
      <c r="BF18" s="114">
        <v>0</v>
      </c>
      <c r="BG18" s="114">
        <v>0</v>
      </c>
      <c r="BH18" s="114">
        <v>0</v>
      </c>
      <c r="BI18" s="114">
        <v>0</v>
      </c>
      <c r="BJ18" s="114">
        <v>0</v>
      </c>
      <c r="BK18" s="114">
        <v>0</v>
      </c>
      <c r="BL18" s="114">
        <v>0</v>
      </c>
      <c r="BM18" s="114">
        <v>0</v>
      </c>
      <c r="BN18" s="114">
        <v>0</v>
      </c>
      <c r="BO18" s="114">
        <v>0</v>
      </c>
      <c r="BP18" s="114">
        <v>0</v>
      </c>
      <c r="BQ18" s="114">
        <v>0</v>
      </c>
      <c r="BR18" s="114">
        <v>0</v>
      </c>
      <c r="BS18" s="114">
        <v>0</v>
      </c>
      <c r="BT18" s="114">
        <v>0</v>
      </c>
      <c r="BU18" s="114">
        <v>0</v>
      </c>
      <c r="BV18" s="114">
        <v>0</v>
      </c>
      <c r="BW18" s="114">
        <v>0</v>
      </c>
      <c r="BX18" s="114">
        <v>0</v>
      </c>
      <c r="BY18" s="114">
        <v>0</v>
      </c>
      <c r="BZ18" s="114">
        <v>0</v>
      </c>
      <c r="CA18" s="114">
        <v>0</v>
      </c>
      <c r="CB18" s="114">
        <v>0</v>
      </c>
      <c r="CC18" s="114">
        <v>0</v>
      </c>
      <c r="CD18" s="114">
        <v>0</v>
      </c>
      <c r="CE18" s="114">
        <v>0</v>
      </c>
      <c r="CF18" s="114">
        <v>0</v>
      </c>
      <c r="CG18" s="114">
        <v>0</v>
      </c>
      <c r="CH18" s="114">
        <v>0</v>
      </c>
      <c r="CI18" s="114">
        <v>0</v>
      </c>
      <c r="CJ18" s="114">
        <v>0</v>
      </c>
      <c r="CK18" s="114">
        <v>0</v>
      </c>
      <c r="CL18" s="114">
        <v>0</v>
      </c>
      <c r="CM18" s="114">
        <v>0</v>
      </c>
      <c r="CN18" s="114">
        <v>0</v>
      </c>
      <c r="CO18" s="114">
        <v>0</v>
      </c>
      <c r="CP18" s="114">
        <v>0</v>
      </c>
      <c r="CQ18" s="114">
        <v>0</v>
      </c>
      <c r="CR18" s="114">
        <v>0</v>
      </c>
      <c r="CS18" s="114">
        <v>0</v>
      </c>
      <c r="CT18" s="114">
        <v>0</v>
      </c>
      <c r="CU18" s="114">
        <v>0</v>
      </c>
      <c r="CV18" s="114">
        <v>0</v>
      </c>
      <c r="CW18" s="114">
        <v>0</v>
      </c>
      <c r="CX18" s="114">
        <v>0</v>
      </c>
      <c r="CY18" s="114">
        <v>0</v>
      </c>
    </row>
    <row r="19" spans="2:103" x14ac:dyDescent="0.2">
      <c r="B19" s="112">
        <v>0.1</v>
      </c>
      <c r="C19" s="114">
        <v>0</v>
      </c>
      <c r="D19" s="114">
        <v>0</v>
      </c>
      <c r="E19" s="114">
        <v>0</v>
      </c>
      <c r="F19" s="114">
        <v>0</v>
      </c>
      <c r="G19" s="114">
        <v>0</v>
      </c>
      <c r="H19" s="114">
        <v>6.3775510204081595E-4</v>
      </c>
      <c r="I19" s="114">
        <v>6.3775510204081599E-3</v>
      </c>
      <c r="J19" s="114">
        <v>2.5510204081632699E-2</v>
      </c>
      <c r="K19" s="114">
        <v>0.19515306122449</v>
      </c>
      <c r="L19" s="114">
        <v>0.49681122448979598</v>
      </c>
      <c r="M19" s="114">
        <v>0.21556122448979601</v>
      </c>
      <c r="N19" s="114">
        <v>3.9540816326530601E-2</v>
      </c>
      <c r="O19" s="114">
        <v>1.4030612244898001E-2</v>
      </c>
      <c r="P19" s="114">
        <v>3.18877551020408E-3</v>
      </c>
      <c r="Q19" s="114">
        <v>1.2755102040816299E-3</v>
      </c>
      <c r="R19" s="114">
        <v>1.2755102040816299E-3</v>
      </c>
      <c r="S19" s="114">
        <v>0</v>
      </c>
      <c r="T19" s="114">
        <v>6.3775510204081595E-4</v>
      </c>
      <c r="U19" s="114">
        <v>0</v>
      </c>
      <c r="V19" s="114">
        <v>0</v>
      </c>
      <c r="W19" s="114">
        <v>0</v>
      </c>
      <c r="X19" s="114">
        <v>0</v>
      </c>
      <c r="Y19" s="114">
        <v>0</v>
      </c>
      <c r="Z19" s="114">
        <v>0</v>
      </c>
      <c r="AA19" s="114">
        <v>0</v>
      </c>
      <c r="AB19" s="114">
        <v>0</v>
      </c>
      <c r="AC19" s="114">
        <v>0</v>
      </c>
      <c r="AD19" s="114">
        <v>0</v>
      </c>
      <c r="AE19" s="114">
        <v>0</v>
      </c>
      <c r="AF19" s="114">
        <v>0</v>
      </c>
      <c r="AG19" s="114">
        <v>0</v>
      </c>
      <c r="AH19" s="114">
        <v>0</v>
      </c>
      <c r="AI19" s="114">
        <v>0</v>
      </c>
      <c r="AJ19" s="114">
        <v>0</v>
      </c>
      <c r="AK19" s="114">
        <v>0</v>
      </c>
      <c r="AL19" s="114">
        <v>0</v>
      </c>
      <c r="AM19" s="114">
        <v>0</v>
      </c>
      <c r="AN19" s="114">
        <v>0</v>
      </c>
      <c r="AO19" s="114">
        <v>0</v>
      </c>
      <c r="AP19" s="114">
        <v>0</v>
      </c>
      <c r="AQ19" s="114">
        <v>0</v>
      </c>
      <c r="AR19" s="114">
        <v>0</v>
      </c>
      <c r="AS19" s="114">
        <v>0</v>
      </c>
      <c r="AT19" s="114">
        <v>0</v>
      </c>
      <c r="AU19" s="114">
        <v>0</v>
      </c>
      <c r="AV19" s="114">
        <v>0</v>
      </c>
      <c r="AW19" s="114">
        <v>0</v>
      </c>
      <c r="AX19" s="114">
        <v>0</v>
      </c>
      <c r="AY19" s="114">
        <v>0</v>
      </c>
      <c r="AZ19" s="114">
        <v>0</v>
      </c>
      <c r="BA19" s="114">
        <v>0</v>
      </c>
      <c r="BB19" s="114">
        <v>0</v>
      </c>
      <c r="BC19" s="114">
        <v>0</v>
      </c>
      <c r="BD19" s="114">
        <v>0</v>
      </c>
      <c r="BE19" s="114">
        <v>0</v>
      </c>
      <c r="BF19" s="114">
        <v>0</v>
      </c>
      <c r="BG19" s="114">
        <v>0</v>
      </c>
      <c r="BH19" s="114">
        <v>0</v>
      </c>
      <c r="BI19" s="114">
        <v>0</v>
      </c>
      <c r="BJ19" s="114">
        <v>0</v>
      </c>
      <c r="BK19" s="114">
        <v>0</v>
      </c>
      <c r="BL19" s="114">
        <v>0</v>
      </c>
      <c r="BM19" s="114">
        <v>0</v>
      </c>
      <c r="BN19" s="114">
        <v>0</v>
      </c>
      <c r="BO19" s="114">
        <v>0</v>
      </c>
      <c r="BP19" s="114">
        <v>0</v>
      </c>
      <c r="BQ19" s="114">
        <v>0</v>
      </c>
      <c r="BR19" s="114">
        <v>0</v>
      </c>
      <c r="BS19" s="114">
        <v>0</v>
      </c>
      <c r="BT19" s="114">
        <v>0</v>
      </c>
      <c r="BU19" s="114">
        <v>0</v>
      </c>
      <c r="BV19" s="114">
        <v>0</v>
      </c>
      <c r="BW19" s="114">
        <v>0</v>
      </c>
      <c r="BX19" s="114">
        <v>0</v>
      </c>
      <c r="BY19" s="114">
        <v>0</v>
      </c>
      <c r="BZ19" s="114">
        <v>0</v>
      </c>
      <c r="CA19" s="114">
        <v>0</v>
      </c>
      <c r="CB19" s="114">
        <v>0</v>
      </c>
      <c r="CC19" s="114">
        <v>0</v>
      </c>
      <c r="CD19" s="114">
        <v>0</v>
      </c>
      <c r="CE19" s="114">
        <v>0</v>
      </c>
      <c r="CF19" s="114">
        <v>0</v>
      </c>
      <c r="CG19" s="114">
        <v>0</v>
      </c>
      <c r="CH19" s="114">
        <v>0</v>
      </c>
      <c r="CI19" s="114">
        <v>0</v>
      </c>
      <c r="CJ19" s="114">
        <v>0</v>
      </c>
      <c r="CK19" s="114">
        <v>0</v>
      </c>
      <c r="CL19" s="114">
        <v>0</v>
      </c>
      <c r="CM19" s="114">
        <v>0</v>
      </c>
      <c r="CN19" s="114">
        <v>0</v>
      </c>
      <c r="CO19" s="114">
        <v>0</v>
      </c>
      <c r="CP19" s="114">
        <v>0</v>
      </c>
      <c r="CQ19" s="114">
        <v>0</v>
      </c>
      <c r="CR19" s="114">
        <v>0</v>
      </c>
      <c r="CS19" s="114">
        <v>0</v>
      </c>
      <c r="CT19" s="114">
        <v>0</v>
      </c>
      <c r="CU19" s="114">
        <v>0</v>
      </c>
      <c r="CV19" s="114">
        <v>0</v>
      </c>
      <c r="CW19" s="114">
        <v>0</v>
      </c>
      <c r="CX19" s="114">
        <v>0</v>
      </c>
      <c r="CY19" s="114">
        <v>0</v>
      </c>
    </row>
    <row r="20" spans="2:103" x14ac:dyDescent="0.2">
      <c r="B20" s="112">
        <v>0.11</v>
      </c>
      <c r="C20" s="114">
        <v>0</v>
      </c>
      <c r="D20" s="114">
        <v>0</v>
      </c>
      <c r="E20" s="114">
        <v>0</v>
      </c>
      <c r="F20" s="114">
        <v>0</v>
      </c>
      <c r="G20" s="114">
        <v>0</v>
      </c>
      <c r="H20" s="114">
        <v>0</v>
      </c>
      <c r="I20" s="114">
        <v>5.7836899942163096E-4</v>
      </c>
      <c r="J20" s="114">
        <v>6.9404279930595702E-3</v>
      </c>
      <c r="K20" s="114">
        <v>2.8340080971659899E-2</v>
      </c>
      <c r="L20" s="114">
        <v>0.19491035280509</v>
      </c>
      <c r="M20" s="114">
        <v>0.46790052053209902</v>
      </c>
      <c r="N20" s="114">
        <v>0.21573163678426799</v>
      </c>
      <c r="O20" s="114">
        <v>5.7836899942163102E-2</v>
      </c>
      <c r="P20" s="114">
        <v>1.7929438982070601E-2</v>
      </c>
      <c r="Q20" s="114">
        <v>5.7836899942163098E-3</v>
      </c>
      <c r="R20" s="114">
        <v>2.3134759976865199E-3</v>
      </c>
      <c r="S20" s="114">
        <v>0</v>
      </c>
      <c r="T20" s="114">
        <v>5.7836899942163096E-4</v>
      </c>
      <c r="U20" s="114">
        <v>0</v>
      </c>
      <c r="V20" s="114">
        <v>0</v>
      </c>
      <c r="W20" s="114">
        <v>0</v>
      </c>
      <c r="X20" s="114">
        <v>5.7836899942163096E-4</v>
      </c>
      <c r="Y20" s="114">
        <v>0</v>
      </c>
      <c r="Z20" s="114">
        <v>0</v>
      </c>
      <c r="AA20" s="114">
        <v>5.7836899942163096E-4</v>
      </c>
      <c r="AB20" s="114">
        <v>0</v>
      </c>
      <c r="AC20" s="114">
        <v>0</v>
      </c>
      <c r="AD20" s="114">
        <v>0</v>
      </c>
      <c r="AE20" s="114">
        <v>0</v>
      </c>
      <c r="AF20" s="114">
        <v>0</v>
      </c>
      <c r="AG20" s="114">
        <v>0</v>
      </c>
      <c r="AH20" s="114">
        <v>0</v>
      </c>
      <c r="AI20" s="114">
        <v>0</v>
      </c>
      <c r="AJ20" s="114">
        <v>0</v>
      </c>
      <c r="AK20" s="114">
        <v>0</v>
      </c>
      <c r="AL20" s="114">
        <v>0</v>
      </c>
      <c r="AM20" s="114">
        <v>0</v>
      </c>
      <c r="AN20" s="114">
        <v>0</v>
      </c>
      <c r="AO20" s="114">
        <v>0</v>
      </c>
      <c r="AP20" s="114">
        <v>0</v>
      </c>
      <c r="AQ20" s="114">
        <v>0</v>
      </c>
      <c r="AR20" s="114">
        <v>0</v>
      </c>
      <c r="AS20" s="114">
        <v>0</v>
      </c>
      <c r="AT20" s="114">
        <v>0</v>
      </c>
      <c r="AU20" s="114">
        <v>0</v>
      </c>
      <c r="AV20" s="114">
        <v>0</v>
      </c>
      <c r="AW20" s="114">
        <v>0</v>
      </c>
      <c r="AX20" s="114">
        <v>0</v>
      </c>
      <c r="AY20" s="114">
        <v>0</v>
      </c>
      <c r="AZ20" s="114">
        <v>0</v>
      </c>
      <c r="BA20" s="114">
        <v>0</v>
      </c>
      <c r="BB20" s="114">
        <v>0</v>
      </c>
      <c r="BC20" s="114">
        <v>0</v>
      </c>
      <c r="BD20" s="114">
        <v>0</v>
      </c>
      <c r="BE20" s="114">
        <v>0</v>
      </c>
      <c r="BF20" s="114">
        <v>0</v>
      </c>
      <c r="BG20" s="114">
        <v>0</v>
      </c>
      <c r="BH20" s="114">
        <v>0</v>
      </c>
      <c r="BI20" s="114">
        <v>0</v>
      </c>
      <c r="BJ20" s="114">
        <v>0</v>
      </c>
      <c r="BK20" s="114">
        <v>0</v>
      </c>
      <c r="BL20" s="114">
        <v>0</v>
      </c>
      <c r="BM20" s="114">
        <v>0</v>
      </c>
      <c r="BN20" s="114">
        <v>0</v>
      </c>
      <c r="BO20" s="114">
        <v>0</v>
      </c>
      <c r="BP20" s="114">
        <v>0</v>
      </c>
      <c r="BQ20" s="114">
        <v>0</v>
      </c>
      <c r="BR20" s="114">
        <v>0</v>
      </c>
      <c r="BS20" s="114">
        <v>0</v>
      </c>
      <c r="BT20" s="114">
        <v>0</v>
      </c>
      <c r="BU20" s="114">
        <v>0</v>
      </c>
      <c r="BV20" s="114">
        <v>0</v>
      </c>
      <c r="BW20" s="114">
        <v>0</v>
      </c>
      <c r="BX20" s="114">
        <v>0</v>
      </c>
      <c r="BY20" s="114">
        <v>0</v>
      </c>
      <c r="BZ20" s="114">
        <v>0</v>
      </c>
      <c r="CA20" s="114">
        <v>0</v>
      </c>
      <c r="CB20" s="114">
        <v>0</v>
      </c>
      <c r="CC20" s="114">
        <v>0</v>
      </c>
      <c r="CD20" s="114">
        <v>0</v>
      </c>
      <c r="CE20" s="114">
        <v>0</v>
      </c>
      <c r="CF20" s="114">
        <v>0</v>
      </c>
      <c r="CG20" s="114">
        <v>0</v>
      </c>
      <c r="CH20" s="114">
        <v>0</v>
      </c>
      <c r="CI20" s="114">
        <v>0</v>
      </c>
      <c r="CJ20" s="114">
        <v>0</v>
      </c>
      <c r="CK20" s="114">
        <v>0</v>
      </c>
      <c r="CL20" s="114">
        <v>0</v>
      </c>
      <c r="CM20" s="114">
        <v>0</v>
      </c>
      <c r="CN20" s="114">
        <v>0</v>
      </c>
      <c r="CO20" s="114">
        <v>0</v>
      </c>
      <c r="CP20" s="114">
        <v>0</v>
      </c>
      <c r="CQ20" s="114">
        <v>0</v>
      </c>
      <c r="CR20" s="114">
        <v>0</v>
      </c>
      <c r="CS20" s="114">
        <v>0</v>
      </c>
      <c r="CT20" s="114">
        <v>0</v>
      </c>
      <c r="CU20" s="114">
        <v>0</v>
      </c>
      <c r="CV20" s="114">
        <v>0</v>
      </c>
      <c r="CW20" s="114">
        <v>0</v>
      </c>
      <c r="CX20" s="114">
        <v>0</v>
      </c>
      <c r="CY20" s="114">
        <v>0</v>
      </c>
    </row>
    <row r="21" spans="2:103" x14ac:dyDescent="0.2">
      <c r="B21" s="112">
        <v>0.12</v>
      </c>
      <c r="C21" s="114">
        <v>0</v>
      </c>
      <c r="D21" s="114">
        <v>0</v>
      </c>
      <c r="E21" s="114">
        <v>0</v>
      </c>
      <c r="F21" s="114">
        <v>0</v>
      </c>
      <c r="G21" s="114">
        <v>0</v>
      </c>
      <c r="H21" s="114">
        <v>0</v>
      </c>
      <c r="I21" s="114">
        <v>5.2521008403361299E-4</v>
      </c>
      <c r="J21" s="114">
        <v>2.1008403361344498E-3</v>
      </c>
      <c r="K21" s="114">
        <v>6.3025210084033598E-3</v>
      </c>
      <c r="L21" s="114">
        <v>4.1491596638655502E-2</v>
      </c>
      <c r="M21" s="114">
        <v>0.19590336134453801</v>
      </c>
      <c r="N21" s="114">
        <v>0.45168067226890801</v>
      </c>
      <c r="O21" s="114">
        <v>0.218487394957983</v>
      </c>
      <c r="P21" s="114">
        <v>5.7247899159663898E-2</v>
      </c>
      <c r="Q21" s="114">
        <v>1.7331932773109199E-2</v>
      </c>
      <c r="R21" s="114">
        <v>5.2521008403361297E-3</v>
      </c>
      <c r="S21" s="114">
        <v>1.5756302521008399E-3</v>
      </c>
      <c r="T21" s="114">
        <v>1.5756302521008399E-3</v>
      </c>
      <c r="U21" s="114">
        <v>5.2521008403361299E-4</v>
      </c>
      <c r="V21" s="114">
        <v>0</v>
      </c>
      <c r="W21" s="114">
        <v>0</v>
      </c>
      <c r="X21" s="114">
        <v>0</v>
      </c>
      <c r="Y21" s="114">
        <v>0</v>
      </c>
      <c r="Z21" s="114">
        <v>0</v>
      </c>
      <c r="AA21" s="114">
        <v>0</v>
      </c>
      <c r="AB21" s="114">
        <v>0</v>
      </c>
      <c r="AC21" s="114">
        <v>0</v>
      </c>
      <c r="AD21" s="114">
        <v>0</v>
      </c>
      <c r="AE21" s="114">
        <v>0</v>
      </c>
      <c r="AF21" s="114">
        <v>0</v>
      </c>
      <c r="AG21" s="114">
        <v>0</v>
      </c>
      <c r="AH21" s="114">
        <v>0</v>
      </c>
      <c r="AI21" s="114">
        <v>0</v>
      </c>
      <c r="AJ21" s="114">
        <v>0</v>
      </c>
      <c r="AK21" s="114">
        <v>0</v>
      </c>
      <c r="AL21" s="114">
        <v>0</v>
      </c>
      <c r="AM21" s="114">
        <v>0</v>
      </c>
      <c r="AN21" s="114">
        <v>0</v>
      </c>
      <c r="AO21" s="114">
        <v>0</v>
      </c>
      <c r="AP21" s="114">
        <v>0</v>
      </c>
      <c r="AQ21" s="114">
        <v>0</v>
      </c>
      <c r="AR21" s="114">
        <v>0</v>
      </c>
      <c r="AS21" s="114">
        <v>0</v>
      </c>
      <c r="AT21" s="114">
        <v>0</v>
      </c>
      <c r="AU21" s="114">
        <v>0</v>
      </c>
      <c r="AV21" s="114">
        <v>0</v>
      </c>
      <c r="AW21" s="114">
        <v>0</v>
      </c>
      <c r="AX21" s="114">
        <v>0</v>
      </c>
      <c r="AY21" s="114">
        <v>0</v>
      </c>
      <c r="AZ21" s="114">
        <v>0</v>
      </c>
      <c r="BA21" s="114">
        <v>0</v>
      </c>
      <c r="BB21" s="114">
        <v>0</v>
      </c>
      <c r="BC21" s="114">
        <v>0</v>
      </c>
      <c r="BD21" s="114">
        <v>0</v>
      </c>
      <c r="BE21" s="114">
        <v>0</v>
      </c>
      <c r="BF21" s="114">
        <v>0</v>
      </c>
      <c r="BG21" s="114">
        <v>0</v>
      </c>
      <c r="BH21" s="114">
        <v>0</v>
      </c>
      <c r="BI21" s="114">
        <v>0</v>
      </c>
      <c r="BJ21" s="114">
        <v>0</v>
      </c>
      <c r="BK21" s="114">
        <v>0</v>
      </c>
      <c r="BL21" s="114">
        <v>0</v>
      </c>
      <c r="BM21" s="114">
        <v>0</v>
      </c>
      <c r="BN21" s="114">
        <v>0</v>
      </c>
      <c r="BO21" s="114">
        <v>0</v>
      </c>
      <c r="BP21" s="114">
        <v>0</v>
      </c>
      <c r="BQ21" s="114">
        <v>0</v>
      </c>
      <c r="BR21" s="114">
        <v>0</v>
      </c>
      <c r="BS21" s="114">
        <v>0</v>
      </c>
      <c r="BT21" s="114">
        <v>0</v>
      </c>
      <c r="BU21" s="114">
        <v>0</v>
      </c>
      <c r="BV21" s="114">
        <v>0</v>
      </c>
      <c r="BW21" s="114">
        <v>0</v>
      </c>
      <c r="BX21" s="114">
        <v>0</v>
      </c>
      <c r="BY21" s="114">
        <v>0</v>
      </c>
      <c r="BZ21" s="114">
        <v>0</v>
      </c>
      <c r="CA21" s="114">
        <v>0</v>
      </c>
      <c r="CB21" s="114">
        <v>0</v>
      </c>
      <c r="CC21" s="114">
        <v>0</v>
      </c>
      <c r="CD21" s="114">
        <v>0</v>
      </c>
      <c r="CE21" s="114">
        <v>0</v>
      </c>
      <c r="CF21" s="114">
        <v>0</v>
      </c>
      <c r="CG21" s="114">
        <v>0</v>
      </c>
      <c r="CH21" s="114">
        <v>0</v>
      </c>
      <c r="CI21" s="114">
        <v>0</v>
      </c>
      <c r="CJ21" s="114">
        <v>0</v>
      </c>
      <c r="CK21" s="114">
        <v>0</v>
      </c>
      <c r="CL21" s="114">
        <v>0</v>
      </c>
      <c r="CM21" s="114">
        <v>0</v>
      </c>
      <c r="CN21" s="114">
        <v>0</v>
      </c>
      <c r="CO21" s="114">
        <v>0</v>
      </c>
      <c r="CP21" s="114">
        <v>0</v>
      </c>
      <c r="CQ21" s="114">
        <v>0</v>
      </c>
      <c r="CR21" s="114">
        <v>0</v>
      </c>
      <c r="CS21" s="114">
        <v>0</v>
      </c>
      <c r="CT21" s="114">
        <v>0</v>
      </c>
      <c r="CU21" s="114">
        <v>0</v>
      </c>
      <c r="CV21" s="114">
        <v>0</v>
      </c>
      <c r="CW21" s="114">
        <v>0</v>
      </c>
      <c r="CX21" s="114">
        <v>0</v>
      </c>
      <c r="CY21" s="114">
        <v>0</v>
      </c>
    </row>
    <row r="22" spans="2:103" x14ac:dyDescent="0.2">
      <c r="B22" s="112">
        <v>0.13</v>
      </c>
      <c r="C22" s="114">
        <v>0</v>
      </c>
      <c r="D22" s="114">
        <v>0</v>
      </c>
      <c r="E22" s="114">
        <v>0</v>
      </c>
      <c r="F22" s="114">
        <v>0</v>
      </c>
      <c r="G22" s="114">
        <v>0</v>
      </c>
      <c r="H22" s="114">
        <v>0</v>
      </c>
      <c r="I22" s="114">
        <v>0</v>
      </c>
      <c r="J22" s="114">
        <v>4.6598322460391403E-4</v>
      </c>
      <c r="K22" s="114">
        <v>9.3196644920782805E-4</v>
      </c>
      <c r="L22" s="114">
        <v>1.1183597390493899E-2</v>
      </c>
      <c r="M22" s="114">
        <v>4.4734389561975799E-2</v>
      </c>
      <c r="N22" s="114">
        <v>0.20037278657968299</v>
      </c>
      <c r="O22" s="114">
        <v>0.43383038210624397</v>
      </c>
      <c r="P22" s="114">
        <v>0.21947809878844399</v>
      </c>
      <c r="Q22" s="114">
        <v>5.35880708294501E-2</v>
      </c>
      <c r="R22" s="114">
        <v>2.2367194780987899E-2</v>
      </c>
      <c r="S22" s="114">
        <v>4.1938490214352298E-3</v>
      </c>
      <c r="T22" s="114">
        <v>6.5237651444547996E-3</v>
      </c>
      <c r="U22" s="114">
        <v>1.39794967381174E-3</v>
      </c>
      <c r="V22" s="114">
        <v>4.6598322460391403E-4</v>
      </c>
      <c r="W22" s="114">
        <v>0</v>
      </c>
      <c r="X22" s="114">
        <v>0</v>
      </c>
      <c r="Y22" s="114">
        <v>0</v>
      </c>
      <c r="Z22" s="114">
        <v>0</v>
      </c>
      <c r="AA22" s="114">
        <v>0</v>
      </c>
      <c r="AB22" s="114">
        <v>0</v>
      </c>
      <c r="AC22" s="114">
        <v>0</v>
      </c>
      <c r="AD22" s="114">
        <v>0</v>
      </c>
      <c r="AE22" s="114">
        <v>0</v>
      </c>
      <c r="AF22" s="114">
        <v>0</v>
      </c>
      <c r="AG22" s="114">
        <v>0</v>
      </c>
      <c r="AH22" s="114">
        <v>0</v>
      </c>
      <c r="AI22" s="114">
        <v>0</v>
      </c>
      <c r="AJ22" s="114">
        <v>0</v>
      </c>
      <c r="AK22" s="114">
        <v>0</v>
      </c>
      <c r="AL22" s="114">
        <v>0</v>
      </c>
      <c r="AM22" s="114">
        <v>0</v>
      </c>
      <c r="AN22" s="114">
        <v>0</v>
      </c>
      <c r="AO22" s="114">
        <v>0</v>
      </c>
      <c r="AP22" s="114">
        <v>0</v>
      </c>
      <c r="AQ22" s="114">
        <v>0</v>
      </c>
      <c r="AR22" s="114">
        <v>0</v>
      </c>
      <c r="AS22" s="114">
        <v>0</v>
      </c>
      <c r="AT22" s="114">
        <v>0</v>
      </c>
      <c r="AU22" s="114">
        <v>0</v>
      </c>
      <c r="AV22" s="114">
        <v>0</v>
      </c>
      <c r="AW22" s="114">
        <v>0</v>
      </c>
      <c r="AX22" s="114">
        <v>0</v>
      </c>
      <c r="AY22" s="114">
        <v>4.6598322460391403E-4</v>
      </c>
      <c r="AZ22" s="114">
        <v>0</v>
      </c>
      <c r="BA22" s="114">
        <v>0</v>
      </c>
      <c r="BB22" s="114">
        <v>0</v>
      </c>
      <c r="BC22" s="114">
        <v>0</v>
      </c>
      <c r="BD22" s="114">
        <v>0</v>
      </c>
      <c r="BE22" s="114">
        <v>0</v>
      </c>
      <c r="BF22" s="114">
        <v>0</v>
      </c>
      <c r="BG22" s="114">
        <v>0</v>
      </c>
      <c r="BH22" s="114">
        <v>0</v>
      </c>
      <c r="BI22" s="114">
        <v>0</v>
      </c>
      <c r="BJ22" s="114">
        <v>0</v>
      </c>
      <c r="BK22" s="114">
        <v>0</v>
      </c>
      <c r="BL22" s="114">
        <v>0</v>
      </c>
      <c r="BM22" s="114">
        <v>0</v>
      </c>
      <c r="BN22" s="114">
        <v>0</v>
      </c>
      <c r="BO22" s="114">
        <v>0</v>
      </c>
      <c r="BP22" s="114">
        <v>0</v>
      </c>
      <c r="BQ22" s="114">
        <v>0</v>
      </c>
      <c r="BR22" s="114">
        <v>0</v>
      </c>
      <c r="BS22" s="114">
        <v>0</v>
      </c>
      <c r="BT22" s="114">
        <v>0</v>
      </c>
      <c r="BU22" s="114">
        <v>0</v>
      </c>
      <c r="BV22" s="114">
        <v>0</v>
      </c>
      <c r="BW22" s="114">
        <v>0</v>
      </c>
      <c r="BX22" s="114">
        <v>0</v>
      </c>
      <c r="BY22" s="114">
        <v>0</v>
      </c>
      <c r="BZ22" s="114">
        <v>0</v>
      </c>
      <c r="CA22" s="114">
        <v>0</v>
      </c>
      <c r="CB22" s="114">
        <v>0</v>
      </c>
      <c r="CC22" s="114">
        <v>0</v>
      </c>
      <c r="CD22" s="114">
        <v>0</v>
      </c>
      <c r="CE22" s="114">
        <v>0</v>
      </c>
      <c r="CF22" s="114">
        <v>0</v>
      </c>
      <c r="CG22" s="114">
        <v>0</v>
      </c>
      <c r="CH22" s="114">
        <v>0</v>
      </c>
      <c r="CI22" s="114">
        <v>0</v>
      </c>
      <c r="CJ22" s="114">
        <v>0</v>
      </c>
      <c r="CK22" s="114">
        <v>0</v>
      </c>
      <c r="CL22" s="114">
        <v>0</v>
      </c>
      <c r="CM22" s="114">
        <v>0</v>
      </c>
      <c r="CN22" s="114">
        <v>0</v>
      </c>
      <c r="CO22" s="114">
        <v>0</v>
      </c>
      <c r="CP22" s="114">
        <v>0</v>
      </c>
      <c r="CQ22" s="114">
        <v>0</v>
      </c>
      <c r="CR22" s="114">
        <v>0</v>
      </c>
      <c r="CS22" s="114">
        <v>0</v>
      </c>
      <c r="CT22" s="114">
        <v>0</v>
      </c>
      <c r="CU22" s="114">
        <v>0</v>
      </c>
      <c r="CV22" s="114">
        <v>0</v>
      </c>
      <c r="CW22" s="114">
        <v>0</v>
      </c>
      <c r="CX22" s="114">
        <v>0</v>
      </c>
      <c r="CY22" s="114">
        <v>0</v>
      </c>
    </row>
    <row r="23" spans="2:103" x14ac:dyDescent="0.2">
      <c r="B23" s="112">
        <v>0.14000000000000001</v>
      </c>
      <c r="C23" s="114">
        <v>0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0</v>
      </c>
      <c r="J23" s="114">
        <v>0</v>
      </c>
      <c r="K23" s="114">
        <v>4.0916530278232402E-4</v>
      </c>
      <c r="L23" s="114">
        <v>8.1833060556464805E-4</v>
      </c>
      <c r="M23" s="114">
        <v>1.0638297872340399E-2</v>
      </c>
      <c r="N23" s="114">
        <v>4.3371522094926299E-2</v>
      </c>
      <c r="O23" s="114">
        <v>0.19885433715220899</v>
      </c>
      <c r="P23" s="114">
        <v>0.44721767594107997</v>
      </c>
      <c r="Q23" s="114">
        <v>0.19476268412438599</v>
      </c>
      <c r="R23" s="114">
        <v>6.9558101472995099E-2</v>
      </c>
      <c r="S23" s="114">
        <v>1.8003273322422301E-2</v>
      </c>
      <c r="T23" s="114">
        <v>9.4108019639934492E-3</v>
      </c>
      <c r="U23" s="114">
        <v>2.86415711947627E-3</v>
      </c>
      <c r="V23" s="114">
        <v>1.22749590834697E-3</v>
      </c>
      <c r="W23" s="114">
        <v>1.22749590834697E-3</v>
      </c>
      <c r="X23" s="114">
        <v>4.0916530278232402E-4</v>
      </c>
      <c r="Y23" s="114">
        <v>4.0916530278232402E-4</v>
      </c>
      <c r="Z23" s="114">
        <v>0</v>
      </c>
      <c r="AA23" s="114">
        <v>0</v>
      </c>
      <c r="AB23" s="114">
        <v>0</v>
      </c>
      <c r="AC23" s="114">
        <v>0</v>
      </c>
      <c r="AD23" s="114">
        <v>0</v>
      </c>
      <c r="AE23" s="114">
        <v>0</v>
      </c>
      <c r="AF23" s="114">
        <v>0</v>
      </c>
      <c r="AG23" s="114">
        <v>0</v>
      </c>
      <c r="AH23" s="114">
        <v>4.0916530278232402E-4</v>
      </c>
      <c r="AI23" s="114">
        <v>0</v>
      </c>
      <c r="AJ23" s="114">
        <v>0</v>
      </c>
      <c r="AK23" s="114">
        <v>0</v>
      </c>
      <c r="AL23" s="114">
        <v>0</v>
      </c>
      <c r="AM23" s="114">
        <v>0</v>
      </c>
      <c r="AN23" s="114">
        <v>0</v>
      </c>
      <c r="AO23" s="114">
        <v>0</v>
      </c>
      <c r="AP23" s="114">
        <v>0</v>
      </c>
      <c r="AQ23" s="114">
        <v>0</v>
      </c>
      <c r="AR23" s="114">
        <v>0</v>
      </c>
      <c r="AS23" s="114">
        <v>0</v>
      </c>
      <c r="AT23" s="114">
        <v>0</v>
      </c>
      <c r="AU23" s="114">
        <v>0</v>
      </c>
      <c r="AV23" s="114">
        <v>0</v>
      </c>
      <c r="AW23" s="114">
        <v>0</v>
      </c>
      <c r="AX23" s="114">
        <v>0</v>
      </c>
      <c r="AY23" s="114">
        <v>0</v>
      </c>
      <c r="AZ23" s="114">
        <v>0</v>
      </c>
      <c r="BA23" s="114">
        <v>0</v>
      </c>
      <c r="BB23" s="114">
        <v>0</v>
      </c>
      <c r="BC23" s="114">
        <v>0</v>
      </c>
      <c r="BD23" s="114">
        <v>0</v>
      </c>
      <c r="BE23" s="114">
        <v>0</v>
      </c>
      <c r="BF23" s="114">
        <v>0</v>
      </c>
      <c r="BG23" s="114">
        <v>0</v>
      </c>
      <c r="BH23" s="114">
        <v>0</v>
      </c>
      <c r="BI23" s="114">
        <v>0</v>
      </c>
      <c r="BJ23" s="114">
        <v>0</v>
      </c>
      <c r="BK23" s="114">
        <v>0</v>
      </c>
      <c r="BL23" s="114">
        <v>0</v>
      </c>
      <c r="BM23" s="114">
        <v>0</v>
      </c>
      <c r="BN23" s="114">
        <v>0</v>
      </c>
      <c r="BO23" s="114">
        <v>0</v>
      </c>
      <c r="BP23" s="114">
        <v>0</v>
      </c>
      <c r="BQ23" s="114">
        <v>0</v>
      </c>
      <c r="BR23" s="114">
        <v>0</v>
      </c>
      <c r="BS23" s="114">
        <v>0</v>
      </c>
      <c r="BT23" s="114">
        <v>0</v>
      </c>
      <c r="BU23" s="114">
        <v>0</v>
      </c>
      <c r="BV23" s="114">
        <v>0</v>
      </c>
      <c r="BW23" s="114">
        <v>0</v>
      </c>
      <c r="BX23" s="114">
        <v>4.0916530278232402E-4</v>
      </c>
      <c r="BY23" s="114">
        <v>0</v>
      </c>
      <c r="BZ23" s="114">
        <v>0</v>
      </c>
      <c r="CA23" s="114">
        <v>0</v>
      </c>
      <c r="CB23" s="114">
        <v>0</v>
      </c>
      <c r="CC23" s="114">
        <v>0</v>
      </c>
      <c r="CD23" s="114">
        <v>0</v>
      </c>
      <c r="CE23" s="114">
        <v>0</v>
      </c>
      <c r="CF23" s="114">
        <v>0</v>
      </c>
      <c r="CG23" s="114">
        <v>0</v>
      </c>
      <c r="CH23" s="114">
        <v>0</v>
      </c>
      <c r="CI23" s="114">
        <v>0</v>
      </c>
      <c r="CJ23" s="114">
        <v>0</v>
      </c>
      <c r="CK23" s="114">
        <v>0</v>
      </c>
      <c r="CL23" s="114">
        <v>0</v>
      </c>
      <c r="CM23" s="114">
        <v>0</v>
      </c>
      <c r="CN23" s="114">
        <v>0</v>
      </c>
      <c r="CO23" s="114">
        <v>0</v>
      </c>
      <c r="CP23" s="114">
        <v>0</v>
      </c>
      <c r="CQ23" s="114">
        <v>0</v>
      </c>
      <c r="CR23" s="114">
        <v>0</v>
      </c>
      <c r="CS23" s="114">
        <v>0</v>
      </c>
      <c r="CT23" s="114">
        <v>0</v>
      </c>
      <c r="CU23" s="114">
        <v>0</v>
      </c>
      <c r="CV23" s="114">
        <v>0</v>
      </c>
      <c r="CW23" s="114">
        <v>0</v>
      </c>
      <c r="CX23" s="114">
        <v>0</v>
      </c>
      <c r="CY23" s="114">
        <v>0</v>
      </c>
    </row>
    <row r="24" spans="2:103" x14ac:dyDescent="0.2">
      <c r="B24" s="112">
        <v>0.15</v>
      </c>
      <c r="C24" s="114">
        <v>0</v>
      </c>
      <c r="D24" s="114">
        <v>0</v>
      </c>
      <c r="E24" s="114">
        <v>0</v>
      </c>
      <c r="F24" s="114">
        <v>0</v>
      </c>
      <c r="G24" s="114">
        <v>0</v>
      </c>
      <c r="H24" s="114">
        <v>0</v>
      </c>
      <c r="I24" s="114">
        <v>0</v>
      </c>
      <c r="J24" s="114">
        <v>0</v>
      </c>
      <c r="K24" s="114">
        <v>3.9138943248532302E-4</v>
      </c>
      <c r="L24" s="114">
        <v>1.5655577299412899E-3</v>
      </c>
      <c r="M24" s="114">
        <v>4.3052837573385504E-3</v>
      </c>
      <c r="N24" s="114">
        <v>1.3307240704501001E-2</v>
      </c>
      <c r="O24" s="114">
        <v>4.9315068493150697E-2</v>
      </c>
      <c r="P24" s="114">
        <v>0.196086105675147</v>
      </c>
      <c r="Q24" s="114">
        <v>0.42818003913894298</v>
      </c>
      <c r="R24" s="114">
        <v>0.20313111545988299</v>
      </c>
      <c r="S24" s="114">
        <v>7.00587084148728E-2</v>
      </c>
      <c r="T24" s="114">
        <v>1.8786692759295499E-2</v>
      </c>
      <c r="U24" s="114">
        <v>5.0880626223091998E-3</v>
      </c>
      <c r="V24" s="114">
        <v>5.0880626223091998E-3</v>
      </c>
      <c r="W24" s="114">
        <v>1.95694716242661E-3</v>
      </c>
      <c r="X24" s="114">
        <v>0</v>
      </c>
      <c r="Y24" s="114">
        <v>7.8277886497064603E-4</v>
      </c>
      <c r="Z24" s="114">
        <v>3.9138943248532302E-4</v>
      </c>
      <c r="AA24" s="114">
        <v>7.8277886497064603E-4</v>
      </c>
      <c r="AB24" s="114">
        <v>0</v>
      </c>
      <c r="AC24" s="114">
        <v>0</v>
      </c>
      <c r="AD24" s="114">
        <v>0</v>
      </c>
      <c r="AE24" s="114">
        <v>0</v>
      </c>
      <c r="AF24" s="114">
        <v>0</v>
      </c>
      <c r="AG24" s="114">
        <v>0</v>
      </c>
      <c r="AH24" s="114">
        <v>0</v>
      </c>
      <c r="AI24" s="114">
        <v>0</v>
      </c>
      <c r="AJ24" s="114">
        <v>0</v>
      </c>
      <c r="AK24" s="114">
        <v>0</v>
      </c>
      <c r="AL24" s="114">
        <v>0</v>
      </c>
      <c r="AM24" s="114">
        <v>0</v>
      </c>
      <c r="AN24" s="114">
        <v>0</v>
      </c>
      <c r="AO24" s="114">
        <v>0</v>
      </c>
      <c r="AP24" s="114">
        <v>0</v>
      </c>
      <c r="AQ24" s="114">
        <v>0</v>
      </c>
      <c r="AR24" s="114">
        <v>0</v>
      </c>
      <c r="AS24" s="114">
        <v>0</v>
      </c>
      <c r="AT24" s="114">
        <v>0</v>
      </c>
      <c r="AU24" s="114">
        <v>0</v>
      </c>
      <c r="AV24" s="114">
        <v>3.9138943248532302E-4</v>
      </c>
      <c r="AW24" s="114">
        <v>0</v>
      </c>
      <c r="AX24" s="114">
        <v>0</v>
      </c>
      <c r="AY24" s="114">
        <v>0</v>
      </c>
      <c r="AZ24" s="114">
        <v>0</v>
      </c>
      <c r="BA24" s="114">
        <v>0</v>
      </c>
      <c r="BB24" s="114">
        <v>0</v>
      </c>
      <c r="BC24" s="114">
        <v>3.9138943248532302E-4</v>
      </c>
      <c r="BD24" s="114">
        <v>0</v>
      </c>
      <c r="BE24" s="114">
        <v>0</v>
      </c>
      <c r="BF24" s="114">
        <v>0</v>
      </c>
      <c r="BG24" s="114">
        <v>0</v>
      </c>
      <c r="BH24" s="114">
        <v>0</v>
      </c>
      <c r="BI24" s="114">
        <v>0</v>
      </c>
      <c r="BJ24" s="114">
        <v>0</v>
      </c>
      <c r="BK24" s="114">
        <v>0</v>
      </c>
      <c r="BL24" s="114">
        <v>0</v>
      </c>
      <c r="BM24" s="114">
        <v>0</v>
      </c>
      <c r="BN24" s="114">
        <v>0</v>
      </c>
      <c r="BO24" s="114">
        <v>0</v>
      </c>
      <c r="BP24" s="114">
        <v>0</v>
      </c>
      <c r="BQ24" s="114">
        <v>0</v>
      </c>
      <c r="BR24" s="114">
        <v>0</v>
      </c>
      <c r="BS24" s="114">
        <v>0</v>
      </c>
      <c r="BT24" s="114">
        <v>0</v>
      </c>
      <c r="BU24" s="114">
        <v>0</v>
      </c>
      <c r="BV24" s="114">
        <v>0</v>
      </c>
      <c r="BW24" s="114">
        <v>0</v>
      </c>
      <c r="BX24" s="114">
        <v>0</v>
      </c>
      <c r="BY24" s="114">
        <v>0</v>
      </c>
      <c r="BZ24" s="114">
        <v>0</v>
      </c>
      <c r="CA24" s="114">
        <v>0</v>
      </c>
      <c r="CB24" s="114">
        <v>0</v>
      </c>
      <c r="CC24" s="114">
        <v>0</v>
      </c>
      <c r="CD24" s="114">
        <v>0</v>
      </c>
      <c r="CE24" s="114">
        <v>0</v>
      </c>
      <c r="CF24" s="114">
        <v>0</v>
      </c>
      <c r="CG24" s="114">
        <v>0</v>
      </c>
      <c r="CH24" s="114">
        <v>0</v>
      </c>
      <c r="CI24" s="114">
        <v>0</v>
      </c>
      <c r="CJ24" s="114">
        <v>0</v>
      </c>
      <c r="CK24" s="114">
        <v>0</v>
      </c>
      <c r="CL24" s="114">
        <v>0</v>
      </c>
      <c r="CM24" s="114">
        <v>0</v>
      </c>
      <c r="CN24" s="114">
        <v>0</v>
      </c>
      <c r="CO24" s="114">
        <v>0</v>
      </c>
      <c r="CP24" s="114">
        <v>0</v>
      </c>
      <c r="CQ24" s="114">
        <v>0</v>
      </c>
      <c r="CR24" s="114">
        <v>0</v>
      </c>
      <c r="CS24" s="114">
        <v>0</v>
      </c>
      <c r="CT24" s="114">
        <v>0</v>
      </c>
      <c r="CU24" s="114">
        <v>0</v>
      </c>
      <c r="CV24" s="114">
        <v>0</v>
      </c>
      <c r="CW24" s="114">
        <v>0</v>
      </c>
      <c r="CX24" s="114">
        <v>0</v>
      </c>
      <c r="CY24" s="114">
        <v>0</v>
      </c>
    </row>
    <row r="25" spans="2:103" x14ac:dyDescent="0.2">
      <c r="B25" s="112">
        <v>0.16</v>
      </c>
      <c r="C25" s="114">
        <v>0</v>
      </c>
      <c r="D25" s="114">
        <v>0</v>
      </c>
      <c r="E25" s="114">
        <v>0</v>
      </c>
      <c r="F25" s="114">
        <v>0</v>
      </c>
      <c r="G25" s="114">
        <v>0</v>
      </c>
      <c r="H25" s="114">
        <v>0</v>
      </c>
      <c r="I25" s="114">
        <v>0</v>
      </c>
      <c r="J25" s="114">
        <v>0</v>
      </c>
      <c r="K25" s="114">
        <v>0</v>
      </c>
      <c r="L25" s="114">
        <v>0</v>
      </c>
      <c r="M25" s="114">
        <v>7.1149057274991104E-4</v>
      </c>
      <c r="N25" s="114">
        <v>6.7591604411241504E-3</v>
      </c>
      <c r="O25" s="114">
        <v>1.31625755958734E-2</v>
      </c>
      <c r="P25" s="114">
        <v>5.7630736392742798E-2</v>
      </c>
      <c r="Q25" s="114">
        <v>0.20241906794735001</v>
      </c>
      <c r="R25" s="114">
        <v>0.42049092849519698</v>
      </c>
      <c r="S25" s="114">
        <v>0.18996798292422601</v>
      </c>
      <c r="T25" s="114">
        <v>6.0832443970117403E-2</v>
      </c>
      <c r="U25" s="114">
        <v>2.5613660618996802E-2</v>
      </c>
      <c r="V25" s="114">
        <v>8.5378868729989298E-3</v>
      </c>
      <c r="W25" s="114">
        <v>5.3361792956243296E-3</v>
      </c>
      <c r="X25" s="114">
        <v>2.8459622909996398E-3</v>
      </c>
      <c r="Y25" s="114">
        <v>7.1149057274991104E-4</v>
      </c>
      <c r="Z25" s="114">
        <v>3.5574528637495601E-4</v>
      </c>
      <c r="AA25" s="114">
        <v>7.1149057274991104E-4</v>
      </c>
      <c r="AB25" s="114">
        <v>3.5574528637495601E-4</v>
      </c>
      <c r="AC25" s="114">
        <v>0</v>
      </c>
      <c r="AD25" s="114">
        <v>0</v>
      </c>
      <c r="AE25" s="114">
        <v>0</v>
      </c>
      <c r="AF25" s="114">
        <v>0</v>
      </c>
      <c r="AG25" s="114">
        <v>3.5574528637495601E-4</v>
      </c>
      <c r="AH25" s="114">
        <v>0</v>
      </c>
      <c r="AI25" s="114">
        <v>3.5574528637495601E-4</v>
      </c>
      <c r="AJ25" s="114">
        <v>3.5574528637495601E-4</v>
      </c>
      <c r="AK25" s="114">
        <v>0</v>
      </c>
      <c r="AL25" s="114">
        <v>0</v>
      </c>
      <c r="AM25" s="114">
        <v>0</v>
      </c>
      <c r="AN25" s="114">
        <v>0</v>
      </c>
      <c r="AO25" s="114">
        <v>0</v>
      </c>
      <c r="AP25" s="114">
        <v>0</v>
      </c>
      <c r="AQ25" s="114">
        <v>0</v>
      </c>
      <c r="AR25" s="114">
        <v>3.5574528637495601E-4</v>
      </c>
      <c r="AS25" s="114">
        <v>0</v>
      </c>
      <c r="AT25" s="114">
        <v>0</v>
      </c>
      <c r="AU25" s="114">
        <v>3.5574528637495601E-4</v>
      </c>
      <c r="AV25" s="114">
        <v>0</v>
      </c>
      <c r="AW25" s="114">
        <v>0</v>
      </c>
      <c r="AX25" s="114">
        <v>3.5574528637495601E-4</v>
      </c>
      <c r="AY25" s="114">
        <v>0</v>
      </c>
      <c r="AZ25" s="114">
        <v>0</v>
      </c>
      <c r="BA25" s="114">
        <v>0</v>
      </c>
      <c r="BB25" s="114">
        <v>3.5574528637495601E-4</v>
      </c>
      <c r="BC25" s="114">
        <v>3.5574528637495601E-4</v>
      </c>
      <c r="BD25" s="114">
        <v>3.5574528637495601E-4</v>
      </c>
      <c r="BE25" s="114">
        <v>0</v>
      </c>
      <c r="BF25" s="114">
        <v>0</v>
      </c>
      <c r="BG25" s="114">
        <v>0</v>
      </c>
      <c r="BH25" s="114">
        <v>0</v>
      </c>
      <c r="BI25" s="114">
        <v>0</v>
      </c>
      <c r="BJ25" s="114">
        <v>0</v>
      </c>
      <c r="BK25" s="114">
        <v>0</v>
      </c>
      <c r="BL25" s="114">
        <v>0</v>
      </c>
      <c r="BM25" s="114">
        <v>0</v>
      </c>
      <c r="BN25" s="114">
        <v>0</v>
      </c>
      <c r="BO25" s="114">
        <v>0</v>
      </c>
      <c r="BP25" s="114">
        <v>0</v>
      </c>
      <c r="BQ25" s="114">
        <v>0</v>
      </c>
      <c r="BR25" s="114">
        <v>0</v>
      </c>
      <c r="BS25" s="114">
        <v>0</v>
      </c>
      <c r="BT25" s="114">
        <v>0</v>
      </c>
      <c r="BU25" s="114">
        <v>0</v>
      </c>
      <c r="BV25" s="114">
        <v>3.5574528637495601E-4</v>
      </c>
      <c r="BW25" s="114">
        <v>0</v>
      </c>
      <c r="BX25" s="114">
        <v>0</v>
      </c>
      <c r="BY25" s="114">
        <v>0</v>
      </c>
      <c r="BZ25" s="114">
        <v>0</v>
      </c>
      <c r="CA25" s="114">
        <v>0</v>
      </c>
      <c r="CB25" s="114">
        <v>0</v>
      </c>
      <c r="CC25" s="114">
        <v>0</v>
      </c>
      <c r="CD25" s="114">
        <v>0</v>
      </c>
      <c r="CE25" s="114">
        <v>0</v>
      </c>
      <c r="CF25" s="114">
        <v>0</v>
      </c>
      <c r="CG25" s="114">
        <v>0</v>
      </c>
      <c r="CH25" s="114">
        <v>0</v>
      </c>
      <c r="CI25" s="114">
        <v>0</v>
      </c>
      <c r="CJ25" s="114">
        <v>0</v>
      </c>
      <c r="CK25" s="114">
        <v>0</v>
      </c>
      <c r="CL25" s="114">
        <v>0</v>
      </c>
      <c r="CM25" s="114">
        <v>0</v>
      </c>
      <c r="CN25" s="114">
        <v>0</v>
      </c>
      <c r="CO25" s="114">
        <v>0</v>
      </c>
      <c r="CP25" s="114">
        <v>0</v>
      </c>
      <c r="CQ25" s="114">
        <v>0</v>
      </c>
      <c r="CR25" s="114">
        <v>0</v>
      </c>
      <c r="CS25" s="114">
        <v>0</v>
      </c>
      <c r="CT25" s="114">
        <v>0</v>
      </c>
      <c r="CU25" s="114">
        <v>0</v>
      </c>
      <c r="CV25" s="114">
        <v>0</v>
      </c>
      <c r="CW25" s="114">
        <v>0</v>
      </c>
      <c r="CX25" s="114">
        <v>0</v>
      </c>
      <c r="CY25" s="114">
        <v>0</v>
      </c>
    </row>
    <row r="26" spans="2:103" x14ac:dyDescent="0.2">
      <c r="B26" s="112">
        <v>0.17</v>
      </c>
      <c r="C26" s="114">
        <v>0</v>
      </c>
      <c r="D26" s="114">
        <v>0</v>
      </c>
      <c r="E26" s="114">
        <v>0</v>
      </c>
      <c r="F26" s="114">
        <v>0</v>
      </c>
      <c r="G26" s="114">
        <v>0</v>
      </c>
      <c r="H26" s="114">
        <v>0</v>
      </c>
      <c r="I26" s="114">
        <v>0</v>
      </c>
      <c r="J26" s="114">
        <v>0</v>
      </c>
      <c r="K26" s="114">
        <v>0</v>
      </c>
      <c r="L26" s="114">
        <v>3.6630036630036597E-4</v>
      </c>
      <c r="M26" s="114">
        <v>0</v>
      </c>
      <c r="N26" s="114">
        <v>1.0989010989011E-3</v>
      </c>
      <c r="O26" s="114">
        <v>4.0293040293040297E-3</v>
      </c>
      <c r="P26" s="114">
        <v>1.8315018315018299E-2</v>
      </c>
      <c r="Q26" s="114">
        <v>5.45787545787546E-2</v>
      </c>
      <c r="R26" s="114">
        <v>0.212087912087912</v>
      </c>
      <c r="S26" s="114">
        <v>0.39670329670329701</v>
      </c>
      <c r="T26" s="114">
        <v>0.20769230769230801</v>
      </c>
      <c r="U26" s="114">
        <v>5.8608058608058601E-2</v>
      </c>
      <c r="V26" s="114">
        <v>2.3076923076923099E-2</v>
      </c>
      <c r="W26" s="114">
        <v>1.13553113553114E-2</v>
      </c>
      <c r="X26" s="114">
        <v>6.5934065934065899E-3</v>
      </c>
      <c r="Y26" s="114">
        <v>1.46520146520147E-3</v>
      </c>
      <c r="Z26" s="114">
        <v>1.46520146520147E-3</v>
      </c>
      <c r="AA26" s="114">
        <v>3.6630036630036597E-4</v>
      </c>
      <c r="AB26" s="114">
        <v>3.6630036630036597E-4</v>
      </c>
      <c r="AC26" s="114">
        <v>3.6630036630036597E-4</v>
      </c>
      <c r="AD26" s="114">
        <v>3.6630036630036597E-4</v>
      </c>
      <c r="AE26" s="114">
        <v>0</v>
      </c>
      <c r="AF26" s="114">
        <v>0</v>
      </c>
      <c r="AG26" s="114">
        <v>0</v>
      </c>
      <c r="AH26" s="114">
        <v>0</v>
      </c>
      <c r="AI26" s="114">
        <v>0</v>
      </c>
      <c r="AJ26" s="114">
        <v>0</v>
      </c>
      <c r="AK26" s="114">
        <v>0</v>
      </c>
      <c r="AL26" s="114">
        <v>0</v>
      </c>
      <c r="AM26" s="114">
        <v>0</v>
      </c>
      <c r="AN26" s="114">
        <v>3.6630036630036597E-4</v>
      </c>
      <c r="AO26" s="114">
        <v>3.6630036630036597E-4</v>
      </c>
      <c r="AP26" s="114">
        <v>0</v>
      </c>
      <c r="AQ26" s="114">
        <v>0</v>
      </c>
      <c r="AR26" s="114">
        <v>0</v>
      </c>
      <c r="AS26" s="114">
        <v>0</v>
      </c>
      <c r="AT26" s="114">
        <v>0</v>
      </c>
      <c r="AU26" s="114">
        <v>0</v>
      </c>
      <c r="AV26" s="114">
        <v>0</v>
      </c>
      <c r="AW26" s="114">
        <v>0</v>
      </c>
      <c r="AX26" s="114">
        <v>0</v>
      </c>
      <c r="AY26" s="114">
        <v>0</v>
      </c>
      <c r="AZ26" s="114">
        <v>0</v>
      </c>
      <c r="BA26" s="114">
        <v>0</v>
      </c>
      <c r="BB26" s="114">
        <v>0</v>
      </c>
      <c r="BC26" s="114">
        <v>0</v>
      </c>
      <c r="BD26" s="114">
        <v>0</v>
      </c>
      <c r="BE26" s="114">
        <v>0</v>
      </c>
      <c r="BF26" s="114">
        <v>0</v>
      </c>
      <c r="BG26" s="114">
        <v>0</v>
      </c>
      <c r="BH26" s="114">
        <v>0</v>
      </c>
      <c r="BI26" s="114">
        <v>0</v>
      </c>
      <c r="BJ26" s="114">
        <v>0</v>
      </c>
      <c r="BK26" s="114">
        <v>0</v>
      </c>
      <c r="BL26" s="114">
        <v>0</v>
      </c>
      <c r="BM26" s="114">
        <v>0</v>
      </c>
      <c r="BN26" s="114">
        <v>0</v>
      </c>
      <c r="BO26" s="114">
        <v>0</v>
      </c>
      <c r="BP26" s="114">
        <v>0</v>
      </c>
      <c r="BQ26" s="114">
        <v>0</v>
      </c>
      <c r="BR26" s="114">
        <v>0</v>
      </c>
      <c r="BS26" s="114">
        <v>3.6630036630036597E-4</v>
      </c>
      <c r="BT26" s="114">
        <v>0</v>
      </c>
      <c r="BU26" s="114">
        <v>0</v>
      </c>
      <c r="BV26" s="114">
        <v>0</v>
      </c>
      <c r="BW26" s="114">
        <v>0</v>
      </c>
      <c r="BX26" s="114">
        <v>0</v>
      </c>
      <c r="BY26" s="114">
        <v>0</v>
      </c>
      <c r="BZ26" s="114">
        <v>0</v>
      </c>
      <c r="CA26" s="114">
        <v>0</v>
      </c>
      <c r="CB26" s="114">
        <v>0</v>
      </c>
      <c r="CC26" s="114">
        <v>0</v>
      </c>
      <c r="CD26" s="114">
        <v>0</v>
      </c>
      <c r="CE26" s="114">
        <v>0</v>
      </c>
      <c r="CF26" s="114">
        <v>0</v>
      </c>
      <c r="CG26" s="114">
        <v>0</v>
      </c>
      <c r="CH26" s="114">
        <v>0</v>
      </c>
      <c r="CI26" s="114">
        <v>0</v>
      </c>
      <c r="CJ26" s="114">
        <v>0</v>
      </c>
      <c r="CK26" s="114">
        <v>0</v>
      </c>
      <c r="CL26" s="114">
        <v>0</v>
      </c>
      <c r="CM26" s="114">
        <v>0</v>
      </c>
      <c r="CN26" s="114">
        <v>0</v>
      </c>
      <c r="CO26" s="114">
        <v>0</v>
      </c>
      <c r="CP26" s="114">
        <v>0</v>
      </c>
      <c r="CQ26" s="114">
        <v>0</v>
      </c>
      <c r="CR26" s="114">
        <v>0</v>
      </c>
      <c r="CS26" s="114">
        <v>0</v>
      </c>
      <c r="CT26" s="114">
        <v>0</v>
      </c>
      <c r="CU26" s="114">
        <v>0</v>
      </c>
      <c r="CV26" s="114">
        <v>0</v>
      </c>
      <c r="CW26" s="114">
        <v>0</v>
      </c>
      <c r="CX26" s="114">
        <v>0</v>
      </c>
      <c r="CY26" s="114">
        <v>0</v>
      </c>
    </row>
    <row r="27" spans="2:103" x14ac:dyDescent="0.2">
      <c r="B27" s="112">
        <v>0.18</v>
      </c>
      <c r="C27" s="114">
        <v>0</v>
      </c>
      <c r="D27" s="114">
        <v>0</v>
      </c>
      <c r="E27" s="114">
        <v>0</v>
      </c>
      <c r="F27" s="114">
        <v>0</v>
      </c>
      <c r="G27" s="114">
        <v>0</v>
      </c>
      <c r="H27" s="114">
        <v>0</v>
      </c>
      <c r="I27" s="114">
        <v>0</v>
      </c>
      <c r="J27" s="114">
        <v>0</v>
      </c>
      <c r="K27" s="114">
        <v>0</v>
      </c>
      <c r="L27" s="114">
        <v>0</v>
      </c>
      <c r="M27" s="114">
        <v>0</v>
      </c>
      <c r="N27" s="114">
        <v>1.09449106165633E-3</v>
      </c>
      <c r="O27" s="114">
        <v>2.1889821233126599E-3</v>
      </c>
      <c r="P27" s="114">
        <v>3.6483035388544301E-3</v>
      </c>
      <c r="Q27" s="114">
        <v>2.4078803356439301E-2</v>
      </c>
      <c r="R27" s="114">
        <v>5.8008026267785499E-2</v>
      </c>
      <c r="S27" s="114">
        <v>0.19883254286756699</v>
      </c>
      <c r="T27" s="114">
        <v>0.37431594308646499</v>
      </c>
      <c r="U27" s="114">
        <v>0.19773805180591</v>
      </c>
      <c r="V27" s="114">
        <v>8.6099963516964598E-2</v>
      </c>
      <c r="W27" s="114">
        <v>2.2984312294782899E-2</v>
      </c>
      <c r="X27" s="114">
        <v>1.5322874863188601E-2</v>
      </c>
      <c r="Y27" s="114">
        <v>5.1076249543962103E-3</v>
      </c>
      <c r="Z27" s="114">
        <v>3.2834731849689901E-3</v>
      </c>
      <c r="AA27" s="114">
        <v>1.8241517694272201E-3</v>
      </c>
      <c r="AB27" s="114">
        <v>7.2966070777088696E-4</v>
      </c>
      <c r="AC27" s="114">
        <v>1.09449106165633E-3</v>
      </c>
      <c r="AD27" s="114">
        <v>0</v>
      </c>
      <c r="AE27" s="114">
        <v>3.6483035388544299E-4</v>
      </c>
      <c r="AF27" s="114">
        <v>7.2966070777088696E-4</v>
      </c>
      <c r="AG27" s="114">
        <v>0</v>
      </c>
      <c r="AH27" s="114">
        <v>3.6483035388544299E-4</v>
      </c>
      <c r="AI27" s="114">
        <v>0</v>
      </c>
      <c r="AJ27" s="114">
        <v>0</v>
      </c>
      <c r="AK27" s="114">
        <v>0</v>
      </c>
      <c r="AL27" s="114">
        <v>3.6483035388544299E-4</v>
      </c>
      <c r="AM27" s="114">
        <v>0</v>
      </c>
      <c r="AN27" s="114">
        <v>0</v>
      </c>
      <c r="AO27" s="114">
        <v>0</v>
      </c>
      <c r="AP27" s="114">
        <v>0</v>
      </c>
      <c r="AQ27" s="114">
        <v>0</v>
      </c>
      <c r="AR27" s="114">
        <v>0</v>
      </c>
      <c r="AS27" s="114">
        <v>0</v>
      </c>
      <c r="AT27" s="114">
        <v>0</v>
      </c>
      <c r="AU27" s="114">
        <v>0</v>
      </c>
      <c r="AV27" s="114">
        <v>0</v>
      </c>
      <c r="AW27" s="114">
        <v>3.6483035388544299E-4</v>
      </c>
      <c r="AX27" s="114">
        <v>0</v>
      </c>
      <c r="AY27" s="114">
        <v>3.6483035388544299E-4</v>
      </c>
      <c r="AZ27" s="114">
        <v>0</v>
      </c>
      <c r="BA27" s="114">
        <v>0</v>
      </c>
      <c r="BB27" s="114">
        <v>0</v>
      </c>
      <c r="BC27" s="114">
        <v>0</v>
      </c>
      <c r="BD27" s="114">
        <v>3.6483035388544299E-4</v>
      </c>
      <c r="BE27" s="114">
        <v>0</v>
      </c>
      <c r="BF27" s="114">
        <v>0</v>
      </c>
      <c r="BG27" s="114">
        <v>0</v>
      </c>
      <c r="BH27" s="114">
        <v>0</v>
      </c>
      <c r="BI27" s="114">
        <v>0</v>
      </c>
      <c r="BJ27" s="114">
        <v>0</v>
      </c>
      <c r="BK27" s="114">
        <v>0</v>
      </c>
      <c r="BL27" s="114">
        <v>0</v>
      </c>
      <c r="BM27" s="114">
        <v>0</v>
      </c>
      <c r="BN27" s="114">
        <v>0</v>
      </c>
      <c r="BO27" s="114">
        <v>0</v>
      </c>
      <c r="BP27" s="114">
        <v>0</v>
      </c>
      <c r="BQ27" s="114">
        <v>0</v>
      </c>
      <c r="BR27" s="114">
        <v>0</v>
      </c>
      <c r="BS27" s="114">
        <v>3.6483035388544299E-4</v>
      </c>
      <c r="BT27" s="114">
        <v>0</v>
      </c>
      <c r="BU27" s="114">
        <v>0</v>
      </c>
      <c r="BV27" s="114">
        <v>0</v>
      </c>
      <c r="BW27" s="114">
        <v>0</v>
      </c>
      <c r="BX27" s="114">
        <v>0</v>
      </c>
      <c r="BY27" s="114">
        <v>0</v>
      </c>
      <c r="BZ27" s="114">
        <v>0</v>
      </c>
      <c r="CA27" s="114">
        <v>3.6483035388544299E-4</v>
      </c>
      <c r="CB27" s="114">
        <v>0</v>
      </c>
      <c r="CC27" s="114">
        <v>0</v>
      </c>
      <c r="CD27" s="114">
        <v>0</v>
      </c>
      <c r="CE27" s="114">
        <v>0</v>
      </c>
      <c r="CF27" s="114">
        <v>0</v>
      </c>
      <c r="CG27" s="114">
        <v>0</v>
      </c>
      <c r="CH27" s="114">
        <v>0</v>
      </c>
      <c r="CI27" s="114">
        <v>0</v>
      </c>
      <c r="CJ27" s="114">
        <v>0</v>
      </c>
      <c r="CK27" s="114">
        <v>0</v>
      </c>
      <c r="CL27" s="114">
        <v>0</v>
      </c>
      <c r="CM27" s="114">
        <v>0</v>
      </c>
      <c r="CN27" s="114">
        <v>0</v>
      </c>
      <c r="CO27" s="114">
        <v>0</v>
      </c>
      <c r="CP27" s="114">
        <v>0</v>
      </c>
      <c r="CQ27" s="114">
        <v>0</v>
      </c>
      <c r="CR27" s="114">
        <v>0</v>
      </c>
      <c r="CS27" s="114">
        <v>0</v>
      </c>
      <c r="CT27" s="114">
        <v>0</v>
      </c>
      <c r="CU27" s="114">
        <v>0</v>
      </c>
      <c r="CV27" s="114">
        <v>0</v>
      </c>
      <c r="CW27" s="114">
        <v>0</v>
      </c>
      <c r="CX27" s="114">
        <v>0</v>
      </c>
      <c r="CY27" s="114">
        <v>0</v>
      </c>
    </row>
    <row r="28" spans="2:103" x14ac:dyDescent="0.2">
      <c r="B28" s="112">
        <v>0.19</v>
      </c>
      <c r="C28" s="114">
        <v>0</v>
      </c>
      <c r="D28" s="114">
        <v>0</v>
      </c>
      <c r="E28" s="114">
        <v>0</v>
      </c>
      <c r="F28" s="114">
        <v>0</v>
      </c>
      <c r="G28" s="114">
        <v>0</v>
      </c>
      <c r="H28" s="114">
        <v>0</v>
      </c>
      <c r="I28" s="114">
        <v>0</v>
      </c>
      <c r="J28" s="114">
        <v>0</v>
      </c>
      <c r="K28" s="114">
        <v>0</v>
      </c>
      <c r="L28" s="114">
        <v>0</v>
      </c>
      <c r="M28" s="114">
        <v>0</v>
      </c>
      <c r="N28" s="114">
        <v>3.5260930888575501E-4</v>
      </c>
      <c r="O28" s="114">
        <v>1.41043723554302E-3</v>
      </c>
      <c r="P28" s="114">
        <v>2.8208744710860401E-3</v>
      </c>
      <c r="Q28" s="114">
        <v>6.6995768688293397E-3</v>
      </c>
      <c r="R28" s="114">
        <v>2.8208744710860399E-2</v>
      </c>
      <c r="S28" s="114">
        <v>6.5232722143864594E-2</v>
      </c>
      <c r="T28" s="114">
        <v>0.19569816643159399</v>
      </c>
      <c r="U28" s="114">
        <v>0.36706629055007101</v>
      </c>
      <c r="V28" s="114">
        <v>0.201339915373766</v>
      </c>
      <c r="W28" s="114">
        <v>7.5458392101551502E-2</v>
      </c>
      <c r="X28" s="114">
        <v>2.3272214386459801E-2</v>
      </c>
      <c r="Y28" s="114">
        <v>1.41043723554302E-2</v>
      </c>
      <c r="Z28" s="114">
        <v>4.93653032440056E-3</v>
      </c>
      <c r="AA28" s="114">
        <v>1.41043723554302E-3</v>
      </c>
      <c r="AB28" s="114">
        <v>3.1734837799717898E-3</v>
      </c>
      <c r="AC28" s="114">
        <v>1.76304654442877E-3</v>
      </c>
      <c r="AD28" s="114">
        <v>1.0578279266572599E-3</v>
      </c>
      <c r="AE28" s="114">
        <v>1.0578279266572599E-3</v>
      </c>
      <c r="AF28" s="114">
        <v>0</v>
      </c>
      <c r="AG28" s="114">
        <v>3.5260930888575501E-4</v>
      </c>
      <c r="AH28" s="114">
        <v>3.5260930888575501E-4</v>
      </c>
      <c r="AI28" s="114">
        <v>0</v>
      </c>
      <c r="AJ28" s="114">
        <v>0</v>
      </c>
      <c r="AK28" s="114">
        <v>3.5260930888575501E-4</v>
      </c>
      <c r="AL28" s="114">
        <v>0</v>
      </c>
      <c r="AM28" s="114">
        <v>0</v>
      </c>
      <c r="AN28" s="114">
        <v>0</v>
      </c>
      <c r="AO28" s="114">
        <v>0</v>
      </c>
      <c r="AP28" s="114">
        <v>0</v>
      </c>
      <c r="AQ28" s="114">
        <v>0</v>
      </c>
      <c r="AR28" s="114">
        <v>0</v>
      </c>
      <c r="AS28" s="114">
        <v>0</v>
      </c>
      <c r="AT28" s="114">
        <v>0</v>
      </c>
      <c r="AU28" s="114">
        <v>3.5260930888575501E-4</v>
      </c>
      <c r="AV28" s="114">
        <v>3.5260930888575501E-4</v>
      </c>
      <c r="AW28" s="114">
        <v>0</v>
      </c>
      <c r="AX28" s="114">
        <v>3.5260930888575501E-4</v>
      </c>
      <c r="AY28" s="114">
        <v>0</v>
      </c>
      <c r="AZ28" s="114">
        <v>0</v>
      </c>
      <c r="BA28" s="114">
        <v>0</v>
      </c>
      <c r="BB28" s="114">
        <v>0</v>
      </c>
      <c r="BC28" s="114">
        <v>0</v>
      </c>
      <c r="BD28" s="114">
        <v>3.5260930888575501E-4</v>
      </c>
      <c r="BE28" s="114">
        <v>0</v>
      </c>
      <c r="BF28" s="114">
        <v>0</v>
      </c>
      <c r="BG28" s="114">
        <v>3.5260930888575501E-4</v>
      </c>
      <c r="BH28" s="114">
        <v>0</v>
      </c>
      <c r="BI28" s="114">
        <v>0</v>
      </c>
      <c r="BJ28" s="114">
        <v>0</v>
      </c>
      <c r="BK28" s="114">
        <v>3.5260930888575501E-4</v>
      </c>
      <c r="BL28" s="114">
        <v>0</v>
      </c>
      <c r="BM28" s="114">
        <v>0</v>
      </c>
      <c r="BN28" s="114">
        <v>0</v>
      </c>
      <c r="BO28" s="114">
        <v>0</v>
      </c>
      <c r="BP28" s="114">
        <v>0</v>
      </c>
      <c r="BQ28" s="114">
        <v>0</v>
      </c>
      <c r="BR28" s="114">
        <v>3.5260930888575501E-4</v>
      </c>
      <c r="BS28" s="114">
        <v>0</v>
      </c>
      <c r="BT28" s="114">
        <v>0</v>
      </c>
      <c r="BU28" s="114">
        <v>0</v>
      </c>
      <c r="BV28" s="114">
        <v>0</v>
      </c>
      <c r="BW28" s="114">
        <v>0</v>
      </c>
      <c r="BX28" s="114">
        <v>0</v>
      </c>
      <c r="BY28" s="114">
        <v>0</v>
      </c>
      <c r="BZ28" s="114">
        <v>0</v>
      </c>
      <c r="CA28" s="114">
        <v>0</v>
      </c>
      <c r="CB28" s="114">
        <v>0</v>
      </c>
      <c r="CC28" s="114">
        <v>0</v>
      </c>
      <c r="CD28" s="114">
        <v>0</v>
      </c>
      <c r="CE28" s="114">
        <v>3.5260930888575501E-4</v>
      </c>
      <c r="CF28" s="114">
        <v>0</v>
      </c>
      <c r="CG28" s="114">
        <v>0</v>
      </c>
      <c r="CH28" s="114">
        <v>3.5260930888575501E-4</v>
      </c>
      <c r="CI28" s="114">
        <v>0</v>
      </c>
      <c r="CJ28" s="114">
        <v>0</v>
      </c>
      <c r="CK28" s="114">
        <v>3.5260930888575501E-4</v>
      </c>
      <c r="CL28" s="114">
        <v>0</v>
      </c>
      <c r="CM28" s="114">
        <v>3.5260930888575501E-4</v>
      </c>
      <c r="CN28" s="114">
        <v>0</v>
      </c>
      <c r="CO28" s="114">
        <v>0</v>
      </c>
      <c r="CP28" s="114">
        <v>0</v>
      </c>
      <c r="CQ28" s="114">
        <v>0</v>
      </c>
      <c r="CR28" s="114">
        <v>0</v>
      </c>
      <c r="CS28" s="114">
        <v>0</v>
      </c>
      <c r="CT28" s="114">
        <v>0</v>
      </c>
      <c r="CU28" s="114">
        <v>0</v>
      </c>
      <c r="CV28" s="114">
        <v>0</v>
      </c>
      <c r="CW28" s="114">
        <v>0</v>
      </c>
      <c r="CX28" s="114">
        <v>0</v>
      </c>
      <c r="CY28" s="114">
        <v>0</v>
      </c>
    </row>
    <row r="29" spans="2:103" x14ac:dyDescent="0.2">
      <c r="B29" s="112">
        <v>0.2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4">
        <v>0</v>
      </c>
      <c r="M29" s="114">
        <v>0</v>
      </c>
      <c r="N29" s="114">
        <v>0</v>
      </c>
      <c r="O29" s="114">
        <v>0</v>
      </c>
      <c r="P29" s="114">
        <v>6.6159444260668204E-4</v>
      </c>
      <c r="Q29" s="114">
        <v>2.6463777704267299E-3</v>
      </c>
      <c r="R29" s="114">
        <v>7.6083360899768396E-3</v>
      </c>
      <c r="S29" s="114">
        <v>2.7125372146874001E-2</v>
      </c>
      <c r="T29" s="114">
        <v>6.5828647039364904E-2</v>
      </c>
      <c r="U29" s="114">
        <v>0.197816738339398</v>
      </c>
      <c r="V29" s="114">
        <v>0.35891498511412501</v>
      </c>
      <c r="W29" s="114">
        <v>0.19980152166721801</v>
      </c>
      <c r="X29" s="114">
        <v>7.2444591465431696E-2</v>
      </c>
      <c r="Y29" s="114">
        <v>3.0102547138604E-2</v>
      </c>
      <c r="Z29" s="114">
        <v>1.65398610651671E-2</v>
      </c>
      <c r="AA29" s="114">
        <v>7.9391333112801797E-3</v>
      </c>
      <c r="AB29" s="114">
        <v>1.65398610651671E-3</v>
      </c>
      <c r="AC29" s="114">
        <v>1.9847833278200501E-3</v>
      </c>
      <c r="AD29" s="114">
        <v>2.3155805491233898E-3</v>
      </c>
      <c r="AE29" s="114">
        <v>3.3079722130334102E-4</v>
      </c>
      <c r="AF29" s="114">
        <v>0</v>
      </c>
      <c r="AG29" s="114">
        <v>0</v>
      </c>
      <c r="AH29" s="114">
        <v>3.3079722130334102E-4</v>
      </c>
      <c r="AI29" s="114">
        <v>0</v>
      </c>
      <c r="AJ29" s="114">
        <v>0</v>
      </c>
      <c r="AK29" s="114">
        <v>6.6159444260668204E-4</v>
      </c>
      <c r="AL29" s="114">
        <v>0</v>
      </c>
      <c r="AM29" s="114">
        <v>0</v>
      </c>
      <c r="AN29" s="114">
        <v>3.3079722130334102E-4</v>
      </c>
      <c r="AO29" s="114">
        <v>0</v>
      </c>
      <c r="AP29" s="114">
        <v>0</v>
      </c>
      <c r="AQ29" s="114">
        <v>0</v>
      </c>
      <c r="AR29" s="114">
        <v>0</v>
      </c>
      <c r="AS29" s="114">
        <v>3.3079722130334102E-4</v>
      </c>
      <c r="AT29" s="114">
        <v>3.3079722130334102E-4</v>
      </c>
      <c r="AU29" s="114">
        <v>0</v>
      </c>
      <c r="AV29" s="114">
        <v>0</v>
      </c>
      <c r="AW29" s="114">
        <v>3.3079722130334102E-4</v>
      </c>
      <c r="AX29" s="114">
        <v>0</v>
      </c>
      <c r="AY29" s="114">
        <v>0</v>
      </c>
      <c r="AZ29" s="114">
        <v>0</v>
      </c>
      <c r="BA29" s="114">
        <v>0</v>
      </c>
      <c r="BB29" s="114">
        <v>3.3079722130334102E-4</v>
      </c>
      <c r="BC29" s="114">
        <v>0</v>
      </c>
      <c r="BD29" s="114">
        <v>0</v>
      </c>
      <c r="BE29" s="114">
        <v>0</v>
      </c>
      <c r="BF29" s="114">
        <v>3.3079722130334102E-4</v>
      </c>
      <c r="BG29" s="114">
        <v>0</v>
      </c>
      <c r="BH29" s="114">
        <v>0</v>
      </c>
      <c r="BI29" s="114">
        <v>0</v>
      </c>
      <c r="BJ29" s="114">
        <v>0</v>
      </c>
      <c r="BK29" s="114">
        <v>0</v>
      </c>
      <c r="BL29" s="114">
        <v>0</v>
      </c>
      <c r="BM29" s="114">
        <v>0</v>
      </c>
      <c r="BN29" s="114">
        <v>0</v>
      </c>
      <c r="BO29" s="114">
        <v>0</v>
      </c>
      <c r="BP29" s="114">
        <v>0</v>
      </c>
      <c r="BQ29" s="114">
        <v>0</v>
      </c>
      <c r="BR29" s="114">
        <v>3.3079722130334102E-4</v>
      </c>
      <c r="BS29" s="114">
        <v>3.3079722130334102E-4</v>
      </c>
      <c r="BT29" s="114">
        <v>0</v>
      </c>
      <c r="BU29" s="114">
        <v>0</v>
      </c>
      <c r="BV29" s="114">
        <v>0</v>
      </c>
      <c r="BW29" s="114">
        <v>3.3079722130334102E-4</v>
      </c>
      <c r="BX29" s="114">
        <v>0</v>
      </c>
      <c r="BY29" s="114">
        <v>0</v>
      </c>
      <c r="BZ29" s="114">
        <v>3.3079722130334102E-4</v>
      </c>
      <c r="CA29" s="114">
        <v>3.3079722130334102E-4</v>
      </c>
      <c r="CB29" s="114">
        <v>0</v>
      </c>
      <c r="CC29" s="114">
        <v>0</v>
      </c>
      <c r="CD29" s="114">
        <v>0</v>
      </c>
      <c r="CE29" s="114">
        <v>0</v>
      </c>
      <c r="CF29" s="114">
        <v>9.923916639100229E-4</v>
      </c>
      <c r="CG29" s="114">
        <v>0</v>
      </c>
      <c r="CH29" s="114">
        <v>0</v>
      </c>
      <c r="CI29" s="114">
        <v>3.3079722130334102E-4</v>
      </c>
      <c r="CJ29" s="114">
        <v>0</v>
      </c>
      <c r="CK29" s="114">
        <v>3.3079722130334102E-4</v>
      </c>
      <c r="CL29" s="114">
        <v>0</v>
      </c>
      <c r="CM29" s="114">
        <v>0</v>
      </c>
      <c r="CN29" s="114">
        <v>0</v>
      </c>
      <c r="CO29" s="114">
        <v>0</v>
      </c>
      <c r="CP29" s="114">
        <v>0</v>
      </c>
      <c r="CQ29" s="114">
        <v>0</v>
      </c>
      <c r="CR29" s="114">
        <v>0</v>
      </c>
      <c r="CS29" s="114">
        <v>0</v>
      </c>
      <c r="CT29" s="114">
        <v>0</v>
      </c>
      <c r="CU29" s="114">
        <v>0</v>
      </c>
      <c r="CV29" s="114">
        <v>0</v>
      </c>
      <c r="CW29" s="114">
        <v>0</v>
      </c>
      <c r="CX29" s="114">
        <v>0</v>
      </c>
      <c r="CY29" s="114">
        <v>0</v>
      </c>
    </row>
    <row r="30" spans="2:103" x14ac:dyDescent="0.2">
      <c r="B30" s="112">
        <v>0.21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  <c r="H30" s="114">
        <v>0</v>
      </c>
      <c r="I30" s="114">
        <v>0</v>
      </c>
      <c r="J30" s="114">
        <v>0</v>
      </c>
      <c r="K30" s="114">
        <v>0</v>
      </c>
      <c r="L30" s="114">
        <v>0</v>
      </c>
      <c r="M30" s="114">
        <v>0</v>
      </c>
      <c r="N30" s="114">
        <v>0</v>
      </c>
      <c r="O30" s="114">
        <v>3.2669062397909201E-4</v>
      </c>
      <c r="P30" s="114">
        <v>6.5338124795818401E-4</v>
      </c>
      <c r="Q30" s="114">
        <v>9.800718719372751E-4</v>
      </c>
      <c r="R30" s="114">
        <v>3.9202874877491004E-3</v>
      </c>
      <c r="S30" s="114">
        <v>1.0780790591309999E-2</v>
      </c>
      <c r="T30" s="114">
        <v>2.4175106174452801E-2</v>
      </c>
      <c r="U30" s="114">
        <v>7.1871937275400199E-2</v>
      </c>
      <c r="V30" s="114">
        <v>0.204835021234891</v>
      </c>
      <c r="W30" s="114">
        <v>0.35282587389741898</v>
      </c>
      <c r="X30" s="114">
        <v>0.187520418163999</v>
      </c>
      <c r="Y30" s="114">
        <v>7.4158771643253796E-2</v>
      </c>
      <c r="Z30" s="114">
        <v>2.7115321790264602E-2</v>
      </c>
      <c r="AA30" s="114">
        <v>1.5027768703038199E-2</v>
      </c>
      <c r="AB30" s="114">
        <v>6.5338124795818403E-3</v>
      </c>
      <c r="AC30" s="114">
        <v>2.2868343678536401E-3</v>
      </c>
      <c r="AD30" s="114">
        <v>2.9402156158118298E-3</v>
      </c>
      <c r="AE30" s="114">
        <v>2.61352499183273E-3</v>
      </c>
      <c r="AF30" s="114">
        <v>1.30676249591637E-3</v>
      </c>
      <c r="AG30" s="114">
        <v>3.2669062397909201E-4</v>
      </c>
      <c r="AH30" s="114">
        <v>3.2669062397909201E-4</v>
      </c>
      <c r="AI30" s="114">
        <v>6.5338124795818401E-4</v>
      </c>
      <c r="AJ30" s="114">
        <v>6.5338124795818401E-4</v>
      </c>
      <c r="AK30" s="114">
        <v>3.2669062397909201E-4</v>
      </c>
      <c r="AL30" s="114">
        <v>3.2669062397909201E-4</v>
      </c>
      <c r="AM30" s="114">
        <v>0</v>
      </c>
      <c r="AN30" s="114">
        <v>3.2669062397909201E-4</v>
      </c>
      <c r="AO30" s="114">
        <v>0</v>
      </c>
      <c r="AP30" s="114">
        <v>0</v>
      </c>
      <c r="AQ30" s="114">
        <v>0</v>
      </c>
      <c r="AR30" s="114">
        <v>6.5338124795818401E-4</v>
      </c>
      <c r="AS30" s="114">
        <v>0</v>
      </c>
      <c r="AT30" s="114">
        <v>3.2669062397909201E-4</v>
      </c>
      <c r="AU30" s="114">
        <v>3.2669062397909201E-4</v>
      </c>
      <c r="AV30" s="114">
        <v>3.2669062397909201E-4</v>
      </c>
      <c r="AW30" s="114">
        <v>3.2669062397909201E-4</v>
      </c>
      <c r="AX30" s="114">
        <v>3.2669062397909201E-4</v>
      </c>
      <c r="AY30" s="114">
        <v>0</v>
      </c>
      <c r="AZ30" s="114">
        <v>0</v>
      </c>
      <c r="BA30" s="114">
        <v>0</v>
      </c>
      <c r="BB30" s="114">
        <v>3.2669062397909201E-4</v>
      </c>
      <c r="BC30" s="114">
        <v>0</v>
      </c>
      <c r="BD30" s="114">
        <v>0</v>
      </c>
      <c r="BE30" s="114">
        <v>0</v>
      </c>
      <c r="BF30" s="114">
        <v>0</v>
      </c>
      <c r="BG30" s="114">
        <v>0</v>
      </c>
      <c r="BH30" s="114">
        <v>0</v>
      </c>
      <c r="BI30" s="114">
        <v>3.2669062397909201E-4</v>
      </c>
      <c r="BJ30" s="114">
        <v>6.5338124795818401E-4</v>
      </c>
      <c r="BK30" s="114">
        <v>3.2669062397909201E-4</v>
      </c>
      <c r="BL30" s="114">
        <v>3.2669062397909201E-4</v>
      </c>
      <c r="BM30" s="114">
        <v>0</v>
      </c>
      <c r="BN30" s="114">
        <v>0</v>
      </c>
      <c r="BO30" s="114">
        <v>0</v>
      </c>
      <c r="BP30" s="114">
        <v>6.5338124795818401E-4</v>
      </c>
      <c r="BQ30" s="114">
        <v>0</v>
      </c>
      <c r="BR30" s="114">
        <v>0</v>
      </c>
      <c r="BS30" s="114">
        <v>3.2669062397909201E-4</v>
      </c>
      <c r="BT30" s="114">
        <v>3.2669062397909201E-4</v>
      </c>
      <c r="BU30" s="114">
        <v>0</v>
      </c>
      <c r="BV30" s="114">
        <v>0</v>
      </c>
      <c r="BW30" s="114">
        <v>0</v>
      </c>
      <c r="BX30" s="114">
        <v>0</v>
      </c>
      <c r="BY30" s="114">
        <v>0</v>
      </c>
      <c r="BZ30" s="114">
        <v>0</v>
      </c>
      <c r="CA30" s="114">
        <v>3.2669062397909201E-4</v>
      </c>
      <c r="CB30" s="114">
        <v>0</v>
      </c>
      <c r="CC30" s="114">
        <v>3.2669062397909201E-4</v>
      </c>
      <c r="CD30" s="114">
        <v>3.2669062397909201E-4</v>
      </c>
      <c r="CE30" s="114">
        <v>0</v>
      </c>
      <c r="CF30" s="114">
        <v>0</v>
      </c>
      <c r="CG30" s="114">
        <v>0</v>
      </c>
      <c r="CH30" s="114">
        <v>0</v>
      </c>
      <c r="CI30" s="114">
        <v>0</v>
      </c>
      <c r="CJ30" s="114">
        <v>0</v>
      </c>
      <c r="CK30" s="114">
        <v>3.2669062397909201E-4</v>
      </c>
      <c r="CL30" s="114">
        <v>0</v>
      </c>
      <c r="CM30" s="114">
        <v>0</v>
      </c>
      <c r="CN30" s="114">
        <v>0</v>
      </c>
      <c r="CO30" s="114">
        <v>0</v>
      </c>
      <c r="CP30" s="114">
        <v>0</v>
      </c>
      <c r="CQ30" s="114">
        <v>0</v>
      </c>
      <c r="CR30" s="114">
        <v>0</v>
      </c>
      <c r="CS30" s="114">
        <v>0</v>
      </c>
      <c r="CT30" s="114">
        <v>3.2669062397909201E-4</v>
      </c>
      <c r="CU30" s="114">
        <v>0</v>
      </c>
      <c r="CV30" s="114">
        <v>0</v>
      </c>
      <c r="CW30" s="114">
        <v>0</v>
      </c>
      <c r="CX30" s="114">
        <v>0</v>
      </c>
      <c r="CY30" s="114">
        <v>0</v>
      </c>
    </row>
    <row r="31" spans="2:103" x14ac:dyDescent="0.2">
      <c r="B31" s="112">
        <v>0.22</v>
      </c>
      <c r="C31" s="114">
        <v>0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3.4710170079833402E-4</v>
      </c>
      <c r="N31" s="114">
        <v>0</v>
      </c>
      <c r="O31" s="114">
        <v>3.4710170079833402E-4</v>
      </c>
      <c r="P31" s="114">
        <v>0</v>
      </c>
      <c r="Q31" s="114">
        <v>1.041305102395E-3</v>
      </c>
      <c r="R31" s="114">
        <v>2.08261020479E-3</v>
      </c>
      <c r="S31" s="114">
        <v>4.1652204095800104E-3</v>
      </c>
      <c r="T31" s="114">
        <v>1.041305102395E-2</v>
      </c>
      <c r="U31" s="114">
        <v>2.88094411662617E-2</v>
      </c>
      <c r="V31" s="114">
        <v>6.4213814647691797E-2</v>
      </c>
      <c r="W31" s="114">
        <v>0.208261020479</v>
      </c>
      <c r="X31" s="114">
        <v>0.31343283582089598</v>
      </c>
      <c r="Y31" s="114">
        <v>0.19333564734467201</v>
      </c>
      <c r="Z31" s="114">
        <v>8.50399166955918E-2</v>
      </c>
      <c r="AA31" s="114">
        <v>3.6445678583825102E-2</v>
      </c>
      <c r="AB31" s="114">
        <v>1.8396390142311699E-2</v>
      </c>
      <c r="AC31" s="114">
        <v>1.28427629295384E-2</v>
      </c>
      <c r="AD31" s="114">
        <v>3.8181187087816702E-3</v>
      </c>
      <c r="AE31" s="114">
        <v>3.1239153071850102E-3</v>
      </c>
      <c r="AF31" s="114">
        <v>1.38840680319334E-3</v>
      </c>
      <c r="AG31" s="114">
        <v>1.041305102395E-3</v>
      </c>
      <c r="AH31" s="114">
        <v>3.4710170079833402E-4</v>
      </c>
      <c r="AI31" s="114">
        <v>6.9420340159666804E-4</v>
      </c>
      <c r="AJ31" s="114">
        <v>1.38840680319334E-3</v>
      </c>
      <c r="AK31" s="114">
        <v>3.4710170079833402E-4</v>
      </c>
      <c r="AL31" s="114">
        <v>3.4710170079833402E-4</v>
      </c>
      <c r="AM31" s="114">
        <v>3.4710170079833402E-4</v>
      </c>
      <c r="AN31" s="114">
        <v>0</v>
      </c>
      <c r="AO31" s="114">
        <v>6.9420340159666804E-4</v>
      </c>
      <c r="AP31" s="114">
        <v>0</v>
      </c>
      <c r="AQ31" s="114">
        <v>3.4710170079833402E-4</v>
      </c>
      <c r="AR31" s="114">
        <v>0</v>
      </c>
      <c r="AS31" s="114">
        <v>3.4710170079833402E-4</v>
      </c>
      <c r="AT31" s="114">
        <v>3.4710170079833402E-4</v>
      </c>
      <c r="AU31" s="114">
        <v>6.9420340159666804E-4</v>
      </c>
      <c r="AV31" s="114">
        <v>1.041305102395E-3</v>
      </c>
      <c r="AW31" s="114">
        <v>3.4710170079833402E-4</v>
      </c>
      <c r="AX31" s="114">
        <v>6.9420340159666804E-4</v>
      </c>
      <c r="AY31" s="114">
        <v>0</v>
      </c>
      <c r="AZ31" s="114">
        <v>0</v>
      </c>
      <c r="BA31" s="114">
        <v>3.4710170079833402E-4</v>
      </c>
      <c r="BB31" s="114">
        <v>0</v>
      </c>
      <c r="BC31" s="114">
        <v>0</v>
      </c>
      <c r="BD31" s="114">
        <v>3.4710170079833402E-4</v>
      </c>
      <c r="BE31" s="114">
        <v>0</v>
      </c>
      <c r="BF31" s="114">
        <v>3.4710170079833402E-4</v>
      </c>
      <c r="BG31" s="114">
        <v>0</v>
      </c>
      <c r="BH31" s="114">
        <v>0</v>
      </c>
      <c r="BI31" s="114">
        <v>0</v>
      </c>
      <c r="BJ31" s="114">
        <v>0</v>
      </c>
      <c r="BK31" s="114">
        <v>0</v>
      </c>
      <c r="BL31" s="114">
        <v>0</v>
      </c>
      <c r="BM31" s="114">
        <v>0</v>
      </c>
      <c r="BN31" s="114">
        <v>3.4710170079833402E-4</v>
      </c>
      <c r="BO31" s="114">
        <v>0</v>
      </c>
      <c r="BP31" s="114">
        <v>0</v>
      </c>
      <c r="BQ31" s="114">
        <v>0</v>
      </c>
      <c r="BR31" s="114">
        <v>0</v>
      </c>
      <c r="BS31" s="114">
        <v>0</v>
      </c>
      <c r="BT31" s="114">
        <v>0</v>
      </c>
      <c r="BU31" s="114">
        <v>0</v>
      </c>
      <c r="BV31" s="114">
        <v>3.4710170079833402E-4</v>
      </c>
      <c r="BW31" s="114">
        <v>0</v>
      </c>
      <c r="BX31" s="114">
        <v>0</v>
      </c>
      <c r="BY31" s="114">
        <v>0</v>
      </c>
      <c r="BZ31" s="114">
        <v>0</v>
      </c>
      <c r="CA31" s="114">
        <v>3.4710170079833402E-4</v>
      </c>
      <c r="CB31" s="114">
        <v>0</v>
      </c>
      <c r="CC31" s="114">
        <v>3.4710170079833402E-4</v>
      </c>
      <c r="CD31" s="114">
        <v>0</v>
      </c>
      <c r="CE31" s="114">
        <v>0</v>
      </c>
      <c r="CF31" s="114">
        <v>3.4710170079833402E-4</v>
      </c>
      <c r="CG31" s="114">
        <v>0</v>
      </c>
      <c r="CH31" s="114">
        <v>0</v>
      </c>
      <c r="CI31" s="114">
        <v>0</v>
      </c>
      <c r="CJ31" s="114">
        <v>6.9420340159666804E-4</v>
      </c>
      <c r="CK31" s="114">
        <v>0</v>
      </c>
      <c r="CL31" s="114">
        <v>0</v>
      </c>
      <c r="CM31" s="114">
        <v>0</v>
      </c>
      <c r="CN31" s="114">
        <v>0</v>
      </c>
      <c r="CO31" s="114">
        <v>0</v>
      </c>
      <c r="CP31" s="114">
        <v>0</v>
      </c>
      <c r="CQ31" s="114">
        <v>0</v>
      </c>
      <c r="CR31" s="114">
        <v>0</v>
      </c>
      <c r="CS31" s="114">
        <v>0</v>
      </c>
      <c r="CT31" s="114">
        <v>0</v>
      </c>
      <c r="CU31" s="114">
        <v>0</v>
      </c>
      <c r="CV31" s="114">
        <v>0</v>
      </c>
      <c r="CW31" s="114">
        <v>0</v>
      </c>
      <c r="CX31" s="114">
        <v>0</v>
      </c>
      <c r="CY31" s="114">
        <v>0</v>
      </c>
    </row>
    <row r="32" spans="2:103" x14ac:dyDescent="0.2">
      <c r="B32" s="112">
        <v>0.23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  <c r="H32" s="114">
        <v>0</v>
      </c>
      <c r="I32" s="114">
        <v>0</v>
      </c>
      <c r="J32" s="114">
        <v>0</v>
      </c>
      <c r="K32" s="114">
        <v>0</v>
      </c>
      <c r="L32" s="114">
        <v>0</v>
      </c>
      <c r="M32" s="114">
        <v>0</v>
      </c>
      <c r="N32" s="114">
        <v>3.3167495854063002E-4</v>
      </c>
      <c r="O32" s="114">
        <v>0</v>
      </c>
      <c r="P32" s="114">
        <v>3.3167495854063002E-4</v>
      </c>
      <c r="Q32" s="114">
        <v>3.3167495854063002E-4</v>
      </c>
      <c r="R32" s="114">
        <v>3.3167495854063002E-4</v>
      </c>
      <c r="S32" s="114">
        <v>2.6533996683250401E-3</v>
      </c>
      <c r="T32" s="114">
        <v>2.6533996683250401E-3</v>
      </c>
      <c r="U32" s="114">
        <v>9.2868988391376396E-3</v>
      </c>
      <c r="V32" s="114">
        <v>3.7810945273631803E-2</v>
      </c>
      <c r="W32" s="114">
        <v>7.6616915422885595E-2</v>
      </c>
      <c r="X32" s="114">
        <v>0.19402985074626899</v>
      </c>
      <c r="Y32" s="114">
        <v>0.318739635157546</v>
      </c>
      <c r="Z32" s="114">
        <v>0.19004975124378101</v>
      </c>
      <c r="AA32" s="114">
        <v>8.3582089552238795E-2</v>
      </c>
      <c r="AB32" s="114">
        <v>3.1177446102819199E-2</v>
      </c>
      <c r="AC32" s="114">
        <v>1.72470978441128E-2</v>
      </c>
      <c r="AD32" s="114">
        <v>6.3018242122719701E-3</v>
      </c>
      <c r="AE32" s="114">
        <v>5.3067993366500803E-3</v>
      </c>
      <c r="AF32" s="114">
        <v>4.6434494195688198E-3</v>
      </c>
      <c r="AG32" s="114">
        <v>6.6334991708126003E-4</v>
      </c>
      <c r="AH32" s="114">
        <v>1.3266998341625201E-3</v>
      </c>
      <c r="AI32" s="114">
        <v>1.6583747927031501E-3</v>
      </c>
      <c r="AJ32" s="114">
        <v>1.3266998341625201E-3</v>
      </c>
      <c r="AK32" s="114">
        <v>6.6334991708126003E-4</v>
      </c>
      <c r="AL32" s="114">
        <v>3.3167495854063002E-4</v>
      </c>
      <c r="AM32" s="114">
        <v>3.3167495854063002E-4</v>
      </c>
      <c r="AN32" s="114">
        <v>0</v>
      </c>
      <c r="AO32" s="114">
        <v>1.3266998341625201E-3</v>
      </c>
      <c r="AP32" s="114">
        <v>9.9502487562189005E-4</v>
      </c>
      <c r="AQ32" s="114">
        <v>6.6334991708126003E-4</v>
      </c>
      <c r="AR32" s="114">
        <v>3.3167495854063002E-4</v>
      </c>
      <c r="AS32" s="114">
        <v>0</v>
      </c>
      <c r="AT32" s="114">
        <v>6.6334991708126003E-4</v>
      </c>
      <c r="AU32" s="114">
        <v>0</v>
      </c>
      <c r="AV32" s="114">
        <v>3.3167495854063002E-4</v>
      </c>
      <c r="AW32" s="114">
        <v>3.3167495854063002E-4</v>
      </c>
      <c r="AX32" s="114">
        <v>3.3167495854063002E-4</v>
      </c>
      <c r="AY32" s="114">
        <v>0</v>
      </c>
      <c r="AZ32" s="114">
        <v>6.6334991708126003E-4</v>
      </c>
      <c r="BA32" s="114">
        <v>3.3167495854063002E-4</v>
      </c>
      <c r="BB32" s="114">
        <v>0</v>
      </c>
      <c r="BC32" s="114">
        <v>3.3167495854063002E-4</v>
      </c>
      <c r="BD32" s="114">
        <v>6.6334991708126003E-4</v>
      </c>
      <c r="BE32" s="114">
        <v>0</v>
      </c>
      <c r="BF32" s="114">
        <v>3.3167495854063002E-4</v>
      </c>
      <c r="BG32" s="114">
        <v>6.6334991708126003E-4</v>
      </c>
      <c r="BH32" s="114">
        <v>0</v>
      </c>
      <c r="BI32" s="114">
        <v>3.3167495854063002E-4</v>
      </c>
      <c r="BJ32" s="114">
        <v>0</v>
      </c>
      <c r="BK32" s="114">
        <v>0</v>
      </c>
      <c r="BL32" s="114">
        <v>0</v>
      </c>
      <c r="BM32" s="114">
        <v>0</v>
      </c>
      <c r="BN32" s="114">
        <v>0</v>
      </c>
      <c r="BO32" s="114">
        <v>0</v>
      </c>
      <c r="BP32" s="114">
        <v>0</v>
      </c>
      <c r="BQ32" s="114">
        <v>3.3167495854063002E-4</v>
      </c>
      <c r="BR32" s="114">
        <v>0</v>
      </c>
      <c r="BS32" s="114">
        <v>0</v>
      </c>
      <c r="BT32" s="114">
        <v>6.6334991708126003E-4</v>
      </c>
      <c r="BU32" s="114">
        <v>0</v>
      </c>
      <c r="BV32" s="114">
        <v>3.3167495854063002E-4</v>
      </c>
      <c r="BW32" s="114">
        <v>0</v>
      </c>
      <c r="BX32" s="114">
        <v>9.9502487562189005E-4</v>
      </c>
      <c r="BY32" s="114">
        <v>0</v>
      </c>
      <c r="BZ32" s="114">
        <v>0</v>
      </c>
      <c r="CA32" s="114">
        <v>0</v>
      </c>
      <c r="CB32" s="114">
        <v>3.3167495854063002E-4</v>
      </c>
      <c r="CC32" s="114">
        <v>0</v>
      </c>
      <c r="CD32" s="114">
        <v>0</v>
      </c>
      <c r="CE32" s="114">
        <v>0</v>
      </c>
      <c r="CF32" s="114">
        <v>3.3167495854063002E-4</v>
      </c>
      <c r="CG32" s="114">
        <v>0</v>
      </c>
      <c r="CH32" s="114">
        <v>0</v>
      </c>
      <c r="CI32" s="114">
        <v>3.3167495854063002E-4</v>
      </c>
      <c r="CJ32" s="114">
        <v>0</v>
      </c>
      <c r="CK32" s="114">
        <v>0</v>
      </c>
      <c r="CL32" s="114">
        <v>3.3167495854063002E-4</v>
      </c>
      <c r="CM32" s="114">
        <v>0</v>
      </c>
      <c r="CN32" s="114">
        <v>0</v>
      </c>
      <c r="CO32" s="114">
        <v>3.3167495854063002E-4</v>
      </c>
      <c r="CP32" s="114">
        <v>0</v>
      </c>
      <c r="CQ32" s="114">
        <v>0</v>
      </c>
      <c r="CR32" s="114">
        <v>0</v>
      </c>
      <c r="CS32" s="114">
        <v>0</v>
      </c>
      <c r="CT32" s="114">
        <v>0</v>
      </c>
      <c r="CU32" s="114">
        <v>0</v>
      </c>
      <c r="CV32" s="114">
        <v>0</v>
      </c>
      <c r="CW32" s="114">
        <v>0</v>
      </c>
      <c r="CX32" s="114">
        <v>0</v>
      </c>
      <c r="CY32" s="114">
        <v>0</v>
      </c>
    </row>
    <row r="33" spans="2:103" x14ac:dyDescent="0.2">
      <c r="B33" s="112">
        <v>0.24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  <c r="H33" s="114">
        <v>0</v>
      </c>
      <c r="I33" s="114">
        <v>0</v>
      </c>
      <c r="J33" s="114">
        <v>0</v>
      </c>
      <c r="K33" s="114">
        <v>0</v>
      </c>
      <c r="L33" s="114">
        <v>0</v>
      </c>
      <c r="M33" s="114">
        <v>0</v>
      </c>
      <c r="N33" s="114">
        <v>0</v>
      </c>
      <c r="O33" s="114">
        <v>0</v>
      </c>
      <c r="P33" s="114">
        <v>0</v>
      </c>
      <c r="Q33" s="114">
        <v>3.2414910858995103E-4</v>
      </c>
      <c r="R33" s="114">
        <v>9.72447325769854E-4</v>
      </c>
      <c r="S33" s="114">
        <v>6.4829821717990303E-4</v>
      </c>
      <c r="T33" s="114">
        <v>2.2690437601296598E-3</v>
      </c>
      <c r="U33" s="114">
        <v>8.1037277147487808E-3</v>
      </c>
      <c r="V33" s="114">
        <v>1.3614262560778001E-2</v>
      </c>
      <c r="W33" s="114">
        <v>3.2739059967585103E-2</v>
      </c>
      <c r="X33" s="114">
        <v>7.5850891410048596E-2</v>
      </c>
      <c r="Y33" s="114">
        <v>0.189951377633712</v>
      </c>
      <c r="Z33" s="114">
        <v>0.315072933549433</v>
      </c>
      <c r="AA33" s="114">
        <v>0.182495948136143</v>
      </c>
      <c r="AB33" s="114">
        <v>7.5202593192868705E-2</v>
      </c>
      <c r="AC33" s="114">
        <v>4.3760129659643397E-2</v>
      </c>
      <c r="AD33" s="114">
        <v>2.1717990275526702E-2</v>
      </c>
      <c r="AE33" s="114">
        <v>7.4554294975688797E-3</v>
      </c>
      <c r="AF33" s="114">
        <v>4.8622366288492702E-3</v>
      </c>
      <c r="AG33" s="114">
        <v>2.91734197730956E-3</v>
      </c>
      <c r="AH33" s="114">
        <v>3.2414910858995102E-3</v>
      </c>
      <c r="AI33" s="114">
        <v>3.2414910858995103E-4</v>
      </c>
      <c r="AJ33" s="114">
        <v>1.94489465153971E-3</v>
      </c>
      <c r="AK33" s="114">
        <v>1.29659643435981E-3</v>
      </c>
      <c r="AL33" s="114">
        <v>1.29659643435981E-3</v>
      </c>
      <c r="AM33" s="114">
        <v>6.4829821717990303E-4</v>
      </c>
      <c r="AN33" s="114">
        <v>0</v>
      </c>
      <c r="AO33" s="114">
        <v>9.72447325769854E-4</v>
      </c>
      <c r="AP33" s="114">
        <v>3.2414910858995103E-4</v>
      </c>
      <c r="AQ33" s="114">
        <v>0</v>
      </c>
      <c r="AR33" s="114">
        <v>3.2414910858995103E-4</v>
      </c>
      <c r="AS33" s="114">
        <v>3.2414910858995103E-4</v>
      </c>
      <c r="AT33" s="114">
        <v>6.4829821717990303E-4</v>
      </c>
      <c r="AU33" s="114">
        <v>3.2414910858995103E-4</v>
      </c>
      <c r="AV33" s="114">
        <v>3.2414910858995103E-4</v>
      </c>
      <c r="AW33" s="114">
        <v>6.4829821717990303E-4</v>
      </c>
      <c r="AX33" s="114">
        <v>9.72447325769854E-4</v>
      </c>
      <c r="AY33" s="114">
        <v>0</v>
      </c>
      <c r="AZ33" s="114">
        <v>3.2414910858995103E-4</v>
      </c>
      <c r="BA33" s="114">
        <v>0</v>
      </c>
      <c r="BB33" s="114">
        <v>3.2414910858995103E-4</v>
      </c>
      <c r="BC33" s="114">
        <v>0</v>
      </c>
      <c r="BD33" s="114">
        <v>3.2414910858995103E-4</v>
      </c>
      <c r="BE33" s="114">
        <v>3.2414910858995103E-4</v>
      </c>
      <c r="BF33" s="114">
        <v>9.72447325769854E-4</v>
      </c>
      <c r="BG33" s="114">
        <v>3.2414910858995103E-4</v>
      </c>
      <c r="BH33" s="114">
        <v>0</v>
      </c>
      <c r="BI33" s="114">
        <v>6.4829821717990303E-4</v>
      </c>
      <c r="BJ33" s="114">
        <v>3.2414910858995103E-4</v>
      </c>
      <c r="BK33" s="114">
        <v>0</v>
      </c>
      <c r="BL33" s="114">
        <v>3.2414910858995103E-4</v>
      </c>
      <c r="BM33" s="114">
        <v>3.2414910858995103E-4</v>
      </c>
      <c r="BN33" s="114">
        <v>3.2414910858995103E-4</v>
      </c>
      <c r="BO33" s="114">
        <v>3.2414910858995103E-4</v>
      </c>
      <c r="BP33" s="114">
        <v>0</v>
      </c>
      <c r="BQ33" s="114">
        <v>3.2414910858995103E-4</v>
      </c>
      <c r="BR33" s="114">
        <v>0</v>
      </c>
      <c r="BS33" s="114">
        <v>3.2414910858995103E-4</v>
      </c>
      <c r="BT33" s="114">
        <v>3.2414910858995103E-4</v>
      </c>
      <c r="BU33" s="114">
        <v>0</v>
      </c>
      <c r="BV33" s="114">
        <v>0</v>
      </c>
      <c r="BW33" s="114">
        <v>0</v>
      </c>
      <c r="BX33" s="114">
        <v>0</v>
      </c>
      <c r="BY33" s="114">
        <v>0</v>
      </c>
      <c r="BZ33" s="114">
        <v>0</v>
      </c>
      <c r="CA33" s="114">
        <v>6.4829821717990303E-4</v>
      </c>
      <c r="CB33" s="114">
        <v>3.2414910858995103E-4</v>
      </c>
      <c r="CC33" s="114">
        <v>3.2414910858995103E-4</v>
      </c>
      <c r="CD33" s="114">
        <v>0</v>
      </c>
      <c r="CE33" s="114">
        <v>0</v>
      </c>
      <c r="CF33" s="114">
        <v>0</v>
      </c>
      <c r="CG33" s="114">
        <v>0</v>
      </c>
      <c r="CH33" s="114">
        <v>0</v>
      </c>
      <c r="CI33" s="114">
        <v>3.2414910858995103E-4</v>
      </c>
      <c r="CJ33" s="114">
        <v>0</v>
      </c>
      <c r="CK33" s="114">
        <v>3.2414910858995103E-4</v>
      </c>
      <c r="CL33" s="114">
        <v>0</v>
      </c>
      <c r="CM33" s="114">
        <v>0</v>
      </c>
      <c r="CN33" s="114">
        <v>0</v>
      </c>
      <c r="CO33" s="114">
        <v>0</v>
      </c>
      <c r="CP33" s="114">
        <v>0</v>
      </c>
      <c r="CQ33" s="114">
        <v>0</v>
      </c>
      <c r="CR33" s="114">
        <v>3.2414910858995103E-4</v>
      </c>
      <c r="CS33" s="114">
        <v>0</v>
      </c>
      <c r="CT33" s="114">
        <v>3.2414910858995103E-4</v>
      </c>
      <c r="CU33" s="114">
        <v>0</v>
      </c>
      <c r="CV33" s="114">
        <v>0</v>
      </c>
      <c r="CW33" s="114">
        <v>0</v>
      </c>
      <c r="CX33" s="114">
        <v>0</v>
      </c>
      <c r="CY33" s="114">
        <v>0</v>
      </c>
    </row>
    <row r="34" spans="2:103" x14ac:dyDescent="0.2">
      <c r="B34" s="112">
        <v>0.25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  <c r="H34" s="114">
        <v>0</v>
      </c>
      <c r="I34" s="114">
        <v>0</v>
      </c>
      <c r="J34" s="114">
        <v>0</v>
      </c>
      <c r="K34" s="114">
        <v>0</v>
      </c>
      <c r="L34" s="114">
        <v>0</v>
      </c>
      <c r="M34" s="114">
        <v>0</v>
      </c>
      <c r="N34" s="114">
        <v>0</v>
      </c>
      <c r="O34" s="114">
        <v>0</v>
      </c>
      <c r="P34" s="114">
        <v>0</v>
      </c>
      <c r="Q34" s="114">
        <v>3.1847133757961798E-4</v>
      </c>
      <c r="R34" s="114">
        <v>3.1847133757961798E-4</v>
      </c>
      <c r="S34" s="114">
        <v>9.5541401273885405E-4</v>
      </c>
      <c r="T34" s="114">
        <v>1.5923566878980899E-3</v>
      </c>
      <c r="U34" s="114">
        <v>2.8662420382165599E-3</v>
      </c>
      <c r="V34" s="114">
        <v>7.9617834394904493E-3</v>
      </c>
      <c r="W34" s="114">
        <v>1.4968152866242E-2</v>
      </c>
      <c r="X34" s="114">
        <v>3.0891719745222899E-2</v>
      </c>
      <c r="Y34" s="114">
        <v>8.1528662420382203E-2</v>
      </c>
      <c r="Z34" s="114">
        <v>0.18121019108280301</v>
      </c>
      <c r="AA34" s="114">
        <v>0.30445859872611503</v>
      </c>
      <c r="AB34" s="114">
        <v>0.19044585987261101</v>
      </c>
      <c r="AC34" s="114">
        <v>8.4394904458598693E-2</v>
      </c>
      <c r="AD34" s="114">
        <v>3.53503184713376E-2</v>
      </c>
      <c r="AE34" s="114">
        <v>1.9426751592356701E-2</v>
      </c>
      <c r="AF34" s="114">
        <v>1.05095541401274E-2</v>
      </c>
      <c r="AG34" s="114">
        <v>7.3248407643312103E-3</v>
      </c>
      <c r="AH34" s="114">
        <v>2.5477707006369399E-3</v>
      </c>
      <c r="AI34" s="114">
        <v>2.5477707006369399E-3</v>
      </c>
      <c r="AJ34" s="114">
        <v>2.5477707006369399E-3</v>
      </c>
      <c r="AK34" s="114">
        <v>1.9108280254777101E-3</v>
      </c>
      <c r="AL34" s="114">
        <v>9.5541401273885405E-4</v>
      </c>
      <c r="AM34" s="114">
        <v>6.3694267515923596E-4</v>
      </c>
      <c r="AN34" s="114">
        <v>3.1847133757961798E-4</v>
      </c>
      <c r="AO34" s="114">
        <v>1.27388535031847E-3</v>
      </c>
      <c r="AP34" s="114">
        <v>6.3694267515923596E-4</v>
      </c>
      <c r="AQ34" s="114">
        <v>0</v>
      </c>
      <c r="AR34" s="114">
        <v>6.3694267515923596E-4</v>
      </c>
      <c r="AS34" s="114">
        <v>9.5541401273885405E-4</v>
      </c>
      <c r="AT34" s="114">
        <v>0</v>
      </c>
      <c r="AU34" s="114">
        <v>9.5541401273885405E-4</v>
      </c>
      <c r="AV34" s="114">
        <v>6.3694267515923596E-4</v>
      </c>
      <c r="AW34" s="114">
        <v>6.3694267515923596E-4</v>
      </c>
      <c r="AX34" s="114">
        <v>0</v>
      </c>
      <c r="AY34" s="114">
        <v>1.27388535031847E-3</v>
      </c>
      <c r="AZ34" s="114">
        <v>6.3694267515923596E-4</v>
      </c>
      <c r="BA34" s="114">
        <v>3.1847133757961798E-4</v>
      </c>
      <c r="BB34" s="114">
        <v>6.3694267515923596E-4</v>
      </c>
      <c r="BC34" s="114">
        <v>0</v>
      </c>
      <c r="BD34" s="114">
        <v>0</v>
      </c>
      <c r="BE34" s="114">
        <v>0</v>
      </c>
      <c r="BF34" s="114">
        <v>0</v>
      </c>
      <c r="BG34" s="114">
        <v>0</v>
      </c>
      <c r="BH34" s="114">
        <v>0</v>
      </c>
      <c r="BI34" s="114">
        <v>3.1847133757961798E-4</v>
      </c>
      <c r="BJ34" s="114">
        <v>0</v>
      </c>
      <c r="BK34" s="114">
        <v>6.3694267515923596E-4</v>
      </c>
      <c r="BL34" s="114">
        <v>0</v>
      </c>
      <c r="BM34" s="114">
        <v>6.3694267515923596E-4</v>
      </c>
      <c r="BN34" s="114">
        <v>3.1847133757961798E-4</v>
      </c>
      <c r="BO34" s="114">
        <v>3.1847133757961798E-4</v>
      </c>
      <c r="BP34" s="114">
        <v>0</v>
      </c>
      <c r="BQ34" s="114">
        <v>0</v>
      </c>
      <c r="BR34" s="114">
        <v>0</v>
      </c>
      <c r="BS34" s="114">
        <v>3.1847133757961798E-4</v>
      </c>
      <c r="BT34" s="114">
        <v>0</v>
      </c>
      <c r="BU34" s="114">
        <v>0</v>
      </c>
      <c r="BV34" s="114">
        <v>0</v>
      </c>
      <c r="BW34" s="114">
        <v>0</v>
      </c>
      <c r="BX34" s="114">
        <v>0</v>
      </c>
      <c r="BY34" s="114">
        <v>0</v>
      </c>
      <c r="BZ34" s="114">
        <v>3.1847133757961798E-4</v>
      </c>
      <c r="CA34" s="114">
        <v>6.3694267515923596E-4</v>
      </c>
      <c r="CB34" s="114">
        <v>3.1847133757961798E-4</v>
      </c>
      <c r="CC34" s="114">
        <v>0</v>
      </c>
      <c r="CD34" s="114">
        <v>0</v>
      </c>
      <c r="CE34" s="114">
        <v>0</v>
      </c>
      <c r="CF34" s="114">
        <v>0</v>
      </c>
      <c r="CG34" s="114">
        <v>0</v>
      </c>
      <c r="CH34" s="114">
        <v>3.1847133757961798E-4</v>
      </c>
      <c r="CI34" s="114">
        <v>3.1847133757961798E-4</v>
      </c>
      <c r="CJ34" s="114">
        <v>0</v>
      </c>
      <c r="CK34" s="114">
        <v>0</v>
      </c>
      <c r="CL34" s="114">
        <v>0</v>
      </c>
      <c r="CM34" s="114">
        <v>3.1847133757961798E-4</v>
      </c>
      <c r="CN34" s="114">
        <v>0</v>
      </c>
      <c r="CO34" s="114">
        <v>3.1847133757961798E-4</v>
      </c>
      <c r="CP34" s="114">
        <v>3.1847133757961798E-4</v>
      </c>
      <c r="CQ34" s="114">
        <v>0</v>
      </c>
      <c r="CR34" s="114">
        <v>0</v>
      </c>
      <c r="CS34" s="114">
        <v>0</v>
      </c>
      <c r="CT34" s="114">
        <v>0</v>
      </c>
      <c r="CU34" s="114">
        <v>0</v>
      </c>
      <c r="CV34" s="114">
        <v>0</v>
      </c>
      <c r="CW34" s="114">
        <v>0</v>
      </c>
      <c r="CX34" s="114">
        <v>0</v>
      </c>
      <c r="CY34" s="114">
        <v>0</v>
      </c>
    </row>
    <row r="35" spans="2:103" x14ac:dyDescent="0.2">
      <c r="B35" s="112">
        <v>0.26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  <c r="H35" s="114">
        <v>0</v>
      </c>
      <c r="I35" s="114">
        <v>0</v>
      </c>
      <c r="J35" s="114">
        <v>0</v>
      </c>
      <c r="K35" s="114">
        <v>0</v>
      </c>
      <c r="L35" s="114">
        <v>0</v>
      </c>
      <c r="M35" s="114">
        <v>0</v>
      </c>
      <c r="N35" s="114">
        <v>0</v>
      </c>
      <c r="O35" s="114">
        <v>0</v>
      </c>
      <c r="P35" s="114">
        <v>0</v>
      </c>
      <c r="Q35" s="114">
        <v>0</v>
      </c>
      <c r="R35" s="114">
        <v>3.0229746070132999E-4</v>
      </c>
      <c r="S35" s="114">
        <v>0</v>
      </c>
      <c r="T35" s="114">
        <v>6.0459492140265997E-4</v>
      </c>
      <c r="U35" s="114">
        <v>2.11608222490931E-3</v>
      </c>
      <c r="V35" s="114">
        <v>1.2091898428053199E-3</v>
      </c>
      <c r="W35" s="114">
        <v>3.3252720677146301E-3</v>
      </c>
      <c r="X35" s="114">
        <v>1.69286577992745E-2</v>
      </c>
      <c r="Y35" s="114">
        <v>3.0834340991535699E-2</v>
      </c>
      <c r="Z35" s="114">
        <v>7.7992744860943194E-2</v>
      </c>
      <c r="AA35" s="114">
        <v>0.18258766626360301</v>
      </c>
      <c r="AB35" s="114">
        <v>0.31529625151148699</v>
      </c>
      <c r="AC35" s="114">
        <v>0.18923821039903299</v>
      </c>
      <c r="AD35" s="114">
        <v>7.4969770253929896E-2</v>
      </c>
      <c r="AE35" s="114">
        <v>3.4764207980653002E-2</v>
      </c>
      <c r="AF35" s="114">
        <v>1.72309552599758E-2</v>
      </c>
      <c r="AG35" s="114">
        <v>1.05804111245466E-2</v>
      </c>
      <c r="AH35" s="114">
        <v>6.0459492140266004E-3</v>
      </c>
      <c r="AI35" s="114">
        <v>3.9298669891172904E-3</v>
      </c>
      <c r="AJ35" s="114">
        <v>2.4183796856106399E-3</v>
      </c>
      <c r="AK35" s="114">
        <v>9.0689238210399001E-4</v>
      </c>
      <c r="AL35" s="114">
        <v>1.81378476420798E-3</v>
      </c>
      <c r="AM35" s="114">
        <v>1.5114873035066501E-3</v>
      </c>
      <c r="AN35" s="114">
        <v>1.2091898428053199E-3</v>
      </c>
      <c r="AO35" s="114">
        <v>1.2091898428053199E-3</v>
      </c>
      <c r="AP35" s="114">
        <v>1.2091898428053199E-3</v>
      </c>
      <c r="AQ35" s="114">
        <v>1.5114873035066501E-3</v>
      </c>
      <c r="AR35" s="114">
        <v>6.0459492140265997E-4</v>
      </c>
      <c r="AS35" s="114">
        <v>6.0459492140265997E-4</v>
      </c>
      <c r="AT35" s="114">
        <v>1.2091898428053199E-3</v>
      </c>
      <c r="AU35" s="114">
        <v>3.0229746070132999E-4</v>
      </c>
      <c r="AV35" s="114">
        <v>3.0229746070132999E-4</v>
      </c>
      <c r="AW35" s="114">
        <v>9.0689238210399001E-4</v>
      </c>
      <c r="AX35" s="114">
        <v>3.0229746070132999E-4</v>
      </c>
      <c r="AY35" s="114">
        <v>6.0459492140265997E-4</v>
      </c>
      <c r="AZ35" s="114">
        <v>6.0459492140265997E-4</v>
      </c>
      <c r="BA35" s="114">
        <v>6.0459492140265997E-4</v>
      </c>
      <c r="BB35" s="114">
        <v>3.0229746070132999E-4</v>
      </c>
      <c r="BC35" s="114">
        <v>6.0459492140265997E-4</v>
      </c>
      <c r="BD35" s="114">
        <v>6.0459492140265997E-4</v>
      </c>
      <c r="BE35" s="114">
        <v>6.0459492140265997E-4</v>
      </c>
      <c r="BF35" s="114">
        <v>3.0229746070132999E-4</v>
      </c>
      <c r="BG35" s="114">
        <v>9.0689238210399001E-4</v>
      </c>
      <c r="BH35" s="114">
        <v>0</v>
      </c>
      <c r="BI35" s="114">
        <v>6.0459492140265997E-4</v>
      </c>
      <c r="BJ35" s="114">
        <v>6.0459492140265997E-4</v>
      </c>
      <c r="BK35" s="114">
        <v>3.0229746070132999E-4</v>
      </c>
      <c r="BL35" s="114">
        <v>0</v>
      </c>
      <c r="BM35" s="114">
        <v>3.0229746070132999E-4</v>
      </c>
      <c r="BN35" s="114">
        <v>3.0229746070132999E-4</v>
      </c>
      <c r="BO35" s="114">
        <v>9.0689238210399001E-4</v>
      </c>
      <c r="BP35" s="114">
        <v>6.0459492140265997E-4</v>
      </c>
      <c r="BQ35" s="114">
        <v>6.0459492140265997E-4</v>
      </c>
      <c r="BR35" s="114">
        <v>3.0229746070132999E-4</v>
      </c>
      <c r="BS35" s="114">
        <v>6.0459492140265997E-4</v>
      </c>
      <c r="BT35" s="114">
        <v>3.0229746070132999E-4</v>
      </c>
      <c r="BU35" s="114">
        <v>0</v>
      </c>
      <c r="BV35" s="114">
        <v>0</v>
      </c>
      <c r="BW35" s="114">
        <v>6.0459492140265997E-4</v>
      </c>
      <c r="BX35" s="114">
        <v>3.0229746070132999E-4</v>
      </c>
      <c r="BY35" s="114">
        <v>0</v>
      </c>
      <c r="BZ35" s="114">
        <v>0</v>
      </c>
      <c r="CA35" s="114">
        <v>9.0689238210399001E-4</v>
      </c>
      <c r="CB35" s="114">
        <v>0</v>
      </c>
      <c r="CC35" s="114">
        <v>0</v>
      </c>
      <c r="CD35" s="114">
        <v>3.0229746070132999E-4</v>
      </c>
      <c r="CE35" s="114">
        <v>0</v>
      </c>
      <c r="CF35" s="114">
        <v>3.0229746070132999E-4</v>
      </c>
      <c r="CG35" s="114">
        <v>0</v>
      </c>
      <c r="CH35" s="114">
        <v>0</v>
      </c>
      <c r="CI35" s="114">
        <v>3.0229746070132999E-4</v>
      </c>
      <c r="CJ35" s="114">
        <v>0</v>
      </c>
      <c r="CK35" s="114">
        <v>0</v>
      </c>
      <c r="CL35" s="114">
        <v>9.0689238210399001E-4</v>
      </c>
      <c r="CM35" s="114">
        <v>0</v>
      </c>
      <c r="CN35" s="114">
        <v>0</v>
      </c>
      <c r="CO35" s="114">
        <v>6.0459492140265997E-4</v>
      </c>
      <c r="CP35" s="114">
        <v>0</v>
      </c>
      <c r="CQ35" s="114">
        <v>0</v>
      </c>
      <c r="CR35" s="114">
        <v>3.0229746070132999E-4</v>
      </c>
      <c r="CS35" s="114">
        <v>3.0229746070132999E-4</v>
      </c>
      <c r="CT35" s="114">
        <v>0</v>
      </c>
      <c r="CU35" s="114">
        <v>0</v>
      </c>
      <c r="CV35" s="114">
        <v>0</v>
      </c>
      <c r="CW35" s="114">
        <v>0</v>
      </c>
      <c r="CX35" s="114">
        <v>0</v>
      </c>
      <c r="CY35" s="114">
        <v>6.0459492140265997E-4</v>
      </c>
    </row>
    <row r="36" spans="2:103" x14ac:dyDescent="0.2">
      <c r="B36" s="112">
        <v>0.27</v>
      </c>
      <c r="C36" s="114">
        <v>0</v>
      </c>
      <c r="D36" s="114">
        <v>0</v>
      </c>
      <c r="E36" s="114">
        <v>0</v>
      </c>
      <c r="F36" s="114">
        <v>0</v>
      </c>
      <c r="G36" s="114">
        <v>0</v>
      </c>
      <c r="H36" s="114">
        <v>0</v>
      </c>
      <c r="I36" s="114">
        <v>0</v>
      </c>
      <c r="J36" s="114">
        <v>0</v>
      </c>
      <c r="K36" s="114">
        <v>0</v>
      </c>
      <c r="L36" s="114">
        <v>0</v>
      </c>
      <c r="M36" s="114">
        <v>0</v>
      </c>
      <c r="N36" s="114">
        <v>0</v>
      </c>
      <c r="O36" s="114">
        <v>0</v>
      </c>
      <c r="P36" s="114">
        <v>0</v>
      </c>
      <c r="Q36" s="114">
        <v>2.8137310073157002E-4</v>
      </c>
      <c r="R36" s="114">
        <v>0</v>
      </c>
      <c r="S36" s="114">
        <v>2.8137310073157002E-4</v>
      </c>
      <c r="T36" s="114">
        <v>2.8137310073157002E-4</v>
      </c>
      <c r="U36" s="114">
        <v>1.6882386043894199E-3</v>
      </c>
      <c r="V36" s="114">
        <v>2.2509848058525602E-3</v>
      </c>
      <c r="W36" s="114">
        <v>3.0951041080472699E-3</v>
      </c>
      <c r="X36" s="114">
        <v>6.7529544175576797E-3</v>
      </c>
      <c r="Y36" s="114">
        <v>1.7726505346088901E-2</v>
      </c>
      <c r="Z36" s="114">
        <v>3.2920652785593703E-2</v>
      </c>
      <c r="AA36" s="114">
        <v>6.2746201463140097E-2</v>
      </c>
      <c r="AB36" s="114">
        <v>0.17698368036015799</v>
      </c>
      <c r="AC36" s="114">
        <v>0.32554867754642702</v>
      </c>
      <c r="AD36" s="114">
        <v>0.176420934158694</v>
      </c>
      <c r="AE36" s="114">
        <v>7.4845244794597601E-2</v>
      </c>
      <c r="AF36" s="114">
        <v>3.4046145188519998E-2</v>
      </c>
      <c r="AG36" s="114">
        <v>2.0821609454136199E-2</v>
      </c>
      <c r="AH36" s="114">
        <v>1.29431626336522E-2</v>
      </c>
      <c r="AI36" s="114">
        <v>9.0039392234102407E-3</v>
      </c>
      <c r="AJ36" s="114">
        <v>5.3460889138998297E-3</v>
      </c>
      <c r="AK36" s="114">
        <v>3.9392234102419797E-3</v>
      </c>
      <c r="AL36" s="114">
        <v>1.9696117051209898E-3</v>
      </c>
      <c r="AM36" s="114">
        <v>2.8137310073157E-3</v>
      </c>
      <c r="AN36" s="114">
        <v>2.2509848058525602E-3</v>
      </c>
      <c r="AO36" s="114">
        <v>1.9696117051209898E-3</v>
      </c>
      <c r="AP36" s="114">
        <v>5.6274620146314004E-4</v>
      </c>
      <c r="AQ36" s="114">
        <v>1.6882386043894199E-3</v>
      </c>
      <c r="AR36" s="114">
        <v>1.1254924029262801E-3</v>
      </c>
      <c r="AS36" s="114">
        <v>1.6882386043894199E-3</v>
      </c>
      <c r="AT36" s="114">
        <v>1.9696117051209898E-3</v>
      </c>
      <c r="AU36" s="114">
        <v>8.4411930219470996E-4</v>
      </c>
      <c r="AV36" s="114">
        <v>2.8137310073157002E-4</v>
      </c>
      <c r="AW36" s="114">
        <v>8.4411930219470996E-4</v>
      </c>
      <c r="AX36" s="114">
        <v>0</v>
      </c>
      <c r="AY36" s="114">
        <v>2.8137310073157002E-4</v>
      </c>
      <c r="AZ36" s="114">
        <v>5.6274620146314004E-4</v>
      </c>
      <c r="BA36" s="114">
        <v>5.6274620146314004E-4</v>
      </c>
      <c r="BB36" s="114">
        <v>1.6882386043894199E-3</v>
      </c>
      <c r="BC36" s="114">
        <v>5.6274620146314004E-4</v>
      </c>
      <c r="BD36" s="114">
        <v>2.8137310073157002E-4</v>
      </c>
      <c r="BE36" s="114">
        <v>5.6274620146314004E-4</v>
      </c>
      <c r="BF36" s="114">
        <v>0</v>
      </c>
      <c r="BG36" s="114">
        <v>2.8137310073157002E-4</v>
      </c>
      <c r="BH36" s="114">
        <v>2.8137310073157002E-4</v>
      </c>
      <c r="BI36" s="114">
        <v>2.8137310073157002E-4</v>
      </c>
      <c r="BJ36" s="114">
        <v>5.6274620146314004E-4</v>
      </c>
      <c r="BK36" s="114">
        <v>5.6274620146314004E-4</v>
      </c>
      <c r="BL36" s="114">
        <v>8.4411930219470996E-4</v>
      </c>
      <c r="BM36" s="114">
        <v>0</v>
      </c>
      <c r="BN36" s="114">
        <v>0</v>
      </c>
      <c r="BO36" s="114">
        <v>5.6274620146314004E-4</v>
      </c>
      <c r="BP36" s="114">
        <v>2.8137310073157002E-4</v>
      </c>
      <c r="BQ36" s="114">
        <v>5.6274620146314004E-4</v>
      </c>
      <c r="BR36" s="114">
        <v>0</v>
      </c>
      <c r="BS36" s="114">
        <v>0</v>
      </c>
      <c r="BT36" s="114">
        <v>2.8137310073157002E-4</v>
      </c>
      <c r="BU36" s="114">
        <v>0</v>
      </c>
      <c r="BV36" s="114">
        <v>2.8137310073157002E-4</v>
      </c>
      <c r="BW36" s="114">
        <v>2.8137310073157002E-4</v>
      </c>
      <c r="BX36" s="114">
        <v>0</v>
      </c>
      <c r="BY36" s="114">
        <v>2.8137310073157002E-4</v>
      </c>
      <c r="BZ36" s="114">
        <v>0</v>
      </c>
      <c r="CA36" s="114">
        <v>0</v>
      </c>
      <c r="CB36" s="114">
        <v>2.8137310073157002E-4</v>
      </c>
      <c r="CC36" s="114">
        <v>8.4411930219470996E-4</v>
      </c>
      <c r="CD36" s="114">
        <v>0</v>
      </c>
      <c r="CE36" s="114">
        <v>2.8137310073157002E-4</v>
      </c>
      <c r="CF36" s="114">
        <v>0</v>
      </c>
      <c r="CG36" s="114">
        <v>8.4411930219470996E-4</v>
      </c>
      <c r="CH36" s="114">
        <v>2.8137310073157002E-4</v>
      </c>
      <c r="CI36" s="114">
        <v>2.8137310073157002E-4</v>
      </c>
      <c r="CJ36" s="114">
        <v>0</v>
      </c>
      <c r="CK36" s="114">
        <v>2.8137310073157002E-4</v>
      </c>
      <c r="CL36" s="114">
        <v>0</v>
      </c>
      <c r="CM36" s="114">
        <v>0</v>
      </c>
      <c r="CN36" s="114">
        <v>0</v>
      </c>
      <c r="CO36" s="114">
        <v>0</v>
      </c>
      <c r="CP36" s="114">
        <v>0</v>
      </c>
      <c r="CQ36" s="114">
        <v>2.8137310073157002E-4</v>
      </c>
      <c r="CR36" s="114">
        <v>0</v>
      </c>
      <c r="CS36" s="114">
        <v>0</v>
      </c>
      <c r="CT36" s="114">
        <v>0</v>
      </c>
      <c r="CU36" s="114">
        <v>2.8137310073157002E-4</v>
      </c>
      <c r="CV36" s="114">
        <v>2.8137310073157002E-4</v>
      </c>
      <c r="CW36" s="114">
        <v>2.8137310073157002E-4</v>
      </c>
      <c r="CX36" s="114">
        <v>0</v>
      </c>
      <c r="CY36" s="114">
        <v>0</v>
      </c>
    </row>
    <row r="37" spans="2:103" x14ac:dyDescent="0.2">
      <c r="B37" s="112">
        <v>0.28000000000000003</v>
      </c>
      <c r="C37" s="114">
        <v>0</v>
      </c>
      <c r="D37" s="114">
        <v>0</v>
      </c>
      <c r="E37" s="114">
        <v>0</v>
      </c>
      <c r="F37" s="114">
        <v>0</v>
      </c>
      <c r="G37" s="114">
        <v>0</v>
      </c>
      <c r="H37" s="114">
        <v>0</v>
      </c>
      <c r="I37" s="114">
        <v>0</v>
      </c>
      <c r="J37" s="114">
        <v>0</v>
      </c>
      <c r="K37" s="114">
        <v>0</v>
      </c>
      <c r="L37" s="114">
        <v>0</v>
      </c>
      <c r="M37" s="114">
        <v>0</v>
      </c>
      <c r="N37" s="114">
        <v>0</v>
      </c>
      <c r="O37" s="114">
        <v>0</v>
      </c>
      <c r="P37" s="114">
        <v>0</v>
      </c>
      <c r="Q37" s="114">
        <v>2.9824038174768898E-4</v>
      </c>
      <c r="R37" s="114">
        <v>2.9824038174768898E-4</v>
      </c>
      <c r="S37" s="114">
        <v>0</v>
      </c>
      <c r="T37" s="114">
        <v>5.9648076349537698E-4</v>
      </c>
      <c r="U37" s="114">
        <v>8.9472114524306596E-4</v>
      </c>
      <c r="V37" s="114">
        <v>1.4912019087384399E-3</v>
      </c>
      <c r="W37" s="114">
        <v>1.78944229048613E-3</v>
      </c>
      <c r="X37" s="114">
        <v>3.2806441992245701E-3</v>
      </c>
      <c r="Y37" s="114">
        <v>8.0524903071875903E-3</v>
      </c>
      <c r="Z37" s="114">
        <v>2.05785863405905E-2</v>
      </c>
      <c r="AA37" s="114">
        <v>3.4595884282731901E-2</v>
      </c>
      <c r="AB37" s="114">
        <v>8.1121383835371305E-2</v>
      </c>
      <c r="AC37" s="114">
        <v>0.17745302713987501</v>
      </c>
      <c r="AD37" s="114">
        <v>0.292573814494483</v>
      </c>
      <c r="AE37" s="114">
        <v>0.18073367133909901</v>
      </c>
      <c r="AF37" s="114">
        <v>8.1717864598866694E-2</v>
      </c>
      <c r="AG37" s="114">
        <v>3.6683566954965698E-2</v>
      </c>
      <c r="AH37" s="114">
        <v>1.7596182523113599E-2</v>
      </c>
      <c r="AI37" s="114">
        <v>1.28243364151506E-2</v>
      </c>
      <c r="AJ37" s="114">
        <v>6.2630480167014599E-3</v>
      </c>
      <c r="AK37" s="114">
        <v>4.4736057262153303E-3</v>
      </c>
      <c r="AL37" s="114">
        <v>3.8771249627199498E-3</v>
      </c>
      <c r="AM37" s="114">
        <v>3.5788845809722599E-3</v>
      </c>
      <c r="AN37" s="114">
        <v>2.0876826722338198E-3</v>
      </c>
      <c r="AO37" s="114">
        <v>8.9472114524306596E-4</v>
      </c>
      <c r="AP37" s="114">
        <v>1.4912019087384399E-3</v>
      </c>
      <c r="AQ37" s="114">
        <v>1.78944229048613E-3</v>
      </c>
      <c r="AR37" s="114">
        <v>2.9824038174768898E-4</v>
      </c>
      <c r="AS37" s="114">
        <v>8.9472114524306596E-4</v>
      </c>
      <c r="AT37" s="114">
        <v>1.4912019087384399E-3</v>
      </c>
      <c r="AU37" s="114">
        <v>8.9472114524306596E-4</v>
      </c>
      <c r="AV37" s="114">
        <v>5.9648076349537698E-4</v>
      </c>
      <c r="AW37" s="114">
        <v>0</v>
      </c>
      <c r="AX37" s="114">
        <v>5.9648076349537698E-4</v>
      </c>
      <c r="AY37" s="114">
        <v>1.1929615269907501E-3</v>
      </c>
      <c r="AZ37" s="114">
        <v>8.9472114524306596E-4</v>
      </c>
      <c r="BA37" s="114">
        <v>8.9472114524306596E-4</v>
      </c>
      <c r="BB37" s="114">
        <v>2.9824038174768898E-4</v>
      </c>
      <c r="BC37" s="114">
        <v>1.1929615269907501E-3</v>
      </c>
      <c r="BD37" s="114">
        <v>5.9648076349537698E-4</v>
      </c>
      <c r="BE37" s="114">
        <v>2.9824038174768898E-4</v>
      </c>
      <c r="BF37" s="114">
        <v>2.9824038174768898E-4</v>
      </c>
      <c r="BG37" s="114">
        <v>2.9824038174768898E-4</v>
      </c>
      <c r="BH37" s="114">
        <v>2.9824038174768898E-4</v>
      </c>
      <c r="BI37" s="114">
        <v>5.9648076349537698E-4</v>
      </c>
      <c r="BJ37" s="114">
        <v>2.9824038174768898E-4</v>
      </c>
      <c r="BK37" s="114">
        <v>5.9648076349537698E-4</v>
      </c>
      <c r="BL37" s="114">
        <v>0</v>
      </c>
      <c r="BM37" s="114">
        <v>5.9648076349537698E-4</v>
      </c>
      <c r="BN37" s="114">
        <v>0</v>
      </c>
      <c r="BO37" s="114">
        <v>0</v>
      </c>
      <c r="BP37" s="114">
        <v>2.9824038174768898E-4</v>
      </c>
      <c r="BQ37" s="114">
        <v>8.9472114524306596E-4</v>
      </c>
      <c r="BR37" s="114">
        <v>0</v>
      </c>
      <c r="BS37" s="114">
        <v>5.9648076349537698E-4</v>
      </c>
      <c r="BT37" s="114">
        <v>8.9472114524306596E-4</v>
      </c>
      <c r="BU37" s="114">
        <v>5.9648076349537698E-4</v>
      </c>
      <c r="BV37" s="114">
        <v>0</v>
      </c>
      <c r="BW37" s="114">
        <v>2.9824038174768898E-4</v>
      </c>
      <c r="BX37" s="114">
        <v>2.9824038174768898E-4</v>
      </c>
      <c r="BY37" s="114">
        <v>5.9648076349537698E-4</v>
      </c>
      <c r="BZ37" s="114">
        <v>8.9472114524306596E-4</v>
      </c>
      <c r="CA37" s="114">
        <v>0</v>
      </c>
      <c r="CB37" s="114">
        <v>0</v>
      </c>
      <c r="CC37" s="114">
        <v>0</v>
      </c>
      <c r="CD37" s="114">
        <v>2.9824038174768898E-4</v>
      </c>
      <c r="CE37" s="114">
        <v>2.9824038174768898E-4</v>
      </c>
      <c r="CF37" s="114">
        <v>0</v>
      </c>
      <c r="CG37" s="114">
        <v>2.9824038174768898E-4</v>
      </c>
      <c r="CH37" s="114">
        <v>2.9824038174768898E-4</v>
      </c>
      <c r="CI37" s="114">
        <v>0</v>
      </c>
      <c r="CJ37" s="114">
        <v>0</v>
      </c>
      <c r="CK37" s="114">
        <v>0</v>
      </c>
      <c r="CL37" s="114">
        <v>2.9824038174768898E-4</v>
      </c>
      <c r="CM37" s="114">
        <v>2.9824038174768898E-4</v>
      </c>
      <c r="CN37" s="114">
        <v>2.9824038174768898E-4</v>
      </c>
      <c r="CO37" s="114">
        <v>5.9648076349537698E-4</v>
      </c>
      <c r="CP37" s="114">
        <v>2.9824038174768898E-4</v>
      </c>
      <c r="CQ37" s="114">
        <v>0</v>
      </c>
      <c r="CR37" s="114">
        <v>2.9824038174768898E-4</v>
      </c>
      <c r="CS37" s="114">
        <v>0</v>
      </c>
      <c r="CT37" s="114">
        <v>2.9824038174768898E-4</v>
      </c>
      <c r="CU37" s="114">
        <v>5.9648076349537698E-4</v>
      </c>
      <c r="CV37" s="114">
        <v>2.9824038174768898E-4</v>
      </c>
      <c r="CW37" s="114">
        <v>0</v>
      </c>
      <c r="CX37" s="114">
        <v>0</v>
      </c>
      <c r="CY37" s="114">
        <v>0</v>
      </c>
    </row>
    <row r="38" spans="2:103" x14ac:dyDescent="0.2">
      <c r="B38" s="112">
        <v>0.28999999999999998</v>
      </c>
      <c r="C38" s="114">
        <v>0</v>
      </c>
      <c r="D38" s="114">
        <v>0</v>
      </c>
      <c r="E38" s="114">
        <v>0</v>
      </c>
      <c r="F38" s="114">
        <v>0</v>
      </c>
      <c r="G38" s="114">
        <v>0</v>
      </c>
      <c r="H38" s="114">
        <v>0</v>
      </c>
      <c r="I38" s="114">
        <v>0</v>
      </c>
      <c r="J38" s="114">
        <v>0</v>
      </c>
      <c r="K38" s="114">
        <v>0</v>
      </c>
      <c r="L38" s="114">
        <v>0</v>
      </c>
      <c r="M38" s="114">
        <v>0</v>
      </c>
      <c r="N38" s="114">
        <v>0</v>
      </c>
      <c r="O38" s="114">
        <v>0</v>
      </c>
      <c r="P38" s="114">
        <v>0</v>
      </c>
      <c r="Q38" s="114">
        <v>0</v>
      </c>
      <c r="R38" s="114">
        <v>3.0048076923076898E-4</v>
      </c>
      <c r="S38" s="114">
        <v>0</v>
      </c>
      <c r="T38" s="114">
        <v>0</v>
      </c>
      <c r="U38" s="114">
        <v>6.0096153846153795E-4</v>
      </c>
      <c r="V38" s="114">
        <v>6.0096153846153795E-4</v>
      </c>
      <c r="W38" s="114">
        <v>2.1033653846153802E-3</v>
      </c>
      <c r="X38" s="114">
        <v>2.1033653846153802E-3</v>
      </c>
      <c r="Y38" s="114">
        <v>5.1081730769230796E-3</v>
      </c>
      <c r="Z38" s="114">
        <v>9.9158653846153806E-3</v>
      </c>
      <c r="AA38" s="114">
        <v>2.1634615384615401E-2</v>
      </c>
      <c r="AB38" s="114">
        <v>3.6057692307692298E-2</v>
      </c>
      <c r="AC38" s="114">
        <v>8.4134615384615405E-2</v>
      </c>
      <c r="AD38" s="114">
        <v>0.17487980769230799</v>
      </c>
      <c r="AE38" s="114">
        <v>0.28635817307692302</v>
      </c>
      <c r="AF38" s="114">
        <v>0.17578125</v>
      </c>
      <c r="AG38" s="114">
        <v>7.2415865384615405E-2</v>
      </c>
      <c r="AH38" s="114">
        <v>3.9663461538461502E-2</v>
      </c>
      <c r="AI38" s="114">
        <v>2.0132211538461502E-2</v>
      </c>
      <c r="AJ38" s="114">
        <v>1.35216346153846E-2</v>
      </c>
      <c r="AK38" s="114">
        <v>9.9158653846153806E-3</v>
      </c>
      <c r="AL38" s="114">
        <v>4.8076923076923097E-3</v>
      </c>
      <c r="AM38" s="114">
        <v>5.4086538461538504E-3</v>
      </c>
      <c r="AN38" s="114">
        <v>2.70432692307692E-3</v>
      </c>
      <c r="AO38" s="114">
        <v>1.20192307692308E-3</v>
      </c>
      <c r="AP38" s="114">
        <v>1.20192307692308E-3</v>
      </c>
      <c r="AQ38" s="114">
        <v>9.0144230769230796E-4</v>
      </c>
      <c r="AR38" s="114">
        <v>2.1033653846153802E-3</v>
      </c>
      <c r="AS38" s="114">
        <v>1.20192307692308E-3</v>
      </c>
      <c r="AT38" s="114">
        <v>1.20192307692308E-3</v>
      </c>
      <c r="AU38" s="114">
        <v>3.0048076923076898E-4</v>
      </c>
      <c r="AV38" s="114">
        <v>1.20192307692308E-3</v>
      </c>
      <c r="AW38" s="114">
        <v>9.0144230769230796E-4</v>
      </c>
      <c r="AX38" s="114">
        <v>6.0096153846153795E-4</v>
      </c>
      <c r="AY38" s="114">
        <v>1.20192307692308E-3</v>
      </c>
      <c r="AZ38" s="114">
        <v>1.20192307692308E-3</v>
      </c>
      <c r="BA38" s="114">
        <v>1.5024038461538499E-3</v>
      </c>
      <c r="BB38" s="114">
        <v>6.0096153846153795E-4</v>
      </c>
      <c r="BC38" s="114">
        <v>0</v>
      </c>
      <c r="BD38" s="114">
        <v>6.0096153846153795E-4</v>
      </c>
      <c r="BE38" s="114">
        <v>3.0048076923076898E-4</v>
      </c>
      <c r="BF38" s="114">
        <v>6.0096153846153795E-4</v>
      </c>
      <c r="BG38" s="114">
        <v>9.0144230769230796E-4</v>
      </c>
      <c r="BH38" s="114">
        <v>3.0048076923076898E-4</v>
      </c>
      <c r="BI38" s="114">
        <v>6.0096153846153795E-4</v>
      </c>
      <c r="BJ38" s="114">
        <v>1.80288461538462E-3</v>
      </c>
      <c r="BK38" s="114">
        <v>9.0144230769230796E-4</v>
      </c>
      <c r="BL38" s="114">
        <v>6.0096153846153795E-4</v>
      </c>
      <c r="BM38" s="114">
        <v>0</v>
      </c>
      <c r="BN38" s="114">
        <v>0</v>
      </c>
      <c r="BO38" s="114">
        <v>3.0048076923076898E-4</v>
      </c>
      <c r="BP38" s="114">
        <v>6.0096153846153795E-4</v>
      </c>
      <c r="BQ38" s="114">
        <v>6.0096153846153795E-4</v>
      </c>
      <c r="BR38" s="114">
        <v>3.0048076923076898E-4</v>
      </c>
      <c r="BS38" s="114">
        <v>3.0048076923076898E-4</v>
      </c>
      <c r="BT38" s="114">
        <v>3.0048076923076898E-4</v>
      </c>
      <c r="BU38" s="114">
        <v>1.20192307692308E-3</v>
      </c>
      <c r="BV38" s="114">
        <v>3.0048076923076898E-4</v>
      </c>
      <c r="BW38" s="114">
        <v>6.0096153846153795E-4</v>
      </c>
      <c r="BX38" s="114">
        <v>3.0048076923076898E-4</v>
      </c>
      <c r="BY38" s="114">
        <v>0</v>
      </c>
      <c r="BZ38" s="114">
        <v>0</v>
      </c>
      <c r="CA38" s="114">
        <v>0</v>
      </c>
      <c r="CB38" s="114">
        <v>3.0048076923076898E-4</v>
      </c>
      <c r="CC38" s="114">
        <v>3.0048076923076898E-4</v>
      </c>
      <c r="CD38" s="114">
        <v>0</v>
      </c>
      <c r="CE38" s="114">
        <v>3.0048076923076898E-4</v>
      </c>
      <c r="CF38" s="114">
        <v>1.20192307692308E-3</v>
      </c>
      <c r="CG38" s="114">
        <v>0</v>
      </c>
      <c r="CH38" s="114">
        <v>6.0096153846153795E-4</v>
      </c>
      <c r="CI38" s="114">
        <v>0</v>
      </c>
      <c r="CJ38" s="114">
        <v>9.0144230769230796E-4</v>
      </c>
      <c r="CK38" s="114">
        <v>3.0048076923076898E-4</v>
      </c>
      <c r="CL38" s="114">
        <v>0</v>
      </c>
      <c r="CM38" s="114">
        <v>0</v>
      </c>
      <c r="CN38" s="114">
        <v>0</v>
      </c>
      <c r="CO38" s="114">
        <v>0</v>
      </c>
      <c r="CP38" s="114">
        <v>6.0096153846153795E-4</v>
      </c>
      <c r="CQ38" s="114">
        <v>3.0048076923076898E-4</v>
      </c>
      <c r="CR38" s="114">
        <v>0</v>
      </c>
      <c r="CS38" s="114">
        <v>0</v>
      </c>
      <c r="CT38" s="114">
        <v>0</v>
      </c>
      <c r="CU38" s="114">
        <v>3.0048076923076898E-4</v>
      </c>
      <c r="CV38" s="114">
        <v>0</v>
      </c>
      <c r="CW38" s="114">
        <v>0</v>
      </c>
      <c r="CX38" s="114">
        <v>0</v>
      </c>
      <c r="CY38" s="114">
        <v>0</v>
      </c>
    </row>
    <row r="39" spans="2:103" x14ac:dyDescent="0.2">
      <c r="B39" s="112">
        <v>0.3</v>
      </c>
      <c r="C39" s="114">
        <v>0</v>
      </c>
      <c r="D39" s="114">
        <v>0</v>
      </c>
      <c r="E39" s="114">
        <v>0</v>
      </c>
      <c r="F39" s="114">
        <v>0</v>
      </c>
      <c r="G39" s="114">
        <v>0</v>
      </c>
      <c r="H39" s="114">
        <v>0</v>
      </c>
      <c r="I39" s="114">
        <v>0</v>
      </c>
      <c r="J39" s="114">
        <v>0</v>
      </c>
      <c r="K39" s="114">
        <v>0</v>
      </c>
      <c r="L39" s="114">
        <v>0</v>
      </c>
      <c r="M39" s="114">
        <v>0</v>
      </c>
      <c r="N39" s="114">
        <v>0</v>
      </c>
      <c r="O39" s="114">
        <v>0</v>
      </c>
      <c r="P39" s="114">
        <v>0</v>
      </c>
      <c r="Q39" s="114">
        <v>0</v>
      </c>
      <c r="R39" s="114">
        <v>0</v>
      </c>
      <c r="S39" s="114">
        <v>0</v>
      </c>
      <c r="T39" s="114">
        <v>0</v>
      </c>
      <c r="U39" s="114">
        <v>0</v>
      </c>
      <c r="V39" s="114">
        <v>8.7924970691676397E-4</v>
      </c>
      <c r="W39" s="114">
        <v>5.8616647127784297E-4</v>
      </c>
      <c r="X39" s="114">
        <v>2.3446658851113702E-3</v>
      </c>
      <c r="Y39" s="114">
        <v>3.22391559202814E-3</v>
      </c>
      <c r="Z39" s="114">
        <v>4.6893317702227403E-3</v>
      </c>
      <c r="AA39" s="114">
        <v>1.1137162954279E-2</v>
      </c>
      <c r="AB39" s="114">
        <v>1.7291910902696401E-2</v>
      </c>
      <c r="AC39" s="114">
        <v>3.8393903868698703E-2</v>
      </c>
      <c r="AD39" s="114">
        <v>7.6787807737397407E-2</v>
      </c>
      <c r="AE39" s="114">
        <v>0.16735052754982399</v>
      </c>
      <c r="AF39" s="114">
        <v>0.28810082063305997</v>
      </c>
      <c r="AG39" s="114">
        <v>0.17878077373974199</v>
      </c>
      <c r="AH39" s="114">
        <v>7.3270808909730395E-2</v>
      </c>
      <c r="AI39" s="114">
        <v>3.8980070339976601E-2</v>
      </c>
      <c r="AJ39" s="114">
        <v>2.3446658851113699E-2</v>
      </c>
      <c r="AK39" s="114">
        <v>1.4654161781946101E-2</v>
      </c>
      <c r="AL39" s="114">
        <v>5.5685814771395097E-3</v>
      </c>
      <c r="AM39" s="114">
        <v>6.4478311840562696E-3</v>
      </c>
      <c r="AN39" s="114">
        <v>7.0339976553341196E-3</v>
      </c>
      <c r="AO39" s="114">
        <v>2.9308323563892102E-3</v>
      </c>
      <c r="AP39" s="114">
        <v>3.5169988276670598E-3</v>
      </c>
      <c r="AQ39" s="114">
        <v>2.9308323563892102E-3</v>
      </c>
      <c r="AR39" s="114">
        <v>1.7584994138335299E-3</v>
      </c>
      <c r="AS39" s="114">
        <v>5.8616647127784297E-4</v>
      </c>
      <c r="AT39" s="114">
        <v>2.0515826494724499E-3</v>
      </c>
      <c r="AU39" s="114">
        <v>8.7924970691676397E-4</v>
      </c>
      <c r="AV39" s="114">
        <v>1.1723329425556901E-3</v>
      </c>
      <c r="AW39" s="114">
        <v>8.7924970691676397E-4</v>
      </c>
      <c r="AX39" s="114">
        <v>2.0515826494724499E-3</v>
      </c>
      <c r="AY39" s="114">
        <v>1.4654161781946101E-3</v>
      </c>
      <c r="AZ39" s="114">
        <v>1.4654161781946101E-3</v>
      </c>
      <c r="BA39" s="114">
        <v>1.1723329425556901E-3</v>
      </c>
      <c r="BB39" s="114">
        <v>0</v>
      </c>
      <c r="BC39" s="114">
        <v>5.8616647127784297E-4</v>
      </c>
      <c r="BD39" s="114">
        <v>8.7924970691676397E-4</v>
      </c>
      <c r="BE39" s="114">
        <v>5.8616647127784297E-4</v>
      </c>
      <c r="BF39" s="114">
        <v>1.4654161781946101E-3</v>
      </c>
      <c r="BG39" s="114">
        <v>5.8616647127784297E-4</v>
      </c>
      <c r="BH39" s="114">
        <v>8.7924970691676397E-4</v>
      </c>
      <c r="BI39" s="114">
        <v>8.7924970691676397E-4</v>
      </c>
      <c r="BJ39" s="114">
        <v>0</v>
      </c>
      <c r="BK39" s="114">
        <v>2.93083235638921E-4</v>
      </c>
      <c r="BL39" s="114">
        <v>8.7924970691676397E-4</v>
      </c>
      <c r="BM39" s="114">
        <v>2.93083235638921E-4</v>
      </c>
      <c r="BN39" s="114">
        <v>1.1723329425556901E-3</v>
      </c>
      <c r="BO39" s="114">
        <v>1.1723329425556901E-3</v>
      </c>
      <c r="BP39" s="114">
        <v>0</v>
      </c>
      <c r="BQ39" s="114">
        <v>0</v>
      </c>
      <c r="BR39" s="114">
        <v>8.7924970691676397E-4</v>
      </c>
      <c r="BS39" s="114">
        <v>2.93083235638921E-4</v>
      </c>
      <c r="BT39" s="114">
        <v>5.8616647127784297E-4</v>
      </c>
      <c r="BU39" s="114">
        <v>5.8616647127784297E-4</v>
      </c>
      <c r="BV39" s="114">
        <v>2.93083235638921E-4</v>
      </c>
      <c r="BW39" s="114">
        <v>8.7924970691676397E-4</v>
      </c>
      <c r="BX39" s="114">
        <v>2.93083235638921E-4</v>
      </c>
      <c r="BY39" s="114">
        <v>2.93083235638921E-4</v>
      </c>
      <c r="BZ39" s="114">
        <v>0</v>
      </c>
      <c r="CA39" s="114">
        <v>0</v>
      </c>
      <c r="CB39" s="114">
        <v>5.8616647127784297E-4</v>
      </c>
      <c r="CC39" s="114">
        <v>0</v>
      </c>
      <c r="CD39" s="114">
        <v>2.93083235638921E-4</v>
      </c>
      <c r="CE39" s="114">
        <v>2.93083235638921E-4</v>
      </c>
      <c r="CF39" s="114">
        <v>2.93083235638921E-4</v>
      </c>
      <c r="CG39" s="114">
        <v>0</v>
      </c>
      <c r="CH39" s="114">
        <v>0</v>
      </c>
      <c r="CI39" s="114">
        <v>2.93083235638921E-4</v>
      </c>
      <c r="CJ39" s="114">
        <v>8.7924970691676397E-4</v>
      </c>
      <c r="CK39" s="114">
        <v>2.93083235638921E-4</v>
      </c>
      <c r="CL39" s="114">
        <v>0</v>
      </c>
      <c r="CM39" s="114">
        <v>5.8616647127784297E-4</v>
      </c>
      <c r="CN39" s="114">
        <v>0</v>
      </c>
      <c r="CO39" s="114">
        <v>0</v>
      </c>
      <c r="CP39" s="114">
        <v>0</v>
      </c>
      <c r="CQ39" s="114">
        <v>2.93083235638921E-4</v>
      </c>
      <c r="CR39" s="114">
        <v>0</v>
      </c>
      <c r="CS39" s="114">
        <v>0</v>
      </c>
      <c r="CT39" s="114">
        <v>0</v>
      </c>
      <c r="CU39" s="114">
        <v>2.93083235638921E-4</v>
      </c>
      <c r="CV39" s="114">
        <v>0</v>
      </c>
      <c r="CW39" s="114">
        <v>0</v>
      </c>
      <c r="CX39" s="114">
        <v>0</v>
      </c>
      <c r="CY39" s="114">
        <v>2.93083235638921E-4</v>
      </c>
    </row>
    <row r="40" spans="2:103" x14ac:dyDescent="0.2">
      <c r="B40" s="112">
        <v>0.31</v>
      </c>
      <c r="C40" s="114">
        <v>0</v>
      </c>
      <c r="D40" s="114">
        <v>0</v>
      </c>
      <c r="E40" s="114">
        <v>0</v>
      </c>
      <c r="F40" s="114">
        <v>0</v>
      </c>
      <c r="G40" s="114">
        <v>0</v>
      </c>
      <c r="H40" s="114">
        <v>0</v>
      </c>
      <c r="I40" s="114">
        <v>0</v>
      </c>
      <c r="J40" s="114">
        <v>0</v>
      </c>
      <c r="K40" s="114">
        <v>0</v>
      </c>
      <c r="L40" s="114">
        <v>0</v>
      </c>
      <c r="M40" s="114">
        <v>0</v>
      </c>
      <c r="N40" s="114">
        <v>0</v>
      </c>
      <c r="O40" s="114">
        <v>0</v>
      </c>
      <c r="P40" s="114">
        <v>0</v>
      </c>
      <c r="Q40" s="114">
        <v>0</v>
      </c>
      <c r="R40" s="114">
        <v>0</v>
      </c>
      <c r="S40" s="114">
        <v>2.9859659599880601E-4</v>
      </c>
      <c r="T40" s="114">
        <v>2.9859659599880601E-4</v>
      </c>
      <c r="U40" s="114">
        <v>0</v>
      </c>
      <c r="V40" s="114">
        <v>0</v>
      </c>
      <c r="W40" s="114">
        <v>1.1943863839952199E-3</v>
      </c>
      <c r="X40" s="114">
        <v>5.9719319199761105E-4</v>
      </c>
      <c r="Y40" s="114">
        <v>1.79157957599283E-3</v>
      </c>
      <c r="Z40" s="114">
        <v>2.9859659599880601E-3</v>
      </c>
      <c r="AA40" s="114">
        <v>7.1663183039713304E-3</v>
      </c>
      <c r="AB40" s="114">
        <v>1.2242460435950999E-2</v>
      </c>
      <c r="AC40" s="114">
        <v>2.2096148103911601E-2</v>
      </c>
      <c r="AD40" s="114">
        <v>4.2400716631830399E-2</v>
      </c>
      <c r="AE40" s="114">
        <v>7.9426694535682296E-2</v>
      </c>
      <c r="AF40" s="114">
        <v>0.17318602567930699</v>
      </c>
      <c r="AG40" s="114">
        <v>0.27560465810689799</v>
      </c>
      <c r="AH40" s="114">
        <v>0.17617199163929501</v>
      </c>
      <c r="AI40" s="114">
        <v>7.5544938787697802E-2</v>
      </c>
      <c r="AJ40" s="114">
        <v>3.6130188115855499E-2</v>
      </c>
      <c r="AK40" s="114">
        <v>2.1498954911914E-2</v>
      </c>
      <c r="AL40" s="114">
        <v>1.4332636607942701E-2</v>
      </c>
      <c r="AM40" s="114">
        <v>6.8677217079725298E-3</v>
      </c>
      <c r="AN40" s="114">
        <v>5.0761421319797002E-3</v>
      </c>
      <c r="AO40" s="114">
        <v>4.1803523439832803E-3</v>
      </c>
      <c r="AP40" s="114">
        <v>3.2845625559868598E-3</v>
      </c>
      <c r="AQ40" s="114">
        <v>1.4929829799940301E-3</v>
      </c>
      <c r="AR40" s="114">
        <v>1.1943863839952199E-3</v>
      </c>
      <c r="AS40" s="114">
        <v>1.4929829799940301E-3</v>
      </c>
      <c r="AT40" s="114">
        <v>2.68736936398925E-3</v>
      </c>
      <c r="AU40" s="114">
        <v>1.4929829799940301E-3</v>
      </c>
      <c r="AV40" s="114">
        <v>8.9578978799641695E-4</v>
      </c>
      <c r="AW40" s="114">
        <v>8.9578978799641695E-4</v>
      </c>
      <c r="AX40" s="114">
        <v>8.9578978799641695E-4</v>
      </c>
      <c r="AY40" s="114">
        <v>1.1943863839952199E-3</v>
      </c>
      <c r="AZ40" s="114">
        <v>1.4929829799940301E-3</v>
      </c>
      <c r="BA40" s="114">
        <v>8.9578978799641695E-4</v>
      </c>
      <c r="BB40" s="114">
        <v>1.4929829799940301E-3</v>
      </c>
      <c r="BC40" s="114">
        <v>8.9578978799641695E-4</v>
      </c>
      <c r="BD40" s="114">
        <v>1.1943863839952199E-3</v>
      </c>
      <c r="BE40" s="114">
        <v>8.9578978799641695E-4</v>
      </c>
      <c r="BF40" s="114">
        <v>5.9719319199761105E-4</v>
      </c>
      <c r="BG40" s="114">
        <v>2.9859659599880601E-4</v>
      </c>
      <c r="BH40" s="114">
        <v>2.9859659599880601E-4</v>
      </c>
      <c r="BI40" s="114">
        <v>8.9578978799641695E-4</v>
      </c>
      <c r="BJ40" s="114">
        <v>2.9859659599880601E-4</v>
      </c>
      <c r="BK40" s="114">
        <v>5.9719319199761105E-4</v>
      </c>
      <c r="BL40" s="114">
        <v>8.9578978799641695E-4</v>
      </c>
      <c r="BM40" s="114">
        <v>2.9859659599880601E-4</v>
      </c>
      <c r="BN40" s="114">
        <v>5.9719319199761105E-4</v>
      </c>
      <c r="BO40" s="114">
        <v>5.9719319199761105E-4</v>
      </c>
      <c r="BP40" s="114">
        <v>2.9859659599880601E-4</v>
      </c>
      <c r="BQ40" s="114">
        <v>5.9719319199761105E-4</v>
      </c>
      <c r="BR40" s="114">
        <v>2.9859659599880601E-4</v>
      </c>
      <c r="BS40" s="114">
        <v>5.9719319199761105E-4</v>
      </c>
      <c r="BT40" s="114">
        <v>5.9719319199761105E-4</v>
      </c>
      <c r="BU40" s="114">
        <v>5.9719319199761105E-4</v>
      </c>
      <c r="BV40" s="114">
        <v>5.9719319199761105E-4</v>
      </c>
      <c r="BW40" s="114">
        <v>5.9719319199761105E-4</v>
      </c>
      <c r="BX40" s="114">
        <v>5.9719319199761105E-4</v>
      </c>
      <c r="BY40" s="114">
        <v>2.9859659599880601E-4</v>
      </c>
      <c r="BZ40" s="114">
        <v>8.9578978799641695E-4</v>
      </c>
      <c r="CA40" s="114">
        <v>0</v>
      </c>
      <c r="CB40" s="114">
        <v>2.9859659599880601E-4</v>
      </c>
      <c r="CC40" s="114">
        <v>0</v>
      </c>
      <c r="CD40" s="114">
        <v>2.9859659599880601E-4</v>
      </c>
      <c r="CE40" s="114">
        <v>8.9578978799641695E-4</v>
      </c>
      <c r="CF40" s="114">
        <v>5.9719319199761105E-4</v>
      </c>
      <c r="CG40" s="114">
        <v>0</v>
      </c>
      <c r="CH40" s="114">
        <v>5.9719319199761105E-4</v>
      </c>
      <c r="CI40" s="114">
        <v>0</v>
      </c>
      <c r="CJ40" s="114">
        <v>5.9719319199761105E-4</v>
      </c>
      <c r="CK40" s="114">
        <v>5.9719319199761105E-4</v>
      </c>
      <c r="CL40" s="114">
        <v>1.4929829799940301E-3</v>
      </c>
      <c r="CM40" s="114">
        <v>2.9859659599880601E-4</v>
      </c>
      <c r="CN40" s="114">
        <v>2.9859659599880601E-4</v>
      </c>
      <c r="CO40" s="114">
        <v>0</v>
      </c>
      <c r="CP40" s="114">
        <v>2.9859659599880601E-4</v>
      </c>
      <c r="CQ40" s="114">
        <v>2.9859659599880601E-4</v>
      </c>
      <c r="CR40" s="114">
        <v>0</v>
      </c>
      <c r="CS40" s="114">
        <v>0</v>
      </c>
      <c r="CT40" s="114">
        <v>0</v>
      </c>
      <c r="CU40" s="114">
        <v>0</v>
      </c>
      <c r="CV40" s="114">
        <v>0</v>
      </c>
      <c r="CW40" s="114">
        <v>2.9859659599880601E-4</v>
      </c>
      <c r="CX40" s="114">
        <v>0</v>
      </c>
      <c r="CY40" s="114">
        <v>2.9859659599880601E-4</v>
      </c>
    </row>
    <row r="41" spans="2:103" x14ac:dyDescent="0.2">
      <c r="B41" s="112">
        <v>0.32</v>
      </c>
      <c r="C41" s="114">
        <v>0</v>
      </c>
      <c r="D41" s="114">
        <v>0</v>
      </c>
      <c r="E41" s="114">
        <v>0</v>
      </c>
      <c r="F41" s="114">
        <v>0</v>
      </c>
      <c r="G41" s="114">
        <v>0</v>
      </c>
      <c r="H41" s="114">
        <v>0</v>
      </c>
      <c r="I41" s="114">
        <v>0</v>
      </c>
      <c r="J41" s="114">
        <v>0</v>
      </c>
      <c r="K41" s="114">
        <v>0</v>
      </c>
      <c r="L41" s="114">
        <v>0</v>
      </c>
      <c r="M41" s="114">
        <v>0</v>
      </c>
      <c r="N41" s="114">
        <v>0</v>
      </c>
      <c r="O41" s="114">
        <v>0</v>
      </c>
      <c r="P41" s="114">
        <v>0</v>
      </c>
      <c r="Q41" s="114">
        <v>0</v>
      </c>
      <c r="R41" s="114">
        <v>0</v>
      </c>
      <c r="S41" s="114">
        <v>0</v>
      </c>
      <c r="T41" s="114">
        <v>0</v>
      </c>
      <c r="U41" s="114">
        <v>2.9620853080568701E-4</v>
      </c>
      <c r="V41" s="114">
        <v>2.9620853080568701E-4</v>
      </c>
      <c r="W41" s="114">
        <v>2.9620853080568701E-4</v>
      </c>
      <c r="X41" s="114">
        <v>1.18483412322275E-3</v>
      </c>
      <c r="Y41" s="114">
        <v>2.0734597156398102E-3</v>
      </c>
      <c r="Z41" s="114">
        <v>1.7772511848341201E-3</v>
      </c>
      <c r="AA41" s="114">
        <v>4.739336492891E-3</v>
      </c>
      <c r="AB41" s="114">
        <v>5.6279620853080603E-3</v>
      </c>
      <c r="AC41" s="114">
        <v>1.12559241706161E-2</v>
      </c>
      <c r="AD41" s="114">
        <v>2.10308056872038E-2</v>
      </c>
      <c r="AE41" s="114">
        <v>4.0876777251184798E-2</v>
      </c>
      <c r="AF41" s="114">
        <v>8.0864928909952602E-2</v>
      </c>
      <c r="AG41" s="114">
        <v>0.17091232227488201</v>
      </c>
      <c r="AH41" s="114">
        <v>0.27754739336492901</v>
      </c>
      <c r="AI41" s="114">
        <v>0.16439573459715601</v>
      </c>
      <c r="AJ41" s="114">
        <v>7.5533175355450205E-2</v>
      </c>
      <c r="AK41" s="114">
        <v>3.9099526066350698E-2</v>
      </c>
      <c r="AL41" s="114">
        <v>1.8661137440758299E-2</v>
      </c>
      <c r="AM41" s="114">
        <v>1.1848341232227499E-2</v>
      </c>
      <c r="AN41" s="114">
        <v>8.8862559241706194E-3</v>
      </c>
      <c r="AO41" s="114">
        <v>7.7014218009478696E-3</v>
      </c>
      <c r="AP41" s="114">
        <v>6.8127962085308101E-3</v>
      </c>
      <c r="AQ41" s="114">
        <v>4.1469194312796203E-3</v>
      </c>
      <c r="AR41" s="114">
        <v>2.0734597156398102E-3</v>
      </c>
      <c r="AS41" s="114">
        <v>2.3696682464455E-3</v>
      </c>
      <c r="AT41" s="114">
        <v>2.0734597156398102E-3</v>
      </c>
      <c r="AU41" s="114">
        <v>2.6658767772511898E-3</v>
      </c>
      <c r="AV41" s="114">
        <v>8.88625592417062E-4</v>
      </c>
      <c r="AW41" s="114">
        <v>2.0734597156398102E-3</v>
      </c>
      <c r="AX41" s="114">
        <v>1.7772511848341201E-3</v>
      </c>
      <c r="AY41" s="114">
        <v>1.7772511848341201E-3</v>
      </c>
      <c r="AZ41" s="114">
        <v>5.9241706161137402E-4</v>
      </c>
      <c r="BA41" s="114">
        <v>1.18483412322275E-3</v>
      </c>
      <c r="BB41" s="114">
        <v>1.18483412322275E-3</v>
      </c>
      <c r="BC41" s="114">
        <v>1.18483412322275E-3</v>
      </c>
      <c r="BD41" s="114">
        <v>1.7772511848341201E-3</v>
      </c>
      <c r="BE41" s="114">
        <v>8.88625592417062E-4</v>
      </c>
      <c r="BF41" s="114">
        <v>2.9620853080568701E-4</v>
      </c>
      <c r="BG41" s="114">
        <v>5.9241706161137402E-4</v>
      </c>
      <c r="BH41" s="114">
        <v>1.18483412322275E-3</v>
      </c>
      <c r="BI41" s="114">
        <v>5.9241706161137402E-4</v>
      </c>
      <c r="BJ41" s="114">
        <v>5.9241706161137402E-4</v>
      </c>
      <c r="BK41" s="114">
        <v>8.88625592417062E-4</v>
      </c>
      <c r="BL41" s="114">
        <v>2.9620853080568701E-4</v>
      </c>
      <c r="BM41" s="114">
        <v>2.9620853080568701E-4</v>
      </c>
      <c r="BN41" s="114">
        <v>2.9620853080568701E-4</v>
      </c>
      <c r="BO41" s="114">
        <v>1.18483412322275E-3</v>
      </c>
      <c r="BP41" s="114">
        <v>1.7772511848341201E-3</v>
      </c>
      <c r="BQ41" s="114">
        <v>2.9620853080568701E-4</v>
      </c>
      <c r="BR41" s="114">
        <v>5.9241706161137402E-4</v>
      </c>
      <c r="BS41" s="114">
        <v>8.88625592417062E-4</v>
      </c>
      <c r="BT41" s="114">
        <v>2.9620853080568701E-4</v>
      </c>
      <c r="BU41" s="114">
        <v>8.88625592417062E-4</v>
      </c>
      <c r="BV41" s="114">
        <v>5.9241706161137402E-4</v>
      </c>
      <c r="BW41" s="114">
        <v>8.88625592417062E-4</v>
      </c>
      <c r="BX41" s="114">
        <v>2.9620853080568701E-4</v>
      </c>
      <c r="BY41" s="114">
        <v>1.18483412322275E-3</v>
      </c>
      <c r="BZ41" s="114">
        <v>0</v>
      </c>
      <c r="CA41" s="114">
        <v>8.88625592417062E-4</v>
      </c>
      <c r="CB41" s="114">
        <v>2.9620853080568701E-4</v>
      </c>
      <c r="CC41" s="114">
        <v>5.9241706161137402E-4</v>
      </c>
      <c r="CD41" s="114">
        <v>1.18483412322275E-3</v>
      </c>
      <c r="CE41" s="114">
        <v>0</v>
      </c>
      <c r="CF41" s="114">
        <v>2.9620853080568701E-4</v>
      </c>
      <c r="CG41" s="114">
        <v>5.9241706161137402E-4</v>
      </c>
      <c r="CH41" s="114">
        <v>2.9620853080568701E-4</v>
      </c>
      <c r="CI41" s="114">
        <v>2.9620853080568701E-4</v>
      </c>
      <c r="CJ41" s="114">
        <v>2.9620853080568701E-4</v>
      </c>
      <c r="CK41" s="114">
        <v>0</v>
      </c>
      <c r="CL41" s="114">
        <v>5.9241706161137402E-4</v>
      </c>
      <c r="CM41" s="114">
        <v>0</v>
      </c>
      <c r="CN41" s="114">
        <v>8.88625592417062E-4</v>
      </c>
      <c r="CO41" s="114">
        <v>2.9620853080568701E-4</v>
      </c>
      <c r="CP41" s="114">
        <v>0</v>
      </c>
      <c r="CQ41" s="114">
        <v>2.9620853080568701E-4</v>
      </c>
      <c r="CR41" s="114">
        <v>0</v>
      </c>
      <c r="CS41" s="114">
        <v>2.9620853080568701E-4</v>
      </c>
      <c r="CT41" s="114">
        <v>0</v>
      </c>
      <c r="CU41" s="114">
        <v>0</v>
      </c>
      <c r="CV41" s="114">
        <v>2.9620853080568701E-4</v>
      </c>
      <c r="CW41" s="114">
        <v>2.9620853080568701E-4</v>
      </c>
      <c r="CX41" s="114">
        <v>0</v>
      </c>
      <c r="CY41" s="114">
        <v>0</v>
      </c>
    </row>
    <row r="42" spans="2:103" x14ac:dyDescent="0.2">
      <c r="B42" s="112">
        <v>0.33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  <c r="H42" s="114">
        <v>0</v>
      </c>
      <c r="I42" s="114">
        <v>0</v>
      </c>
      <c r="J42" s="114">
        <v>0</v>
      </c>
      <c r="K42" s="114">
        <v>0</v>
      </c>
      <c r="L42" s="114">
        <v>0</v>
      </c>
      <c r="M42" s="114">
        <v>0</v>
      </c>
      <c r="N42" s="114">
        <v>0</v>
      </c>
      <c r="O42" s="114">
        <v>0</v>
      </c>
      <c r="P42" s="114">
        <v>0</v>
      </c>
      <c r="Q42" s="114">
        <v>0</v>
      </c>
      <c r="R42" s="114">
        <v>0</v>
      </c>
      <c r="S42" s="114">
        <v>0</v>
      </c>
      <c r="T42" s="114">
        <v>0</v>
      </c>
      <c r="U42" s="114">
        <v>3.0312215822976698E-4</v>
      </c>
      <c r="V42" s="114">
        <v>9.0936647468930001E-4</v>
      </c>
      <c r="W42" s="114">
        <v>3.0312215822976698E-4</v>
      </c>
      <c r="X42" s="114">
        <v>1.2124886329190701E-3</v>
      </c>
      <c r="Y42" s="114">
        <v>3.0312215822976698E-4</v>
      </c>
      <c r="Z42" s="114">
        <v>2.4249772658381302E-3</v>
      </c>
      <c r="AA42" s="114">
        <v>2.7280994240679E-3</v>
      </c>
      <c r="AB42" s="114">
        <v>4.2437102152167302E-3</v>
      </c>
      <c r="AC42" s="114">
        <v>7.5780539557441604E-3</v>
      </c>
      <c r="AD42" s="114">
        <v>1.24280084874204E-2</v>
      </c>
      <c r="AE42" s="114">
        <v>1.75810851773265E-2</v>
      </c>
      <c r="AF42" s="114">
        <v>4.4862079418005497E-2</v>
      </c>
      <c r="AG42" s="114">
        <v>7.5174295240982097E-2</v>
      </c>
      <c r="AH42" s="114">
        <v>0.16823279781752001</v>
      </c>
      <c r="AI42" s="114">
        <v>0.258866323128221</v>
      </c>
      <c r="AJ42" s="114">
        <v>0.16732343134283101</v>
      </c>
      <c r="AK42" s="114">
        <v>7.6993028190360704E-2</v>
      </c>
      <c r="AL42" s="114">
        <v>4.2740224310397097E-2</v>
      </c>
      <c r="AM42" s="114">
        <v>2.0309184601394401E-2</v>
      </c>
      <c r="AN42" s="114">
        <v>1.51561079114883E-2</v>
      </c>
      <c r="AO42" s="114">
        <v>1.06092755380418E-2</v>
      </c>
      <c r="AP42" s="114">
        <v>6.9718096392846303E-3</v>
      </c>
      <c r="AQ42" s="114">
        <v>6.0624431645953302E-3</v>
      </c>
      <c r="AR42" s="114">
        <v>3.0312215822976699E-3</v>
      </c>
      <c r="AS42" s="114">
        <v>2.1218551076083699E-3</v>
      </c>
      <c r="AT42" s="114">
        <v>2.7280994240679E-3</v>
      </c>
      <c r="AU42" s="114">
        <v>2.7280994240679E-3</v>
      </c>
      <c r="AV42" s="114">
        <v>3.0312215822976699E-3</v>
      </c>
      <c r="AW42" s="114">
        <v>2.4249772658381302E-3</v>
      </c>
      <c r="AX42" s="114">
        <v>3.0312215822976698E-4</v>
      </c>
      <c r="AY42" s="114">
        <v>1.8187329493786E-3</v>
      </c>
      <c r="AZ42" s="114">
        <v>2.1218551076083699E-3</v>
      </c>
      <c r="BA42" s="114">
        <v>3.0312215822976699E-3</v>
      </c>
      <c r="BB42" s="114">
        <v>1.51561079114883E-3</v>
      </c>
      <c r="BC42" s="114">
        <v>1.2124886329190701E-3</v>
      </c>
      <c r="BD42" s="114">
        <v>6.0624431645953298E-4</v>
      </c>
      <c r="BE42" s="114">
        <v>9.0936647468930001E-4</v>
      </c>
      <c r="BF42" s="114">
        <v>1.51561079114883E-3</v>
      </c>
      <c r="BG42" s="114">
        <v>2.4249772658381302E-3</v>
      </c>
      <c r="BH42" s="114">
        <v>9.0936647468930001E-4</v>
      </c>
      <c r="BI42" s="114">
        <v>1.8187329493786E-3</v>
      </c>
      <c r="BJ42" s="114">
        <v>1.51561079114883E-3</v>
      </c>
      <c r="BK42" s="114">
        <v>0</v>
      </c>
      <c r="BL42" s="114">
        <v>9.0936647468930001E-4</v>
      </c>
      <c r="BM42" s="114">
        <v>0</v>
      </c>
      <c r="BN42" s="114">
        <v>1.51561079114883E-3</v>
      </c>
      <c r="BO42" s="114">
        <v>1.2124886329190701E-3</v>
      </c>
      <c r="BP42" s="114">
        <v>9.0936647468930001E-4</v>
      </c>
      <c r="BQ42" s="114">
        <v>6.0624431645953298E-4</v>
      </c>
      <c r="BR42" s="114">
        <v>3.0312215822976698E-4</v>
      </c>
      <c r="BS42" s="114">
        <v>1.8187329493786E-3</v>
      </c>
      <c r="BT42" s="114">
        <v>3.0312215822976698E-4</v>
      </c>
      <c r="BU42" s="114">
        <v>1.2124886329190701E-3</v>
      </c>
      <c r="BV42" s="114">
        <v>6.0624431645953298E-4</v>
      </c>
      <c r="BW42" s="114">
        <v>1.51561079114883E-3</v>
      </c>
      <c r="BX42" s="114">
        <v>3.0312215822976698E-4</v>
      </c>
      <c r="BY42" s="114">
        <v>1.8187329493786E-3</v>
      </c>
      <c r="BZ42" s="114">
        <v>0</v>
      </c>
      <c r="CA42" s="114">
        <v>0</v>
      </c>
      <c r="CB42" s="114">
        <v>3.0312215822976698E-4</v>
      </c>
      <c r="CC42" s="114">
        <v>6.0624431645953298E-4</v>
      </c>
      <c r="CD42" s="114">
        <v>3.0312215822976698E-4</v>
      </c>
      <c r="CE42" s="114">
        <v>3.0312215822976698E-4</v>
      </c>
      <c r="CF42" s="114">
        <v>3.0312215822976698E-4</v>
      </c>
      <c r="CG42" s="114">
        <v>3.0312215822976698E-4</v>
      </c>
      <c r="CH42" s="114">
        <v>0</v>
      </c>
      <c r="CI42" s="114">
        <v>3.0312215822976698E-4</v>
      </c>
      <c r="CJ42" s="114">
        <v>1.2124886329190701E-3</v>
      </c>
      <c r="CK42" s="114">
        <v>9.0936647468930001E-4</v>
      </c>
      <c r="CL42" s="114">
        <v>0</v>
      </c>
      <c r="CM42" s="114">
        <v>6.0624431645953298E-4</v>
      </c>
      <c r="CN42" s="114">
        <v>3.0312215822976698E-4</v>
      </c>
      <c r="CO42" s="114">
        <v>6.0624431645953298E-4</v>
      </c>
      <c r="CP42" s="114">
        <v>3.0312215822976698E-4</v>
      </c>
      <c r="CQ42" s="114">
        <v>0</v>
      </c>
      <c r="CR42" s="114">
        <v>0</v>
      </c>
      <c r="CS42" s="114">
        <v>3.0312215822976698E-4</v>
      </c>
      <c r="CT42" s="114">
        <v>0</v>
      </c>
      <c r="CU42" s="114">
        <v>3.0312215822976698E-4</v>
      </c>
      <c r="CV42" s="114">
        <v>3.0312215822976698E-4</v>
      </c>
      <c r="CW42" s="114">
        <v>0</v>
      </c>
      <c r="CX42" s="114">
        <v>0</v>
      </c>
      <c r="CY42" s="114">
        <v>6.0624431645953298E-4</v>
      </c>
    </row>
    <row r="43" spans="2:103" x14ac:dyDescent="0.2">
      <c r="B43" s="112">
        <v>0.34</v>
      </c>
      <c r="C43" s="114">
        <v>0</v>
      </c>
      <c r="D43" s="114">
        <v>0</v>
      </c>
      <c r="E43" s="114">
        <v>0</v>
      </c>
      <c r="F43" s="114">
        <v>0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114">
        <v>0</v>
      </c>
      <c r="M43" s="114">
        <v>0</v>
      </c>
      <c r="N43" s="114">
        <v>0</v>
      </c>
      <c r="O43" s="114">
        <v>0</v>
      </c>
      <c r="P43" s="114">
        <v>0</v>
      </c>
      <c r="Q43" s="114">
        <v>0</v>
      </c>
      <c r="R43" s="114">
        <v>0</v>
      </c>
      <c r="S43" s="114">
        <v>0</v>
      </c>
      <c r="T43" s="114">
        <v>0</v>
      </c>
      <c r="U43" s="114">
        <v>0</v>
      </c>
      <c r="V43" s="114">
        <v>0</v>
      </c>
      <c r="W43" s="114">
        <v>0</v>
      </c>
      <c r="X43" s="114">
        <v>0</v>
      </c>
      <c r="Y43" s="114">
        <v>3.1535793125197099E-4</v>
      </c>
      <c r="Z43" s="114">
        <v>3.1535793125197099E-4</v>
      </c>
      <c r="AA43" s="114">
        <v>3.1535793125197099E-3</v>
      </c>
      <c r="AB43" s="114">
        <v>3.46893724377168E-3</v>
      </c>
      <c r="AC43" s="114">
        <v>2.5228634500157701E-3</v>
      </c>
      <c r="AD43" s="114">
        <v>9.4607379375591296E-3</v>
      </c>
      <c r="AE43" s="114">
        <v>1.6398612425102502E-2</v>
      </c>
      <c r="AF43" s="114">
        <v>2.2075055187637999E-2</v>
      </c>
      <c r="AG43" s="114">
        <v>4.3519394512772001E-2</v>
      </c>
      <c r="AH43" s="114">
        <v>8.1993062125512495E-2</v>
      </c>
      <c r="AI43" s="114">
        <v>0.17123935666981999</v>
      </c>
      <c r="AJ43" s="114">
        <v>0.24061810154525401</v>
      </c>
      <c r="AK43" s="114">
        <v>0.16493219804478099</v>
      </c>
      <c r="AL43" s="114">
        <v>8.0416272469252606E-2</v>
      </c>
      <c r="AM43" s="114">
        <v>4.6042257962787797E-2</v>
      </c>
      <c r="AN43" s="114">
        <v>2.1444339325133999E-2</v>
      </c>
      <c r="AO43" s="114">
        <v>1.6398612425102502E-2</v>
      </c>
      <c r="AP43" s="114">
        <v>1.0722169662567E-2</v>
      </c>
      <c r="AQ43" s="114">
        <v>7.5685903500473002E-3</v>
      </c>
      <c r="AR43" s="114">
        <v>5.6764427625354804E-3</v>
      </c>
      <c r="AS43" s="114">
        <v>4.0996531062756202E-3</v>
      </c>
      <c r="AT43" s="114">
        <v>2.5228634500157701E-3</v>
      </c>
      <c r="AU43" s="114">
        <v>2.2075055187637999E-3</v>
      </c>
      <c r="AV43" s="114">
        <v>1.5767896562598499E-3</v>
      </c>
      <c r="AW43" s="114">
        <v>1.26143172500788E-3</v>
      </c>
      <c r="AX43" s="114">
        <v>2.2075055187637999E-3</v>
      </c>
      <c r="AY43" s="114">
        <v>2.5228634500157701E-3</v>
      </c>
      <c r="AZ43" s="114">
        <v>1.89214758751183E-3</v>
      </c>
      <c r="BA43" s="114">
        <v>9.4607379375591296E-4</v>
      </c>
      <c r="BB43" s="114">
        <v>6.3071586250394197E-4</v>
      </c>
      <c r="BC43" s="114">
        <v>3.1535793125197099E-4</v>
      </c>
      <c r="BD43" s="114">
        <v>1.89214758751183E-3</v>
      </c>
      <c r="BE43" s="114">
        <v>9.4607379375591296E-4</v>
      </c>
      <c r="BF43" s="114">
        <v>6.3071586250394197E-4</v>
      </c>
      <c r="BG43" s="114">
        <v>0</v>
      </c>
      <c r="BH43" s="114">
        <v>6.3071586250394197E-4</v>
      </c>
      <c r="BI43" s="114">
        <v>3.1535793125197099E-4</v>
      </c>
      <c r="BJ43" s="114">
        <v>1.5767896562598499E-3</v>
      </c>
      <c r="BK43" s="114">
        <v>2.2075055187637999E-3</v>
      </c>
      <c r="BL43" s="114">
        <v>1.26143172500788E-3</v>
      </c>
      <c r="BM43" s="114">
        <v>1.26143172500788E-3</v>
      </c>
      <c r="BN43" s="114">
        <v>9.4607379375591296E-4</v>
      </c>
      <c r="BO43" s="114">
        <v>6.3071586250394197E-4</v>
      </c>
      <c r="BP43" s="114">
        <v>1.26143172500788E-3</v>
      </c>
      <c r="BQ43" s="114">
        <v>6.3071586250394197E-4</v>
      </c>
      <c r="BR43" s="114">
        <v>3.1535793125197099E-4</v>
      </c>
      <c r="BS43" s="114">
        <v>3.1535793125197099E-4</v>
      </c>
      <c r="BT43" s="114">
        <v>0</v>
      </c>
      <c r="BU43" s="114">
        <v>1.89214758751183E-3</v>
      </c>
      <c r="BV43" s="114">
        <v>1.5767896562598499E-3</v>
      </c>
      <c r="BW43" s="114">
        <v>6.3071586250394197E-4</v>
      </c>
      <c r="BX43" s="114">
        <v>0</v>
      </c>
      <c r="BY43" s="114">
        <v>6.3071586250394197E-4</v>
      </c>
      <c r="BZ43" s="114">
        <v>6.3071586250394197E-4</v>
      </c>
      <c r="CA43" s="114">
        <v>1.26143172500788E-3</v>
      </c>
      <c r="CB43" s="114">
        <v>9.4607379375591296E-4</v>
      </c>
      <c r="CC43" s="114">
        <v>6.3071586250394197E-4</v>
      </c>
      <c r="CD43" s="114">
        <v>0</v>
      </c>
      <c r="CE43" s="114">
        <v>3.1535793125197099E-4</v>
      </c>
      <c r="CF43" s="114">
        <v>3.1535793125197099E-4</v>
      </c>
      <c r="CG43" s="114">
        <v>3.1535793125197099E-4</v>
      </c>
      <c r="CH43" s="114">
        <v>6.3071586250394197E-4</v>
      </c>
      <c r="CI43" s="114">
        <v>6.3071586250394197E-4</v>
      </c>
      <c r="CJ43" s="114">
        <v>6.3071586250394197E-4</v>
      </c>
      <c r="CK43" s="114">
        <v>6.3071586250394197E-4</v>
      </c>
      <c r="CL43" s="114">
        <v>3.1535793125197099E-4</v>
      </c>
      <c r="CM43" s="114">
        <v>0</v>
      </c>
      <c r="CN43" s="114">
        <v>1.26143172500788E-3</v>
      </c>
      <c r="CO43" s="114">
        <v>0</v>
      </c>
      <c r="CP43" s="114">
        <v>6.3071586250394197E-4</v>
      </c>
      <c r="CQ43" s="114">
        <v>3.1535793125197099E-4</v>
      </c>
      <c r="CR43" s="114">
        <v>9.4607379375591296E-4</v>
      </c>
      <c r="CS43" s="114">
        <v>0</v>
      </c>
      <c r="CT43" s="114">
        <v>0</v>
      </c>
      <c r="CU43" s="114">
        <v>6.3071586250394197E-4</v>
      </c>
      <c r="CV43" s="114">
        <v>6.3071586250394197E-4</v>
      </c>
      <c r="CW43" s="114">
        <v>3.1535793125197099E-4</v>
      </c>
      <c r="CX43" s="114">
        <v>0</v>
      </c>
      <c r="CY43" s="114">
        <v>0</v>
      </c>
    </row>
    <row r="44" spans="2:103" x14ac:dyDescent="0.2">
      <c r="B44" s="112">
        <v>0.35</v>
      </c>
      <c r="C44" s="114">
        <v>0</v>
      </c>
      <c r="D44" s="114">
        <v>0</v>
      </c>
      <c r="E44" s="114">
        <v>0</v>
      </c>
      <c r="F44" s="114">
        <v>0</v>
      </c>
      <c r="G44" s="114">
        <v>0</v>
      </c>
      <c r="H44" s="114">
        <v>0</v>
      </c>
      <c r="I44" s="114">
        <v>0</v>
      </c>
      <c r="J44" s="114">
        <v>0</v>
      </c>
      <c r="K44" s="114">
        <v>0</v>
      </c>
      <c r="L44" s="114">
        <v>0</v>
      </c>
      <c r="M44" s="114">
        <v>0</v>
      </c>
      <c r="N44" s="114">
        <v>0</v>
      </c>
      <c r="O44" s="114">
        <v>0</v>
      </c>
      <c r="P44" s="114">
        <v>0</v>
      </c>
      <c r="Q44" s="114">
        <v>0</v>
      </c>
      <c r="R44" s="114">
        <v>0</v>
      </c>
      <c r="S44" s="114">
        <v>0</v>
      </c>
      <c r="T44" s="114">
        <v>3.0562347188264102E-4</v>
      </c>
      <c r="U44" s="114">
        <v>3.0562347188264102E-4</v>
      </c>
      <c r="V44" s="114">
        <v>0</v>
      </c>
      <c r="W44" s="114">
        <v>0</v>
      </c>
      <c r="X44" s="114">
        <v>0</v>
      </c>
      <c r="Y44" s="114">
        <v>9.1687041564792197E-4</v>
      </c>
      <c r="Z44" s="114">
        <v>1.5281173594132E-3</v>
      </c>
      <c r="AA44" s="114">
        <v>3.0562347188264102E-4</v>
      </c>
      <c r="AB44" s="114">
        <v>2.1393643031784801E-3</v>
      </c>
      <c r="AC44" s="114">
        <v>3.9731051344743303E-3</v>
      </c>
      <c r="AD44" s="114">
        <v>6.7237163814180901E-3</v>
      </c>
      <c r="AE44" s="114">
        <v>7.9462102689486606E-3</v>
      </c>
      <c r="AF44" s="114">
        <v>1.58924205378973E-2</v>
      </c>
      <c r="AG44" s="114">
        <v>2.3838630806845999E-2</v>
      </c>
      <c r="AH44" s="114">
        <v>4.1564792176039103E-2</v>
      </c>
      <c r="AI44" s="114">
        <v>7.5488997555012205E-2</v>
      </c>
      <c r="AJ44" s="114">
        <v>0.15556234718826401</v>
      </c>
      <c r="AK44" s="114">
        <v>0.26253056234718802</v>
      </c>
      <c r="AL44" s="114">
        <v>0.15922982885085599</v>
      </c>
      <c r="AM44" s="114">
        <v>7.3044009779951097E-2</v>
      </c>
      <c r="AN44" s="114">
        <v>3.8202933985330097E-2</v>
      </c>
      <c r="AO44" s="114">
        <v>2.7200488997554999E-2</v>
      </c>
      <c r="AP44" s="114">
        <v>1.3447432762836199E-2</v>
      </c>
      <c r="AQ44" s="114">
        <v>1.03911980440098E-2</v>
      </c>
      <c r="AR44" s="114">
        <v>8.8630806845965797E-3</v>
      </c>
      <c r="AS44" s="114">
        <v>7.9462102689486606E-3</v>
      </c>
      <c r="AT44" s="114">
        <v>3.3618581907090498E-3</v>
      </c>
      <c r="AU44" s="114">
        <v>4.8899755501222502E-3</v>
      </c>
      <c r="AV44" s="114">
        <v>3.3618581907090498E-3</v>
      </c>
      <c r="AW44" s="114">
        <v>3.05623471882641E-3</v>
      </c>
      <c r="AX44" s="114">
        <v>1.5281173594132E-3</v>
      </c>
      <c r="AY44" s="114">
        <v>3.9731051344743303E-3</v>
      </c>
      <c r="AZ44" s="114">
        <v>2.4449877750611199E-3</v>
      </c>
      <c r="BA44" s="114">
        <v>3.05623471882641E-3</v>
      </c>
      <c r="BB44" s="114">
        <v>3.05623471882641E-3</v>
      </c>
      <c r="BC44" s="114">
        <v>2.7506112469437701E-3</v>
      </c>
      <c r="BD44" s="114">
        <v>9.1687041564792197E-4</v>
      </c>
      <c r="BE44" s="114">
        <v>1.22249388753056E-3</v>
      </c>
      <c r="BF44" s="114">
        <v>1.5281173594132E-3</v>
      </c>
      <c r="BG44" s="114">
        <v>1.5281173594132E-3</v>
      </c>
      <c r="BH44" s="114">
        <v>1.5281173594132E-3</v>
      </c>
      <c r="BI44" s="114">
        <v>9.1687041564792197E-4</v>
      </c>
      <c r="BJ44" s="114">
        <v>9.1687041564792197E-4</v>
      </c>
      <c r="BK44" s="114">
        <v>6.1124694376528095E-4</v>
      </c>
      <c r="BL44" s="114">
        <v>3.0562347188264102E-4</v>
      </c>
      <c r="BM44" s="114">
        <v>9.1687041564792197E-4</v>
      </c>
      <c r="BN44" s="114">
        <v>6.1124694376528095E-4</v>
      </c>
      <c r="BO44" s="114">
        <v>3.0562347188264102E-4</v>
      </c>
      <c r="BP44" s="114">
        <v>1.22249388753056E-3</v>
      </c>
      <c r="BQ44" s="114">
        <v>3.0562347188264102E-4</v>
      </c>
      <c r="BR44" s="114">
        <v>6.1124694376528095E-4</v>
      </c>
      <c r="BS44" s="114">
        <v>0</v>
      </c>
      <c r="BT44" s="114">
        <v>1.22249388753056E-3</v>
      </c>
      <c r="BU44" s="114">
        <v>6.1124694376528095E-4</v>
      </c>
      <c r="BV44" s="114">
        <v>1.5281173594132E-3</v>
      </c>
      <c r="BW44" s="114">
        <v>2.4449877750611199E-3</v>
      </c>
      <c r="BX44" s="114">
        <v>6.1124694376528095E-4</v>
      </c>
      <c r="BY44" s="114">
        <v>9.1687041564792197E-4</v>
      </c>
      <c r="BZ44" s="114">
        <v>9.1687041564792197E-4</v>
      </c>
      <c r="CA44" s="114">
        <v>9.1687041564792197E-4</v>
      </c>
      <c r="CB44" s="114">
        <v>0</v>
      </c>
      <c r="CC44" s="114">
        <v>3.0562347188264102E-4</v>
      </c>
      <c r="CD44" s="114">
        <v>0</v>
      </c>
      <c r="CE44" s="114">
        <v>3.0562347188264102E-4</v>
      </c>
      <c r="CF44" s="114">
        <v>3.0562347188264102E-4</v>
      </c>
      <c r="CG44" s="114">
        <v>6.1124694376528095E-4</v>
      </c>
      <c r="CH44" s="114">
        <v>3.0562347188264102E-4</v>
      </c>
      <c r="CI44" s="114">
        <v>0</v>
      </c>
      <c r="CJ44" s="114">
        <v>1.22249388753056E-3</v>
      </c>
      <c r="CK44" s="114">
        <v>3.0562347188264102E-4</v>
      </c>
      <c r="CL44" s="114">
        <v>6.1124694376528095E-4</v>
      </c>
      <c r="CM44" s="114">
        <v>9.1687041564792197E-4</v>
      </c>
      <c r="CN44" s="114">
        <v>0</v>
      </c>
      <c r="CO44" s="114">
        <v>0</v>
      </c>
      <c r="CP44" s="114">
        <v>0</v>
      </c>
      <c r="CQ44" s="114">
        <v>3.0562347188264102E-4</v>
      </c>
      <c r="CR44" s="114">
        <v>6.1124694376528095E-4</v>
      </c>
      <c r="CS44" s="114">
        <v>3.0562347188264102E-4</v>
      </c>
      <c r="CT44" s="114">
        <v>9.1687041564792197E-4</v>
      </c>
      <c r="CU44" s="114">
        <v>0</v>
      </c>
      <c r="CV44" s="114">
        <v>3.0562347188264102E-4</v>
      </c>
      <c r="CW44" s="114">
        <v>0</v>
      </c>
      <c r="CX44" s="114">
        <v>0</v>
      </c>
      <c r="CY44" s="114">
        <v>1.22249388753056E-3</v>
      </c>
    </row>
    <row r="45" spans="2:103" x14ac:dyDescent="0.2">
      <c r="B45" s="112">
        <v>0.36</v>
      </c>
      <c r="C45" s="114">
        <v>0</v>
      </c>
      <c r="D45" s="114">
        <v>0</v>
      </c>
      <c r="E45" s="114">
        <v>0</v>
      </c>
      <c r="F45" s="114">
        <v>0</v>
      </c>
      <c r="G45" s="114">
        <v>0</v>
      </c>
      <c r="H45" s="114">
        <v>0</v>
      </c>
      <c r="I45" s="114">
        <v>0</v>
      </c>
      <c r="J45" s="114">
        <v>0</v>
      </c>
      <c r="K45" s="114">
        <v>0</v>
      </c>
      <c r="L45" s="114">
        <v>0</v>
      </c>
      <c r="M45" s="114">
        <v>0</v>
      </c>
      <c r="N45" s="114">
        <v>0</v>
      </c>
      <c r="O45" s="114">
        <v>0</v>
      </c>
      <c r="P45" s="114">
        <v>0</v>
      </c>
      <c r="Q45" s="114">
        <v>0</v>
      </c>
      <c r="R45" s="114">
        <v>6.1425061425061402E-4</v>
      </c>
      <c r="S45" s="114">
        <v>3.0712530712530701E-4</v>
      </c>
      <c r="T45" s="114">
        <v>3.0712530712530701E-4</v>
      </c>
      <c r="U45" s="114">
        <v>3.0712530712530701E-4</v>
      </c>
      <c r="V45" s="114">
        <v>9.2137592137592097E-4</v>
      </c>
      <c r="W45" s="114">
        <v>0</v>
      </c>
      <c r="X45" s="114">
        <v>6.1425061425061402E-4</v>
      </c>
      <c r="Y45" s="114">
        <v>3.0712530712530701E-4</v>
      </c>
      <c r="Z45" s="114">
        <v>6.1425061425061402E-4</v>
      </c>
      <c r="AA45" s="114">
        <v>9.2137592137592097E-4</v>
      </c>
      <c r="AB45" s="114">
        <v>1.5356265356265401E-3</v>
      </c>
      <c r="AC45" s="114">
        <v>1.84275184275184E-3</v>
      </c>
      <c r="AD45" s="114">
        <v>4.6068796068796103E-3</v>
      </c>
      <c r="AE45" s="114">
        <v>7.0638820638820599E-3</v>
      </c>
      <c r="AF45" s="114">
        <v>9.5208845208845198E-3</v>
      </c>
      <c r="AG45" s="114">
        <v>1.5663390663390699E-2</v>
      </c>
      <c r="AH45" s="114">
        <v>2.1805896805896799E-2</v>
      </c>
      <c r="AI45" s="114">
        <v>5.31326781326781E-2</v>
      </c>
      <c r="AJ45" s="114">
        <v>7.6474201474201503E-2</v>
      </c>
      <c r="AK45" s="114">
        <v>0.15694103194103201</v>
      </c>
      <c r="AL45" s="114">
        <v>0.25552825552825598</v>
      </c>
      <c r="AM45" s="114">
        <v>0.16031941031940999</v>
      </c>
      <c r="AN45" s="114">
        <v>6.5417690417690397E-2</v>
      </c>
      <c r="AO45" s="114">
        <v>4.6683046683046701E-2</v>
      </c>
      <c r="AP45" s="114">
        <v>2.6412776412776399E-2</v>
      </c>
      <c r="AQ45" s="114">
        <v>1.7199017199017199E-2</v>
      </c>
      <c r="AR45" s="114">
        <v>1.07493857493857E-2</v>
      </c>
      <c r="AS45" s="114">
        <v>4.6068796068796103E-3</v>
      </c>
      <c r="AT45" s="114">
        <v>4.6068796068796103E-3</v>
      </c>
      <c r="AU45" s="114">
        <v>3.3783783783783799E-3</v>
      </c>
      <c r="AV45" s="114">
        <v>2.45700245700246E-3</v>
      </c>
      <c r="AW45" s="114">
        <v>2.1498771498771499E-3</v>
      </c>
      <c r="AX45" s="114">
        <v>1.5356265356265401E-3</v>
      </c>
      <c r="AY45" s="114">
        <v>2.45700245700246E-3</v>
      </c>
      <c r="AZ45" s="114">
        <v>2.1498771498771499E-3</v>
      </c>
      <c r="BA45" s="114">
        <v>9.2137592137592097E-4</v>
      </c>
      <c r="BB45" s="114">
        <v>1.84275184275184E-3</v>
      </c>
      <c r="BC45" s="114">
        <v>1.5356265356265401E-3</v>
      </c>
      <c r="BD45" s="114">
        <v>2.1498771498771499E-3</v>
      </c>
      <c r="BE45" s="114">
        <v>2.1498771498771499E-3</v>
      </c>
      <c r="BF45" s="114">
        <v>1.22850122850123E-3</v>
      </c>
      <c r="BG45" s="114">
        <v>1.22850122850123E-3</v>
      </c>
      <c r="BH45" s="114">
        <v>9.2137592137592097E-4</v>
      </c>
      <c r="BI45" s="114">
        <v>2.1498771498771499E-3</v>
      </c>
      <c r="BJ45" s="114">
        <v>9.2137592137592097E-4</v>
      </c>
      <c r="BK45" s="114">
        <v>2.1498771498771499E-3</v>
      </c>
      <c r="BL45" s="114">
        <v>1.84275184275184E-3</v>
      </c>
      <c r="BM45" s="114">
        <v>6.1425061425061402E-4</v>
      </c>
      <c r="BN45" s="114">
        <v>9.2137592137592097E-4</v>
      </c>
      <c r="BO45" s="114">
        <v>3.0712530712530701E-4</v>
      </c>
      <c r="BP45" s="114">
        <v>9.2137592137592097E-4</v>
      </c>
      <c r="BQ45" s="114">
        <v>9.2137592137592097E-4</v>
      </c>
      <c r="BR45" s="114">
        <v>9.2137592137592097E-4</v>
      </c>
      <c r="BS45" s="114">
        <v>1.22850122850123E-3</v>
      </c>
      <c r="BT45" s="114">
        <v>6.1425061425061402E-4</v>
      </c>
      <c r="BU45" s="114">
        <v>0</v>
      </c>
      <c r="BV45" s="114">
        <v>3.0712530712530701E-4</v>
      </c>
      <c r="BW45" s="114">
        <v>1.84275184275184E-3</v>
      </c>
      <c r="BX45" s="114">
        <v>3.0712530712530701E-4</v>
      </c>
      <c r="BY45" s="114">
        <v>9.2137592137592097E-4</v>
      </c>
      <c r="BZ45" s="114">
        <v>3.0712530712530701E-4</v>
      </c>
      <c r="CA45" s="114">
        <v>9.2137592137592097E-4</v>
      </c>
      <c r="CB45" s="114">
        <v>0</v>
      </c>
      <c r="CC45" s="114">
        <v>6.1425061425061402E-4</v>
      </c>
      <c r="CD45" s="114">
        <v>3.0712530712530701E-4</v>
      </c>
      <c r="CE45" s="114">
        <v>6.1425061425061402E-4</v>
      </c>
      <c r="CF45" s="114">
        <v>0</v>
      </c>
      <c r="CG45" s="114">
        <v>6.1425061425061402E-4</v>
      </c>
      <c r="CH45" s="114">
        <v>6.1425061425061402E-4</v>
      </c>
      <c r="CI45" s="114">
        <v>6.1425061425061402E-4</v>
      </c>
      <c r="CJ45" s="114">
        <v>9.2137592137592097E-4</v>
      </c>
      <c r="CK45" s="114">
        <v>3.0712530712530701E-4</v>
      </c>
      <c r="CL45" s="114">
        <v>6.1425061425061402E-4</v>
      </c>
      <c r="CM45" s="114">
        <v>0</v>
      </c>
      <c r="CN45" s="114">
        <v>6.1425061425061402E-4</v>
      </c>
      <c r="CO45" s="114">
        <v>9.2137592137592097E-4</v>
      </c>
      <c r="CP45" s="114">
        <v>0</v>
      </c>
      <c r="CQ45" s="114">
        <v>0</v>
      </c>
      <c r="CR45" s="114">
        <v>3.0712530712530701E-4</v>
      </c>
      <c r="CS45" s="114">
        <v>6.1425061425061402E-4</v>
      </c>
      <c r="CT45" s="114">
        <v>6.1425061425061402E-4</v>
      </c>
      <c r="CU45" s="114">
        <v>0</v>
      </c>
      <c r="CV45" s="114">
        <v>0</v>
      </c>
      <c r="CW45" s="114">
        <v>0</v>
      </c>
      <c r="CX45" s="114">
        <v>6.1425061425061402E-4</v>
      </c>
      <c r="CY45" s="114">
        <v>1.84275184275184E-3</v>
      </c>
    </row>
    <row r="46" spans="2:103" x14ac:dyDescent="0.2">
      <c r="B46" s="112">
        <v>0.37</v>
      </c>
      <c r="C46" s="114">
        <v>0</v>
      </c>
      <c r="D46" s="114">
        <v>0</v>
      </c>
      <c r="E46" s="114">
        <v>0</v>
      </c>
      <c r="F46" s="114">
        <v>0</v>
      </c>
      <c r="G46" s="114">
        <v>0</v>
      </c>
      <c r="H46" s="114">
        <v>0</v>
      </c>
      <c r="I46" s="114">
        <v>0</v>
      </c>
      <c r="J46" s="114">
        <v>0</v>
      </c>
      <c r="K46" s="114">
        <v>0</v>
      </c>
      <c r="L46" s="114">
        <v>0</v>
      </c>
      <c r="M46" s="114">
        <v>0</v>
      </c>
      <c r="N46" s="114">
        <v>0</v>
      </c>
      <c r="O46" s="114">
        <v>0</v>
      </c>
      <c r="P46" s="114">
        <v>0</v>
      </c>
      <c r="Q46" s="114">
        <v>0</v>
      </c>
      <c r="R46" s="114">
        <v>0</v>
      </c>
      <c r="S46" s="114">
        <v>0</v>
      </c>
      <c r="T46" s="114">
        <v>0</v>
      </c>
      <c r="U46" s="114">
        <v>3.2509752925877802E-4</v>
      </c>
      <c r="V46" s="114">
        <v>0</v>
      </c>
      <c r="W46" s="114">
        <v>3.2509752925877802E-4</v>
      </c>
      <c r="X46" s="114">
        <v>0</v>
      </c>
      <c r="Y46" s="114">
        <v>3.2509752925877802E-4</v>
      </c>
      <c r="Z46" s="114">
        <v>0</v>
      </c>
      <c r="AA46" s="114">
        <v>9.7529258777633303E-4</v>
      </c>
      <c r="AB46" s="114">
        <v>1.95058517555267E-3</v>
      </c>
      <c r="AC46" s="114">
        <v>2.2756827048114399E-3</v>
      </c>
      <c r="AD46" s="114">
        <v>1.95058517555267E-3</v>
      </c>
      <c r="AE46" s="114">
        <v>2.9258777633290002E-3</v>
      </c>
      <c r="AF46" s="114">
        <v>4.8764629388816597E-3</v>
      </c>
      <c r="AG46" s="114">
        <v>1.1053315994798399E-2</v>
      </c>
      <c r="AH46" s="114">
        <v>1.69050715214564E-2</v>
      </c>
      <c r="AI46" s="114">
        <v>2.6983094928478502E-2</v>
      </c>
      <c r="AJ46" s="114">
        <v>4.4213263979193798E-2</v>
      </c>
      <c r="AK46" s="114">
        <v>7.2496749024707402E-2</v>
      </c>
      <c r="AL46" s="114">
        <v>0.16514954486345901</v>
      </c>
      <c r="AM46" s="114">
        <v>0.231144343302991</v>
      </c>
      <c r="AN46" s="114">
        <v>0.16319895968790599</v>
      </c>
      <c r="AO46" s="114">
        <v>7.5747724317295206E-2</v>
      </c>
      <c r="AP46" s="114">
        <v>4.0637191157347201E-2</v>
      </c>
      <c r="AQ46" s="114">
        <v>2.6332899869960999E-2</v>
      </c>
      <c r="AR46" s="114">
        <v>1.5929778933680101E-2</v>
      </c>
      <c r="AS46" s="114">
        <v>1.3328998699609899E-2</v>
      </c>
      <c r="AT46" s="114">
        <v>8.1274382314694398E-3</v>
      </c>
      <c r="AU46" s="114">
        <v>8.7776332899869997E-3</v>
      </c>
      <c r="AV46" s="114">
        <v>4.5513654096228902E-3</v>
      </c>
      <c r="AW46" s="114">
        <v>4.2262678803641103E-3</v>
      </c>
      <c r="AX46" s="114">
        <v>3.57607282184655E-3</v>
      </c>
      <c r="AY46" s="114">
        <v>4.5513654096228902E-3</v>
      </c>
      <c r="AZ46" s="114">
        <v>3.57607282184655E-3</v>
      </c>
      <c r="BA46" s="114">
        <v>2.9258777633290002E-3</v>
      </c>
      <c r="BB46" s="114">
        <v>1.3003901170351099E-3</v>
      </c>
      <c r="BC46" s="114">
        <v>1.3003901170351099E-3</v>
      </c>
      <c r="BD46" s="114">
        <v>2.2756827048114399E-3</v>
      </c>
      <c r="BE46" s="114">
        <v>2.6007802340702198E-3</v>
      </c>
      <c r="BF46" s="114">
        <v>1.95058517555267E-3</v>
      </c>
      <c r="BG46" s="114">
        <v>1.62548764629389E-3</v>
      </c>
      <c r="BH46" s="114">
        <v>2.9258777633290002E-3</v>
      </c>
      <c r="BI46" s="114">
        <v>1.62548764629389E-3</v>
      </c>
      <c r="BJ46" s="114">
        <v>0</v>
      </c>
      <c r="BK46" s="114">
        <v>9.7529258777633303E-4</v>
      </c>
      <c r="BL46" s="114">
        <v>6.5019505851755496E-4</v>
      </c>
      <c r="BM46" s="114">
        <v>9.7529258777633303E-4</v>
      </c>
      <c r="BN46" s="114">
        <v>1.62548764629389E-3</v>
      </c>
      <c r="BO46" s="114">
        <v>1.62548764629389E-3</v>
      </c>
      <c r="BP46" s="114">
        <v>3.2509752925877802E-4</v>
      </c>
      <c r="BQ46" s="114">
        <v>1.62548764629389E-3</v>
      </c>
      <c r="BR46" s="114">
        <v>9.7529258777633303E-4</v>
      </c>
      <c r="BS46" s="114">
        <v>9.7529258777633303E-4</v>
      </c>
      <c r="BT46" s="114">
        <v>3.2509752925877802E-4</v>
      </c>
      <c r="BU46" s="114">
        <v>1.62548764629389E-3</v>
      </c>
      <c r="BV46" s="114">
        <v>6.5019505851755496E-4</v>
      </c>
      <c r="BW46" s="114">
        <v>3.2509752925877802E-4</v>
      </c>
      <c r="BX46" s="114">
        <v>3.2509752925877802E-4</v>
      </c>
      <c r="BY46" s="114">
        <v>3.2509752925877802E-4</v>
      </c>
      <c r="BZ46" s="114">
        <v>9.7529258777633303E-4</v>
      </c>
      <c r="CA46" s="114">
        <v>0</v>
      </c>
      <c r="CB46" s="114">
        <v>9.7529258777633303E-4</v>
      </c>
      <c r="CC46" s="114">
        <v>6.5019505851755496E-4</v>
      </c>
      <c r="CD46" s="114">
        <v>9.7529258777633303E-4</v>
      </c>
      <c r="CE46" s="114">
        <v>1.62548764629389E-3</v>
      </c>
      <c r="CF46" s="114">
        <v>6.5019505851755496E-4</v>
      </c>
      <c r="CG46" s="114">
        <v>3.2509752925877802E-4</v>
      </c>
      <c r="CH46" s="114">
        <v>0</v>
      </c>
      <c r="CI46" s="114">
        <v>6.5019505851755496E-4</v>
      </c>
      <c r="CJ46" s="114">
        <v>0</v>
      </c>
      <c r="CK46" s="114">
        <v>0</v>
      </c>
      <c r="CL46" s="114">
        <v>9.7529258777633303E-4</v>
      </c>
      <c r="CM46" s="114">
        <v>3.2509752925877802E-4</v>
      </c>
      <c r="CN46" s="114">
        <v>3.2509752925877802E-4</v>
      </c>
      <c r="CO46" s="114">
        <v>0</v>
      </c>
      <c r="CP46" s="114">
        <v>3.2509752925877802E-4</v>
      </c>
      <c r="CQ46" s="114">
        <v>3.2509752925877802E-4</v>
      </c>
      <c r="CR46" s="114">
        <v>0</v>
      </c>
      <c r="CS46" s="114">
        <v>3.2509752925877802E-4</v>
      </c>
      <c r="CT46" s="114">
        <v>3.2509752925877802E-4</v>
      </c>
      <c r="CU46" s="114">
        <v>0</v>
      </c>
      <c r="CV46" s="114">
        <v>6.5019505851755496E-4</v>
      </c>
      <c r="CW46" s="114">
        <v>0</v>
      </c>
      <c r="CX46" s="114">
        <v>0</v>
      </c>
      <c r="CY46" s="114">
        <v>1.3003901170351099E-3</v>
      </c>
    </row>
    <row r="47" spans="2:103" x14ac:dyDescent="0.2">
      <c r="B47" s="112">
        <v>0.38</v>
      </c>
      <c r="C47" s="114">
        <v>0</v>
      </c>
      <c r="D47" s="114">
        <v>0</v>
      </c>
      <c r="E47" s="114">
        <v>0</v>
      </c>
      <c r="F47" s="114">
        <v>0</v>
      </c>
      <c r="G47" s="114">
        <v>0</v>
      </c>
      <c r="H47" s="114">
        <v>0</v>
      </c>
      <c r="I47" s="114">
        <v>0</v>
      </c>
      <c r="J47" s="114">
        <v>0</v>
      </c>
      <c r="K47" s="114">
        <v>0</v>
      </c>
      <c r="L47" s="114">
        <v>0</v>
      </c>
      <c r="M47" s="114">
        <v>0</v>
      </c>
      <c r="N47" s="114">
        <v>0</v>
      </c>
      <c r="O47" s="114">
        <v>0</v>
      </c>
      <c r="P47" s="114">
        <v>0</v>
      </c>
      <c r="Q47" s="114">
        <v>0</v>
      </c>
      <c r="R47" s="114">
        <v>3.2808398950131201E-4</v>
      </c>
      <c r="S47" s="114">
        <v>0</v>
      </c>
      <c r="T47" s="114">
        <v>0</v>
      </c>
      <c r="U47" s="114">
        <v>0</v>
      </c>
      <c r="V47" s="114">
        <v>6.5616797900262499E-4</v>
      </c>
      <c r="W47" s="114">
        <v>0</v>
      </c>
      <c r="X47" s="114">
        <v>0</v>
      </c>
      <c r="Y47" s="114">
        <v>3.2808398950131201E-4</v>
      </c>
      <c r="Z47" s="114">
        <v>6.5616797900262499E-4</v>
      </c>
      <c r="AA47" s="114">
        <v>1.31233595800525E-3</v>
      </c>
      <c r="AB47" s="114">
        <v>6.5616797900262499E-4</v>
      </c>
      <c r="AC47" s="114">
        <v>1.9685039370078701E-3</v>
      </c>
      <c r="AD47" s="114">
        <v>1.31233595800525E-3</v>
      </c>
      <c r="AE47" s="114">
        <v>4.9212598425196902E-3</v>
      </c>
      <c r="AF47" s="114">
        <v>5.9055118110236202E-3</v>
      </c>
      <c r="AG47" s="114">
        <v>4.59317585301837E-3</v>
      </c>
      <c r="AH47" s="114">
        <v>1.24671916010499E-2</v>
      </c>
      <c r="AI47" s="114">
        <v>1.7716535433070901E-2</v>
      </c>
      <c r="AJ47" s="114">
        <v>2.7887139107611598E-2</v>
      </c>
      <c r="AK47" s="114">
        <v>4.6587926509186403E-2</v>
      </c>
      <c r="AL47" s="114">
        <v>8.4973753280839906E-2</v>
      </c>
      <c r="AM47" s="114">
        <v>0.154527559055118</v>
      </c>
      <c r="AN47" s="114">
        <v>0.22900262467191601</v>
      </c>
      <c r="AO47" s="114">
        <v>0.15944881889763801</v>
      </c>
      <c r="AP47" s="114">
        <v>6.3976377952755903E-2</v>
      </c>
      <c r="AQ47" s="114">
        <v>4.0682414698162701E-2</v>
      </c>
      <c r="AR47" s="114">
        <v>2.7559055118110201E-2</v>
      </c>
      <c r="AS47" s="114">
        <v>1.54199475065617E-2</v>
      </c>
      <c r="AT47" s="114">
        <v>1.24671916010499E-2</v>
      </c>
      <c r="AU47" s="114">
        <v>8.20209973753281E-3</v>
      </c>
      <c r="AV47" s="114">
        <v>5.5774278215223096E-3</v>
      </c>
      <c r="AW47" s="114">
        <v>6.23359580052493E-3</v>
      </c>
      <c r="AX47" s="114">
        <v>4.59317585301837E-3</v>
      </c>
      <c r="AY47" s="114">
        <v>4.9212598425196902E-3</v>
      </c>
      <c r="AZ47" s="114">
        <v>2.2965879265091898E-3</v>
      </c>
      <c r="BA47" s="114">
        <v>3.2808398950131198E-3</v>
      </c>
      <c r="BB47" s="114">
        <v>1.6404199475065599E-3</v>
      </c>
      <c r="BC47" s="114">
        <v>1.6404199475065599E-3</v>
      </c>
      <c r="BD47" s="114">
        <v>1.9685039370078701E-3</v>
      </c>
      <c r="BE47" s="114">
        <v>1.6404199475065599E-3</v>
      </c>
      <c r="BF47" s="114">
        <v>2.2965879265091898E-3</v>
      </c>
      <c r="BG47" s="114">
        <v>9.8425196850393699E-4</v>
      </c>
      <c r="BH47" s="114">
        <v>3.2808398950131201E-4</v>
      </c>
      <c r="BI47" s="114">
        <v>1.6404199475065599E-3</v>
      </c>
      <c r="BJ47" s="114">
        <v>9.8425196850393699E-4</v>
      </c>
      <c r="BK47" s="114">
        <v>9.8425196850393699E-4</v>
      </c>
      <c r="BL47" s="114">
        <v>1.6404199475065599E-3</v>
      </c>
      <c r="BM47" s="114">
        <v>9.8425196850393699E-4</v>
      </c>
      <c r="BN47" s="114">
        <v>1.31233595800525E-3</v>
      </c>
      <c r="BO47" s="114">
        <v>9.8425196850393699E-4</v>
      </c>
      <c r="BP47" s="114">
        <v>9.8425196850393699E-4</v>
      </c>
      <c r="BQ47" s="114">
        <v>1.9685039370078701E-3</v>
      </c>
      <c r="BR47" s="114">
        <v>1.6404199475065599E-3</v>
      </c>
      <c r="BS47" s="114">
        <v>6.5616797900262499E-4</v>
      </c>
      <c r="BT47" s="114">
        <v>1.31233595800525E-3</v>
      </c>
      <c r="BU47" s="114">
        <v>6.5616797900262499E-4</v>
      </c>
      <c r="BV47" s="114">
        <v>3.2808398950131201E-4</v>
      </c>
      <c r="BW47" s="114">
        <v>9.8425196850393699E-4</v>
      </c>
      <c r="BX47" s="114">
        <v>2.6246719160105E-3</v>
      </c>
      <c r="BY47" s="114">
        <v>1.31233595800525E-3</v>
      </c>
      <c r="BZ47" s="114">
        <v>3.2808398950131201E-4</v>
      </c>
      <c r="CA47" s="114">
        <v>6.5616797900262499E-4</v>
      </c>
      <c r="CB47" s="114">
        <v>3.2808398950131201E-4</v>
      </c>
      <c r="CC47" s="114">
        <v>1.31233595800525E-3</v>
      </c>
      <c r="CD47" s="114">
        <v>6.5616797900262499E-4</v>
      </c>
      <c r="CE47" s="114">
        <v>3.2808398950131201E-4</v>
      </c>
      <c r="CF47" s="114">
        <v>6.5616797900262499E-4</v>
      </c>
      <c r="CG47" s="114">
        <v>6.5616797900262499E-4</v>
      </c>
      <c r="CH47" s="114">
        <v>6.5616797900262499E-4</v>
      </c>
      <c r="CI47" s="114">
        <v>9.8425196850393699E-4</v>
      </c>
      <c r="CJ47" s="114">
        <v>6.5616797900262499E-4</v>
      </c>
      <c r="CK47" s="114">
        <v>9.8425196850393699E-4</v>
      </c>
      <c r="CL47" s="114">
        <v>9.8425196850393699E-4</v>
      </c>
      <c r="CM47" s="114">
        <v>6.5616797900262499E-4</v>
      </c>
      <c r="CN47" s="114">
        <v>9.8425196850393699E-4</v>
      </c>
      <c r="CO47" s="114">
        <v>6.5616797900262499E-4</v>
      </c>
      <c r="CP47" s="114">
        <v>9.8425196850393699E-4</v>
      </c>
      <c r="CQ47" s="114">
        <v>1.31233595800525E-3</v>
      </c>
      <c r="CR47" s="114">
        <v>6.5616797900262499E-4</v>
      </c>
      <c r="CS47" s="114">
        <v>3.2808398950131201E-4</v>
      </c>
      <c r="CT47" s="114">
        <v>3.2808398950131201E-4</v>
      </c>
      <c r="CU47" s="114">
        <v>3.2808398950131201E-4</v>
      </c>
      <c r="CV47" s="114">
        <v>3.2808398950131201E-4</v>
      </c>
      <c r="CW47" s="114">
        <v>3.2808398950131201E-4</v>
      </c>
      <c r="CX47" s="114">
        <v>3.2808398950131201E-4</v>
      </c>
      <c r="CY47" s="114">
        <v>1.6404199475065599E-3</v>
      </c>
    </row>
    <row r="48" spans="2:103" x14ac:dyDescent="0.2">
      <c r="B48" s="120">
        <f>M1451</f>
        <v>0</v>
      </c>
      <c r="C48" s="114">
        <v>0</v>
      </c>
      <c r="D48" s="114">
        <v>0</v>
      </c>
      <c r="E48" s="114">
        <v>0</v>
      </c>
      <c r="F48" s="114">
        <v>0</v>
      </c>
      <c r="G48" s="114">
        <v>0</v>
      </c>
      <c r="H48" s="114">
        <v>0</v>
      </c>
      <c r="I48" s="114">
        <v>0</v>
      </c>
      <c r="J48" s="114">
        <v>0</v>
      </c>
      <c r="K48" s="114">
        <v>0</v>
      </c>
      <c r="L48" s="114">
        <v>0</v>
      </c>
      <c r="M48" s="114">
        <v>0</v>
      </c>
      <c r="N48" s="114">
        <v>0</v>
      </c>
      <c r="O48" s="114">
        <v>0</v>
      </c>
      <c r="P48" s="114">
        <v>0</v>
      </c>
      <c r="Q48" s="114">
        <v>0</v>
      </c>
      <c r="R48" s="114">
        <v>0</v>
      </c>
      <c r="S48" s="114">
        <v>3.3266799733865598E-4</v>
      </c>
      <c r="T48" s="114">
        <v>0</v>
      </c>
      <c r="U48" s="114">
        <v>0</v>
      </c>
      <c r="V48" s="114">
        <v>3.3266799733865598E-4</v>
      </c>
      <c r="W48" s="114">
        <v>3.3266799733865598E-4</v>
      </c>
      <c r="X48" s="114">
        <v>3.3266799733865598E-4</v>
      </c>
      <c r="Y48" s="114">
        <v>3.3266799733865598E-4</v>
      </c>
      <c r="Z48" s="114">
        <v>3.3266799733865598E-4</v>
      </c>
      <c r="AA48" s="114">
        <v>9.9800399201596798E-4</v>
      </c>
      <c r="AB48" s="114">
        <v>6.6533599467731195E-4</v>
      </c>
      <c r="AC48" s="114">
        <v>9.9800399201596798E-4</v>
      </c>
      <c r="AD48" s="114">
        <v>6.6533599467731195E-4</v>
      </c>
      <c r="AE48" s="114">
        <v>1.66333998669328E-3</v>
      </c>
      <c r="AF48" s="114">
        <v>3.3266799733865601E-3</v>
      </c>
      <c r="AG48" s="114">
        <v>3.6593479707252201E-3</v>
      </c>
      <c r="AH48" s="114">
        <v>8.9820359281437105E-3</v>
      </c>
      <c r="AI48" s="114">
        <v>9.3147039254823701E-3</v>
      </c>
      <c r="AJ48" s="114">
        <v>1.8629407850964699E-2</v>
      </c>
      <c r="AK48" s="114">
        <v>2.9607451763140401E-2</v>
      </c>
      <c r="AL48" s="114">
        <v>4.3912175648702603E-2</v>
      </c>
      <c r="AM48" s="114">
        <v>7.7178975382568196E-2</v>
      </c>
      <c r="AN48" s="114">
        <v>0.15901530272787801</v>
      </c>
      <c r="AO48" s="114">
        <v>0.22388556220891601</v>
      </c>
      <c r="AP48" s="114">
        <v>0.15269461077844301</v>
      </c>
      <c r="AQ48" s="114">
        <v>6.7198935462408502E-2</v>
      </c>
      <c r="AR48" s="114">
        <v>4.6240851630073201E-2</v>
      </c>
      <c r="AS48" s="114">
        <v>3.0938123752494998E-2</v>
      </c>
      <c r="AT48" s="114">
        <v>1.8962075848303402E-2</v>
      </c>
      <c r="AU48" s="114">
        <v>1.26413838988689E-2</v>
      </c>
      <c r="AV48" s="114">
        <v>8.9820359281437105E-3</v>
      </c>
      <c r="AW48" s="114">
        <v>7.3186959414504298E-3</v>
      </c>
      <c r="AX48" s="114">
        <v>4.9900199600798403E-3</v>
      </c>
      <c r="AY48" s="114">
        <v>4.6573519627411799E-3</v>
      </c>
      <c r="AZ48" s="114">
        <v>2.66134397870925E-3</v>
      </c>
      <c r="BA48" s="114">
        <v>4.3246839654025298E-3</v>
      </c>
      <c r="BB48" s="114">
        <v>2.3286759813705899E-3</v>
      </c>
      <c r="BC48" s="114">
        <v>2.3286759813705899E-3</v>
      </c>
      <c r="BD48" s="114">
        <v>3.6593479707252201E-3</v>
      </c>
      <c r="BE48" s="114">
        <v>1.9960079840319399E-3</v>
      </c>
      <c r="BF48" s="114">
        <v>2.3286759813705899E-3</v>
      </c>
      <c r="BG48" s="114">
        <v>2.3286759813705899E-3</v>
      </c>
      <c r="BH48" s="114">
        <v>1.9960079840319399E-3</v>
      </c>
      <c r="BI48" s="114">
        <v>0</v>
      </c>
      <c r="BJ48" s="114">
        <v>3.3266799733865598E-4</v>
      </c>
      <c r="BK48" s="114">
        <v>1.9960079840319399E-3</v>
      </c>
      <c r="BL48" s="114">
        <v>1.66333998669328E-3</v>
      </c>
      <c r="BM48" s="114">
        <v>2.66134397870925E-3</v>
      </c>
      <c r="BN48" s="114">
        <v>1.66333998669328E-3</v>
      </c>
      <c r="BO48" s="114">
        <v>2.9940119760479E-3</v>
      </c>
      <c r="BP48" s="114">
        <v>2.3286759813705899E-3</v>
      </c>
      <c r="BQ48" s="114">
        <v>9.9800399201596798E-4</v>
      </c>
      <c r="BR48" s="114">
        <v>9.9800399201596798E-4</v>
      </c>
      <c r="BS48" s="114">
        <v>1.33067198935462E-3</v>
      </c>
      <c r="BT48" s="114">
        <v>9.9800399201596798E-4</v>
      </c>
      <c r="BU48" s="114">
        <v>6.6533599467731195E-4</v>
      </c>
      <c r="BV48" s="114">
        <v>6.6533599467731195E-4</v>
      </c>
      <c r="BW48" s="114">
        <v>6.6533599467731195E-4</v>
      </c>
      <c r="BX48" s="114">
        <v>1.66333998669328E-3</v>
      </c>
      <c r="BY48" s="114">
        <v>6.6533599467731195E-4</v>
      </c>
      <c r="BZ48" s="114">
        <v>6.6533599467731195E-4</v>
      </c>
      <c r="CA48" s="114">
        <v>1.33067198935462E-3</v>
      </c>
      <c r="CB48" s="114">
        <v>3.3266799733865598E-4</v>
      </c>
      <c r="CC48" s="114">
        <v>0</v>
      </c>
      <c r="CD48" s="114">
        <v>9.9800399201596798E-4</v>
      </c>
      <c r="CE48" s="114">
        <v>6.6533599467731195E-4</v>
      </c>
      <c r="CF48" s="114">
        <v>3.3266799733865598E-4</v>
      </c>
      <c r="CG48" s="114">
        <v>9.9800399201596798E-4</v>
      </c>
      <c r="CH48" s="114">
        <v>3.3266799733865598E-4</v>
      </c>
      <c r="CI48" s="114">
        <v>6.6533599467731195E-4</v>
      </c>
      <c r="CJ48" s="114">
        <v>6.6533599467731195E-4</v>
      </c>
      <c r="CK48" s="114">
        <v>6.6533599467731195E-4</v>
      </c>
      <c r="CL48" s="114">
        <v>0</v>
      </c>
      <c r="CM48" s="114">
        <v>6.6533599467731195E-4</v>
      </c>
      <c r="CN48" s="114">
        <v>1.66333998669328E-3</v>
      </c>
      <c r="CO48" s="114">
        <v>6.6533599467731195E-4</v>
      </c>
      <c r="CP48" s="114">
        <v>6.6533599467731195E-4</v>
      </c>
      <c r="CQ48" s="114">
        <v>9.9800399201596798E-4</v>
      </c>
      <c r="CR48" s="114">
        <v>0</v>
      </c>
      <c r="CS48" s="114">
        <v>9.9800399201596798E-4</v>
      </c>
      <c r="CT48" s="114">
        <v>6.6533599467731195E-4</v>
      </c>
      <c r="CU48" s="114">
        <v>0</v>
      </c>
      <c r="CV48" s="114">
        <v>0</v>
      </c>
      <c r="CW48" s="114">
        <v>0</v>
      </c>
      <c r="CX48" s="114">
        <v>0</v>
      </c>
      <c r="CY48" s="114">
        <v>6.6533599467731195E-4</v>
      </c>
    </row>
    <row r="49" spans="2:103" x14ac:dyDescent="0.2">
      <c r="B49" s="112">
        <v>0.4</v>
      </c>
      <c r="C49" s="114">
        <v>0</v>
      </c>
      <c r="D49" s="114">
        <v>0</v>
      </c>
      <c r="E49" s="114">
        <v>0</v>
      </c>
      <c r="F49" s="114">
        <v>0</v>
      </c>
      <c r="G49" s="114">
        <v>0</v>
      </c>
      <c r="H49" s="114">
        <v>0</v>
      </c>
      <c r="I49" s="114">
        <v>0</v>
      </c>
      <c r="J49" s="114">
        <v>0</v>
      </c>
      <c r="K49" s="114">
        <v>0</v>
      </c>
      <c r="L49" s="114">
        <v>0</v>
      </c>
      <c r="M49" s="114">
        <v>0</v>
      </c>
      <c r="N49" s="114">
        <v>0</v>
      </c>
      <c r="O49" s="114">
        <v>0</v>
      </c>
      <c r="P49" s="114">
        <v>0</v>
      </c>
      <c r="Q49" s="114">
        <v>0</v>
      </c>
      <c r="R49" s="114">
        <v>0</v>
      </c>
      <c r="S49" s="114">
        <v>0</v>
      </c>
      <c r="T49" s="114">
        <v>0</v>
      </c>
      <c r="U49" s="114">
        <v>0</v>
      </c>
      <c r="V49" s="114">
        <v>0</v>
      </c>
      <c r="W49" s="114">
        <v>6.9881201956673695E-4</v>
      </c>
      <c r="X49" s="114">
        <v>6.9881201956673695E-4</v>
      </c>
      <c r="Y49" s="114">
        <v>3.4940600978336799E-4</v>
      </c>
      <c r="Z49" s="114">
        <v>0</v>
      </c>
      <c r="AA49" s="114">
        <v>6.9881201956673695E-4</v>
      </c>
      <c r="AB49" s="114">
        <v>1.7470300489168401E-3</v>
      </c>
      <c r="AC49" s="114">
        <v>1.39762403913347E-3</v>
      </c>
      <c r="AD49" s="114">
        <v>1.39762403913347E-3</v>
      </c>
      <c r="AE49" s="114">
        <v>2.4458420684835801E-3</v>
      </c>
      <c r="AF49" s="114">
        <v>3.4940600978336802E-3</v>
      </c>
      <c r="AG49" s="114">
        <v>3.4940600978336802E-3</v>
      </c>
      <c r="AH49" s="114">
        <v>4.1928721174004204E-3</v>
      </c>
      <c r="AI49" s="114">
        <v>7.3375262054507298E-3</v>
      </c>
      <c r="AJ49" s="114">
        <v>1.39762403913347E-2</v>
      </c>
      <c r="AK49" s="114">
        <v>1.85185185185185E-2</v>
      </c>
      <c r="AL49" s="114">
        <v>3.1795946890286503E-2</v>
      </c>
      <c r="AM49" s="114">
        <v>5.3808525506638699E-2</v>
      </c>
      <c r="AN49" s="114">
        <v>8.17610062893082E-2</v>
      </c>
      <c r="AO49" s="114">
        <v>0.15618448637316601</v>
      </c>
      <c r="AP49" s="114">
        <v>0.20789657582110399</v>
      </c>
      <c r="AQ49" s="114">
        <v>0.13976240391334699</v>
      </c>
      <c r="AR49" s="114">
        <v>7.5471698113207503E-2</v>
      </c>
      <c r="AS49" s="114">
        <v>4.2627533193570898E-2</v>
      </c>
      <c r="AT49" s="114">
        <v>2.4109014675052401E-2</v>
      </c>
      <c r="AU49" s="114">
        <v>1.9566736547868599E-2</v>
      </c>
      <c r="AV49" s="114">
        <v>1.22292103424179E-2</v>
      </c>
      <c r="AW49" s="114">
        <v>9.0845562543675693E-3</v>
      </c>
      <c r="AX49" s="114">
        <v>6.6387141858839996E-3</v>
      </c>
      <c r="AY49" s="114">
        <v>7.3375262054507298E-3</v>
      </c>
      <c r="AZ49" s="114">
        <v>7.3375262054507298E-3</v>
      </c>
      <c r="BA49" s="114">
        <v>4.1928721174004204E-3</v>
      </c>
      <c r="BB49" s="114">
        <v>3.8434661076170501E-3</v>
      </c>
      <c r="BC49" s="114">
        <v>3.1446540880503099E-3</v>
      </c>
      <c r="BD49" s="114">
        <v>3.8434661076170501E-3</v>
      </c>
      <c r="BE49" s="114">
        <v>3.1446540880503099E-3</v>
      </c>
      <c r="BF49" s="114">
        <v>3.4940600978336802E-3</v>
      </c>
      <c r="BG49" s="114">
        <v>2.4458420684835801E-3</v>
      </c>
      <c r="BH49" s="114">
        <v>6.9881201956673695E-4</v>
      </c>
      <c r="BI49" s="114">
        <v>2.4458420684835801E-3</v>
      </c>
      <c r="BJ49" s="114">
        <v>2.4458420684835801E-3</v>
      </c>
      <c r="BK49" s="114">
        <v>2.0964360587002102E-3</v>
      </c>
      <c r="BL49" s="114">
        <v>2.79524807826695E-3</v>
      </c>
      <c r="BM49" s="114">
        <v>6.9881201956673695E-4</v>
      </c>
      <c r="BN49" s="114">
        <v>1.0482180293501001E-3</v>
      </c>
      <c r="BO49" s="114">
        <v>1.7470300489168401E-3</v>
      </c>
      <c r="BP49" s="114">
        <v>1.0482180293501001E-3</v>
      </c>
      <c r="BQ49" s="114">
        <v>1.0482180293501001E-3</v>
      </c>
      <c r="BR49" s="114">
        <v>1.7470300489168401E-3</v>
      </c>
      <c r="BS49" s="114">
        <v>2.0964360587002102E-3</v>
      </c>
      <c r="BT49" s="114">
        <v>1.39762403913347E-3</v>
      </c>
      <c r="BU49" s="114">
        <v>1.39762403913347E-3</v>
      </c>
      <c r="BV49" s="114">
        <v>6.9881201956673695E-4</v>
      </c>
      <c r="BW49" s="114">
        <v>1.0482180293501001E-3</v>
      </c>
      <c r="BX49" s="114">
        <v>0</v>
      </c>
      <c r="BY49" s="114">
        <v>1.0482180293501001E-3</v>
      </c>
      <c r="BZ49" s="114">
        <v>3.4940600978336799E-4</v>
      </c>
      <c r="CA49" s="114">
        <v>3.4940600978336799E-4</v>
      </c>
      <c r="CB49" s="114">
        <v>1.0482180293501001E-3</v>
      </c>
      <c r="CC49" s="114">
        <v>6.9881201956673695E-4</v>
      </c>
      <c r="CD49" s="114">
        <v>3.4940600978336799E-4</v>
      </c>
      <c r="CE49" s="114">
        <v>1.7470300489168401E-3</v>
      </c>
      <c r="CF49" s="114">
        <v>6.9881201956673695E-4</v>
      </c>
      <c r="CG49" s="114">
        <v>1.39762403913347E-3</v>
      </c>
      <c r="CH49" s="114">
        <v>6.9881201956673695E-4</v>
      </c>
      <c r="CI49" s="114">
        <v>0</v>
      </c>
      <c r="CJ49" s="114">
        <v>6.9881201956673695E-4</v>
      </c>
      <c r="CK49" s="114">
        <v>0</v>
      </c>
      <c r="CL49" s="114">
        <v>3.4940600978336799E-4</v>
      </c>
      <c r="CM49" s="114">
        <v>3.4940600978336799E-4</v>
      </c>
      <c r="CN49" s="114">
        <v>3.4940600978336799E-4</v>
      </c>
      <c r="CO49" s="114">
        <v>3.4940600978336799E-4</v>
      </c>
      <c r="CP49" s="114">
        <v>1.0482180293501001E-3</v>
      </c>
      <c r="CQ49" s="114">
        <v>6.9881201956673695E-4</v>
      </c>
      <c r="CR49" s="114">
        <v>6.9881201956673695E-4</v>
      </c>
      <c r="CS49" s="114">
        <v>3.4940600978336799E-4</v>
      </c>
      <c r="CT49" s="114">
        <v>0</v>
      </c>
      <c r="CU49" s="114">
        <v>6.9881201956673695E-4</v>
      </c>
      <c r="CV49" s="114">
        <v>3.4940600978336799E-4</v>
      </c>
      <c r="CW49" s="114">
        <v>0</v>
      </c>
      <c r="CX49" s="114">
        <v>0</v>
      </c>
      <c r="CY49" s="114">
        <v>1.0482180293501001E-3</v>
      </c>
    </row>
    <row r="50" spans="2:103" x14ac:dyDescent="0.2">
      <c r="B50" s="112">
        <v>0.41</v>
      </c>
      <c r="C50" s="114">
        <v>0</v>
      </c>
      <c r="D50" s="114">
        <v>0</v>
      </c>
      <c r="E50" s="114">
        <v>0</v>
      </c>
      <c r="F50" s="114">
        <v>0</v>
      </c>
      <c r="G50" s="114">
        <v>0</v>
      </c>
      <c r="H50" s="114">
        <v>0</v>
      </c>
      <c r="I50" s="114">
        <v>0</v>
      </c>
      <c r="J50" s="114">
        <v>0</v>
      </c>
      <c r="K50" s="114">
        <v>0</v>
      </c>
      <c r="L50" s="114">
        <v>0</v>
      </c>
      <c r="M50" s="114">
        <v>0</v>
      </c>
      <c r="N50" s="114">
        <v>0</v>
      </c>
      <c r="O50" s="114">
        <v>0</v>
      </c>
      <c r="P50" s="114">
        <v>0</v>
      </c>
      <c r="Q50" s="114">
        <v>0</v>
      </c>
      <c r="R50" s="114">
        <v>0</v>
      </c>
      <c r="S50" s="114">
        <v>0</v>
      </c>
      <c r="T50" s="114">
        <v>0</v>
      </c>
      <c r="U50" s="114">
        <v>0</v>
      </c>
      <c r="V50" s="114">
        <v>0</v>
      </c>
      <c r="W50" s="114">
        <v>3.6350418029807297E-4</v>
      </c>
      <c r="X50" s="114">
        <v>3.6350418029807297E-4</v>
      </c>
      <c r="Y50" s="114">
        <v>0</v>
      </c>
      <c r="Z50" s="114">
        <v>0</v>
      </c>
      <c r="AA50" s="114">
        <v>1.0905125408942199E-3</v>
      </c>
      <c r="AB50" s="114">
        <v>0</v>
      </c>
      <c r="AC50" s="114">
        <v>1.4540167211922899E-3</v>
      </c>
      <c r="AD50" s="114">
        <v>2.5445292620865098E-3</v>
      </c>
      <c r="AE50" s="114">
        <v>1.4540167211922899E-3</v>
      </c>
      <c r="AF50" s="114">
        <v>2.1810250817884398E-3</v>
      </c>
      <c r="AG50" s="114">
        <v>4.3620501635768796E-3</v>
      </c>
      <c r="AH50" s="114">
        <v>3.2715376226826599E-3</v>
      </c>
      <c r="AI50" s="114">
        <v>5.8160668847691702E-3</v>
      </c>
      <c r="AJ50" s="114">
        <v>1.01781170483461E-2</v>
      </c>
      <c r="AK50" s="114">
        <v>1.41766630316249E-2</v>
      </c>
      <c r="AL50" s="114">
        <v>1.85387131952017E-2</v>
      </c>
      <c r="AM50" s="114">
        <v>2.7626317702653599E-2</v>
      </c>
      <c r="AN50" s="114">
        <v>5.3798618684114903E-2</v>
      </c>
      <c r="AO50" s="114">
        <v>6.8338785896037799E-2</v>
      </c>
      <c r="AP50" s="114">
        <v>0.15194474736459501</v>
      </c>
      <c r="AQ50" s="114">
        <v>0.21301344965467101</v>
      </c>
      <c r="AR50" s="114">
        <v>0.13122500908760501</v>
      </c>
      <c r="AS50" s="114">
        <v>7.5245365321701202E-2</v>
      </c>
      <c r="AT50" s="114">
        <v>4.9073064340239898E-2</v>
      </c>
      <c r="AU50" s="114">
        <v>2.2900763358778602E-2</v>
      </c>
      <c r="AV50" s="114">
        <v>2.1810250817884399E-2</v>
      </c>
      <c r="AW50" s="114">
        <v>1.0541621228644099E-2</v>
      </c>
      <c r="AX50" s="114">
        <v>1.4540167211922901E-2</v>
      </c>
      <c r="AY50" s="114">
        <v>8.7241003271537592E-3</v>
      </c>
      <c r="AZ50" s="114">
        <v>3.99854598327881E-3</v>
      </c>
      <c r="BA50" s="114">
        <v>5.4525627044710997E-3</v>
      </c>
      <c r="BB50" s="114">
        <v>3.99854598327881E-3</v>
      </c>
      <c r="BC50" s="114">
        <v>6.9065794256633999E-3</v>
      </c>
      <c r="BD50" s="114">
        <v>3.63504180298073E-3</v>
      </c>
      <c r="BE50" s="114">
        <v>2.9080334423845899E-3</v>
      </c>
      <c r="BF50" s="114">
        <v>3.2715376226826599E-3</v>
      </c>
      <c r="BG50" s="114">
        <v>1.81752090149037E-3</v>
      </c>
      <c r="BH50" s="114">
        <v>3.2715376226826599E-3</v>
      </c>
      <c r="BI50" s="114">
        <v>2.9080334423845899E-3</v>
      </c>
      <c r="BJ50" s="114">
        <v>1.81752090149037E-3</v>
      </c>
      <c r="BK50" s="114">
        <v>3.2715376226826599E-3</v>
      </c>
      <c r="BL50" s="114">
        <v>1.4540167211922899E-3</v>
      </c>
      <c r="BM50" s="114">
        <v>2.5445292620865098E-3</v>
      </c>
      <c r="BN50" s="114">
        <v>7.2700836059614703E-4</v>
      </c>
      <c r="BO50" s="114">
        <v>3.6350418029807297E-4</v>
      </c>
      <c r="BP50" s="114">
        <v>3.6350418029807297E-4</v>
      </c>
      <c r="BQ50" s="114">
        <v>1.4540167211922899E-3</v>
      </c>
      <c r="BR50" s="114">
        <v>1.0905125408942199E-3</v>
      </c>
      <c r="BS50" s="114">
        <v>1.81752090149037E-3</v>
      </c>
      <c r="BT50" s="114">
        <v>1.4540167211922899E-3</v>
      </c>
      <c r="BU50" s="114">
        <v>2.1810250817884398E-3</v>
      </c>
      <c r="BV50" s="114">
        <v>7.2700836059614703E-4</v>
      </c>
      <c r="BW50" s="114">
        <v>1.81752090149037E-3</v>
      </c>
      <c r="BX50" s="114">
        <v>1.4540167211922899E-3</v>
      </c>
      <c r="BY50" s="114">
        <v>1.4540167211922899E-3</v>
      </c>
      <c r="BZ50" s="114">
        <v>3.2715376226826599E-3</v>
      </c>
      <c r="CA50" s="114">
        <v>7.2700836059614703E-4</v>
      </c>
      <c r="CB50" s="114">
        <v>7.2700836059614703E-4</v>
      </c>
      <c r="CC50" s="114">
        <v>7.2700836059614703E-4</v>
      </c>
      <c r="CD50" s="114">
        <v>1.0905125408942199E-3</v>
      </c>
      <c r="CE50" s="114">
        <v>1.0905125408942199E-3</v>
      </c>
      <c r="CF50" s="114">
        <v>3.6350418029807297E-4</v>
      </c>
      <c r="CG50" s="114">
        <v>7.2700836059614703E-4</v>
      </c>
      <c r="CH50" s="114">
        <v>1.4540167211922899E-3</v>
      </c>
      <c r="CI50" s="114">
        <v>0</v>
      </c>
      <c r="CJ50" s="114">
        <v>7.2700836059614703E-4</v>
      </c>
      <c r="CK50" s="114">
        <v>7.2700836059614703E-4</v>
      </c>
      <c r="CL50" s="114">
        <v>7.2700836059614703E-4</v>
      </c>
      <c r="CM50" s="114">
        <v>1.0905125408942199E-3</v>
      </c>
      <c r="CN50" s="114">
        <v>3.6350418029807297E-4</v>
      </c>
      <c r="CO50" s="114">
        <v>7.2700836059614703E-4</v>
      </c>
      <c r="CP50" s="114">
        <v>7.2700836059614703E-4</v>
      </c>
      <c r="CQ50" s="114">
        <v>1.4540167211922899E-3</v>
      </c>
      <c r="CR50" s="114">
        <v>1.81752090149037E-3</v>
      </c>
      <c r="CS50" s="114">
        <v>3.6350418029807297E-4</v>
      </c>
      <c r="CT50" s="114">
        <v>3.6350418029807297E-4</v>
      </c>
      <c r="CU50" s="114">
        <v>0</v>
      </c>
      <c r="CV50" s="114">
        <v>0</v>
      </c>
      <c r="CW50" s="114">
        <v>3.6350418029807297E-4</v>
      </c>
      <c r="CX50" s="114">
        <v>0</v>
      </c>
      <c r="CY50" s="114">
        <v>3.63504180298073E-3</v>
      </c>
    </row>
    <row r="51" spans="2:103" x14ac:dyDescent="0.2">
      <c r="B51" s="112">
        <v>0.42</v>
      </c>
      <c r="C51" s="114">
        <v>0</v>
      </c>
      <c r="D51" s="114">
        <v>0</v>
      </c>
      <c r="E51" s="114">
        <v>0</v>
      </c>
      <c r="F51" s="114">
        <v>0</v>
      </c>
      <c r="G51" s="114">
        <v>0</v>
      </c>
      <c r="H51" s="114">
        <v>0</v>
      </c>
      <c r="I51" s="114">
        <v>0</v>
      </c>
      <c r="J51" s="114">
        <v>0</v>
      </c>
      <c r="K51" s="114">
        <v>0</v>
      </c>
      <c r="L51" s="114">
        <v>0</v>
      </c>
      <c r="M51" s="114">
        <v>0</v>
      </c>
      <c r="N51" s="114">
        <v>0</v>
      </c>
      <c r="O51" s="114">
        <v>0</v>
      </c>
      <c r="P51" s="114">
        <v>0</v>
      </c>
      <c r="Q51" s="114">
        <v>0</v>
      </c>
      <c r="R51" s="114">
        <v>0</v>
      </c>
      <c r="S51" s="114">
        <v>0</v>
      </c>
      <c r="T51" s="114">
        <v>0</v>
      </c>
      <c r="U51" s="114">
        <v>0</v>
      </c>
      <c r="V51" s="114">
        <v>0</v>
      </c>
      <c r="W51" s="114">
        <v>0</v>
      </c>
      <c r="X51" s="114">
        <v>3.6737692872887602E-4</v>
      </c>
      <c r="Y51" s="114">
        <v>0</v>
      </c>
      <c r="Z51" s="114">
        <v>3.6737692872887602E-4</v>
      </c>
      <c r="AA51" s="114">
        <v>7.3475385745775204E-4</v>
      </c>
      <c r="AB51" s="114">
        <v>1.1021307861866299E-3</v>
      </c>
      <c r="AC51" s="114">
        <v>7.3475385745775204E-4</v>
      </c>
      <c r="AD51" s="114">
        <v>1.83688464364438E-3</v>
      </c>
      <c r="AE51" s="114">
        <v>1.1021307861866299E-3</v>
      </c>
      <c r="AF51" s="114">
        <v>1.1021307861866299E-3</v>
      </c>
      <c r="AG51" s="114">
        <v>2.9390154298310099E-3</v>
      </c>
      <c r="AH51" s="114">
        <v>4.0411462160176298E-3</v>
      </c>
      <c r="AI51" s="114">
        <v>5.8780308596620102E-3</v>
      </c>
      <c r="AJ51" s="114">
        <v>5.5106539309331404E-3</v>
      </c>
      <c r="AK51" s="114">
        <v>9.9191770756796496E-3</v>
      </c>
      <c r="AL51" s="114">
        <v>1.35929463629684E-2</v>
      </c>
      <c r="AM51" s="114">
        <v>1.7266715650257201E-2</v>
      </c>
      <c r="AN51" s="114">
        <v>3.1227038941954399E-2</v>
      </c>
      <c r="AO51" s="114">
        <v>5.14327700220426E-2</v>
      </c>
      <c r="AP51" s="114">
        <v>8.1925055106539302E-2</v>
      </c>
      <c r="AQ51" s="114">
        <v>0.13850110213078601</v>
      </c>
      <c r="AR51" s="114">
        <v>0.20646583394562801</v>
      </c>
      <c r="AS51" s="114">
        <v>0.135929463629684</v>
      </c>
      <c r="AT51" s="114">
        <v>7.3108008817046294E-2</v>
      </c>
      <c r="AU51" s="114">
        <v>4.4452608376193997E-2</v>
      </c>
      <c r="AV51" s="114">
        <v>2.71858927259368E-2</v>
      </c>
      <c r="AW51" s="114">
        <v>2.35121234386481E-2</v>
      </c>
      <c r="AX51" s="114">
        <v>1.1756061719324E-2</v>
      </c>
      <c r="AY51" s="114">
        <v>9.5518001469507702E-3</v>
      </c>
      <c r="AZ51" s="114">
        <v>7.3475385745775199E-3</v>
      </c>
      <c r="BA51" s="114">
        <v>8.4496693607641407E-3</v>
      </c>
      <c r="BB51" s="114">
        <v>5.8780308596620102E-3</v>
      </c>
      <c r="BC51" s="114">
        <v>5.5106539309331404E-3</v>
      </c>
      <c r="BD51" s="114">
        <v>4.7759000734753903E-3</v>
      </c>
      <c r="BE51" s="114">
        <v>5.1432770022042601E-3</v>
      </c>
      <c r="BF51" s="114">
        <v>2.5716385011021301E-3</v>
      </c>
      <c r="BG51" s="114">
        <v>3.3063923585598801E-3</v>
      </c>
      <c r="BH51" s="114">
        <v>3.3063923585598801E-3</v>
      </c>
      <c r="BI51" s="114">
        <v>1.1021307861866299E-3</v>
      </c>
      <c r="BJ51" s="114">
        <v>2.2042615723732598E-3</v>
      </c>
      <c r="BK51" s="114">
        <v>2.9390154298310099E-3</v>
      </c>
      <c r="BL51" s="114">
        <v>2.5716385011021301E-3</v>
      </c>
      <c r="BM51" s="114">
        <v>1.83688464364438E-3</v>
      </c>
      <c r="BN51" s="114">
        <v>3.3063923585598801E-3</v>
      </c>
      <c r="BO51" s="114">
        <v>1.1021307861866299E-3</v>
      </c>
      <c r="BP51" s="114">
        <v>1.83688464364438E-3</v>
      </c>
      <c r="BQ51" s="114">
        <v>2.9390154298310099E-3</v>
      </c>
      <c r="BR51" s="114">
        <v>7.3475385745775204E-4</v>
      </c>
      <c r="BS51" s="114">
        <v>1.83688464364438E-3</v>
      </c>
      <c r="BT51" s="114">
        <v>1.1021307861866299E-3</v>
      </c>
      <c r="BU51" s="114">
        <v>1.1021307861866299E-3</v>
      </c>
      <c r="BV51" s="114">
        <v>2.2042615723732598E-3</v>
      </c>
      <c r="BW51" s="114">
        <v>7.3475385745775204E-4</v>
      </c>
      <c r="BX51" s="114">
        <v>2.5716385011021301E-3</v>
      </c>
      <c r="BY51" s="114">
        <v>7.3475385745775204E-4</v>
      </c>
      <c r="BZ51" s="114">
        <v>7.3475385745775204E-4</v>
      </c>
      <c r="CA51" s="114">
        <v>1.4695077149155E-3</v>
      </c>
      <c r="CB51" s="114">
        <v>1.1021307861866299E-3</v>
      </c>
      <c r="CC51" s="114">
        <v>1.4695077149155E-3</v>
      </c>
      <c r="CD51" s="114">
        <v>7.3475385745775204E-4</v>
      </c>
      <c r="CE51" s="114">
        <v>3.6737692872887602E-4</v>
      </c>
      <c r="CF51" s="114">
        <v>1.1021307861866299E-3</v>
      </c>
      <c r="CG51" s="114">
        <v>1.1021307861866299E-3</v>
      </c>
      <c r="CH51" s="114">
        <v>1.1021307861866299E-3</v>
      </c>
      <c r="CI51" s="114">
        <v>3.6737692872887602E-4</v>
      </c>
      <c r="CJ51" s="114">
        <v>1.1021307861866299E-3</v>
      </c>
      <c r="CK51" s="114">
        <v>7.3475385745775204E-4</v>
      </c>
      <c r="CL51" s="114">
        <v>1.1021307861866299E-3</v>
      </c>
      <c r="CM51" s="114">
        <v>1.4695077149155E-3</v>
      </c>
      <c r="CN51" s="114">
        <v>7.3475385745775204E-4</v>
      </c>
      <c r="CO51" s="114">
        <v>7.3475385745775204E-4</v>
      </c>
      <c r="CP51" s="114">
        <v>7.3475385745775204E-4</v>
      </c>
      <c r="CQ51" s="114">
        <v>7.3475385745775204E-4</v>
      </c>
      <c r="CR51" s="114">
        <v>0</v>
      </c>
      <c r="CS51" s="114">
        <v>3.6737692872887602E-4</v>
      </c>
      <c r="CT51" s="114">
        <v>1.1021307861866299E-3</v>
      </c>
      <c r="CU51" s="114">
        <v>0</v>
      </c>
      <c r="CV51" s="114">
        <v>7.3475385745775204E-4</v>
      </c>
      <c r="CW51" s="114">
        <v>0</v>
      </c>
      <c r="CX51" s="114">
        <v>0</v>
      </c>
      <c r="CY51" s="114">
        <v>2.2042615723732598E-3</v>
      </c>
    </row>
    <row r="52" spans="2:103" x14ac:dyDescent="0.2">
      <c r="B52" s="112">
        <v>0.43</v>
      </c>
      <c r="C52" s="114">
        <v>0</v>
      </c>
      <c r="D52" s="114">
        <v>0</v>
      </c>
      <c r="E52" s="114">
        <v>0</v>
      </c>
      <c r="F52" s="114">
        <v>0</v>
      </c>
      <c r="G52" s="114">
        <v>0</v>
      </c>
      <c r="H52" s="114">
        <v>0</v>
      </c>
      <c r="I52" s="114">
        <v>0</v>
      </c>
      <c r="J52" s="114">
        <v>0</v>
      </c>
      <c r="K52" s="114">
        <v>0</v>
      </c>
      <c r="L52" s="114">
        <v>0</v>
      </c>
      <c r="M52" s="114">
        <v>0</v>
      </c>
      <c r="N52" s="114">
        <v>0</v>
      </c>
      <c r="O52" s="114">
        <v>0</v>
      </c>
      <c r="P52" s="114">
        <v>0</v>
      </c>
      <c r="Q52" s="114">
        <v>0</v>
      </c>
      <c r="R52" s="114">
        <v>0</v>
      </c>
      <c r="S52" s="114">
        <v>0</v>
      </c>
      <c r="T52" s="114">
        <v>0</v>
      </c>
      <c r="U52" s="114">
        <v>0</v>
      </c>
      <c r="V52" s="114">
        <v>0</v>
      </c>
      <c r="W52" s="114">
        <v>3.9463299131807397E-4</v>
      </c>
      <c r="X52" s="114">
        <v>0</v>
      </c>
      <c r="Y52" s="114">
        <v>3.9463299131807397E-4</v>
      </c>
      <c r="Z52" s="114">
        <v>7.8926598263614795E-4</v>
      </c>
      <c r="AA52" s="114">
        <v>1.1838989739542201E-3</v>
      </c>
      <c r="AB52" s="114">
        <v>7.8926598263614795E-4</v>
      </c>
      <c r="AC52" s="114">
        <v>3.9463299131807397E-4</v>
      </c>
      <c r="AD52" s="114">
        <v>0</v>
      </c>
      <c r="AE52" s="114">
        <v>1.1838989739542201E-3</v>
      </c>
      <c r="AF52" s="114">
        <v>3.1570639305445901E-3</v>
      </c>
      <c r="AG52" s="114">
        <v>2.7624309392265201E-3</v>
      </c>
      <c r="AH52" s="114">
        <v>3.55169692186267E-3</v>
      </c>
      <c r="AI52" s="114">
        <v>3.9463299131807404E-3</v>
      </c>
      <c r="AJ52" s="114">
        <v>4.3409629044988199E-3</v>
      </c>
      <c r="AK52" s="114">
        <v>8.6819258089976294E-3</v>
      </c>
      <c r="AL52" s="114">
        <v>7.8926598263614808E-3</v>
      </c>
      <c r="AM52" s="114">
        <v>1.4996053670086801E-2</v>
      </c>
      <c r="AN52" s="114">
        <v>1.4206787687450701E-2</v>
      </c>
      <c r="AO52" s="114">
        <v>3.4333070244672498E-2</v>
      </c>
      <c r="AP52" s="114">
        <v>4.7355958958168902E-2</v>
      </c>
      <c r="AQ52" s="114">
        <v>8.0505130228887098E-2</v>
      </c>
      <c r="AR52" s="114">
        <v>0.14877663772691399</v>
      </c>
      <c r="AS52" s="114">
        <v>0.19021310181531201</v>
      </c>
      <c r="AT52" s="114">
        <v>0.12983425414364599</v>
      </c>
      <c r="AU52" s="114">
        <v>7.3007103393843698E-2</v>
      </c>
      <c r="AV52" s="114">
        <v>4.49881610102605E-2</v>
      </c>
      <c r="AW52" s="114">
        <v>3.11760063141279E-2</v>
      </c>
      <c r="AX52" s="114">
        <v>2.32833464877664E-2</v>
      </c>
      <c r="AY52" s="114">
        <v>1.26282557221784E-2</v>
      </c>
      <c r="AZ52" s="114">
        <v>1.0655090765588E-2</v>
      </c>
      <c r="BA52" s="114">
        <v>1.1049723756906099E-2</v>
      </c>
      <c r="BB52" s="114">
        <v>5.1302288871349598E-3</v>
      </c>
      <c r="BC52" s="114">
        <v>6.3141278610891896E-3</v>
      </c>
      <c r="BD52" s="114">
        <v>6.3141278610891896E-3</v>
      </c>
      <c r="BE52" s="114">
        <v>5.1302288871349598E-3</v>
      </c>
      <c r="BF52" s="114">
        <v>4.3409629044988199E-3</v>
      </c>
      <c r="BG52" s="114">
        <v>5.1302288871349598E-3</v>
      </c>
      <c r="BH52" s="114">
        <v>4.3409629044988199E-3</v>
      </c>
      <c r="BI52" s="114">
        <v>3.55169692186267E-3</v>
      </c>
      <c r="BJ52" s="114">
        <v>2.7624309392265201E-3</v>
      </c>
      <c r="BK52" s="114">
        <v>4.7355958958168898E-3</v>
      </c>
      <c r="BL52" s="114">
        <v>2.3677979479084501E-3</v>
      </c>
      <c r="BM52" s="114">
        <v>1.5785319652723E-3</v>
      </c>
      <c r="BN52" s="114">
        <v>1.9731649565903702E-3</v>
      </c>
      <c r="BO52" s="114">
        <v>7.8926598263614795E-4</v>
      </c>
      <c r="BP52" s="114">
        <v>1.5785319652723E-3</v>
      </c>
      <c r="BQ52" s="114">
        <v>7.8926598263614795E-4</v>
      </c>
      <c r="BR52" s="114">
        <v>1.9731649565903702E-3</v>
      </c>
      <c r="BS52" s="114">
        <v>2.7624309392265201E-3</v>
      </c>
      <c r="BT52" s="114">
        <v>1.1838989739542201E-3</v>
      </c>
      <c r="BU52" s="114">
        <v>1.1838989739542201E-3</v>
      </c>
      <c r="BV52" s="114">
        <v>1.5785319652723E-3</v>
      </c>
      <c r="BW52" s="114">
        <v>1.5785319652723E-3</v>
      </c>
      <c r="BX52" s="114">
        <v>7.8926598263614795E-4</v>
      </c>
      <c r="BY52" s="114">
        <v>7.8926598263614795E-4</v>
      </c>
      <c r="BZ52" s="114">
        <v>1.1838989739542201E-3</v>
      </c>
      <c r="CA52" s="114">
        <v>1.1838989739542201E-3</v>
      </c>
      <c r="CB52" s="114">
        <v>1.9731649565903702E-3</v>
      </c>
      <c r="CC52" s="114">
        <v>1.1838989739542201E-3</v>
      </c>
      <c r="CD52" s="114">
        <v>7.8926598263614795E-4</v>
      </c>
      <c r="CE52" s="114">
        <v>7.8926598263614795E-4</v>
      </c>
      <c r="CF52" s="114">
        <v>1.9731649565903702E-3</v>
      </c>
      <c r="CG52" s="114">
        <v>2.3677979479084501E-3</v>
      </c>
      <c r="CH52" s="114">
        <v>3.9463299131807397E-4</v>
      </c>
      <c r="CI52" s="114">
        <v>7.8926598263614795E-4</v>
      </c>
      <c r="CJ52" s="114">
        <v>3.9463299131807397E-4</v>
      </c>
      <c r="CK52" s="114">
        <v>7.8926598263614795E-4</v>
      </c>
      <c r="CL52" s="114">
        <v>0</v>
      </c>
      <c r="CM52" s="114">
        <v>1.9731649565903702E-3</v>
      </c>
      <c r="CN52" s="114">
        <v>0</v>
      </c>
      <c r="CO52" s="114">
        <v>1.5785319652723E-3</v>
      </c>
      <c r="CP52" s="114">
        <v>1.9731649565903702E-3</v>
      </c>
      <c r="CQ52" s="114">
        <v>0</v>
      </c>
      <c r="CR52" s="114">
        <v>7.8926598263614795E-4</v>
      </c>
      <c r="CS52" s="114">
        <v>1.5785319652723E-3</v>
      </c>
      <c r="CT52" s="114">
        <v>3.9463299131807397E-4</v>
      </c>
      <c r="CU52" s="114">
        <v>7.8926598263614795E-4</v>
      </c>
      <c r="CV52" s="114">
        <v>0</v>
      </c>
      <c r="CW52" s="114">
        <v>0</v>
      </c>
      <c r="CX52" s="114">
        <v>1.1838989739542201E-3</v>
      </c>
      <c r="CY52" s="114">
        <v>7.8926598263614795E-4</v>
      </c>
    </row>
    <row r="53" spans="2:103" x14ac:dyDescent="0.2">
      <c r="B53" s="112">
        <v>0.44</v>
      </c>
      <c r="C53" s="114">
        <v>0</v>
      </c>
      <c r="D53" s="114">
        <v>0</v>
      </c>
      <c r="E53" s="114">
        <v>0</v>
      </c>
      <c r="F53" s="114">
        <v>0</v>
      </c>
      <c r="G53" s="114">
        <v>0</v>
      </c>
      <c r="H53" s="114">
        <v>0</v>
      </c>
      <c r="I53" s="114">
        <v>0</v>
      </c>
      <c r="J53" s="114">
        <v>0</v>
      </c>
      <c r="K53" s="114">
        <v>0</v>
      </c>
      <c r="L53" s="114">
        <v>0</v>
      </c>
      <c r="M53" s="114">
        <v>0</v>
      </c>
      <c r="N53" s="114">
        <v>0</v>
      </c>
      <c r="O53" s="114">
        <v>0</v>
      </c>
      <c r="P53" s="114">
        <v>0</v>
      </c>
      <c r="Q53" s="114">
        <v>0</v>
      </c>
      <c r="R53" s="114">
        <v>4.1220115416323199E-4</v>
      </c>
      <c r="S53" s="114">
        <v>4.1220115416323199E-4</v>
      </c>
      <c r="T53" s="114">
        <v>0</v>
      </c>
      <c r="U53" s="114">
        <v>0</v>
      </c>
      <c r="V53" s="114">
        <v>0</v>
      </c>
      <c r="W53" s="114">
        <v>4.1220115416323199E-4</v>
      </c>
      <c r="X53" s="114">
        <v>4.1220115416323199E-4</v>
      </c>
      <c r="Y53" s="114">
        <v>4.1220115416323199E-4</v>
      </c>
      <c r="Z53" s="114">
        <v>4.1220115416323199E-4</v>
      </c>
      <c r="AA53" s="114">
        <v>4.1220115416323199E-4</v>
      </c>
      <c r="AB53" s="114">
        <v>4.1220115416323199E-4</v>
      </c>
      <c r="AC53" s="114">
        <v>1.23660346248969E-3</v>
      </c>
      <c r="AD53" s="114">
        <v>1.23660346248969E-3</v>
      </c>
      <c r="AE53" s="114">
        <v>4.1220115416323199E-4</v>
      </c>
      <c r="AF53" s="114">
        <v>4.1220115416323199E-4</v>
      </c>
      <c r="AG53" s="114">
        <v>2.0610057708161599E-3</v>
      </c>
      <c r="AH53" s="114">
        <v>4.1220115416323198E-3</v>
      </c>
      <c r="AI53" s="114">
        <v>4.9464138499587798E-3</v>
      </c>
      <c r="AJ53" s="114">
        <v>4.5342126957955498E-3</v>
      </c>
      <c r="AK53" s="114">
        <v>5.3586150041220098E-3</v>
      </c>
      <c r="AL53" s="114">
        <v>7.0074196207749401E-3</v>
      </c>
      <c r="AM53" s="114">
        <v>7.0074196207749401E-3</v>
      </c>
      <c r="AN53" s="114">
        <v>1.6075845012365999E-2</v>
      </c>
      <c r="AO53" s="114">
        <v>2.0197856553998399E-2</v>
      </c>
      <c r="AP53" s="114">
        <v>3.8334707337180501E-2</v>
      </c>
      <c r="AQ53" s="114">
        <v>5.3173948887056899E-2</v>
      </c>
      <c r="AR53" s="114">
        <v>8.4913437757625707E-2</v>
      </c>
      <c r="AS53" s="114">
        <v>0.140560593569662</v>
      </c>
      <c r="AT53" s="114">
        <v>0.167765869744435</v>
      </c>
      <c r="AU53" s="114">
        <v>0.126133553173949</v>
      </c>
      <c r="AV53" s="114">
        <v>6.9661995053586195E-2</v>
      </c>
      <c r="AW53" s="114">
        <v>4.8639736191261301E-2</v>
      </c>
      <c r="AX53" s="114">
        <v>3.2976092333058503E-2</v>
      </c>
      <c r="AY53" s="114">
        <v>1.8961253091508701E-2</v>
      </c>
      <c r="AZ53" s="114">
        <v>1.48392415498763E-2</v>
      </c>
      <c r="BA53" s="114">
        <v>1.2778235779060201E-2</v>
      </c>
      <c r="BB53" s="114">
        <v>8.6562242374278592E-3</v>
      </c>
      <c r="BC53" s="114">
        <v>1.23660346248969E-2</v>
      </c>
      <c r="BD53" s="114">
        <v>4.1220115416323198E-3</v>
      </c>
      <c r="BE53" s="114">
        <v>5.7708161582852397E-3</v>
      </c>
      <c r="BF53" s="114">
        <v>5.7708161582852397E-3</v>
      </c>
      <c r="BG53" s="114">
        <v>4.5342126957955498E-3</v>
      </c>
      <c r="BH53" s="114">
        <v>5.7708161582852397E-3</v>
      </c>
      <c r="BI53" s="114">
        <v>1.23660346248969E-3</v>
      </c>
      <c r="BJ53" s="114">
        <v>2.4732069249793899E-3</v>
      </c>
      <c r="BK53" s="114">
        <v>2.8854080791426199E-3</v>
      </c>
      <c r="BL53" s="114">
        <v>2.8854080791426199E-3</v>
      </c>
      <c r="BM53" s="114">
        <v>5.3586150041220098E-3</v>
      </c>
      <c r="BN53" s="114">
        <v>2.8854080791426199E-3</v>
      </c>
      <c r="BO53" s="114">
        <v>4.1220115416323198E-3</v>
      </c>
      <c r="BP53" s="114">
        <v>2.0610057708161599E-3</v>
      </c>
      <c r="BQ53" s="114">
        <v>5.7708161582852397E-3</v>
      </c>
      <c r="BR53" s="114">
        <v>1.6488046166529299E-3</v>
      </c>
      <c r="BS53" s="114">
        <v>1.23660346248969E-3</v>
      </c>
      <c r="BT53" s="114">
        <v>2.4732069249793899E-3</v>
      </c>
      <c r="BU53" s="114">
        <v>1.23660346248969E-3</v>
      </c>
      <c r="BV53" s="114">
        <v>2.0610057708161599E-3</v>
      </c>
      <c r="BW53" s="114">
        <v>8.2440230832646301E-4</v>
      </c>
      <c r="BX53" s="114">
        <v>2.0610057708161599E-3</v>
      </c>
      <c r="BY53" s="114">
        <v>4.1220115416323199E-4</v>
      </c>
      <c r="BZ53" s="114">
        <v>4.1220115416323199E-4</v>
      </c>
      <c r="CA53" s="114">
        <v>1.23660346248969E-3</v>
      </c>
      <c r="CB53" s="114">
        <v>1.23660346248969E-3</v>
      </c>
      <c r="CC53" s="114">
        <v>0</v>
      </c>
      <c r="CD53" s="114">
        <v>8.2440230832646301E-4</v>
      </c>
      <c r="CE53" s="114">
        <v>2.4732069249793899E-3</v>
      </c>
      <c r="CF53" s="114">
        <v>8.2440230832646301E-4</v>
      </c>
      <c r="CG53" s="114">
        <v>8.2440230832646301E-4</v>
      </c>
      <c r="CH53" s="114">
        <v>2.8854080791426199E-3</v>
      </c>
      <c r="CI53" s="114">
        <v>8.2440230832646301E-4</v>
      </c>
      <c r="CJ53" s="114">
        <v>4.1220115416323199E-4</v>
      </c>
      <c r="CK53" s="114">
        <v>1.23660346248969E-3</v>
      </c>
      <c r="CL53" s="114">
        <v>4.1220115416323199E-4</v>
      </c>
      <c r="CM53" s="114">
        <v>8.2440230832646301E-4</v>
      </c>
      <c r="CN53" s="114">
        <v>8.2440230832646301E-4</v>
      </c>
      <c r="CO53" s="114">
        <v>2.0610057708161599E-3</v>
      </c>
      <c r="CP53" s="114">
        <v>1.6488046166529299E-3</v>
      </c>
      <c r="CQ53" s="114">
        <v>8.2440230832646301E-4</v>
      </c>
      <c r="CR53" s="114">
        <v>4.1220115416323199E-4</v>
      </c>
      <c r="CS53" s="114">
        <v>4.1220115416323199E-4</v>
      </c>
      <c r="CT53" s="114">
        <v>1.23660346248969E-3</v>
      </c>
      <c r="CU53" s="114">
        <v>0</v>
      </c>
      <c r="CV53" s="114">
        <v>4.1220115416323199E-4</v>
      </c>
      <c r="CW53" s="114">
        <v>4.1220115416323199E-4</v>
      </c>
      <c r="CX53" s="114">
        <v>4.1220115416323199E-4</v>
      </c>
      <c r="CY53" s="114">
        <v>1.6488046166529299E-3</v>
      </c>
    </row>
    <row r="54" spans="2:103" x14ac:dyDescent="0.2">
      <c r="B54" s="112">
        <v>0.45</v>
      </c>
      <c r="C54" s="114">
        <v>0</v>
      </c>
      <c r="D54" s="114">
        <v>0</v>
      </c>
      <c r="E54" s="114">
        <v>0</v>
      </c>
      <c r="F54" s="114">
        <v>0</v>
      </c>
      <c r="G54" s="114">
        <v>0</v>
      </c>
      <c r="H54" s="114">
        <v>0</v>
      </c>
      <c r="I54" s="114">
        <v>0</v>
      </c>
      <c r="J54" s="114">
        <v>0</v>
      </c>
      <c r="K54" s="114">
        <v>0</v>
      </c>
      <c r="L54" s="114">
        <v>0</v>
      </c>
      <c r="M54" s="114">
        <v>0</v>
      </c>
      <c r="N54" s="114">
        <v>0</v>
      </c>
      <c r="O54" s="114">
        <v>0</v>
      </c>
      <c r="P54" s="114">
        <v>0</v>
      </c>
      <c r="Q54" s="114">
        <v>0</v>
      </c>
      <c r="R54" s="114">
        <v>0</v>
      </c>
      <c r="S54" s="114">
        <v>0</v>
      </c>
      <c r="T54" s="114">
        <v>0</v>
      </c>
      <c r="U54" s="114">
        <v>4.2517006802721098E-4</v>
      </c>
      <c r="V54" s="114">
        <v>0</v>
      </c>
      <c r="W54" s="114">
        <v>4.2517006802721098E-4</v>
      </c>
      <c r="X54" s="114">
        <v>8.5034013605442195E-4</v>
      </c>
      <c r="Y54" s="114">
        <v>1.2755102040816299E-3</v>
      </c>
      <c r="Z54" s="114">
        <v>0</v>
      </c>
      <c r="AA54" s="114">
        <v>2.5510204081632699E-3</v>
      </c>
      <c r="AB54" s="114">
        <v>0</v>
      </c>
      <c r="AC54" s="114">
        <v>1.2755102040816299E-3</v>
      </c>
      <c r="AD54" s="114">
        <v>2.1258503401360498E-3</v>
      </c>
      <c r="AE54" s="114">
        <v>2.9761904761904799E-3</v>
      </c>
      <c r="AF54" s="114">
        <v>2.1258503401360498E-3</v>
      </c>
      <c r="AG54" s="114">
        <v>4.2517006802721101E-3</v>
      </c>
      <c r="AH54" s="114">
        <v>5.9523809523809503E-3</v>
      </c>
      <c r="AI54" s="114">
        <v>2.5510204081632699E-3</v>
      </c>
      <c r="AJ54" s="114">
        <v>4.2517006802721101E-3</v>
      </c>
      <c r="AK54" s="114">
        <v>5.5272108843537398E-3</v>
      </c>
      <c r="AL54" s="114">
        <v>6.3775510204081599E-3</v>
      </c>
      <c r="AM54" s="114">
        <v>8.5034013605442202E-3</v>
      </c>
      <c r="AN54" s="114">
        <v>1.06292517006803E-2</v>
      </c>
      <c r="AO54" s="114">
        <v>1.4030612244898001E-2</v>
      </c>
      <c r="AP54" s="114">
        <v>2.2108843537415001E-2</v>
      </c>
      <c r="AQ54" s="114">
        <v>2.9336734693877601E-2</v>
      </c>
      <c r="AR54" s="114">
        <v>4.8469387755101997E-2</v>
      </c>
      <c r="AS54" s="114">
        <v>8.3758503401360498E-2</v>
      </c>
      <c r="AT54" s="114">
        <v>0.128826530612245</v>
      </c>
      <c r="AU54" s="114">
        <v>0.17474489795918399</v>
      </c>
      <c r="AV54" s="114">
        <v>0.13052721088435401</v>
      </c>
      <c r="AW54" s="114">
        <v>6.7176870748299297E-2</v>
      </c>
      <c r="AX54" s="114">
        <v>4.4217687074829898E-2</v>
      </c>
      <c r="AY54" s="114">
        <v>3.0187074829931999E-2</v>
      </c>
      <c r="AZ54" s="114">
        <v>2.2534013605442198E-2</v>
      </c>
      <c r="BA54" s="114">
        <v>1.53061224489796E-2</v>
      </c>
      <c r="BB54" s="114">
        <v>1.02040816326531E-2</v>
      </c>
      <c r="BC54" s="114">
        <v>1.02040816326531E-2</v>
      </c>
      <c r="BD54" s="114">
        <v>7.6530612244898001E-3</v>
      </c>
      <c r="BE54" s="114">
        <v>6.8027210884353704E-3</v>
      </c>
      <c r="BF54" s="114">
        <v>4.6768707482993197E-3</v>
      </c>
      <c r="BG54" s="114">
        <v>3.40136054421769E-3</v>
      </c>
      <c r="BH54" s="114">
        <v>4.2517006802721101E-3</v>
      </c>
      <c r="BI54" s="114">
        <v>4.6768707482993197E-3</v>
      </c>
      <c r="BJ54" s="114">
        <v>2.5510204081632699E-3</v>
      </c>
      <c r="BK54" s="114">
        <v>3.8265306122449E-3</v>
      </c>
      <c r="BL54" s="114">
        <v>2.9761904761904799E-3</v>
      </c>
      <c r="BM54" s="114">
        <v>2.5510204081632699E-3</v>
      </c>
      <c r="BN54" s="114">
        <v>2.1258503401360498E-3</v>
      </c>
      <c r="BO54" s="114">
        <v>4.2517006802721101E-3</v>
      </c>
      <c r="BP54" s="114">
        <v>4.2517006802721101E-3</v>
      </c>
      <c r="BQ54" s="114">
        <v>3.40136054421769E-3</v>
      </c>
      <c r="BR54" s="114">
        <v>4.2517006802721098E-4</v>
      </c>
      <c r="BS54" s="114">
        <v>3.8265306122449E-3</v>
      </c>
      <c r="BT54" s="114">
        <v>2.1258503401360498E-3</v>
      </c>
      <c r="BU54" s="114">
        <v>2.1258503401360498E-3</v>
      </c>
      <c r="BV54" s="114">
        <v>1.70068027210884E-3</v>
      </c>
      <c r="BW54" s="114">
        <v>1.70068027210884E-3</v>
      </c>
      <c r="BX54" s="114">
        <v>1.70068027210884E-3</v>
      </c>
      <c r="BY54" s="114">
        <v>2.9761904761904799E-3</v>
      </c>
      <c r="BZ54" s="114">
        <v>2.1258503401360498E-3</v>
      </c>
      <c r="CA54" s="114">
        <v>1.2755102040816299E-3</v>
      </c>
      <c r="CB54" s="114">
        <v>1.2755102040816299E-3</v>
      </c>
      <c r="CC54" s="114">
        <v>2.9761904761904799E-3</v>
      </c>
      <c r="CD54" s="114">
        <v>1.70068027210884E-3</v>
      </c>
      <c r="CE54" s="114">
        <v>2.5510204081632699E-3</v>
      </c>
      <c r="CF54" s="114">
        <v>2.1258503401360498E-3</v>
      </c>
      <c r="CG54" s="114">
        <v>8.5034013605442195E-4</v>
      </c>
      <c r="CH54" s="114">
        <v>4.2517006802721098E-4</v>
      </c>
      <c r="CI54" s="114">
        <v>0</v>
      </c>
      <c r="CJ54" s="114">
        <v>8.5034013605442195E-4</v>
      </c>
      <c r="CK54" s="114">
        <v>1.2755102040816299E-3</v>
      </c>
      <c r="CL54" s="114">
        <v>2.9761904761904799E-3</v>
      </c>
      <c r="CM54" s="114">
        <v>0</v>
      </c>
      <c r="CN54" s="114">
        <v>2.1258503401360498E-3</v>
      </c>
      <c r="CO54" s="114">
        <v>1.2755102040816299E-3</v>
      </c>
      <c r="CP54" s="114">
        <v>8.5034013605442195E-4</v>
      </c>
      <c r="CQ54" s="114">
        <v>1.70068027210884E-3</v>
      </c>
      <c r="CR54" s="114">
        <v>1.70068027210884E-3</v>
      </c>
      <c r="CS54" s="114">
        <v>4.2517006802721098E-4</v>
      </c>
      <c r="CT54" s="114">
        <v>4.2517006802721098E-4</v>
      </c>
      <c r="CU54" s="114">
        <v>1.2755102040816299E-3</v>
      </c>
      <c r="CV54" s="114">
        <v>4.2517006802721098E-4</v>
      </c>
      <c r="CW54" s="114">
        <v>4.2517006802721098E-4</v>
      </c>
      <c r="CX54" s="114">
        <v>0</v>
      </c>
      <c r="CY54" s="114">
        <v>1.2755102040816299E-3</v>
      </c>
    </row>
    <row r="55" spans="2:103" x14ac:dyDescent="0.2">
      <c r="B55" s="112">
        <v>0.46</v>
      </c>
      <c r="C55" s="114">
        <v>0</v>
      </c>
      <c r="D55" s="114">
        <v>0</v>
      </c>
      <c r="E55" s="114">
        <v>0</v>
      </c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0</v>
      </c>
      <c r="L55" s="114">
        <v>0</v>
      </c>
      <c r="M55" s="114">
        <v>0</v>
      </c>
      <c r="N55" s="114">
        <v>0</v>
      </c>
      <c r="O55" s="114">
        <v>0</v>
      </c>
      <c r="P55" s="114">
        <v>0</v>
      </c>
      <c r="Q55" s="114">
        <v>0</v>
      </c>
      <c r="R55" s="114">
        <v>0</v>
      </c>
      <c r="S55" s="114">
        <v>0</v>
      </c>
      <c r="T55" s="114">
        <v>0</v>
      </c>
      <c r="U55" s="114">
        <v>0</v>
      </c>
      <c r="V55" s="114">
        <v>0</v>
      </c>
      <c r="W55" s="114">
        <v>0</v>
      </c>
      <c r="X55" s="114">
        <v>0</v>
      </c>
      <c r="Y55" s="114">
        <v>0</v>
      </c>
      <c r="Z55" s="114">
        <v>4.3878894251864903E-4</v>
      </c>
      <c r="AA55" s="114">
        <v>0</v>
      </c>
      <c r="AB55" s="114">
        <v>4.3878894251864903E-4</v>
      </c>
      <c r="AC55" s="114">
        <v>8.7757788503729697E-4</v>
      </c>
      <c r="AD55" s="114">
        <v>4.3878894251864903E-4</v>
      </c>
      <c r="AE55" s="114">
        <v>2.1939447125932398E-3</v>
      </c>
      <c r="AF55" s="114">
        <v>1.31636682755595E-3</v>
      </c>
      <c r="AG55" s="114">
        <v>3.51031154014919E-3</v>
      </c>
      <c r="AH55" s="114">
        <v>8.7757788503729697E-4</v>
      </c>
      <c r="AI55" s="114">
        <v>2.63273365511189E-3</v>
      </c>
      <c r="AJ55" s="114">
        <v>3.9491004826678403E-3</v>
      </c>
      <c r="AK55" s="114">
        <v>3.9491004826678403E-3</v>
      </c>
      <c r="AL55" s="114">
        <v>4.8266783677051303E-3</v>
      </c>
      <c r="AM55" s="114">
        <v>4.38788942518649E-3</v>
      </c>
      <c r="AN55" s="114">
        <v>1.0092145677928901E-2</v>
      </c>
      <c r="AO55" s="114">
        <v>1.2286090390522199E-2</v>
      </c>
      <c r="AP55" s="114">
        <v>1.5796401930671299E-2</v>
      </c>
      <c r="AQ55" s="114">
        <v>2.58885476086003E-2</v>
      </c>
      <c r="AR55" s="114">
        <v>3.9491004826678403E-2</v>
      </c>
      <c r="AS55" s="114">
        <v>4.0807371654234301E-2</v>
      </c>
      <c r="AT55" s="114">
        <v>9.0829311101360194E-2</v>
      </c>
      <c r="AU55" s="114">
        <v>0.12812637121544501</v>
      </c>
      <c r="AV55" s="114">
        <v>0.16454585344449299</v>
      </c>
      <c r="AW55" s="114">
        <v>0.12154453707766601</v>
      </c>
      <c r="AX55" s="114">
        <v>7.2838964458095706E-2</v>
      </c>
      <c r="AY55" s="114">
        <v>4.3440105309346201E-2</v>
      </c>
      <c r="AZ55" s="114">
        <v>3.3786748573935897E-2</v>
      </c>
      <c r="BA55" s="114">
        <v>1.88679245283019E-2</v>
      </c>
      <c r="BB55" s="114">
        <v>1.8429135585783199E-2</v>
      </c>
      <c r="BC55" s="114">
        <v>1.3602457218078101E-2</v>
      </c>
      <c r="BD55" s="114">
        <v>1.2286090390522199E-2</v>
      </c>
      <c r="BE55" s="114">
        <v>7.4594120228170203E-3</v>
      </c>
      <c r="BF55" s="114">
        <v>6.1430451952610796E-3</v>
      </c>
      <c r="BG55" s="114">
        <v>6.1430451952610796E-3</v>
      </c>
      <c r="BH55" s="114">
        <v>5.2654673102237801E-3</v>
      </c>
      <c r="BI55" s="114">
        <v>7.0206230802983801E-3</v>
      </c>
      <c r="BJ55" s="114">
        <v>4.8266783677051303E-3</v>
      </c>
      <c r="BK55" s="114">
        <v>4.8266783677051303E-3</v>
      </c>
      <c r="BL55" s="114">
        <v>2.63273365511189E-3</v>
      </c>
      <c r="BM55" s="114">
        <v>3.51031154014919E-3</v>
      </c>
      <c r="BN55" s="114">
        <v>2.63273365511189E-3</v>
      </c>
      <c r="BO55" s="114">
        <v>3.9491004826678403E-3</v>
      </c>
      <c r="BP55" s="114">
        <v>3.0715225976305398E-3</v>
      </c>
      <c r="BQ55" s="114">
        <v>3.9491004826678403E-3</v>
      </c>
      <c r="BR55" s="114">
        <v>2.1939447125932398E-3</v>
      </c>
      <c r="BS55" s="114">
        <v>2.1939447125932398E-3</v>
      </c>
      <c r="BT55" s="114">
        <v>2.1939447125932398E-3</v>
      </c>
      <c r="BU55" s="114">
        <v>3.51031154014919E-3</v>
      </c>
      <c r="BV55" s="114">
        <v>2.63273365511189E-3</v>
      </c>
      <c r="BW55" s="114">
        <v>2.1939447125932398E-3</v>
      </c>
      <c r="BX55" s="114">
        <v>1.31636682755595E-3</v>
      </c>
      <c r="BY55" s="114">
        <v>1.75515577007459E-3</v>
      </c>
      <c r="BZ55" s="114">
        <v>1.31636682755595E-3</v>
      </c>
      <c r="CA55" s="114">
        <v>4.3878894251864903E-4</v>
      </c>
      <c r="CB55" s="114">
        <v>1.31636682755595E-3</v>
      </c>
      <c r="CC55" s="114">
        <v>2.1939447125932398E-3</v>
      </c>
      <c r="CD55" s="114">
        <v>0</v>
      </c>
      <c r="CE55" s="114">
        <v>8.7757788503729697E-4</v>
      </c>
      <c r="CF55" s="114">
        <v>8.7757788503729697E-4</v>
      </c>
      <c r="CG55" s="114">
        <v>1.75515577007459E-3</v>
      </c>
      <c r="CH55" s="114">
        <v>1.31636682755595E-3</v>
      </c>
      <c r="CI55" s="114">
        <v>1.31636682755595E-3</v>
      </c>
      <c r="CJ55" s="114">
        <v>1.75515577007459E-3</v>
      </c>
      <c r="CK55" s="114">
        <v>1.75515577007459E-3</v>
      </c>
      <c r="CL55" s="114">
        <v>8.7757788503729697E-4</v>
      </c>
      <c r="CM55" s="114">
        <v>1.31636682755595E-3</v>
      </c>
      <c r="CN55" s="114">
        <v>8.7757788503729697E-4</v>
      </c>
      <c r="CO55" s="114">
        <v>2.1939447125932398E-3</v>
      </c>
      <c r="CP55" s="114">
        <v>8.7757788503729697E-4</v>
      </c>
      <c r="CQ55" s="114">
        <v>1.31636682755595E-3</v>
      </c>
      <c r="CR55" s="114">
        <v>4.3878894251864903E-4</v>
      </c>
      <c r="CS55" s="114">
        <v>8.7757788503729697E-4</v>
      </c>
      <c r="CT55" s="114">
        <v>8.7757788503729697E-4</v>
      </c>
      <c r="CU55" s="114">
        <v>4.3878894251864903E-4</v>
      </c>
      <c r="CV55" s="114">
        <v>0</v>
      </c>
      <c r="CW55" s="114">
        <v>0</v>
      </c>
      <c r="CX55" s="114">
        <v>0</v>
      </c>
      <c r="CY55" s="114">
        <v>3.0715225976305398E-3</v>
      </c>
    </row>
    <row r="56" spans="2:103" x14ac:dyDescent="0.2">
      <c r="B56" s="112">
        <v>0.47</v>
      </c>
      <c r="C56" s="114">
        <v>0</v>
      </c>
      <c r="D56" s="114">
        <v>0</v>
      </c>
      <c r="E56" s="114">
        <v>0</v>
      </c>
      <c r="F56" s="114">
        <v>0</v>
      </c>
      <c r="G56" s="114">
        <v>0</v>
      </c>
      <c r="H56" s="114">
        <v>0</v>
      </c>
      <c r="I56" s="114">
        <v>0</v>
      </c>
      <c r="J56" s="114">
        <v>0</v>
      </c>
      <c r="K56" s="114">
        <v>0</v>
      </c>
      <c r="L56" s="114">
        <v>0</v>
      </c>
      <c r="M56" s="114">
        <v>0</v>
      </c>
      <c r="N56" s="114">
        <v>0</v>
      </c>
      <c r="O56" s="114">
        <v>0</v>
      </c>
      <c r="P56" s="114">
        <v>0</v>
      </c>
      <c r="Q56" s="114">
        <v>0</v>
      </c>
      <c r="R56" s="114">
        <v>4.4782803403493101E-4</v>
      </c>
      <c r="S56" s="114">
        <v>0</v>
      </c>
      <c r="T56" s="114">
        <v>0</v>
      </c>
      <c r="U56" s="114">
        <v>0</v>
      </c>
      <c r="V56" s="114">
        <v>0</v>
      </c>
      <c r="W56" s="114">
        <v>0</v>
      </c>
      <c r="X56" s="114">
        <v>0</v>
      </c>
      <c r="Y56" s="114">
        <v>0</v>
      </c>
      <c r="Z56" s="114">
        <v>0</v>
      </c>
      <c r="AA56" s="114">
        <v>4.4782803403493101E-4</v>
      </c>
      <c r="AB56" s="114">
        <v>8.9565606806986105E-4</v>
      </c>
      <c r="AC56" s="114">
        <v>1.3434841021047899E-3</v>
      </c>
      <c r="AD56" s="114">
        <v>8.9565606806986105E-4</v>
      </c>
      <c r="AE56" s="114">
        <v>3.5826242722794398E-3</v>
      </c>
      <c r="AF56" s="114">
        <v>1.7913121361397199E-3</v>
      </c>
      <c r="AG56" s="114">
        <v>2.2391401701746501E-3</v>
      </c>
      <c r="AH56" s="114">
        <v>2.6869682042095799E-3</v>
      </c>
      <c r="AI56" s="114">
        <v>1.7913121361397199E-3</v>
      </c>
      <c r="AJ56" s="114">
        <v>3.1347962382445101E-3</v>
      </c>
      <c r="AK56" s="114">
        <v>5.8217644424541004E-3</v>
      </c>
      <c r="AL56" s="114">
        <v>6.2695924764890297E-3</v>
      </c>
      <c r="AM56" s="114">
        <v>4.92610837438424E-3</v>
      </c>
      <c r="AN56" s="114">
        <v>8.0609046126287505E-3</v>
      </c>
      <c r="AO56" s="114">
        <v>1.2539184952978099E-2</v>
      </c>
      <c r="AP56" s="114">
        <v>1.20913569189431E-2</v>
      </c>
      <c r="AQ56" s="114">
        <v>1.8360949395432199E-2</v>
      </c>
      <c r="AR56" s="114">
        <v>3.1347962382445103E-2</v>
      </c>
      <c r="AS56" s="114">
        <v>2.95566502463054E-2</v>
      </c>
      <c r="AT56" s="114">
        <v>5.0604567845947197E-2</v>
      </c>
      <c r="AU56" s="114">
        <v>7.7474249888042995E-2</v>
      </c>
      <c r="AV56" s="114">
        <v>0.12360053739364101</v>
      </c>
      <c r="AW56" s="114">
        <v>0.16390506045678499</v>
      </c>
      <c r="AX56" s="114">
        <v>0.11688311688311701</v>
      </c>
      <c r="AY56" s="114">
        <v>6.9861173309449201E-2</v>
      </c>
      <c r="AZ56" s="114">
        <v>4.6574115539632803E-2</v>
      </c>
      <c r="BA56" s="114">
        <v>2.9108822212270499E-2</v>
      </c>
      <c r="BB56" s="114">
        <v>2.3734885803851299E-2</v>
      </c>
      <c r="BC56" s="114">
        <v>1.38826690550828E-2</v>
      </c>
      <c r="BD56" s="114">
        <v>1.2539184952978099E-2</v>
      </c>
      <c r="BE56" s="114">
        <v>8.5087326466636807E-3</v>
      </c>
      <c r="BF56" s="114">
        <v>7.1652485445588901E-3</v>
      </c>
      <c r="BG56" s="114">
        <v>1.20913569189431E-2</v>
      </c>
      <c r="BH56" s="114">
        <v>5.3739364084191702E-3</v>
      </c>
      <c r="BI56" s="114">
        <v>3.5826242722794398E-3</v>
      </c>
      <c r="BJ56" s="114">
        <v>4.0304523063143796E-3</v>
      </c>
      <c r="BK56" s="114">
        <v>2.2391401701746501E-3</v>
      </c>
      <c r="BL56" s="114">
        <v>4.92610837438424E-3</v>
      </c>
      <c r="BM56" s="114">
        <v>4.4782803403493098E-3</v>
      </c>
      <c r="BN56" s="114">
        <v>4.4782803403493098E-3</v>
      </c>
      <c r="BO56" s="114">
        <v>4.4782803403493098E-3</v>
      </c>
      <c r="BP56" s="114">
        <v>8.9565606806986105E-4</v>
      </c>
      <c r="BQ56" s="114">
        <v>1.7913121361397199E-3</v>
      </c>
      <c r="BR56" s="114">
        <v>4.0304523063143796E-3</v>
      </c>
      <c r="BS56" s="114">
        <v>2.2391401701746501E-3</v>
      </c>
      <c r="BT56" s="114">
        <v>1.3434841021047899E-3</v>
      </c>
      <c r="BU56" s="114">
        <v>4.4782803403493098E-3</v>
      </c>
      <c r="BV56" s="114">
        <v>2.2391401701746501E-3</v>
      </c>
      <c r="BW56" s="114">
        <v>1.3434841021047899E-3</v>
      </c>
      <c r="BX56" s="114">
        <v>1.7913121361397199E-3</v>
      </c>
      <c r="BY56" s="114">
        <v>2.6869682042095799E-3</v>
      </c>
      <c r="BZ56" s="114">
        <v>1.3434841021047899E-3</v>
      </c>
      <c r="CA56" s="114">
        <v>3.5826242722794398E-3</v>
      </c>
      <c r="CB56" s="114">
        <v>2.6869682042095799E-3</v>
      </c>
      <c r="CC56" s="114">
        <v>1.7913121361397199E-3</v>
      </c>
      <c r="CD56" s="114">
        <v>2.6869682042095799E-3</v>
      </c>
      <c r="CE56" s="114">
        <v>1.3434841021047899E-3</v>
      </c>
      <c r="CF56" s="114">
        <v>8.9565606806986105E-4</v>
      </c>
      <c r="CG56" s="114">
        <v>1.3434841021047899E-3</v>
      </c>
      <c r="CH56" s="114">
        <v>1.7913121361397199E-3</v>
      </c>
      <c r="CI56" s="114">
        <v>1.7913121361397199E-3</v>
      </c>
      <c r="CJ56" s="114">
        <v>2.2391401701746501E-3</v>
      </c>
      <c r="CK56" s="114">
        <v>1.3434841021047899E-3</v>
      </c>
      <c r="CL56" s="114">
        <v>1.3434841021047899E-3</v>
      </c>
      <c r="CM56" s="114">
        <v>1.7913121361397199E-3</v>
      </c>
      <c r="CN56" s="114">
        <v>2.2391401701746501E-3</v>
      </c>
      <c r="CO56" s="114">
        <v>1.3434841021047899E-3</v>
      </c>
      <c r="CP56" s="114">
        <v>4.4782803403493101E-4</v>
      </c>
      <c r="CQ56" s="114">
        <v>0</v>
      </c>
      <c r="CR56" s="114">
        <v>8.9565606806986105E-4</v>
      </c>
      <c r="CS56" s="114">
        <v>8.9565606806986105E-4</v>
      </c>
      <c r="CT56" s="114">
        <v>4.4782803403493101E-4</v>
      </c>
      <c r="CU56" s="114">
        <v>4.4782803403493101E-4</v>
      </c>
      <c r="CV56" s="114">
        <v>1.3434841021047899E-3</v>
      </c>
      <c r="CW56" s="114">
        <v>0</v>
      </c>
      <c r="CX56" s="114">
        <v>4.4782803403493101E-4</v>
      </c>
      <c r="CY56" s="114">
        <v>4.92610837438424E-3</v>
      </c>
    </row>
    <row r="57" spans="2:103" x14ac:dyDescent="0.2">
      <c r="B57" s="112">
        <v>0.48</v>
      </c>
      <c r="C57" s="114">
        <v>0</v>
      </c>
      <c r="D57" s="114">
        <v>0</v>
      </c>
      <c r="E57" s="114">
        <v>0</v>
      </c>
      <c r="F57" s="114">
        <v>0</v>
      </c>
      <c r="G57" s="114">
        <v>0</v>
      </c>
      <c r="H57" s="114">
        <v>0</v>
      </c>
      <c r="I57" s="114">
        <v>0</v>
      </c>
      <c r="J57" s="114">
        <v>0</v>
      </c>
      <c r="K57" s="114">
        <v>0</v>
      </c>
      <c r="L57" s="114">
        <v>0</v>
      </c>
      <c r="M57" s="114">
        <v>0</v>
      </c>
      <c r="N57" s="114">
        <v>0</v>
      </c>
      <c r="O57" s="114">
        <v>0</v>
      </c>
      <c r="P57" s="114">
        <v>0</v>
      </c>
      <c r="Q57" s="114">
        <v>0</v>
      </c>
      <c r="R57" s="114">
        <v>0</v>
      </c>
      <c r="S57" s="114">
        <v>0</v>
      </c>
      <c r="T57" s="114">
        <v>0</v>
      </c>
      <c r="U57" s="114">
        <v>0</v>
      </c>
      <c r="V57" s="114">
        <v>0</v>
      </c>
      <c r="W57" s="114">
        <v>0</v>
      </c>
      <c r="X57" s="114">
        <v>0</v>
      </c>
      <c r="Y57" s="114">
        <v>9.2850510677808696E-4</v>
      </c>
      <c r="Z57" s="114">
        <v>4.6425255338904402E-4</v>
      </c>
      <c r="AA57" s="114">
        <v>9.2850510677808696E-4</v>
      </c>
      <c r="AB57" s="114">
        <v>9.2850510677808696E-4</v>
      </c>
      <c r="AC57" s="114">
        <v>9.2850510677808696E-4</v>
      </c>
      <c r="AD57" s="114">
        <v>1.85701021355617E-3</v>
      </c>
      <c r="AE57" s="114">
        <v>2.3212627669452202E-3</v>
      </c>
      <c r="AF57" s="114">
        <v>1.85701021355617E-3</v>
      </c>
      <c r="AG57" s="114">
        <v>1.85701021355617E-3</v>
      </c>
      <c r="AH57" s="114">
        <v>9.2850510677808696E-4</v>
      </c>
      <c r="AI57" s="114">
        <v>2.3212627669452202E-3</v>
      </c>
      <c r="AJ57" s="114">
        <v>3.71402042711235E-3</v>
      </c>
      <c r="AK57" s="114">
        <v>6.0352831940575702E-3</v>
      </c>
      <c r="AL57" s="114">
        <v>6.0352831940575702E-3</v>
      </c>
      <c r="AM57" s="114">
        <v>5.5710306406685202E-3</v>
      </c>
      <c r="AN57" s="114">
        <v>8.8207985143918307E-3</v>
      </c>
      <c r="AO57" s="114">
        <v>9.7493036211699202E-3</v>
      </c>
      <c r="AP57" s="114">
        <v>9.7493036211699202E-3</v>
      </c>
      <c r="AQ57" s="114">
        <v>1.29990714948932E-2</v>
      </c>
      <c r="AR57" s="114">
        <v>1.43918291550604E-2</v>
      </c>
      <c r="AS57" s="114">
        <v>2.4605385329619301E-2</v>
      </c>
      <c r="AT57" s="114">
        <v>4.1318477251624901E-2</v>
      </c>
      <c r="AU57" s="114">
        <v>4.41039925719591E-2</v>
      </c>
      <c r="AV57" s="114">
        <v>8.72794800371402E-2</v>
      </c>
      <c r="AW57" s="114">
        <v>0.11838440111420601</v>
      </c>
      <c r="AX57" s="114">
        <v>0.14252553389043601</v>
      </c>
      <c r="AY57" s="114">
        <v>0.122098421541318</v>
      </c>
      <c r="AZ57" s="114">
        <v>7.1959145775301797E-2</v>
      </c>
      <c r="BA57" s="114">
        <v>4.31754874651811E-2</v>
      </c>
      <c r="BB57" s="114">
        <v>3.8532961931290598E-2</v>
      </c>
      <c r="BC57" s="114">
        <v>2.1819870009285099E-2</v>
      </c>
      <c r="BD57" s="114">
        <v>1.29990714948932E-2</v>
      </c>
      <c r="BE57" s="114">
        <v>1.3463324048282301E-2</v>
      </c>
      <c r="BF57" s="114">
        <v>8.8207985143918307E-3</v>
      </c>
      <c r="BG57" s="114">
        <v>8.3565459610027894E-3</v>
      </c>
      <c r="BH57" s="114">
        <v>1.1142061281337001E-2</v>
      </c>
      <c r="BI57" s="114">
        <v>4.1782729805013904E-3</v>
      </c>
      <c r="BJ57" s="114">
        <v>4.1782729805013904E-3</v>
      </c>
      <c r="BK57" s="114">
        <v>4.1782729805013904E-3</v>
      </c>
      <c r="BL57" s="114">
        <v>3.71402042711235E-3</v>
      </c>
      <c r="BM57" s="114">
        <v>4.6425255338904403E-3</v>
      </c>
      <c r="BN57" s="114">
        <v>5.5710306406685202E-3</v>
      </c>
      <c r="BO57" s="114">
        <v>2.7855153203342601E-3</v>
      </c>
      <c r="BP57" s="114">
        <v>1.85701021355617E-3</v>
      </c>
      <c r="BQ57" s="114">
        <v>2.3212627669452202E-3</v>
      </c>
      <c r="BR57" s="114">
        <v>4.1782729805013904E-3</v>
      </c>
      <c r="BS57" s="114">
        <v>2.7855153203342601E-3</v>
      </c>
      <c r="BT57" s="114">
        <v>3.24976787372331E-3</v>
      </c>
      <c r="BU57" s="114">
        <v>2.3212627669452202E-3</v>
      </c>
      <c r="BV57" s="114">
        <v>1.3927576601671301E-3</v>
      </c>
      <c r="BW57" s="114">
        <v>9.2850510677808696E-4</v>
      </c>
      <c r="BX57" s="114">
        <v>1.85701021355617E-3</v>
      </c>
      <c r="BY57" s="114">
        <v>3.71402042711235E-3</v>
      </c>
      <c r="BZ57" s="114">
        <v>2.3212627669452202E-3</v>
      </c>
      <c r="CA57" s="114">
        <v>2.7855153203342601E-3</v>
      </c>
      <c r="CB57" s="114">
        <v>1.85701021355617E-3</v>
      </c>
      <c r="CC57" s="114">
        <v>3.71402042711235E-3</v>
      </c>
      <c r="CD57" s="114">
        <v>2.3212627669452202E-3</v>
      </c>
      <c r="CE57" s="114">
        <v>0</v>
      </c>
      <c r="CF57" s="114">
        <v>2.3212627669452202E-3</v>
      </c>
      <c r="CG57" s="114">
        <v>1.85701021355617E-3</v>
      </c>
      <c r="CH57" s="114">
        <v>1.3927576601671301E-3</v>
      </c>
      <c r="CI57" s="114">
        <v>0</v>
      </c>
      <c r="CJ57" s="114">
        <v>3.24976787372331E-3</v>
      </c>
      <c r="CK57" s="114">
        <v>4.6425255338904402E-4</v>
      </c>
      <c r="CL57" s="114">
        <v>2.3212627669452202E-3</v>
      </c>
      <c r="CM57" s="114">
        <v>9.2850510677808696E-4</v>
      </c>
      <c r="CN57" s="114">
        <v>1.85701021355617E-3</v>
      </c>
      <c r="CO57" s="114">
        <v>3.71402042711235E-3</v>
      </c>
      <c r="CP57" s="114">
        <v>1.85701021355617E-3</v>
      </c>
      <c r="CQ57" s="114">
        <v>4.6425255338904402E-4</v>
      </c>
      <c r="CR57" s="114">
        <v>0</v>
      </c>
      <c r="CS57" s="114">
        <v>1.85701021355617E-3</v>
      </c>
      <c r="CT57" s="114">
        <v>4.6425255338904402E-4</v>
      </c>
      <c r="CU57" s="114">
        <v>4.6425255338904402E-4</v>
      </c>
      <c r="CV57" s="114">
        <v>4.6425255338904402E-4</v>
      </c>
      <c r="CW57" s="114">
        <v>0</v>
      </c>
      <c r="CX57" s="114">
        <v>4.6425255338904402E-4</v>
      </c>
      <c r="CY57" s="114">
        <v>6.0352831940575702E-3</v>
      </c>
    </row>
    <row r="58" spans="2:103" x14ac:dyDescent="0.2">
      <c r="B58" s="112">
        <v>0.49</v>
      </c>
      <c r="C58" s="114">
        <v>0</v>
      </c>
      <c r="D58" s="114">
        <v>0</v>
      </c>
      <c r="E58" s="114">
        <v>0</v>
      </c>
      <c r="F58" s="114">
        <v>0</v>
      </c>
      <c r="G58" s="114">
        <v>0</v>
      </c>
      <c r="H58" s="114">
        <v>0</v>
      </c>
      <c r="I58" s="114">
        <v>0</v>
      </c>
      <c r="J58" s="114">
        <v>0</v>
      </c>
      <c r="K58" s="114">
        <v>0</v>
      </c>
      <c r="L58" s="114">
        <v>0</v>
      </c>
      <c r="M58" s="114">
        <v>0</v>
      </c>
      <c r="N58" s="114">
        <v>0</v>
      </c>
      <c r="O58" s="114">
        <v>0</v>
      </c>
      <c r="P58" s="114">
        <v>0</v>
      </c>
      <c r="Q58" s="114">
        <v>0</v>
      </c>
      <c r="R58" s="114">
        <v>0</v>
      </c>
      <c r="S58" s="114">
        <v>0</v>
      </c>
      <c r="T58" s="114">
        <v>0</v>
      </c>
      <c r="U58" s="114">
        <v>9.3896713615023504E-4</v>
      </c>
      <c r="V58" s="114">
        <v>4.6948356807511698E-4</v>
      </c>
      <c r="W58" s="114">
        <v>9.3896713615023504E-4</v>
      </c>
      <c r="X58" s="114">
        <v>0</v>
      </c>
      <c r="Y58" s="114">
        <v>0</v>
      </c>
      <c r="Z58" s="114">
        <v>1.40845070422535E-3</v>
      </c>
      <c r="AA58" s="114">
        <v>4.6948356807511698E-4</v>
      </c>
      <c r="AB58" s="114">
        <v>1.40845070422535E-3</v>
      </c>
      <c r="AC58" s="114">
        <v>4.6948356807511698E-4</v>
      </c>
      <c r="AD58" s="114">
        <v>1.40845070422535E-3</v>
      </c>
      <c r="AE58" s="114">
        <v>1.8779342723004701E-3</v>
      </c>
      <c r="AF58" s="114">
        <v>9.3896713615023504E-4</v>
      </c>
      <c r="AG58" s="114">
        <v>4.6948356807511698E-4</v>
      </c>
      <c r="AH58" s="114">
        <v>2.3474178403755899E-3</v>
      </c>
      <c r="AI58" s="114">
        <v>1.8779342723004701E-3</v>
      </c>
      <c r="AJ58" s="114">
        <v>2.3474178403755899E-3</v>
      </c>
      <c r="AK58" s="114">
        <v>4.6948356807511703E-3</v>
      </c>
      <c r="AL58" s="114">
        <v>3.7558685446009402E-3</v>
      </c>
      <c r="AM58" s="114">
        <v>5.16431924882629E-3</v>
      </c>
      <c r="AN58" s="114">
        <v>4.2253521126760602E-3</v>
      </c>
      <c r="AO58" s="114">
        <v>6.5727699530516402E-3</v>
      </c>
      <c r="AP58" s="114">
        <v>8.9201877934272297E-3</v>
      </c>
      <c r="AQ58" s="114">
        <v>9.8591549295774707E-3</v>
      </c>
      <c r="AR58" s="114">
        <v>1.07981220657277E-2</v>
      </c>
      <c r="AS58" s="114">
        <v>1.6431924882629099E-2</v>
      </c>
      <c r="AT58" s="114">
        <v>2.3004694835680801E-2</v>
      </c>
      <c r="AU58" s="114">
        <v>3.8028169014084498E-2</v>
      </c>
      <c r="AV58" s="114">
        <v>4.5070422535211298E-2</v>
      </c>
      <c r="AW58" s="114">
        <v>7.9812206572769995E-2</v>
      </c>
      <c r="AX58" s="114">
        <v>0.129107981220657</v>
      </c>
      <c r="AY58" s="114">
        <v>0.16431924882629101</v>
      </c>
      <c r="AZ58" s="114">
        <v>0.116901408450704</v>
      </c>
      <c r="BA58" s="114">
        <v>7.5586854460093902E-2</v>
      </c>
      <c r="BB58" s="114">
        <v>3.7089201877934297E-2</v>
      </c>
      <c r="BC58" s="114">
        <v>3.1455399061032903E-2</v>
      </c>
      <c r="BD58" s="114">
        <v>2.1126760563380299E-2</v>
      </c>
      <c r="BE58" s="114">
        <v>1.5962441314554002E-2</v>
      </c>
      <c r="BF58" s="114">
        <v>1.22065727699531E-2</v>
      </c>
      <c r="BG58" s="114">
        <v>9.8591549295774707E-3</v>
      </c>
      <c r="BH58" s="114">
        <v>6.5727699530516402E-3</v>
      </c>
      <c r="BI58" s="114">
        <v>7.9812206572770009E-3</v>
      </c>
      <c r="BJ58" s="114">
        <v>6.1032863849765301E-3</v>
      </c>
      <c r="BK58" s="114">
        <v>3.2863849765258201E-3</v>
      </c>
      <c r="BL58" s="114">
        <v>5.16431924882629E-3</v>
      </c>
      <c r="BM58" s="114">
        <v>7.9812206572770009E-3</v>
      </c>
      <c r="BN58" s="114">
        <v>3.7558685446009402E-3</v>
      </c>
      <c r="BO58" s="114">
        <v>5.16431924882629E-3</v>
      </c>
      <c r="BP58" s="114">
        <v>3.2863849765258201E-3</v>
      </c>
      <c r="BQ58" s="114">
        <v>2.8169014084507E-3</v>
      </c>
      <c r="BR58" s="114">
        <v>2.8169014084507E-3</v>
      </c>
      <c r="BS58" s="114">
        <v>2.3474178403755899E-3</v>
      </c>
      <c r="BT58" s="114">
        <v>2.3474178403755899E-3</v>
      </c>
      <c r="BU58" s="114">
        <v>2.3474178403755899E-3</v>
      </c>
      <c r="BV58" s="114">
        <v>3.2863849765258201E-3</v>
      </c>
      <c r="BW58" s="114">
        <v>2.3474178403755899E-3</v>
      </c>
      <c r="BX58" s="114">
        <v>1.8779342723004701E-3</v>
      </c>
      <c r="BY58" s="114">
        <v>2.3474178403755899E-3</v>
      </c>
      <c r="BZ58" s="114">
        <v>1.8779342723004701E-3</v>
      </c>
      <c r="CA58" s="114">
        <v>1.40845070422535E-3</v>
      </c>
      <c r="CB58" s="114">
        <v>2.8169014084507E-3</v>
      </c>
      <c r="CC58" s="114">
        <v>1.8779342723004701E-3</v>
      </c>
      <c r="CD58" s="114">
        <v>3.7558685446009402E-3</v>
      </c>
      <c r="CE58" s="114">
        <v>2.8169014084507E-3</v>
      </c>
      <c r="CF58" s="114">
        <v>9.3896713615023504E-4</v>
      </c>
      <c r="CG58" s="114">
        <v>3.7558685446009402E-3</v>
      </c>
      <c r="CH58" s="114">
        <v>4.6948356807511698E-4</v>
      </c>
      <c r="CI58" s="114">
        <v>2.8169014084507E-3</v>
      </c>
      <c r="CJ58" s="114">
        <v>1.40845070422535E-3</v>
      </c>
      <c r="CK58" s="114">
        <v>9.3896713615023504E-4</v>
      </c>
      <c r="CL58" s="114">
        <v>2.3474178403755899E-3</v>
      </c>
      <c r="CM58" s="114">
        <v>9.3896713615023504E-4</v>
      </c>
      <c r="CN58" s="114">
        <v>4.6948356807511698E-4</v>
      </c>
      <c r="CO58" s="114">
        <v>0</v>
      </c>
      <c r="CP58" s="114">
        <v>1.40845070422535E-3</v>
      </c>
      <c r="CQ58" s="114">
        <v>9.3896713615023504E-4</v>
      </c>
      <c r="CR58" s="114">
        <v>9.3896713615023504E-4</v>
      </c>
      <c r="CS58" s="114">
        <v>4.6948356807511698E-4</v>
      </c>
      <c r="CT58" s="114">
        <v>4.6948356807511698E-4</v>
      </c>
      <c r="CU58" s="114">
        <v>4.6948356807511698E-4</v>
      </c>
      <c r="CV58" s="114">
        <v>1.40845070422535E-3</v>
      </c>
      <c r="CW58" s="114">
        <v>0</v>
      </c>
      <c r="CX58" s="114">
        <v>4.6948356807511698E-4</v>
      </c>
      <c r="CY58" s="114">
        <v>5.6338028169014096E-3</v>
      </c>
    </row>
    <row r="59" spans="2:103" x14ac:dyDescent="0.2">
      <c r="B59" s="112">
        <v>0.5</v>
      </c>
      <c r="C59" s="114">
        <v>0</v>
      </c>
      <c r="D59" s="114">
        <v>0</v>
      </c>
      <c r="E59" s="114">
        <v>0</v>
      </c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0</v>
      </c>
      <c r="L59" s="114">
        <v>0</v>
      </c>
      <c r="M59" s="114">
        <v>0</v>
      </c>
      <c r="N59" s="114">
        <v>0</v>
      </c>
      <c r="O59" s="114">
        <v>0</v>
      </c>
      <c r="P59" s="114">
        <v>0</v>
      </c>
      <c r="Q59" s="114">
        <v>0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14">
        <v>4.9019607843137298E-4</v>
      </c>
      <c r="X59" s="114">
        <v>4.9019607843137298E-4</v>
      </c>
      <c r="Y59" s="114">
        <v>4.9019607843137298E-4</v>
      </c>
      <c r="Z59" s="114">
        <v>4.9019607843137298E-4</v>
      </c>
      <c r="AA59" s="114">
        <v>1.47058823529412E-3</v>
      </c>
      <c r="AB59" s="114">
        <v>0</v>
      </c>
      <c r="AC59" s="114">
        <v>9.8039215686274508E-4</v>
      </c>
      <c r="AD59" s="114">
        <v>4.9019607843137298E-4</v>
      </c>
      <c r="AE59" s="114">
        <v>9.8039215686274508E-4</v>
      </c>
      <c r="AF59" s="114">
        <v>1.47058823529412E-3</v>
      </c>
      <c r="AG59" s="114">
        <v>0</v>
      </c>
      <c r="AH59" s="114">
        <v>1.47058823529412E-3</v>
      </c>
      <c r="AI59" s="114">
        <v>1.9607843137254902E-3</v>
      </c>
      <c r="AJ59" s="114">
        <v>2.94117647058824E-3</v>
      </c>
      <c r="AK59" s="114">
        <v>3.43137254901961E-3</v>
      </c>
      <c r="AL59" s="114">
        <v>2.4509803921568601E-3</v>
      </c>
      <c r="AM59" s="114">
        <v>5.3921568627450997E-3</v>
      </c>
      <c r="AN59" s="114">
        <v>6.3725490196078396E-3</v>
      </c>
      <c r="AO59" s="114">
        <v>5.8823529411764696E-3</v>
      </c>
      <c r="AP59" s="114">
        <v>7.3529411764705899E-3</v>
      </c>
      <c r="AQ59" s="114">
        <v>9.8039215686274508E-3</v>
      </c>
      <c r="AR59" s="114">
        <v>1.22549019607843E-2</v>
      </c>
      <c r="AS59" s="114">
        <v>1.51960784313725E-2</v>
      </c>
      <c r="AT59" s="114">
        <v>1.51960784313725E-2</v>
      </c>
      <c r="AU59" s="114">
        <v>2.54901960784314E-2</v>
      </c>
      <c r="AV59" s="114">
        <v>2.6960784313725498E-2</v>
      </c>
      <c r="AW59" s="114">
        <v>4.8039215686274499E-2</v>
      </c>
      <c r="AX59" s="114">
        <v>7.3529411764705899E-2</v>
      </c>
      <c r="AY59" s="114">
        <v>0.122058823529412</v>
      </c>
      <c r="AZ59" s="114">
        <v>0.141666666666667</v>
      </c>
      <c r="BA59" s="114">
        <v>0.118627450980392</v>
      </c>
      <c r="BB59" s="114">
        <v>6.4215686274509798E-2</v>
      </c>
      <c r="BC59" s="114">
        <v>4.2156862745098E-2</v>
      </c>
      <c r="BD59" s="114">
        <v>3.3823529411764697E-2</v>
      </c>
      <c r="BE59" s="114">
        <v>2.5980392156862701E-2</v>
      </c>
      <c r="BF59" s="114">
        <v>1.9607843137254902E-2</v>
      </c>
      <c r="BG59" s="114">
        <v>1.7647058823529401E-2</v>
      </c>
      <c r="BH59" s="114">
        <v>1.27450980392157E-2</v>
      </c>
      <c r="BI59" s="114">
        <v>7.8431372549019607E-3</v>
      </c>
      <c r="BJ59" s="114">
        <v>1.22549019607843E-2</v>
      </c>
      <c r="BK59" s="114">
        <v>1.32352941176471E-2</v>
      </c>
      <c r="BL59" s="114">
        <v>5.8823529411764696E-3</v>
      </c>
      <c r="BM59" s="114">
        <v>1.9607843137254902E-3</v>
      </c>
      <c r="BN59" s="114">
        <v>5.8823529411764696E-3</v>
      </c>
      <c r="BO59" s="114">
        <v>2.4509803921568601E-3</v>
      </c>
      <c r="BP59" s="114">
        <v>1.9607843137254902E-3</v>
      </c>
      <c r="BQ59" s="114">
        <v>4.4117647058823503E-3</v>
      </c>
      <c r="BR59" s="114">
        <v>2.94117647058824E-3</v>
      </c>
      <c r="BS59" s="114">
        <v>4.4117647058823503E-3</v>
      </c>
      <c r="BT59" s="114">
        <v>4.4117647058823503E-3</v>
      </c>
      <c r="BU59" s="114">
        <v>2.4509803921568601E-3</v>
      </c>
      <c r="BV59" s="114">
        <v>3.43137254901961E-3</v>
      </c>
      <c r="BW59" s="114">
        <v>3.43137254901961E-3</v>
      </c>
      <c r="BX59" s="114">
        <v>3.43137254901961E-3</v>
      </c>
      <c r="BY59" s="114">
        <v>2.94117647058824E-3</v>
      </c>
      <c r="BZ59" s="114">
        <v>2.94117647058824E-3</v>
      </c>
      <c r="CA59" s="114">
        <v>1.47058823529412E-3</v>
      </c>
      <c r="CB59" s="114">
        <v>1.47058823529412E-3</v>
      </c>
      <c r="CC59" s="114">
        <v>2.4509803921568601E-3</v>
      </c>
      <c r="CD59" s="114">
        <v>2.94117647058824E-3</v>
      </c>
      <c r="CE59" s="114">
        <v>1.9607843137254902E-3</v>
      </c>
      <c r="CF59" s="114">
        <v>3.43137254901961E-3</v>
      </c>
      <c r="CG59" s="114">
        <v>2.4509803921568601E-3</v>
      </c>
      <c r="CH59" s="114">
        <v>9.8039215686274508E-4</v>
      </c>
      <c r="CI59" s="114">
        <v>5.3921568627450997E-3</v>
      </c>
      <c r="CJ59" s="114">
        <v>1.47058823529412E-3</v>
      </c>
      <c r="CK59" s="114">
        <v>1.9607843137254902E-3</v>
      </c>
      <c r="CL59" s="114">
        <v>1.9607843137254902E-3</v>
      </c>
      <c r="CM59" s="114">
        <v>1.47058823529412E-3</v>
      </c>
      <c r="CN59" s="114">
        <v>1.9607843137254902E-3</v>
      </c>
      <c r="CO59" s="114">
        <v>1.47058823529412E-3</v>
      </c>
      <c r="CP59" s="114">
        <v>1.47058823529412E-3</v>
      </c>
      <c r="CQ59" s="114">
        <v>0</v>
      </c>
      <c r="CR59" s="114">
        <v>9.8039215686274508E-4</v>
      </c>
      <c r="CS59" s="114">
        <v>4.9019607843137298E-4</v>
      </c>
      <c r="CT59" s="114">
        <v>9.8039215686274508E-4</v>
      </c>
      <c r="CU59" s="114">
        <v>4.9019607843137298E-4</v>
      </c>
      <c r="CV59" s="114">
        <v>9.8039215686274508E-4</v>
      </c>
      <c r="CW59" s="114">
        <v>0</v>
      </c>
      <c r="CX59" s="114">
        <v>4.9019607843137298E-4</v>
      </c>
      <c r="CY59" s="114">
        <v>5.3921568627450997E-3</v>
      </c>
    </row>
    <row r="60" spans="2:103" x14ac:dyDescent="0.2">
      <c r="B60" s="112">
        <v>0.51</v>
      </c>
      <c r="C60" s="114">
        <v>0</v>
      </c>
      <c r="D60" s="114">
        <v>0</v>
      </c>
      <c r="E60" s="114">
        <v>0</v>
      </c>
      <c r="F60" s="114">
        <v>0</v>
      </c>
      <c r="G60" s="114">
        <v>0</v>
      </c>
      <c r="H60" s="114">
        <v>0</v>
      </c>
      <c r="I60" s="114">
        <v>0</v>
      </c>
      <c r="J60" s="114">
        <v>0</v>
      </c>
      <c r="K60" s="114">
        <v>0</v>
      </c>
      <c r="L60" s="114">
        <v>0</v>
      </c>
      <c r="M60" s="114">
        <v>0</v>
      </c>
      <c r="N60" s="114">
        <v>0</v>
      </c>
      <c r="O60" s="114">
        <v>0</v>
      </c>
      <c r="P60" s="114">
        <v>0</v>
      </c>
      <c r="Q60" s="114">
        <v>0</v>
      </c>
      <c r="R60" s="114">
        <v>0</v>
      </c>
      <c r="S60" s="114">
        <v>0</v>
      </c>
      <c r="T60" s="114">
        <v>0</v>
      </c>
      <c r="U60" s="114">
        <v>0</v>
      </c>
      <c r="V60" s="114">
        <v>0</v>
      </c>
      <c r="W60" s="114">
        <v>0</v>
      </c>
      <c r="X60" s="114">
        <v>0</v>
      </c>
      <c r="Y60" s="114">
        <v>1.0111223458038399E-3</v>
      </c>
      <c r="Z60" s="114">
        <v>1.0111223458038399E-3</v>
      </c>
      <c r="AA60" s="114">
        <v>1.0111223458038399E-3</v>
      </c>
      <c r="AB60" s="114">
        <v>0</v>
      </c>
      <c r="AC60" s="114">
        <v>5.0556117290192105E-4</v>
      </c>
      <c r="AD60" s="114">
        <v>3.53892821031345E-3</v>
      </c>
      <c r="AE60" s="114">
        <v>2.0222446916076798E-3</v>
      </c>
      <c r="AF60" s="114">
        <v>5.0556117290192105E-4</v>
      </c>
      <c r="AG60" s="114">
        <v>1.0111223458038399E-3</v>
      </c>
      <c r="AH60" s="114">
        <v>3.03336703741153E-3</v>
      </c>
      <c r="AI60" s="114">
        <v>2.0222446916076798E-3</v>
      </c>
      <c r="AJ60" s="114">
        <v>5.0556117290192102E-3</v>
      </c>
      <c r="AK60" s="114">
        <v>1.0111223458038399E-3</v>
      </c>
      <c r="AL60" s="114">
        <v>1.0111223458038399E-3</v>
      </c>
      <c r="AM60" s="114">
        <v>4.0444893832153701E-3</v>
      </c>
      <c r="AN60" s="114">
        <v>3.03336703741153E-3</v>
      </c>
      <c r="AO60" s="114">
        <v>5.0556117290192102E-3</v>
      </c>
      <c r="AP60" s="114">
        <v>5.5611729019211303E-3</v>
      </c>
      <c r="AQ60" s="114">
        <v>4.0444893832153701E-3</v>
      </c>
      <c r="AR60" s="114">
        <v>9.6056622851365004E-3</v>
      </c>
      <c r="AS60" s="114">
        <v>9.6056622851365004E-3</v>
      </c>
      <c r="AT60" s="114">
        <v>1.1122345803842301E-2</v>
      </c>
      <c r="AU60" s="114">
        <v>2.1739130434782601E-2</v>
      </c>
      <c r="AV60" s="114">
        <v>2.0728008088978799E-2</v>
      </c>
      <c r="AW60" s="114">
        <v>3.94337714863498E-2</v>
      </c>
      <c r="AX60" s="114">
        <v>5.4095045500505597E-2</v>
      </c>
      <c r="AY60" s="114">
        <v>8.3417593528817002E-2</v>
      </c>
      <c r="AZ60" s="114">
        <v>0.123356926188069</v>
      </c>
      <c r="BA60" s="114">
        <v>0.14509605662285099</v>
      </c>
      <c r="BB60" s="114">
        <v>0.111223458038423</v>
      </c>
      <c r="BC60" s="114">
        <v>5.5611729019211298E-2</v>
      </c>
      <c r="BD60" s="114">
        <v>3.99393326592518E-2</v>
      </c>
      <c r="BE60" s="114">
        <v>2.83114256825076E-2</v>
      </c>
      <c r="BF60" s="114">
        <v>1.9211324570273001E-2</v>
      </c>
      <c r="BG60" s="114">
        <v>1.9211324570273001E-2</v>
      </c>
      <c r="BH60" s="114">
        <v>1.2639029322548E-2</v>
      </c>
      <c r="BI60" s="114">
        <v>1.71890798786653E-2</v>
      </c>
      <c r="BJ60" s="114">
        <v>8.5945399393326603E-3</v>
      </c>
      <c r="BK60" s="114">
        <v>9.1001011122345803E-3</v>
      </c>
      <c r="BL60" s="114">
        <v>7.0778564206269001E-3</v>
      </c>
      <c r="BM60" s="114">
        <v>4.5500505561172902E-3</v>
      </c>
      <c r="BN60" s="114">
        <v>6.0667340748230504E-3</v>
      </c>
      <c r="BO60" s="114">
        <v>4.5500505561172902E-3</v>
      </c>
      <c r="BP60" s="114">
        <v>5.5611729019211303E-3</v>
      </c>
      <c r="BQ60" s="114">
        <v>4.5500505561172902E-3</v>
      </c>
      <c r="BR60" s="114">
        <v>7.0778564206269001E-3</v>
      </c>
      <c r="BS60" s="114">
        <v>4.5500505561172902E-3</v>
      </c>
      <c r="BT60" s="114">
        <v>2.5278058645096099E-3</v>
      </c>
      <c r="BU60" s="114">
        <v>2.5278058645096099E-3</v>
      </c>
      <c r="BV60" s="114">
        <v>1.51668351870576E-3</v>
      </c>
      <c r="BW60" s="114">
        <v>3.53892821031345E-3</v>
      </c>
      <c r="BX60" s="114">
        <v>1.51668351870576E-3</v>
      </c>
      <c r="BY60" s="114">
        <v>4.5500505561172902E-3</v>
      </c>
      <c r="BZ60" s="114">
        <v>3.03336703741153E-3</v>
      </c>
      <c r="CA60" s="114">
        <v>2.5278058645096099E-3</v>
      </c>
      <c r="CB60" s="114">
        <v>4.0444893832153701E-3</v>
      </c>
      <c r="CC60" s="114">
        <v>1.0111223458038399E-3</v>
      </c>
      <c r="CD60" s="114">
        <v>5.0556117290192102E-3</v>
      </c>
      <c r="CE60" s="114">
        <v>3.03336703741153E-3</v>
      </c>
      <c r="CF60" s="114">
        <v>1.51668351870576E-3</v>
      </c>
      <c r="CG60" s="114">
        <v>5.0556117290192105E-4</v>
      </c>
      <c r="CH60" s="114">
        <v>2.5278058645096099E-3</v>
      </c>
      <c r="CI60" s="114">
        <v>2.5278058645096099E-3</v>
      </c>
      <c r="CJ60" s="114">
        <v>3.53892821031345E-3</v>
      </c>
      <c r="CK60" s="114">
        <v>2.5278058645096099E-3</v>
      </c>
      <c r="CL60" s="114">
        <v>3.03336703741153E-3</v>
      </c>
      <c r="CM60" s="114">
        <v>0</v>
      </c>
      <c r="CN60" s="114">
        <v>3.53892821031345E-3</v>
      </c>
      <c r="CO60" s="114">
        <v>2.0222446916076798E-3</v>
      </c>
      <c r="CP60" s="114">
        <v>5.0556117290192105E-4</v>
      </c>
      <c r="CQ60" s="114">
        <v>1.0111223458038399E-3</v>
      </c>
      <c r="CR60" s="114">
        <v>5.0556117290192105E-4</v>
      </c>
      <c r="CS60" s="114">
        <v>1.51668351870576E-3</v>
      </c>
      <c r="CT60" s="114">
        <v>1.51668351870576E-3</v>
      </c>
      <c r="CU60" s="114">
        <v>1.0111223458038399E-3</v>
      </c>
      <c r="CV60" s="114">
        <v>1.51668351870576E-3</v>
      </c>
      <c r="CW60" s="114">
        <v>1.0111223458038399E-3</v>
      </c>
      <c r="CX60" s="114">
        <v>5.0556117290192105E-4</v>
      </c>
      <c r="CY60" s="114">
        <v>6.5722952477249696E-3</v>
      </c>
    </row>
    <row r="61" spans="2:103" x14ac:dyDescent="0.2">
      <c r="B61" s="112">
        <v>0.52</v>
      </c>
      <c r="C61" s="114">
        <v>0</v>
      </c>
      <c r="D61" s="114">
        <v>0</v>
      </c>
      <c r="E61" s="114">
        <v>0</v>
      </c>
      <c r="F61" s="114">
        <v>0</v>
      </c>
      <c r="G61" s="114">
        <v>0</v>
      </c>
      <c r="H61" s="114">
        <v>0</v>
      </c>
      <c r="I61" s="114">
        <v>0</v>
      </c>
      <c r="J61" s="114">
        <v>0</v>
      </c>
      <c r="K61" s="114">
        <v>0</v>
      </c>
      <c r="L61" s="114">
        <v>0</v>
      </c>
      <c r="M61" s="114">
        <v>0</v>
      </c>
      <c r="N61" s="114">
        <v>0</v>
      </c>
      <c r="O61" s="114">
        <v>0</v>
      </c>
      <c r="P61" s="114">
        <v>0</v>
      </c>
      <c r="Q61" s="114">
        <v>0</v>
      </c>
      <c r="R61" s="114">
        <v>0</v>
      </c>
      <c r="S61" s="114">
        <v>0</v>
      </c>
      <c r="T61" s="114">
        <v>0</v>
      </c>
      <c r="U61" s="114">
        <v>5.1387461459403896E-4</v>
      </c>
      <c r="V61" s="114">
        <v>0</v>
      </c>
      <c r="W61" s="114">
        <v>5.1387461459403896E-4</v>
      </c>
      <c r="X61" s="114">
        <v>0</v>
      </c>
      <c r="Y61" s="114">
        <v>5.1387461459403896E-4</v>
      </c>
      <c r="Z61" s="114">
        <v>1.5416238437821199E-3</v>
      </c>
      <c r="AA61" s="114">
        <v>1.5416238437821199E-3</v>
      </c>
      <c r="AB61" s="114">
        <v>1.5416238437821199E-3</v>
      </c>
      <c r="AC61" s="114">
        <v>5.1387461459403896E-4</v>
      </c>
      <c r="AD61" s="114">
        <v>2.0554984583761602E-3</v>
      </c>
      <c r="AE61" s="114">
        <v>2.0554984583761602E-3</v>
      </c>
      <c r="AF61" s="114">
        <v>2.0554984583761602E-3</v>
      </c>
      <c r="AG61" s="114">
        <v>1.0277492291880801E-3</v>
      </c>
      <c r="AH61" s="114">
        <v>1.0277492291880801E-3</v>
      </c>
      <c r="AI61" s="114">
        <v>1.5416238437821199E-3</v>
      </c>
      <c r="AJ61" s="114">
        <v>2.0554984583761602E-3</v>
      </c>
      <c r="AK61" s="114">
        <v>1.5416238437821199E-3</v>
      </c>
      <c r="AL61" s="114">
        <v>3.5971223021582701E-3</v>
      </c>
      <c r="AM61" s="114">
        <v>4.6248715313463497E-3</v>
      </c>
      <c r="AN61" s="114">
        <v>3.5971223021582701E-3</v>
      </c>
      <c r="AO61" s="114">
        <v>6.1664953751284701E-3</v>
      </c>
      <c r="AP61" s="114">
        <v>7.7081192189105904E-3</v>
      </c>
      <c r="AQ61" s="114">
        <v>7.7081192189105904E-3</v>
      </c>
      <c r="AR61" s="114">
        <v>6.6803699897225099E-3</v>
      </c>
      <c r="AS61" s="114">
        <v>1.07913669064748E-2</v>
      </c>
      <c r="AT61" s="114">
        <v>1.02774922918808E-2</v>
      </c>
      <c r="AU61" s="114">
        <v>1.3360739979445001E-2</v>
      </c>
      <c r="AV61" s="114">
        <v>2.0041109969167501E-2</v>
      </c>
      <c r="AW61" s="114">
        <v>2.82631038026721E-2</v>
      </c>
      <c r="AX61" s="114">
        <v>3.64850976361768E-2</v>
      </c>
      <c r="AY61" s="114">
        <v>4.77903391572456E-2</v>
      </c>
      <c r="AZ61" s="114">
        <v>6.6289825282630999E-2</v>
      </c>
      <c r="BA61" s="114">
        <v>0.100719424460432</v>
      </c>
      <c r="BB61" s="114">
        <v>0.158787255909558</v>
      </c>
      <c r="BC61" s="114">
        <v>0.116649537512847</v>
      </c>
      <c r="BD61" s="114">
        <v>6.1664953751284703E-2</v>
      </c>
      <c r="BE61" s="114">
        <v>4.5734840698869503E-2</v>
      </c>
      <c r="BF61" s="114">
        <v>3.0318602261048301E-2</v>
      </c>
      <c r="BG61" s="114">
        <v>3.0318602261048301E-2</v>
      </c>
      <c r="BH61" s="114">
        <v>1.4902363823227099E-2</v>
      </c>
      <c r="BI61" s="114">
        <v>1.23329907502569E-2</v>
      </c>
      <c r="BJ61" s="114">
        <v>7.7081192189105904E-3</v>
      </c>
      <c r="BK61" s="114">
        <v>1.07913669064748E-2</v>
      </c>
      <c r="BL61" s="114">
        <v>7.7081192189105904E-3</v>
      </c>
      <c r="BM61" s="114">
        <v>1.02774922918808E-2</v>
      </c>
      <c r="BN61" s="114">
        <v>5.6526207605344303E-3</v>
      </c>
      <c r="BO61" s="114">
        <v>4.1109969167523099E-3</v>
      </c>
      <c r="BP61" s="114">
        <v>5.1387461459403896E-3</v>
      </c>
      <c r="BQ61" s="114">
        <v>5.1387461459403896E-3</v>
      </c>
      <c r="BR61" s="114">
        <v>3.0832476875642298E-3</v>
      </c>
      <c r="BS61" s="114">
        <v>4.1109969167523099E-3</v>
      </c>
      <c r="BT61" s="114">
        <v>4.1109969167523099E-3</v>
      </c>
      <c r="BU61" s="114">
        <v>2.0554984583761602E-3</v>
      </c>
      <c r="BV61" s="114">
        <v>4.1109969167523099E-3</v>
      </c>
      <c r="BW61" s="114">
        <v>3.0832476875642298E-3</v>
      </c>
      <c r="BX61" s="114">
        <v>2.0554984583761602E-3</v>
      </c>
      <c r="BY61" s="114">
        <v>2.5693730729702E-3</v>
      </c>
      <c r="BZ61" s="114">
        <v>3.5971223021582701E-3</v>
      </c>
      <c r="CA61" s="114">
        <v>4.1109969167523099E-3</v>
      </c>
      <c r="CB61" s="114">
        <v>5.1387461459403896E-3</v>
      </c>
      <c r="CC61" s="114">
        <v>4.1109969167523099E-3</v>
      </c>
      <c r="CD61" s="114">
        <v>5.1387461459403896E-4</v>
      </c>
      <c r="CE61" s="114">
        <v>2.5693730729702E-3</v>
      </c>
      <c r="CF61" s="114">
        <v>1.0277492291880801E-3</v>
      </c>
      <c r="CG61" s="114">
        <v>2.5693730729702E-3</v>
      </c>
      <c r="CH61" s="114">
        <v>1.0277492291880801E-3</v>
      </c>
      <c r="CI61" s="114">
        <v>2.0554984583761602E-3</v>
      </c>
      <c r="CJ61" s="114">
        <v>2.5693730729702E-3</v>
      </c>
      <c r="CK61" s="114">
        <v>3.0832476875642298E-3</v>
      </c>
      <c r="CL61" s="114">
        <v>2.0554984583761602E-3</v>
      </c>
      <c r="CM61" s="114">
        <v>2.0554984583761602E-3</v>
      </c>
      <c r="CN61" s="114">
        <v>1.5416238437821199E-3</v>
      </c>
      <c r="CO61" s="114">
        <v>1.5416238437821199E-3</v>
      </c>
      <c r="CP61" s="114">
        <v>2.0554984583761602E-3</v>
      </c>
      <c r="CQ61" s="114">
        <v>0</v>
      </c>
      <c r="CR61" s="114">
        <v>1.0277492291880801E-3</v>
      </c>
      <c r="CS61" s="114">
        <v>0</v>
      </c>
      <c r="CT61" s="114">
        <v>1.0277492291880801E-3</v>
      </c>
      <c r="CU61" s="114">
        <v>1.5416238437821199E-3</v>
      </c>
      <c r="CV61" s="114">
        <v>1.0277492291880801E-3</v>
      </c>
      <c r="CW61" s="114">
        <v>1.0277492291880801E-3</v>
      </c>
      <c r="CX61" s="114">
        <v>1.5416238437821199E-3</v>
      </c>
      <c r="CY61" s="114">
        <v>4.6248715313463497E-3</v>
      </c>
    </row>
    <row r="62" spans="2:103" x14ac:dyDescent="0.2">
      <c r="B62" s="112">
        <v>0.53</v>
      </c>
      <c r="C62" s="114">
        <v>0</v>
      </c>
      <c r="D62" s="114">
        <v>0</v>
      </c>
      <c r="E62" s="114">
        <v>0</v>
      </c>
      <c r="F62" s="114">
        <v>0</v>
      </c>
      <c r="G62" s="114">
        <v>0</v>
      </c>
      <c r="H62" s="114">
        <v>0</v>
      </c>
      <c r="I62" s="114">
        <v>0</v>
      </c>
      <c r="J62" s="114">
        <v>0</v>
      </c>
      <c r="K62" s="114">
        <v>0</v>
      </c>
      <c r="L62" s="114">
        <v>0</v>
      </c>
      <c r="M62" s="114">
        <v>0</v>
      </c>
      <c r="N62" s="114">
        <v>0</v>
      </c>
      <c r="O62" s="114">
        <v>0</v>
      </c>
      <c r="P62" s="114">
        <v>0</v>
      </c>
      <c r="Q62" s="114">
        <v>0</v>
      </c>
      <c r="R62" s="114">
        <v>0</v>
      </c>
      <c r="S62" s="114">
        <v>0</v>
      </c>
      <c r="T62" s="114">
        <v>0</v>
      </c>
      <c r="U62" s="114">
        <v>0</v>
      </c>
      <c r="V62" s="114">
        <v>0</v>
      </c>
      <c r="W62" s="114">
        <v>0</v>
      </c>
      <c r="X62" s="114">
        <v>0</v>
      </c>
      <c r="Y62" s="114">
        <v>5.4083288263926505E-4</v>
      </c>
      <c r="Z62" s="114">
        <v>0</v>
      </c>
      <c r="AA62" s="114">
        <v>5.4083288263926505E-4</v>
      </c>
      <c r="AB62" s="114">
        <v>1.6224986479177899E-3</v>
      </c>
      <c r="AC62" s="114">
        <v>0</v>
      </c>
      <c r="AD62" s="114">
        <v>5.4083288263926505E-4</v>
      </c>
      <c r="AE62" s="114">
        <v>2.1633315305570602E-3</v>
      </c>
      <c r="AF62" s="114">
        <v>2.1633315305570602E-3</v>
      </c>
      <c r="AG62" s="114">
        <v>2.7041644131963198E-3</v>
      </c>
      <c r="AH62" s="114">
        <v>1.6224986479177899E-3</v>
      </c>
      <c r="AI62" s="114">
        <v>2.7041644131963198E-3</v>
      </c>
      <c r="AJ62" s="114">
        <v>5.4083288263926397E-3</v>
      </c>
      <c r="AK62" s="114">
        <v>2.7041644131963198E-3</v>
      </c>
      <c r="AL62" s="114">
        <v>3.7858301784748499E-3</v>
      </c>
      <c r="AM62" s="114">
        <v>4.3266630611141204E-3</v>
      </c>
      <c r="AN62" s="114">
        <v>5.4083288263926397E-3</v>
      </c>
      <c r="AO62" s="114">
        <v>4.3266630611141204E-3</v>
      </c>
      <c r="AP62" s="114">
        <v>4.3266630611141204E-3</v>
      </c>
      <c r="AQ62" s="114">
        <v>7.5716603569496999E-3</v>
      </c>
      <c r="AR62" s="114">
        <v>8.1124932395889703E-3</v>
      </c>
      <c r="AS62" s="114">
        <v>7.5716603569496999E-3</v>
      </c>
      <c r="AT62" s="114">
        <v>9.1941590048675009E-3</v>
      </c>
      <c r="AU62" s="114">
        <v>1.46024878312601E-2</v>
      </c>
      <c r="AV62" s="114">
        <v>1.8929150892374302E-2</v>
      </c>
      <c r="AW62" s="114">
        <v>2.0551649540292E-2</v>
      </c>
      <c r="AX62" s="114">
        <v>2.4337479718766899E-2</v>
      </c>
      <c r="AY62" s="114">
        <v>3.4072471606273698E-2</v>
      </c>
      <c r="AZ62" s="114">
        <v>4.4889129259058899E-2</v>
      </c>
      <c r="BA62" s="114">
        <v>6.9767441860465101E-2</v>
      </c>
      <c r="BB62" s="114">
        <v>0.106544077879935</v>
      </c>
      <c r="BC62" s="114">
        <v>0.15954570037858301</v>
      </c>
      <c r="BD62" s="114">
        <v>0.101676581936182</v>
      </c>
      <c r="BE62" s="114">
        <v>5.1379123850730103E-2</v>
      </c>
      <c r="BF62" s="114">
        <v>5.1379123850730103E-2</v>
      </c>
      <c r="BG62" s="114">
        <v>2.5959978366684702E-2</v>
      </c>
      <c r="BH62" s="114">
        <v>2.32558139534884E-2</v>
      </c>
      <c r="BI62" s="114">
        <v>2.6500811249324002E-2</v>
      </c>
      <c r="BJ62" s="114">
        <v>1.6224986479177899E-2</v>
      </c>
      <c r="BK62" s="114">
        <v>1.1898323418063799E-2</v>
      </c>
      <c r="BL62" s="114">
        <v>5.4083288263926397E-3</v>
      </c>
      <c r="BM62" s="114">
        <v>8.1124932395889703E-3</v>
      </c>
      <c r="BN62" s="114">
        <v>1.0275824770146E-2</v>
      </c>
      <c r="BO62" s="114">
        <v>8.6533261222282304E-3</v>
      </c>
      <c r="BP62" s="114">
        <v>7.0308274743104398E-3</v>
      </c>
      <c r="BQ62" s="114">
        <v>3.7858301784748499E-3</v>
      </c>
      <c r="BR62" s="114">
        <v>3.2449972958355899E-3</v>
      </c>
      <c r="BS62" s="114">
        <v>3.2449972958355899E-3</v>
      </c>
      <c r="BT62" s="114">
        <v>2.7041644131963198E-3</v>
      </c>
      <c r="BU62" s="114">
        <v>2.1633315305570602E-3</v>
      </c>
      <c r="BV62" s="114">
        <v>2.7041644131963198E-3</v>
      </c>
      <c r="BW62" s="114">
        <v>4.3266630611141204E-3</v>
      </c>
      <c r="BX62" s="114">
        <v>3.2449972958355899E-3</v>
      </c>
      <c r="BY62" s="114">
        <v>2.7041644131963198E-3</v>
      </c>
      <c r="BZ62" s="114">
        <v>5.4083288263926397E-3</v>
      </c>
      <c r="CA62" s="114">
        <v>4.8674959437533796E-3</v>
      </c>
      <c r="CB62" s="114">
        <v>2.7041644131963198E-3</v>
      </c>
      <c r="CC62" s="114">
        <v>3.7858301784748499E-3</v>
      </c>
      <c r="CD62" s="114">
        <v>2.1633315305570602E-3</v>
      </c>
      <c r="CE62" s="114">
        <v>1.6224986479177899E-3</v>
      </c>
      <c r="CF62" s="114">
        <v>2.7041644131963198E-3</v>
      </c>
      <c r="CG62" s="114">
        <v>2.7041644131963198E-3</v>
      </c>
      <c r="CH62" s="114">
        <v>4.3266630611141204E-3</v>
      </c>
      <c r="CI62" s="114">
        <v>2.7041644131963198E-3</v>
      </c>
      <c r="CJ62" s="114">
        <v>2.1633315305570602E-3</v>
      </c>
      <c r="CK62" s="114">
        <v>2.1633315305570602E-3</v>
      </c>
      <c r="CL62" s="114">
        <v>1.6224986479177899E-3</v>
      </c>
      <c r="CM62" s="114">
        <v>1.0816657652785301E-3</v>
      </c>
      <c r="CN62" s="114">
        <v>1.6224986479177899E-3</v>
      </c>
      <c r="CO62" s="114">
        <v>2.1633315305570602E-3</v>
      </c>
      <c r="CP62" s="114">
        <v>1.6224986479177899E-3</v>
      </c>
      <c r="CQ62" s="114">
        <v>0</v>
      </c>
      <c r="CR62" s="114">
        <v>5.4083288263926505E-4</v>
      </c>
      <c r="CS62" s="114">
        <v>0</v>
      </c>
      <c r="CT62" s="114">
        <v>5.4083288263926505E-4</v>
      </c>
      <c r="CU62" s="114">
        <v>1.0816657652785301E-3</v>
      </c>
      <c r="CV62" s="114">
        <v>5.4083288263926505E-4</v>
      </c>
      <c r="CW62" s="114">
        <v>1.0816657652785301E-3</v>
      </c>
      <c r="CX62" s="114">
        <v>5.4083288263926505E-4</v>
      </c>
      <c r="CY62" s="114">
        <v>3.7858301784748499E-3</v>
      </c>
    </row>
    <row r="63" spans="2:103" x14ac:dyDescent="0.2">
      <c r="B63" s="112">
        <v>0.54</v>
      </c>
      <c r="C63" s="114">
        <v>0</v>
      </c>
      <c r="D63" s="114">
        <v>0</v>
      </c>
      <c r="E63" s="114">
        <v>0</v>
      </c>
      <c r="F63" s="114">
        <v>0</v>
      </c>
      <c r="G63" s="114">
        <v>0</v>
      </c>
      <c r="H63" s="114">
        <v>0</v>
      </c>
      <c r="I63" s="114">
        <v>0</v>
      </c>
      <c r="J63" s="114">
        <v>0</v>
      </c>
      <c r="K63" s="114">
        <v>0</v>
      </c>
      <c r="L63" s="114">
        <v>0</v>
      </c>
      <c r="M63" s="114">
        <v>0</v>
      </c>
      <c r="N63" s="114">
        <v>0</v>
      </c>
      <c r="O63" s="114">
        <v>0</v>
      </c>
      <c r="P63" s="114">
        <v>0</v>
      </c>
      <c r="Q63" s="114">
        <v>0</v>
      </c>
      <c r="R63" s="114">
        <v>0</v>
      </c>
      <c r="S63" s="114">
        <v>0</v>
      </c>
      <c r="T63" s="114">
        <v>0</v>
      </c>
      <c r="U63" s="114">
        <v>5.6689342403628098E-4</v>
      </c>
      <c r="V63" s="114">
        <v>5.6689342403628098E-4</v>
      </c>
      <c r="W63" s="114">
        <v>0</v>
      </c>
      <c r="X63" s="114">
        <v>1.13378684807256E-3</v>
      </c>
      <c r="Y63" s="114">
        <v>0</v>
      </c>
      <c r="Z63" s="114">
        <v>5.6689342403628098E-4</v>
      </c>
      <c r="AA63" s="114">
        <v>5.6689342403628098E-4</v>
      </c>
      <c r="AB63" s="114">
        <v>1.70068027210884E-3</v>
      </c>
      <c r="AC63" s="114">
        <v>1.13378684807256E-3</v>
      </c>
      <c r="AD63" s="114">
        <v>1.13378684807256E-3</v>
      </c>
      <c r="AE63" s="114">
        <v>0</v>
      </c>
      <c r="AF63" s="114">
        <v>0</v>
      </c>
      <c r="AG63" s="114">
        <v>3.40136054421769E-3</v>
      </c>
      <c r="AH63" s="114">
        <v>2.26757369614512E-3</v>
      </c>
      <c r="AI63" s="114">
        <v>3.40136054421769E-3</v>
      </c>
      <c r="AJ63" s="114">
        <v>2.8344671201814102E-3</v>
      </c>
      <c r="AK63" s="114">
        <v>2.26757369614512E-3</v>
      </c>
      <c r="AL63" s="114">
        <v>6.8027210884353704E-3</v>
      </c>
      <c r="AM63" s="114">
        <v>2.8344671201814102E-3</v>
      </c>
      <c r="AN63" s="114">
        <v>3.9682539682539698E-3</v>
      </c>
      <c r="AO63" s="114">
        <v>3.40136054421769E-3</v>
      </c>
      <c r="AP63" s="114">
        <v>7.3696145124716598E-3</v>
      </c>
      <c r="AQ63" s="114">
        <v>3.9682539682539698E-3</v>
      </c>
      <c r="AR63" s="114">
        <v>7.9365079365079395E-3</v>
      </c>
      <c r="AS63" s="114">
        <v>6.8027210884353704E-3</v>
      </c>
      <c r="AT63" s="114">
        <v>7.9365079365079395E-3</v>
      </c>
      <c r="AU63" s="114">
        <v>1.02040816326531E-2</v>
      </c>
      <c r="AV63" s="114">
        <v>1.7006802721088399E-2</v>
      </c>
      <c r="AW63" s="114">
        <v>1.30385487528345E-2</v>
      </c>
      <c r="AX63" s="114">
        <v>2.1541950113378699E-2</v>
      </c>
      <c r="AY63" s="114">
        <v>1.8140589569161002E-2</v>
      </c>
      <c r="AZ63" s="114">
        <v>3.5714285714285698E-2</v>
      </c>
      <c r="BA63" s="114">
        <v>5.8956916099773202E-2</v>
      </c>
      <c r="BB63" s="114">
        <v>7.3696145124716506E-2</v>
      </c>
      <c r="BC63" s="114">
        <v>9.5804988662131496E-2</v>
      </c>
      <c r="BD63" s="114">
        <v>0.122448979591837</v>
      </c>
      <c r="BE63" s="114">
        <v>9.7505668934240397E-2</v>
      </c>
      <c r="BF63" s="114">
        <v>6.9160997732426302E-2</v>
      </c>
      <c r="BG63" s="114">
        <v>3.8548752834467098E-2</v>
      </c>
      <c r="BH63" s="114">
        <v>3.0045351473922899E-2</v>
      </c>
      <c r="BI63" s="114">
        <v>2.60770975056689E-2</v>
      </c>
      <c r="BJ63" s="114">
        <v>2.1541950113378699E-2</v>
      </c>
      <c r="BK63" s="114">
        <v>2.04081632653061E-2</v>
      </c>
      <c r="BL63" s="114">
        <v>1.4172335600907001E-2</v>
      </c>
      <c r="BM63" s="114">
        <v>6.2358276643990898E-3</v>
      </c>
      <c r="BN63" s="114">
        <v>1.24716553287982E-2</v>
      </c>
      <c r="BO63" s="114">
        <v>6.2358276643990898E-3</v>
      </c>
      <c r="BP63" s="114">
        <v>3.9682539682539698E-3</v>
      </c>
      <c r="BQ63" s="114">
        <v>5.1020408163265302E-3</v>
      </c>
      <c r="BR63" s="114">
        <v>7.3696145124716598E-3</v>
      </c>
      <c r="BS63" s="114">
        <v>7.3696145124716598E-3</v>
      </c>
      <c r="BT63" s="114">
        <v>4.5351473922902504E-3</v>
      </c>
      <c r="BU63" s="114">
        <v>6.8027210884353704E-3</v>
      </c>
      <c r="BV63" s="114">
        <v>5.1020408163265302E-3</v>
      </c>
      <c r="BW63" s="114">
        <v>3.40136054421769E-3</v>
      </c>
      <c r="BX63" s="114">
        <v>3.9682539682539698E-3</v>
      </c>
      <c r="BY63" s="114">
        <v>2.26757369614512E-3</v>
      </c>
      <c r="BZ63" s="114">
        <v>2.8344671201814102E-3</v>
      </c>
      <c r="CA63" s="114">
        <v>3.40136054421769E-3</v>
      </c>
      <c r="CB63" s="114">
        <v>2.26757369614512E-3</v>
      </c>
      <c r="CC63" s="114">
        <v>3.9682539682539698E-3</v>
      </c>
      <c r="CD63" s="114">
        <v>1.70068027210884E-3</v>
      </c>
      <c r="CE63" s="114">
        <v>3.9682539682539698E-3</v>
      </c>
      <c r="CF63" s="114">
        <v>2.26757369614512E-3</v>
      </c>
      <c r="CG63" s="114">
        <v>3.40136054421769E-3</v>
      </c>
      <c r="CH63" s="114">
        <v>2.26757369614512E-3</v>
      </c>
      <c r="CI63" s="114">
        <v>2.26757369614512E-3</v>
      </c>
      <c r="CJ63" s="114">
        <v>4.5351473922902504E-3</v>
      </c>
      <c r="CK63" s="114">
        <v>2.26757369614512E-3</v>
      </c>
      <c r="CL63" s="114">
        <v>3.40136054421769E-3</v>
      </c>
      <c r="CM63" s="114">
        <v>4.5351473922902504E-3</v>
      </c>
      <c r="CN63" s="114">
        <v>2.26757369614512E-3</v>
      </c>
      <c r="CO63" s="114">
        <v>1.70068027210884E-3</v>
      </c>
      <c r="CP63" s="114">
        <v>1.70068027210884E-3</v>
      </c>
      <c r="CQ63" s="114">
        <v>3.9682539682539698E-3</v>
      </c>
      <c r="CR63" s="114">
        <v>2.8344671201814102E-3</v>
      </c>
      <c r="CS63" s="114">
        <v>1.70068027210884E-3</v>
      </c>
      <c r="CT63" s="114">
        <v>1.13378684807256E-3</v>
      </c>
      <c r="CU63" s="114">
        <v>2.26757369614512E-3</v>
      </c>
      <c r="CV63" s="114">
        <v>1.70068027210884E-3</v>
      </c>
      <c r="CW63" s="114">
        <v>0</v>
      </c>
      <c r="CX63" s="114">
        <v>1.13378684807256E-3</v>
      </c>
      <c r="CY63" s="114">
        <v>5.1020408163265302E-3</v>
      </c>
    </row>
    <row r="64" spans="2:103" x14ac:dyDescent="0.2">
      <c r="B64" s="112">
        <v>0.55000000000000004</v>
      </c>
      <c r="C64" s="114">
        <v>0</v>
      </c>
      <c r="D64" s="114">
        <v>0</v>
      </c>
      <c r="E64" s="114">
        <v>0</v>
      </c>
      <c r="F64" s="114">
        <v>0</v>
      </c>
      <c r="G64" s="114">
        <v>0</v>
      </c>
      <c r="H64" s="114">
        <v>0</v>
      </c>
      <c r="I64" s="114">
        <v>0</v>
      </c>
      <c r="J64" s="114">
        <v>0</v>
      </c>
      <c r="K64" s="114">
        <v>0</v>
      </c>
      <c r="L64" s="114">
        <v>0</v>
      </c>
      <c r="M64" s="114">
        <v>0</v>
      </c>
      <c r="N64" s="114">
        <v>0</v>
      </c>
      <c r="O64" s="114">
        <v>0</v>
      </c>
      <c r="P64" s="114">
        <v>0</v>
      </c>
      <c r="Q64" s="114">
        <v>0</v>
      </c>
      <c r="R64" s="114">
        <v>0</v>
      </c>
      <c r="S64" s="114">
        <v>0</v>
      </c>
      <c r="T64" s="114">
        <v>0</v>
      </c>
      <c r="U64" s="114">
        <v>0</v>
      </c>
      <c r="V64" s="114">
        <v>0</v>
      </c>
      <c r="W64" s="114">
        <v>0</v>
      </c>
      <c r="X64" s="114">
        <v>0</v>
      </c>
      <c r="Y64" s="114">
        <v>1.7846519928613901E-3</v>
      </c>
      <c r="Z64" s="114">
        <v>1.7846519928613901E-3</v>
      </c>
      <c r="AA64" s="114">
        <v>0</v>
      </c>
      <c r="AB64" s="114">
        <v>0</v>
      </c>
      <c r="AC64" s="114">
        <v>1.18976799524093E-3</v>
      </c>
      <c r="AD64" s="114">
        <v>1.18976799524093E-3</v>
      </c>
      <c r="AE64" s="114">
        <v>1.18976799524093E-3</v>
      </c>
      <c r="AF64" s="114">
        <v>2.3795359904818601E-3</v>
      </c>
      <c r="AG64" s="114">
        <v>5.9488399762046404E-4</v>
      </c>
      <c r="AH64" s="114">
        <v>2.9744199881023199E-3</v>
      </c>
      <c r="AI64" s="114">
        <v>1.7846519928613901E-3</v>
      </c>
      <c r="AJ64" s="114">
        <v>1.18976799524093E-3</v>
      </c>
      <c r="AK64" s="114">
        <v>2.3795359904818601E-3</v>
      </c>
      <c r="AL64" s="114">
        <v>2.3795359904818601E-3</v>
      </c>
      <c r="AM64" s="114">
        <v>2.9744199881023199E-3</v>
      </c>
      <c r="AN64" s="114">
        <v>4.1641879833432503E-3</v>
      </c>
      <c r="AO64" s="114">
        <v>2.3795359904818601E-3</v>
      </c>
      <c r="AP64" s="114">
        <v>5.3539559785841804E-3</v>
      </c>
      <c r="AQ64" s="114">
        <v>5.3539559785841804E-3</v>
      </c>
      <c r="AR64" s="114">
        <v>5.3539559785841804E-3</v>
      </c>
      <c r="AS64" s="114">
        <v>7.1386079714455698E-3</v>
      </c>
      <c r="AT64" s="114">
        <v>5.3539559785841804E-3</v>
      </c>
      <c r="AU64" s="114">
        <v>8.3283759666865007E-3</v>
      </c>
      <c r="AV64" s="114">
        <v>9.5181439619274194E-3</v>
      </c>
      <c r="AW64" s="114">
        <v>1.54669839381321E-2</v>
      </c>
      <c r="AX64" s="114">
        <v>1.42772159428911E-2</v>
      </c>
      <c r="AY64" s="114">
        <v>2.3795359904818601E-2</v>
      </c>
      <c r="AZ64" s="114">
        <v>2.4985127900059498E-2</v>
      </c>
      <c r="BA64" s="114">
        <v>3.9262343842950603E-2</v>
      </c>
      <c r="BB64" s="114">
        <v>5.5324211778703197E-2</v>
      </c>
      <c r="BC64" s="114">
        <v>7.3170731707317097E-2</v>
      </c>
      <c r="BD64" s="114">
        <v>0.101130279595479</v>
      </c>
      <c r="BE64" s="114">
        <v>0.139202855443189</v>
      </c>
      <c r="BF64" s="114">
        <v>0.100535395597858</v>
      </c>
      <c r="BG64" s="114">
        <v>5.7703747769185E-2</v>
      </c>
      <c r="BH64" s="114">
        <v>4.2831647828673401E-2</v>
      </c>
      <c r="BI64" s="114">
        <v>3.2718619869125498E-2</v>
      </c>
      <c r="BJ64" s="114">
        <v>2.1415823914336701E-2</v>
      </c>
      <c r="BK64" s="114">
        <v>1.30874479476502E-2</v>
      </c>
      <c r="BL64" s="114">
        <v>1.2492563950029701E-2</v>
      </c>
      <c r="BM64" s="114">
        <v>1.42772159428911E-2</v>
      </c>
      <c r="BN64" s="114">
        <v>1.18976799524093E-2</v>
      </c>
      <c r="BO64" s="114">
        <v>1.0707911957168401E-2</v>
      </c>
      <c r="BP64" s="114">
        <v>7.1386079714455698E-3</v>
      </c>
      <c r="BQ64" s="114">
        <v>1.01130279595479E-2</v>
      </c>
      <c r="BR64" s="114">
        <v>4.1641879833432503E-3</v>
      </c>
      <c r="BS64" s="114">
        <v>5.3539559785841804E-3</v>
      </c>
      <c r="BT64" s="114">
        <v>4.7590719809637097E-3</v>
      </c>
      <c r="BU64" s="114">
        <v>1.18976799524093E-3</v>
      </c>
      <c r="BV64" s="114">
        <v>5.3539559785841804E-3</v>
      </c>
      <c r="BW64" s="114">
        <v>5.9488399762046397E-3</v>
      </c>
      <c r="BX64" s="114">
        <v>6.5437239738251E-3</v>
      </c>
      <c r="BY64" s="114">
        <v>1.7846519928613901E-3</v>
      </c>
      <c r="BZ64" s="114">
        <v>5.3539559785841804E-3</v>
      </c>
      <c r="CA64" s="114">
        <v>2.3795359904818601E-3</v>
      </c>
      <c r="CB64" s="114">
        <v>3.5693039857227801E-3</v>
      </c>
      <c r="CC64" s="114">
        <v>3.5693039857227801E-3</v>
      </c>
      <c r="CD64" s="114">
        <v>1.7846519928613901E-3</v>
      </c>
      <c r="CE64" s="114">
        <v>1.7846519928613901E-3</v>
      </c>
      <c r="CF64" s="114">
        <v>2.9744199881023199E-3</v>
      </c>
      <c r="CG64" s="114">
        <v>4.7590719809637097E-3</v>
      </c>
      <c r="CH64" s="114">
        <v>0</v>
      </c>
      <c r="CI64" s="114">
        <v>3.5693039857227801E-3</v>
      </c>
      <c r="CJ64" s="114">
        <v>2.9744199881023199E-3</v>
      </c>
      <c r="CK64" s="114">
        <v>5.9488399762046404E-4</v>
      </c>
      <c r="CL64" s="114">
        <v>2.3795359904818601E-3</v>
      </c>
      <c r="CM64" s="114">
        <v>3.5693039857227801E-3</v>
      </c>
      <c r="CN64" s="114">
        <v>3.5693039857227801E-3</v>
      </c>
      <c r="CO64" s="114">
        <v>2.9744199881023199E-3</v>
      </c>
      <c r="CP64" s="114">
        <v>1.7846519928613901E-3</v>
      </c>
      <c r="CQ64" s="114">
        <v>2.9744199881023199E-3</v>
      </c>
      <c r="CR64" s="114">
        <v>1.18976799524093E-3</v>
      </c>
      <c r="CS64" s="114">
        <v>1.7846519928613901E-3</v>
      </c>
      <c r="CT64" s="114">
        <v>5.9488399762046404E-4</v>
      </c>
      <c r="CU64" s="114">
        <v>1.7846519928613901E-3</v>
      </c>
      <c r="CV64" s="114">
        <v>1.18976799524093E-3</v>
      </c>
      <c r="CW64" s="114">
        <v>5.9488399762046404E-4</v>
      </c>
      <c r="CX64" s="114">
        <v>1.18976799524093E-3</v>
      </c>
      <c r="CY64" s="114">
        <v>7.73349196906603E-3</v>
      </c>
    </row>
    <row r="65" spans="2:103" x14ac:dyDescent="0.2">
      <c r="B65" s="112">
        <v>0.56000000000000005</v>
      </c>
      <c r="C65" s="114">
        <v>0</v>
      </c>
      <c r="D65" s="114">
        <v>0</v>
      </c>
      <c r="E65" s="114">
        <v>0</v>
      </c>
      <c r="F65" s="114">
        <v>0</v>
      </c>
      <c r="G65" s="114">
        <v>0</v>
      </c>
      <c r="H65" s="114">
        <v>0</v>
      </c>
      <c r="I65" s="114">
        <v>0</v>
      </c>
      <c r="J65" s="114">
        <v>0</v>
      </c>
      <c r="K65" s="114">
        <v>0</v>
      </c>
      <c r="L65" s="114">
        <v>0</v>
      </c>
      <c r="M65" s="114">
        <v>0</v>
      </c>
      <c r="N65" s="114">
        <v>0</v>
      </c>
      <c r="O65" s="114">
        <v>0</v>
      </c>
      <c r="P65" s="114">
        <v>0</v>
      </c>
      <c r="Q65" s="114">
        <v>0</v>
      </c>
      <c r="R65" s="114">
        <v>0</v>
      </c>
      <c r="S65" s="114">
        <v>0</v>
      </c>
      <c r="T65" s="114">
        <v>0</v>
      </c>
      <c r="U65" s="114">
        <v>0</v>
      </c>
      <c r="V65" s="114">
        <v>0</v>
      </c>
      <c r="W65" s="114">
        <v>0</v>
      </c>
      <c r="X65" s="114">
        <v>0</v>
      </c>
      <c r="Y65" s="114">
        <v>0</v>
      </c>
      <c r="Z65" s="114">
        <v>6.0496067755595902E-4</v>
      </c>
      <c r="AA65" s="114">
        <v>0</v>
      </c>
      <c r="AB65" s="114">
        <v>6.0496067755595902E-4</v>
      </c>
      <c r="AC65" s="114">
        <v>1.20992135511192E-3</v>
      </c>
      <c r="AD65" s="114">
        <v>6.0496067755595902E-4</v>
      </c>
      <c r="AE65" s="114">
        <v>1.81488203266788E-3</v>
      </c>
      <c r="AF65" s="114">
        <v>1.20992135511192E-3</v>
      </c>
      <c r="AG65" s="114">
        <v>1.81488203266788E-3</v>
      </c>
      <c r="AH65" s="114">
        <v>1.20992135511192E-3</v>
      </c>
      <c r="AI65" s="114">
        <v>6.0496067755595902E-4</v>
      </c>
      <c r="AJ65" s="114">
        <v>4.2347247428917104E-3</v>
      </c>
      <c r="AK65" s="114">
        <v>2.41984271022384E-3</v>
      </c>
      <c r="AL65" s="114">
        <v>2.41984271022384E-3</v>
      </c>
      <c r="AM65" s="114">
        <v>4.8396854204476704E-3</v>
      </c>
      <c r="AN65" s="114">
        <v>3.02480338777979E-3</v>
      </c>
      <c r="AO65" s="114">
        <v>4.8396854204476704E-3</v>
      </c>
      <c r="AP65" s="114">
        <v>6.0496067755595904E-3</v>
      </c>
      <c r="AQ65" s="114">
        <v>4.2347247428917104E-3</v>
      </c>
      <c r="AR65" s="114">
        <v>7.8644888082274704E-3</v>
      </c>
      <c r="AS65" s="114">
        <v>5.4446460980036304E-3</v>
      </c>
      <c r="AT65" s="114">
        <v>9.6793708408953408E-3</v>
      </c>
      <c r="AU65" s="114">
        <v>9.6793708408953408E-3</v>
      </c>
      <c r="AV65" s="114">
        <v>7.2595281306715104E-3</v>
      </c>
      <c r="AW65" s="114">
        <v>1.1494252873563199E-2</v>
      </c>
      <c r="AX65" s="114">
        <v>1.27041742286751E-2</v>
      </c>
      <c r="AY65" s="114">
        <v>2.1778584392014501E-2</v>
      </c>
      <c r="AZ65" s="114">
        <v>2.2988505747126398E-2</v>
      </c>
      <c r="BA65" s="114">
        <v>2.6013309134906199E-2</v>
      </c>
      <c r="BB65" s="114">
        <v>3.2062915910465797E-2</v>
      </c>
      <c r="BC65" s="114">
        <v>5.0816696914700497E-2</v>
      </c>
      <c r="BD65" s="114">
        <v>7.0780399274047195E-2</v>
      </c>
      <c r="BE65" s="114">
        <v>0.101028433151845</v>
      </c>
      <c r="BF65" s="114">
        <v>0.115547489413188</v>
      </c>
      <c r="BG65" s="114">
        <v>9.1954022988505704E-2</v>
      </c>
      <c r="BH65" s="114">
        <v>6.3520871143375707E-2</v>
      </c>
      <c r="BI65" s="114">
        <v>4.3557168784029002E-2</v>
      </c>
      <c r="BJ65" s="114">
        <v>3.2062915910465797E-2</v>
      </c>
      <c r="BK65" s="114">
        <v>1.9963702359346601E-2</v>
      </c>
      <c r="BL65" s="114">
        <v>1.69388989715668E-2</v>
      </c>
      <c r="BM65" s="114">
        <v>1.9963702359346601E-2</v>
      </c>
      <c r="BN65" s="114">
        <v>1.4519056261343E-2</v>
      </c>
      <c r="BO65" s="114">
        <v>7.8644888082274704E-3</v>
      </c>
      <c r="BP65" s="114">
        <v>9.07441016333938E-3</v>
      </c>
      <c r="BQ65" s="114">
        <v>1.1494252873563199E-2</v>
      </c>
      <c r="BR65" s="114">
        <v>8.4694494857834209E-3</v>
      </c>
      <c r="BS65" s="114">
        <v>5.4446460980036304E-3</v>
      </c>
      <c r="BT65" s="114">
        <v>4.2347247428917104E-3</v>
      </c>
      <c r="BU65" s="114">
        <v>3.02480338777979E-3</v>
      </c>
      <c r="BV65" s="114">
        <v>6.6545674531155504E-3</v>
      </c>
      <c r="BW65" s="114">
        <v>5.4446460980036304E-3</v>
      </c>
      <c r="BX65" s="114">
        <v>6.0496067755595904E-3</v>
      </c>
      <c r="BY65" s="114">
        <v>3.02480338777979E-3</v>
      </c>
      <c r="BZ65" s="114">
        <v>3.02480338777979E-3</v>
      </c>
      <c r="CA65" s="114">
        <v>3.02480338777979E-3</v>
      </c>
      <c r="CB65" s="114">
        <v>4.8396854204476704E-3</v>
      </c>
      <c r="CC65" s="114">
        <v>4.2347247428917104E-3</v>
      </c>
      <c r="CD65" s="114">
        <v>4.8396854204476704E-3</v>
      </c>
      <c r="CE65" s="114">
        <v>5.4446460980036304E-3</v>
      </c>
      <c r="CF65" s="114">
        <v>3.62976406533575E-3</v>
      </c>
      <c r="CG65" s="114">
        <v>4.2347247428917104E-3</v>
      </c>
      <c r="CH65" s="114">
        <v>1.20992135511192E-3</v>
      </c>
      <c r="CI65" s="114">
        <v>1.20992135511192E-3</v>
      </c>
      <c r="CJ65" s="114">
        <v>6.6545674531155504E-3</v>
      </c>
      <c r="CK65" s="114">
        <v>3.02480338777979E-3</v>
      </c>
      <c r="CL65" s="114">
        <v>4.2347247428917104E-3</v>
      </c>
      <c r="CM65" s="114">
        <v>2.41984271022384E-3</v>
      </c>
      <c r="CN65" s="114">
        <v>4.2347247428917104E-3</v>
      </c>
      <c r="CO65" s="114">
        <v>2.41984271022384E-3</v>
      </c>
      <c r="CP65" s="114">
        <v>1.81488203266788E-3</v>
      </c>
      <c r="CQ65" s="114">
        <v>2.41984271022384E-3</v>
      </c>
      <c r="CR65" s="114">
        <v>1.20992135511192E-3</v>
      </c>
      <c r="CS65" s="114">
        <v>1.20992135511192E-3</v>
      </c>
      <c r="CT65" s="114">
        <v>3.02480338777979E-3</v>
      </c>
      <c r="CU65" s="114">
        <v>1.20992135511192E-3</v>
      </c>
      <c r="CV65" s="114">
        <v>6.0496067755595902E-4</v>
      </c>
      <c r="CW65" s="114">
        <v>2.41984271022384E-3</v>
      </c>
      <c r="CX65" s="114">
        <v>1.81488203266788E-3</v>
      </c>
      <c r="CY65" s="114">
        <v>5.4446460980036304E-3</v>
      </c>
    </row>
    <row r="66" spans="2:103" x14ac:dyDescent="0.2">
      <c r="B66" s="112">
        <v>0.56999999999999995</v>
      </c>
      <c r="C66" s="114">
        <v>0</v>
      </c>
      <c r="D66" s="114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</v>
      </c>
      <c r="O66" s="114">
        <v>0</v>
      </c>
      <c r="P66" s="114">
        <v>0</v>
      </c>
      <c r="Q66" s="114">
        <v>0</v>
      </c>
      <c r="R66" s="114">
        <v>0</v>
      </c>
      <c r="S66" s="114">
        <v>0</v>
      </c>
      <c r="T66" s="114">
        <v>0</v>
      </c>
      <c r="U66" s="114">
        <v>0</v>
      </c>
      <c r="V66" s="114">
        <v>0</v>
      </c>
      <c r="W66" s="114">
        <v>0</v>
      </c>
      <c r="X66" s="114">
        <v>0</v>
      </c>
      <c r="Y66" s="114">
        <v>1.2610340479192899E-3</v>
      </c>
      <c r="Z66" s="114">
        <v>0</v>
      </c>
      <c r="AA66" s="114">
        <v>0</v>
      </c>
      <c r="AB66" s="114">
        <v>1.2610340479192899E-3</v>
      </c>
      <c r="AC66" s="114">
        <v>1.2610340479192899E-3</v>
      </c>
      <c r="AD66" s="114">
        <v>1.2610340479192899E-3</v>
      </c>
      <c r="AE66" s="114">
        <v>3.1525851197982302E-3</v>
      </c>
      <c r="AF66" s="114">
        <v>1.8915510718789401E-3</v>
      </c>
      <c r="AG66" s="114">
        <v>6.3051702395964702E-4</v>
      </c>
      <c r="AH66" s="114">
        <v>6.3051702395964702E-4</v>
      </c>
      <c r="AI66" s="114">
        <v>1.8915510718789401E-3</v>
      </c>
      <c r="AJ66" s="114">
        <v>1.2610340479192899E-3</v>
      </c>
      <c r="AK66" s="114">
        <v>2.5220680958385898E-3</v>
      </c>
      <c r="AL66" s="114">
        <v>1.8915510718789401E-3</v>
      </c>
      <c r="AM66" s="114">
        <v>2.5220680958385898E-3</v>
      </c>
      <c r="AN66" s="114">
        <v>3.1525851197982302E-3</v>
      </c>
      <c r="AO66" s="114">
        <v>4.4136191677175297E-3</v>
      </c>
      <c r="AP66" s="114">
        <v>6.30517023959647E-3</v>
      </c>
      <c r="AQ66" s="114">
        <v>1.19798234552333E-2</v>
      </c>
      <c r="AR66" s="114">
        <v>1.0088272383354401E-2</v>
      </c>
      <c r="AS66" s="114">
        <v>7.5662042875157603E-3</v>
      </c>
      <c r="AT66" s="114">
        <v>6.30517023959647E-3</v>
      </c>
      <c r="AU66" s="114">
        <v>6.9356872635561199E-3</v>
      </c>
      <c r="AV66" s="114">
        <v>8.1967213114754103E-3</v>
      </c>
      <c r="AW66" s="114">
        <v>1.0718789407314E-2</v>
      </c>
      <c r="AX66" s="114">
        <v>9.4577553593946997E-3</v>
      </c>
      <c r="AY66" s="114">
        <v>1.38713745271122E-2</v>
      </c>
      <c r="AZ66" s="114">
        <v>1.7023959646910499E-2</v>
      </c>
      <c r="BA66" s="114">
        <v>2.2698612862547301E-2</v>
      </c>
      <c r="BB66" s="114">
        <v>2.77427490542245E-2</v>
      </c>
      <c r="BC66" s="114">
        <v>3.7831021437578799E-2</v>
      </c>
      <c r="BD66" s="114">
        <v>5.1071878940731397E-2</v>
      </c>
      <c r="BE66" s="114">
        <v>6.9987389659520796E-2</v>
      </c>
      <c r="BF66" s="114">
        <v>9.5838587641866299E-2</v>
      </c>
      <c r="BG66" s="114">
        <v>0.102774274905422</v>
      </c>
      <c r="BH66" s="114">
        <v>8.7641866330390894E-2</v>
      </c>
      <c r="BI66" s="114">
        <v>6.2421185372005E-2</v>
      </c>
      <c r="BJ66" s="114">
        <v>4.0983606557376998E-2</v>
      </c>
      <c r="BK66" s="114">
        <v>3.1525851197982298E-2</v>
      </c>
      <c r="BL66" s="114">
        <v>2.33291298865069E-2</v>
      </c>
      <c r="BM66" s="114">
        <v>2.33291298865069E-2</v>
      </c>
      <c r="BN66" s="114">
        <v>1.4501891551071899E-2</v>
      </c>
      <c r="BO66" s="114">
        <v>1.19798234552333E-2</v>
      </c>
      <c r="BP66" s="114">
        <v>1.38713745271122E-2</v>
      </c>
      <c r="BQ66" s="114">
        <v>9.4577553593946997E-3</v>
      </c>
      <c r="BR66" s="114">
        <v>7.5662042875157603E-3</v>
      </c>
      <c r="BS66" s="114">
        <v>5.67465321563682E-3</v>
      </c>
      <c r="BT66" s="114">
        <v>1.0718789407314E-2</v>
      </c>
      <c r="BU66" s="114">
        <v>7.5662042875157603E-3</v>
      </c>
      <c r="BV66" s="114">
        <v>8.1967213114754103E-3</v>
      </c>
      <c r="BW66" s="114">
        <v>6.30517023959647E-3</v>
      </c>
      <c r="BX66" s="114">
        <v>8.8272383354350593E-3</v>
      </c>
      <c r="BY66" s="114">
        <v>2.5220680958385898E-3</v>
      </c>
      <c r="BZ66" s="114">
        <v>5.0441361916771796E-3</v>
      </c>
      <c r="CA66" s="114">
        <v>6.9356872635561199E-3</v>
      </c>
      <c r="CB66" s="114">
        <v>1.2610340479192899E-3</v>
      </c>
      <c r="CC66" s="114">
        <v>5.0441361916771796E-3</v>
      </c>
      <c r="CD66" s="114">
        <v>6.3051702395964702E-4</v>
      </c>
      <c r="CE66" s="114">
        <v>5.0441361916771796E-3</v>
      </c>
      <c r="CF66" s="114">
        <v>1.8915510718789401E-3</v>
      </c>
      <c r="CG66" s="114">
        <v>1.8915510718789401E-3</v>
      </c>
      <c r="CH66" s="114">
        <v>3.1525851197982302E-3</v>
      </c>
      <c r="CI66" s="114">
        <v>2.5220680958385898E-3</v>
      </c>
      <c r="CJ66" s="114">
        <v>5.67465321563682E-3</v>
      </c>
      <c r="CK66" s="114">
        <v>6.3051702395964702E-4</v>
      </c>
      <c r="CL66" s="114">
        <v>1.8915510718789401E-3</v>
      </c>
      <c r="CM66" s="114">
        <v>3.7831021437578802E-3</v>
      </c>
      <c r="CN66" s="114">
        <v>2.5220680958385898E-3</v>
      </c>
      <c r="CO66" s="114">
        <v>3.1525851197982302E-3</v>
      </c>
      <c r="CP66" s="114">
        <v>1.8915510718789401E-3</v>
      </c>
      <c r="CQ66" s="114">
        <v>3.1525851197982302E-3</v>
      </c>
      <c r="CR66" s="114">
        <v>1.8915510718789401E-3</v>
      </c>
      <c r="CS66" s="114">
        <v>2.5220680958385898E-3</v>
      </c>
      <c r="CT66" s="114">
        <v>1.2610340479192899E-3</v>
      </c>
      <c r="CU66" s="114">
        <v>3.1525851197982302E-3</v>
      </c>
      <c r="CV66" s="114">
        <v>1.2610340479192899E-3</v>
      </c>
      <c r="CW66" s="114">
        <v>6.3051702395964702E-4</v>
      </c>
      <c r="CX66" s="114">
        <v>1.2610340479192899E-3</v>
      </c>
      <c r="CY66" s="114">
        <v>1.0088272383354401E-2</v>
      </c>
    </row>
    <row r="67" spans="2:103" x14ac:dyDescent="0.2">
      <c r="B67" s="112">
        <v>0.57999999999999996</v>
      </c>
      <c r="C67" s="114">
        <v>0</v>
      </c>
      <c r="D67" s="114">
        <v>0</v>
      </c>
      <c r="E67" s="114">
        <v>0</v>
      </c>
      <c r="F67" s="114">
        <v>0</v>
      </c>
      <c r="G67" s="114">
        <v>0</v>
      </c>
      <c r="H67" s="114">
        <v>0</v>
      </c>
      <c r="I67" s="114">
        <v>0</v>
      </c>
      <c r="J67" s="114">
        <v>0</v>
      </c>
      <c r="K67" s="114">
        <v>0</v>
      </c>
      <c r="L67" s="114">
        <v>0</v>
      </c>
      <c r="M67" s="114">
        <v>0</v>
      </c>
      <c r="N67" s="114">
        <v>0</v>
      </c>
      <c r="O67" s="114">
        <v>0</v>
      </c>
      <c r="P67" s="114">
        <v>0</v>
      </c>
      <c r="Q67" s="114">
        <v>0</v>
      </c>
      <c r="R67" s="114">
        <v>0</v>
      </c>
      <c r="S67" s="114">
        <v>0</v>
      </c>
      <c r="T67" s="114">
        <v>0</v>
      </c>
      <c r="U67" s="114">
        <v>0</v>
      </c>
      <c r="V67" s="114">
        <v>0</v>
      </c>
      <c r="W67" s="114">
        <v>0</v>
      </c>
      <c r="X67" s="114">
        <v>6.265664160401E-4</v>
      </c>
      <c r="Y67" s="114">
        <v>6.265664160401E-4</v>
      </c>
      <c r="Z67" s="114">
        <v>0</v>
      </c>
      <c r="AA67" s="114">
        <v>0</v>
      </c>
      <c r="AB67" s="114">
        <v>1.2531328320802E-3</v>
      </c>
      <c r="AC67" s="114">
        <v>1.2531328320802E-3</v>
      </c>
      <c r="AD67" s="114">
        <v>0</v>
      </c>
      <c r="AE67" s="114">
        <v>6.265664160401E-4</v>
      </c>
      <c r="AF67" s="114">
        <v>1.8796992481203E-3</v>
      </c>
      <c r="AG67" s="114">
        <v>2.5062656641604E-3</v>
      </c>
      <c r="AH67" s="114">
        <v>1.8796992481203E-3</v>
      </c>
      <c r="AI67" s="114">
        <v>3.1328320802005002E-3</v>
      </c>
      <c r="AJ67" s="114">
        <v>1.8796992481203E-3</v>
      </c>
      <c r="AK67" s="114">
        <v>1.8796992481203E-3</v>
      </c>
      <c r="AL67" s="114">
        <v>3.1328320802005002E-3</v>
      </c>
      <c r="AM67" s="114">
        <v>2.5062656641604E-3</v>
      </c>
      <c r="AN67" s="114">
        <v>2.5062656641604E-3</v>
      </c>
      <c r="AO67" s="114">
        <v>1.8796992481203E-3</v>
      </c>
      <c r="AP67" s="114">
        <v>5.6390977443609002E-3</v>
      </c>
      <c r="AQ67" s="114">
        <v>3.1328320802005002E-3</v>
      </c>
      <c r="AR67" s="114">
        <v>6.2656641604010004E-3</v>
      </c>
      <c r="AS67" s="114">
        <v>8.1453634085212993E-3</v>
      </c>
      <c r="AT67" s="114">
        <v>7.5187969924812E-3</v>
      </c>
      <c r="AU67" s="114">
        <v>5.0125313283208E-3</v>
      </c>
      <c r="AV67" s="114">
        <v>1.37844611528822E-2</v>
      </c>
      <c r="AW67" s="114">
        <v>9.3984962406014998E-3</v>
      </c>
      <c r="AX67" s="114">
        <v>8.1453634085212993E-3</v>
      </c>
      <c r="AY67" s="114">
        <v>1.1904761904761901E-2</v>
      </c>
      <c r="AZ67" s="114">
        <v>1.2531328320802001E-2</v>
      </c>
      <c r="BA67" s="114">
        <v>1.2531328320802001E-2</v>
      </c>
      <c r="BB67" s="114">
        <v>2.13032581453634E-2</v>
      </c>
      <c r="BC67" s="114">
        <v>2.88220551378446E-2</v>
      </c>
      <c r="BD67" s="114">
        <v>3.3208020050125298E-2</v>
      </c>
      <c r="BE67" s="114">
        <v>5.0751879699248097E-2</v>
      </c>
      <c r="BF67" s="114">
        <v>6.2030075187969901E-2</v>
      </c>
      <c r="BG67" s="114">
        <v>8.9598997493734303E-2</v>
      </c>
      <c r="BH67" s="114">
        <v>0.12531328320801999</v>
      </c>
      <c r="BI67" s="114">
        <v>9.0225563909774403E-2</v>
      </c>
      <c r="BJ67" s="114">
        <v>5.8270676691729299E-2</v>
      </c>
      <c r="BK67" s="114">
        <v>5.0751879699248097E-2</v>
      </c>
      <c r="BL67" s="114">
        <v>3.07017543859649E-2</v>
      </c>
      <c r="BM67" s="114">
        <v>2.2556390977443601E-2</v>
      </c>
      <c r="BN67" s="114">
        <v>2.00501253132832E-2</v>
      </c>
      <c r="BO67" s="114">
        <v>1.8170426065162899E-2</v>
      </c>
      <c r="BP67" s="114">
        <v>1.06516290726817E-2</v>
      </c>
      <c r="BQ67" s="114">
        <v>8.7719298245613996E-3</v>
      </c>
      <c r="BR67" s="114">
        <v>1.44110275689223E-2</v>
      </c>
      <c r="BS67" s="114">
        <v>8.1453634085212993E-3</v>
      </c>
      <c r="BT67" s="114">
        <v>9.3984962406014998E-3</v>
      </c>
      <c r="BU67" s="114">
        <v>8.7719298245613996E-3</v>
      </c>
      <c r="BV67" s="114">
        <v>5.0125313283208E-3</v>
      </c>
      <c r="BW67" s="114">
        <v>6.2656641604010004E-3</v>
      </c>
      <c r="BX67" s="114">
        <v>3.7593984962406E-3</v>
      </c>
      <c r="BY67" s="114">
        <v>5.0125313283208E-3</v>
      </c>
      <c r="BZ67" s="114">
        <v>5.6390977443609002E-3</v>
      </c>
      <c r="CA67" s="114">
        <v>1.8796992481203E-3</v>
      </c>
      <c r="CB67" s="114">
        <v>5.6390977443609002E-3</v>
      </c>
      <c r="CC67" s="114">
        <v>4.3859649122806998E-3</v>
      </c>
      <c r="CD67" s="114">
        <v>3.7593984962406E-3</v>
      </c>
      <c r="CE67" s="114">
        <v>3.1328320802005002E-3</v>
      </c>
      <c r="CF67" s="114">
        <v>6.2656641604010004E-3</v>
      </c>
      <c r="CG67" s="114">
        <v>2.5062656641604E-3</v>
      </c>
      <c r="CH67" s="114">
        <v>4.3859649122806998E-3</v>
      </c>
      <c r="CI67" s="114">
        <v>4.3859649122806998E-3</v>
      </c>
      <c r="CJ67" s="114">
        <v>4.3859649122806998E-3</v>
      </c>
      <c r="CK67" s="114">
        <v>1.2531328320802E-3</v>
      </c>
      <c r="CL67" s="114">
        <v>3.1328320802005002E-3</v>
      </c>
      <c r="CM67" s="114">
        <v>2.5062656641604E-3</v>
      </c>
      <c r="CN67" s="114">
        <v>6.265664160401E-4</v>
      </c>
      <c r="CO67" s="114">
        <v>4.3859649122806998E-3</v>
      </c>
      <c r="CP67" s="114">
        <v>1.2531328320802E-3</v>
      </c>
      <c r="CQ67" s="114">
        <v>1.2531328320802E-3</v>
      </c>
      <c r="CR67" s="114">
        <v>3.7593984962406E-3</v>
      </c>
      <c r="CS67" s="114">
        <v>1.8796992481203E-3</v>
      </c>
      <c r="CT67" s="114">
        <v>0</v>
      </c>
      <c r="CU67" s="114">
        <v>1.8796992481203E-3</v>
      </c>
      <c r="CV67" s="114">
        <v>0</v>
      </c>
      <c r="CW67" s="114">
        <v>2.5062656641604E-3</v>
      </c>
      <c r="CX67" s="114">
        <v>1.2531328320802E-3</v>
      </c>
      <c r="CY67" s="114">
        <v>1.44110275689223E-2</v>
      </c>
    </row>
    <row r="68" spans="2:103" x14ac:dyDescent="0.2">
      <c r="B68" s="112">
        <v>0.59</v>
      </c>
      <c r="C68" s="114">
        <v>0</v>
      </c>
      <c r="D68" s="114">
        <v>0</v>
      </c>
      <c r="E68" s="114">
        <v>0</v>
      </c>
      <c r="F68" s="114">
        <v>0</v>
      </c>
      <c r="G68" s="114">
        <v>0</v>
      </c>
      <c r="H68" s="114">
        <v>0</v>
      </c>
      <c r="I68" s="114">
        <v>0</v>
      </c>
      <c r="J68" s="114">
        <v>0</v>
      </c>
      <c r="K68" s="114">
        <v>0</v>
      </c>
      <c r="L68" s="114">
        <v>0</v>
      </c>
      <c r="M68" s="114">
        <v>0</v>
      </c>
      <c r="N68" s="114">
        <v>0</v>
      </c>
      <c r="O68" s="114">
        <v>0</v>
      </c>
      <c r="P68" s="114">
        <v>0</v>
      </c>
      <c r="Q68" s="114">
        <v>0</v>
      </c>
      <c r="R68" s="114">
        <v>0</v>
      </c>
      <c r="S68" s="114">
        <v>0</v>
      </c>
      <c r="T68" s="114">
        <v>0</v>
      </c>
      <c r="U68" s="114">
        <v>0</v>
      </c>
      <c r="V68" s="114">
        <v>0</v>
      </c>
      <c r="W68" s="114">
        <v>0</v>
      </c>
      <c r="X68" s="114">
        <v>0</v>
      </c>
      <c r="Y68" s="114">
        <v>0</v>
      </c>
      <c r="Z68" s="114">
        <v>1.2594458438287201E-3</v>
      </c>
      <c r="AA68" s="114">
        <v>0</v>
      </c>
      <c r="AB68" s="114">
        <v>6.2972292191435799E-4</v>
      </c>
      <c r="AC68" s="114">
        <v>0</v>
      </c>
      <c r="AD68" s="114">
        <v>1.2594458438287201E-3</v>
      </c>
      <c r="AE68" s="114">
        <v>6.2972292191435799E-4</v>
      </c>
      <c r="AF68" s="114">
        <v>1.88916876574307E-3</v>
      </c>
      <c r="AG68" s="114">
        <v>2.5188916876574298E-3</v>
      </c>
      <c r="AH68" s="114">
        <v>1.88916876574307E-3</v>
      </c>
      <c r="AI68" s="114">
        <v>1.2594458438287201E-3</v>
      </c>
      <c r="AJ68" s="114">
        <v>6.2972292191435799E-4</v>
      </c>
      <c r="AK68" s="114">
        <v>1.88916876574307E-3</v>
      </c>
      <c r="AL68" s="114">
        <v>3.1486146095717898E-3</v>
      </c>
      <c r="AM68" s="114">
        <v>3.1486146095717898E-3</v>
      </c>
      <c r="AN68" s="114">
        <v>2.5188916876574298E-3</v>
      </c>
      <c r="AO68" s="114">
        <v>5.0377833753148596E-3</v>
      </c>
      <c r="AP68" s="114">
        <v>3.7783375314861499E-3</v>
      </c>
      <c r="AQ68" s="114">
        <v>4.4080604534005004E-3</v>
      </c>
      <c r="AR68" s="114">
        <v>3.7783375314861499E-3</v>
      </c>
      <c r="AS68" s="114">
        <v>5.6675062972292196E-3</v>
      </c>
      <c r="AT68" s="114">
        <v>3.7783375314861499E-3</v>
      </c>
      <c r="AU68" s="114">
        <v>6.2972292191435797E-3</v>
      </c>
      <c r="AV68" s="114">
        <v>6.9269521410579302E-3</v>
      </c>
      <c r="AW68" s="114">
        <v>8.1863979848866494E-3</v>
      </c>
      <c r="AX68" s="114">
        <v>9.4458438287153695E-3</v>
      </c>
      <c r="AY68" s="114">
        <v>9.4458438287153695E-3</v>
      </c>
      <c r="AZ68" s="114">
        <v>1.00755667506297E-2</v>
      </c>
      <c r="BA68" s="114">
        <v>1.1335012594458399E-2</v>
      </c>
      <c r="BB68" s="114">
        <v>2.0780856423173798E-2</v>
      </c>
      <c r="BC68" s="114">
        <v>1.82619647355164E-2</v>
      </c>
      <c r="BD68" s="114">
        <v>2.6448362720403001E-2</v>
      </c>
      <c r="BE68" s="114">
        <v>4.2191435768262002E-2</v>
      </c>
      <c r="BF68" s="114">
        <v>4.1561712846347597E-2</v>
      </c>
      <c r="BG68" s="114">
        <v>6.8010075566750594E-2</v>
      </c>
      <c r="BH68" s="114">
        <v>0.105793450881612</v>
      </c>
      <c r="BI68" s="114">
        <v>0.11775818639798501</v>
      </c>
      <c r="BJ68" s="114">
        <v>8.3123425692695194E-2</v>
      </c>
      <c r="BK68" s="114">
        <v>7.1788413098236803E-2</v>
      </c>
      <c r="BL68" s="114">
        <v>4.59697732997481E-2</v>
      </c>
      <c r="BM68" s="114">
        <v>2.89672544080605E-2</v>
      </c>
      <c r="BN68" s="114">
        <v>2.0780856423173798E-2</v>
      </c>
      <c r="BO68" s="114">
        <v>1.82619647355164E-2</v>
      </c>
      <c r="BP68" s="114">
        <v>1.07052896725441E-2</v>
      </c>
      <c r="BQ68" s="114">
        <v>1.00755667506297E-2</v>
      </c>
      <c r="BR68" s="114">
        <v>1.00755667506297E-2</v>
      </c>
      <c r="BS68" s="114">
        <v>1.1964735516372799E-2</v>
      </c>
      <c r="BT68" s="114">
        <v>7.5566750629722903E-3</v>
      </c>
      <c r="BU68" s="114">
        <v>6.9269521410579302E-3</v>
      </c>
      <c r="BV68" s="114">
        <v>8.8161209068010095E-3</v>
      </c>
      <c r="BW68" s="114">
        <v>6.9269521410579302E-3</v>
      </c>
      <c r="BX68" s="114">
        <v>6.9269521410579302E-3</v>
      </c>
      <c r="BY68" s="114">
        <v>5.6675062972292196E-3</v>
      </c>
      <c r="BZ68" s="114">
        <v>5.0377833753148596E-3</v>
      </c>
      <c r="CA68" s="114">
        <v>5.6675062972292196E-3</v>
      </c>
      <c r="CB68" s="114">
        <v>5.6675062972292196E-3</v>
      </c>
      <c r="CC68" s="114">
        <v>6.2972292191435799E-4</v>
      </c>
      <c r="CD68" s="114">
        <v>3.7783375314861499E-3</v>
      </c>
      <c r="CE68" s="114">
        <v>5.0377833753148596E-3</v>
      </c>
      <c r="CF68" s="114">
        <v>5.6675062972292196E-3</v>
      </c>
      <c r="CG68" s="114">
        <v>1.88916876574307E-3</v>
      </c>
      <c r="CH68" s="114">
        <v>4.4080604534005004E-3</v>
      </c>
      <c r="CI68" s="114">
        <v>5.0377833753148596E-3</v>
      </c>
      <c r="CJ68" s="114">
        <v>3.1486146095717898E-3</v>
      </c>
      <c r="CK68" s="114">
        <v>4.4080604534005004E-3</v>
      </c>
      <c r="CL68" s="114">
        <v>3.7783375314861499E-3</v>
      </c>
      <c r="CM68" s="114">
        <v>3.1486146095717898E-3</v>
      </c>
      <c r="CN68" s="114">
        <v>3.1486146095717898E-3</v>
      </c>
      <c r="CO68" s="114">
        <v>3.1486146095717898E-3</v>
      </c>
      <c r="CP68" s="114">
        <v>1.2594458438287201E-3</v>
      </c>
      <c r="CQ68" s="114">
        <v>1.2594458438287201E-3</v>
      </c>
      <c r="CR68" s="114">
        <v>3.1486146095717898E-3</v>
      </c>
      <c r="CS68" s="114">
        <v>2.5188916876574298E-3</v>
      </c>
      <c r="CT68" s="114">
        <v>1.2594458438287201E-3</v>
      </c>
      <c r="CU68" s="114">
        <v>6.2972292191435799E-4</v>
      </c>
      <c r="CV68" s="114">
        <v>2.5188916876574298E-3</v>
      </c>
      <c r="CW68" s="114">
        <v>3.7783375314861499E-3</v>
      </c>
      <c r="CX68" s="114">
        <v>6.2972292191435799E-4</v>
      </c>
      <c r="CY68" s="114">
        <v>1.32241813602015E-2</v>
      </c>
    </row>
    <row r="69" spans="2:103" x14ac:dyDescent="0.2">
      <c r="B69" s="112">
        <v>0.6</v>
      </c>
      <c r="C69" s="114">
        <v>0</v>
      </c>
      <c r="D69" s="114">
        <v>0</v>
      </c>
      <c r="E69" s="114">
        <v>0</v>
      </c>
      <c r="F69" s="114">
        <v>0</v>
      </c>
      <c r="G69" s="114">
        <v>0</v>
      </c>
      <c r="H69" s="114">
        <v>0</v>
      </c>
      <c r="I69" s="114">
        <v>0</v>
      </c>
      <c r="J69" s="114">
        <v>0</v>
      </c>
      <c r="K69" s="114">
        <v>0</v>
      </c>
      <c r="L69" s="114">
        <v>0</v>
      </c>
      <c r="M69" s="114">
        <v>0</v>
      </c>
      <c r="N69" s="114">
        <v>0</v>
      </c>
      <c r="O69" s="114">
        <v>0</v>
      </c>
      <c r="P69" s="114">
        <v>0</v>
      </c>
      <c r="Q69" s="114">
        <v>0</v>
      </c>
      <c r="R69" s="114">
        <v>0</v>
      </c>
      <c r="S69" s="114">
        <v>0</v>
      </c>
      <c r="T69" s="114">
        <v>0</v>
      </c>
      <c r="U69" s="114">
        <v>6.5963060686015796E-4</v>
      </c>
      <c r="V69" s="114">
        <v>0</v>
      </c>
      <c r="W69" s="114">
        <v>6.5963060686015796E-4</v>
      </c>
      <c r="X69" s="114">
        <v>6.5963060686015796E-4</v>
      </c>
      <c r="Y69" s="114">
        <v>6.5963060686015796E-4</v>
      </c>
      <c r="Z69" s="114">
        <v>0</v>
      </c>
      <c r="AA69" s="114">
        <v>0</v>
      </c>
      <c r="AB69" s="114">
        <v>1.31926121372032E-3</v>
      </c>
      <c r="AC69" s="114">
        <v>1.31926121372032E-3</v>
      </c>
      <c r="AD69" s="114">
        <v>1.31926121372032E-3</v>
      </c>
      <c r="AE69" s="114">
        <v>1.31926121372032E-3</v>
      </c>
      <c r="AF69" s="114">
        <v>1.9788918205804799E-3</v>
      </c>
      <c r="AG69" s="114">
        <v>1.31926121372032E-3</v>
      </c>
      <c r="AH69" s="114">
        <v>6.5963060686015796E-4</v>
      </c>
      <c r="AI69" s="114">
        <v>6.5963060686015796E-4</v>
      </c>
      <c r="AJ69" s="114">
        <v>1.9788918205804799E-3</v>
      </c>
      <c r="AK69" s="114">
        <v>2.6385224274406301E-3</v>
      </c>
      <c r="AL69" s="114">
        <v>1.9788918205804799E-3</v>
      </c>
      <c r="AM69" s="114">
        <v>2.6385224274406301E-3</v>
      </c>
      <c r="AN69" s="114">
        <v>1.9788918205804799E-3</v>
      </c>
      <c r="AO69" s="114">
        <v>4.61741424802111E-3</v>
      </c>
      <c r="AP69" s="114">
        <v>3.2981530343007899E-3</v>
      </c>
      <c r="AQ69" s="114">
        <v>4.61741424802111E-3</v>
      </c>
      <c r="AR69" s="114">
        <v>3.2981530343007899E-3</v>
      </c>
      <c r="AS69" s="114">
        <v>5.93667546174142E-3</v>
      </c>
      <c r="AT69" s="114">
        <v>5.2770448548812698E-3</v>
      </c>
      <c r="AU69" s="114">
        <v>4.61741424802111E-3</v>
      </c>
      <c r="AV69" s="114">
        <v>7.9155672823219003E-3</v>
      </c>
      <c r="AW69" s="114">
        <v>4.61741424802111E-3</v>
      </c>
      <c r="AX69" s="114">
        <v>5.93667546174142E-3</v>
      </c>
      <c r="AY69" s="114">
        <v>7.2559366754617396E-3</v>
      </c>
      <c r="AZ69" s="114">
        <v>1.2532981530343001E-2</v>
      </c>
      <c r="BA69" s="114">
        <v>1.18733509234828E-2</v>
      </c>
      <c r="BB69" s="114">
        <v>1.18733509234828E-2</v>
      </c>
      <c r="BC69" s="114">
        <v>2.3087071240105499E-2</v>
      </c>
      <c r="BD69" s="114">
        <v>2.3087071240105499E-2</v>
      </c>
      <c r="BE69" s="114">
        <v>2.5065963060686001E-2</v>
      </c>
      <c r="BF69" s="114">
        <v>3.6939313984168901E-2</v>
      </c>
      <c r="BG69" s="114">
        <v>5.1451187335092297E-2</v>
      </c>
      <c r="BH69" s="114">
        <v>6.5303430079155705E-2</v>
      </c>
      <c r="BI69" s="114">
        <v>0.108179419525066</v>
      </c>
      <c r="BJ69" s="114">
        <v>9.8944591029023699E-2</v>
      </c>
      <c r="BK69" s="114">
        <v>6.9920844327176795E-2</v>
      </c>
      <c r="BL69" s="114">
        <v>5.8047493403693903E-2</v>
      </c>
      <c r="BM69" s="114">
        <v>4.8153034300791597E-2</v>
      </c>
      <c r="BN69" s="114">
        <v>2.7044854881266501E-2</v>
      </c>
      <c r="BO69" s="114">
        <v>2.3087071240105499E-2</v>
      </c>
      <c r="BP69" s="114">
        <v>1.6490765171503999E-2</v>
      </c>
      <c r="BQ69" s="114">
        <v>1.51715039577836E-2</v>
      </c>
      <c r="BR69" s="114">
        <v>1.9788918205804799E-2</v>
      </c>
      <c r="BS69" s="114">
        <v>9.2348284960422199E-3</v>
      </c>
      <c r="BT69" s="114">
        <v>1.6490765171503999E-2</v>
      </c>
      <c r="BU69" s="114">
        <v>1.38522427440633E-2</v>
      </c>
      <c r="BV69" s="114">
        <v>5.2770448548812698E-3</v>
      </c>
      <c r="BW69" s="114">
        <v>6.5963060686015798E-3</v>
      </c>
      <c r="BX69" s="114">
        <v>7.9155672823219003E-3</v>
      </c>
      <c r="BY69" s="114">
        <v>5.2770448548812698E-3</v>
      </c>
      <c r="BZ69" s="114">
        <v>3.9577836411609502E-3</v>
      </c>
      <c r="CA69" s="114">
        <v>9.8944591029023806E-3</v>
      </c>
      <c r="CB69" s="114">
        <v>1.31926121372032E-3</v>
      </c>
      <c r="CC69" s="114">
        <v>3.2981530343007899E-3</v>
      </c>
      <c r="CD69" s="114">
        <v>3.9577836411609502E-3</v>
      </c>
      <c r="CE69" s="114">
        <v>5.2770448548812698E-3</v>
      </c>
      <c r="CF69" s="114">
        <v>5.93667546174142E-3</v>
      </c>
      <c r="CG69" s="114">
        <v>3.2981530343007899E-3</v>
      </c>
      <c r="CH69" s="114">
        <v>3.2981530343007899E-3</v>
      </c>
      <c r="CI69" s="114">
        <v>5.93667546174142E-3</v>
      </c>
      <c r="CJ69" s="114">
        <v>4.61741424802111E-3</v>
      </c>
      <c r="CK69" s="114">
        <v>2.6385224274406301E-3</v>
      </c>
      <c r="CL69" s="114">
        <v>5.2770448548812698E-3</v>
      </c>
      <c r="CM69" s="114">
        <v>4.61741424802111E-3</v>
      </c>
      <c r="CN69" s="114">
        <v>3.9577836411609502E-3</v>
      </c>
      <c r="CO69" s="114">
        <v>3.9577836411609502E-3</v>
      </c>
      <c r="CP69" s="114">
        <v>3.9577836411609502E-3</v>
      </c>
      <c r="CQ69" s="114">
        <v>1.9788918205804799E-3</v>
      </c>
      <c r="CR69" s="114">
        <v>1.9788918205804799E-3</v>
      </c>
      <c r="CS69" s="114">
        <v>1.9788918205804799E-3</v>
      </c>
      <c r="CT69" s="114">
        <v>6.5963060686015796E-4</v>
      </c>
      <c r="CU69" s="114">
        <v>3.2981530343007899E-3</v>
      </c>
      <c r="CV69" s="114">
        <v>0</v>
      </c>
      <c r="CW69" s="114">
        <v>1.9788918205804799E-3</v>
      </c>
      <c r="CX69" s="114">
        <v>2.6385224274406301E-3</v>
      </c>
      <c r="CY69" s="114">
        <v>1.8469656992084402E-2</v>
      </c>
    </row>
    <row r="70" spans="2:103" x14ac:dyDescent="0.2">
      <c r="B70" s="112">
        <v>0.61</v>
      </c>
      <c r="C70" s="114">
        <v>0</v>
      </c>
      <c r="D70" s="114">
        <v>0</v>
      </c>
      <c r="E70" s="114">
        <v>0</v>
      </c>
      <c r="F70" s="114">
        <v>0</v>
      </c>
      <c r="G70" s="114">
        <v>0</v>
      </c>
      <c r="H70" s="114">
        <v>0</v>
      </c>
      <c r="I70" s="114">
        <v>0</v>
      </c>
      <c r="J70" s="114">
        <v>0</v>
      </c>
      <c r="K70" s="114">
        <v>0</v>
      </c>
      <c r="L70" s="114">
        <v>0</v>
      </c>
      <c r="M70" s="114">
        <v>0</v>
      </c>
      <c r="N70" s="114">
        <v>0</v>
      </c>
      <c r="O70" s="114">
        <v>0</v>
      </c>
      <c r="P70" s="114">
        <v>0</v>
      </c>
      <c r="Q70" s="114">
        <v>0</v>
      </c>
      <c r="R70" s="114">
        <v>0</v>
      </c>
      <c r="S70" s="114">
        <v>0</v>
      </c>
      <c r="T70" s="114">
        <v>0</v>
      </c>
      <c r="U70" s="114">
        <v>1.38504155124654E-3</v>
      </c>
      <c r="V70" s="114">
        <v>0</v>
      </c>
      <c r="W70" s="114">
        <v>6.9252077562326902E-4</v>
      </c>
      <c r="X70" s="114">
        <v>0</v>
      </c>
      <c r="Y70" s="114">
        <v>6.9252077562326902E-4</v>
      </c>
      <c r="Z70" s="114">
        <v>0</v>
      </c>
      <c r="AA70" s="114">
        <v>0</v>
      </c>
      <c r="AB70" s="114">
        <v>6.9252077562326902E-4</v>
      </c>
      <c r="AC70" s="114">
        <v>6.9252077562326902E-4</v>
      </c>
      <c r="AD70" s="114">
        <v>1.38504155124654E-3</v>
      </c>
      <c r="AE70" s="114">
        <v>6.9252077562326902E-4</v>
      </c>
      <c r="AF70" s="114">
        <v>1.38504155124654E-3</v>
      </c>
      <c r="AG70" s="114">
        <v>1.38504155124654E-3</v>
      </c>
      <c r="AH70" s="114">
        <v>2.0775623268698101E-3</v>
      </c>
      <c r="AI70" s="114">
        <v>3.4626038781163399E-3</v>
      </c>
      <c r="AJ70" s="114">
        <v>2.0775623268698101E-3</v>
      </c>
      <c r="AK70" s="114">
        <v>2.0775623268698101E-3</v>
      </c>
      <c r="AL70" s="114">
        <v>2.77008310249307E-3</v>
      </c>
      <c r="AM70" s="114">
        <v>2.0775623268698101E-3</v>
      </c>
      <c r="AN70" s="114">
        <v>2.77008310249307E-3</v>
      </c>
      <c r="AO70" s="114">
        <v>2.77008310249307E-3</v>
      </c>
      <c r="AP70" s="114">
        <v>1.38504155124654E-3</v>
      </c>
      <c r="AQ70" s="114">
        <v>5.5401662049861496E-3</v>
      </c>
      <c r="AR70" s="114">
        <v>3.4626038781163399E-3</v>
      </c>
      <c r="AS70" s="114">
        <v>4.8476454293628797E-3</v>
      </c>
      <c r="AT70" s="114">
        <v>3.4626038781163399E-3</v>
      </c>
      <c r="AU70" s="114">
        <v>5.5401662049861496E-3</v>
      </c>
      <c r="AV70" s="114">
        <v>8.3102493074792196E-3</v>
      </c>
      <c r="AW70" s="114">
        <v>7.6177285318559601E-3</v>
      </c>
      <c r="AX70" s="114">
        <v>9.0027700831024904E-3</v>
      </c>
      <c r="AY70" s="114">
        <v>1.7313019390581701E-2</v>
      </c>
      <c r="AZ70" s="114">
        <v>1.1772853185595599E-2</v>
      </c>
      <c r="BA70" s="114">
        <v>1.1772853185595599E-2</v>
      </c>
      <c r="BB70" s="114">
        <v>1.0387811634349001E-2</v>
      </c>
      <c r="BC70" s="114">
        <v>9.6952908587257594E-3</v>
      </c>
      <c r="BD70" s="114">
        <v>1.6620498614958502E-2</v>
      </c>
      <c r="BE70" s="114">
        <v>2.0083102493074802E-2</v>
      </c>
      <c r="BF70" s="114">
        <v>2.2160664819944598E-2</v>
      </c>
      <c r="BG70" s="114">
        <v>3.4626038781163403E-2</v>
      </c>
      <c r="BH70" s="114">
        <v>4.8476454293628797E-2</v>
      </c>
      <c r="BI70" s="114">
        <v>7.0637119113573399E-2</v>
      </c>
      <c r="BJ70" s="114">
        <v>9.7645429362880898E-2</v>
      </c>
      <c r="BK70" s="114">
        <v>9.9030470914127394E-2</v>
      </c>
      <c r="BL70" s="114">
        <v>8.3795013850415503E-2</v>
      </c>
      <c r="BM70" s="114">
        <v>6.3019390581717405E-2</v>
      </c>
      <c r="BN70" s="114">
        <v>4.57063711911357E-2</v>
      </c>
      <c r="BO70" s="114">
        <v>2.8393351800553999E-2</v>
      </c>
      <c r="BP70" s="114">
        <v>2.2853185595567899E-2</v>
      </c>
      <c r="BQ70" s="114">
        <v>2.4238227146814399E-2</v>
      </c>
      <c r="BR70" s="114">
        <v>1.8005540166205002E-2</v>
      </c>
      <c r="BS70" s="114">
        <v>1.7313019390581701E-2</v>
      </c>
      <c r="BT70" s="114">
        <v>8.3102493074792196E-3</v>
      </c>
      <c r="BU70" s="114">
        <v>1.3157894736842099E-2</v>
      </c>
      <c r="BV70" s="114">
        <v>9.6952908587257594E-3</v>
      </c>
      <c r="BW70" s="114">
        <v>1.1080332409972299E-2</v>
      </c>
      <c r="BX70" s="114">
        <v>4.1551246537396098E-3</v>
      </c>
      <c r="BY70" s="114">
        <v>2.77008310249307E-3</v>
      </c>
      <c r="BZ70" s="114">
        <v>9.0027700831024904E-3</v>
      </c>
      <c r="CA70" s="114">
        <v>5.5401662049861496E-3</v>
      </c>
      <c r="CB70" s="114">
        <v>6.2326869806094204E-3</v>
      </c>
      <c r="CC70" s="114">
        <v>6.9252077562326902E-3</v>
      </c>
      <c r="CD70" s="114">
        <v>6.2326869806094204E-3</v>
      </c>
      <c r="CE70" s="114">
        <v>1.38504155124654E-3</v>
      </c>
      <c r="CF70" s="114">
        <v>3.4626038781163399E-3</v>
      </c>
      <c r="CG70" s="114">
        <v>2.0775623268698101E-3</v>
      </c>
      <c r="CH70" s="114">
        <v>3.4626038781163399E-3</v>
      </c>
      <c r="CI70" s="114">
        <v>2.77008310249307E-3</v>
      </c>
      <c r="CJ70" s="114">
        <v>7.6177285318559601E-3</v>
      </c>
      <c r="CK70" s="114">
        <v>2.0775623268698101E-3</v>
      </c>
      <c r="CL70" s="114">
        <v>3.4626038781163399E-3</v>
      </c>
      <c r="CM70" s="114">
        <v>5.5401662049861496E-3</v>
      </c>
      <c r="CN70" s="114">
        <v>2.77008310249307E-3</v>
      </c>
      <c r="CO70" s="114">
        <v>2.77008310249307E-3</v>
      </c>
      <c r="CP70" s="114">
        <v>2.0775623268698101E-3</v>
      </c>
      <c r="CQ70" s="114">
        <v>6.9252077562326902E-4</v>
      </c>
      <c r="CR70" s="114">
        <v>6.9252077562326902E-4</v>
      </c>
      <c r="CS70" s="114">
        <v>2.0775623268698101E-3</v>
      </c>
      <c r="CT70" s="114">
        <v>2.77008310249307E-3</v>
      </c>
      <c r="CU70" s="114">
        <v>0</v>
      </c>
      <c r="CV70" s="114">
        <v>3.4626038781163399E-3</v>
      </c>
      <c r="CW70" s="114">
        <v>1.38504155124654E-3</v>
      </c>
      <c r="CX70" s="114">
        <v>3.4626038781163399E-3</v>
      </c>
      <c r="CY70" s="114">
        <v>1.1080332409972299E-2</v>
      </c>
    </row>
    <row r="71" spans="2:103" x14ac:dyDescent="0.2">
      <c r="B71" s="112">
        <v>0.62</v>
      </c>
      <c r="C71" s="114">
        <v>0</v>
      </c>
      <c r="D71" s="114">
        <v>0</v>
      </c>
      <c r="E71" s="114">
        <v>0</v>
      </c>
      <c r="F71" s="114">
        <v>0</v>
      </c>
      <c r="G71" s="114">
        <v>0</v>
      </c>
      <c r="H71" s="114">
        <v>0</v>
      </c>
      <c r="I71" s="114">
        <v>0</v>
      </c>
      <c r="J71" s="114">
        <v>0</v>
      </c>
      <c r="K71" s="114">
        <v>0</v>
      </c>
      <c r="L71" s="114">
        <v>0</v>
      </c>
      <c r="M71" s="114">
        <v>0</v>
      </c>
      <c r="N71" s="114">
        <v>0</v>
      </c>
      <c r="O71" s="114">
        <v>0</v>
      </c>
      <c r="P71" s="114">
        <v>0</v>
      </c>
      <c r="Q71" s="114">
        <v>0</v>
      </c>
      <c r="R71" s="114">
        <v>0</v>
      </c>
      <c r="S71" s="114">
        <v>0</v>
      </c>
      <c r="T71" s="114">
        <v>0</v>
      </c>
      <c r="U71" s="114">
        <v>0</v>
      </c>
      <c r="V71" s="114">
        <v>7.1581961345740903E-4</v>
      </c>
      <c r="W71" s="114">
        <v>7.1581961345740903E-4</v>
      </c>
      <c r="X71" s="114">
        <v>7.1581961345740903E-4</v>
      </c>
      <c r="Y71" s="114">
        <v>7.1581961345740903E-4</v>
      </c>
      <c r="Z71" s="114">
        <v>7.1581961345740903E-4</v>
      </c>
      <c r="AA71" s="114">
        <v>7.1581961345740903E-4</v>
      </c>
      <c r="AB71" s="114">
        <v>0</v>
      </c>
      <c r="AC71" s="114">
        <v>7.1581961345740903E-4</v>
      </c>
      <c r="AD71" s="114">
        <v>2.86327845382963E-3</v>
      </c>
      <c r="AE71" s="114">
        <v>2.1474588403722298E-3</v>
      </c>
      <c r="AF71" s="114">
        <v>0</v>
      </c>
      <c r="AG71" s="114">
        <v>7.1581961345740903E-4</v>
      </c>
      <c r="AH71" s="114">
        <v>1.43163922691482E-3</v>
      </c>
      <c r="AI71" s="114">
        <v>2.86327845382963E-3</v>
      </c>
      <c r="AJ71" s="114">
        <v>0</v>
      </c>
      <c r="AK71" s="114">
        <v>1.43163922691482E-3</v>
      </c>
      <c r="AL71" s="114">
        <v>2.86327845382963E-3</v>
      </c>
      <c r="AM71" s="114">
        <v>4.2949176807444501E-3</v>
      </c>
      <c r="AN71" s="114">
        <v>5.7265569076592696E-3</v>
      </c>
      <c r="AO71" s="114">
        <v>2.1474588403722298E-3</v>
      </c>
      <c r="AP71" s="114">
        <v>5.0107372942018603E-3</v>
      </c>
      <c r="AQ71" s="114">
        <v>2.86327845382963E-3</v>
      </c>
      <c r="AR71" s="114">
        <v>3.5790980672870398E-3</v>
      </c>
      <c r="AS71" s="114">
        <v>3.5790980672870398E-3</v>
      </c>
      <c r="AT71" s="114">
        <v>6.4423765211166798E-3</v>
      </c>
      <c r="AU71" s="114">
        <v>5.7265569076592696E-3</v>
      </c>
      <c r="AV71" s="114">
        <v>5.0107372942018603E-3</v>
      </c>
      <c r="AW71" s="114">
        <v>6.4423765211166798E-3</v>
      </c>
      <c r="AX71" s="114">
        <v>7.1581961345740901E-3</v>
      </c>
      <c r="AY71" s="114">
        <v>7.8740157480314994E-3</v>
      </c>
      <c r="AZ71" s="114">
        <v>7.8740157480314994E-3</v>
      </c>
      <c r="BA71" s="114">
        <v>1.21689334287759E-2</v>
      </c>
      <c r="BB71" s="114">
        <v>1.4316392269148199E-2</v>
      </c>
      <c r="BC71" s="114">
        <v>7.1581961345740901E-3</v>
      </c>
      <c r="BD71" s="114">
        <v>2.21904080171797E-2</v>
      </c>
      <c r="BE71" s="114">
        <v>1.50322118826056E-2</v>
      </c>
      <c r="BF71" s="114">
        <v>2.21904080171797E-2</v>
      </c>
      <c r="BG71" s="114">
        <v>3.5075161059413003E-2</v>
      </c>
      <c r="BH71" s="114">
        <v>3.22118826055834E-2</v>
      </c>
      <c r="BI71" s="114">
        <v>3.9370078740157501E-2</v>
      </c>
      <c r="BJ71" s="114">
        <v>6.44237652111668E-2</v>
      </c>
      <c r="BK71" s="114">
        <v>8.2319255547601999E-2</v>
      </c>
      <c r="BL71" s="114">
        <v>9.66356478167502E-2</v>
      </c>
      <c r="BM71" s="114">
        <v>9.16249105225483E-2</v>
      </c>
      <c r="BN71" s="114">
        <v>5.6549749463135297E-2</v>
      </c>
      <c r="BO71" s="114">
        <v>4.4380816034359297E-2</v>
      </c>
      <c r="BP71" s="114">
        <v>3.5075161059413003E-2</v>
      </c>
      <c r="BQ71" s="114">
        <v>1.7895490336435199E-2</v>
      </c>
      <c r="BR71" s="114">
        <v>1.50322118826056E-2</v>
      </c>
      <c r="BS71" s="114">
        <v>1.5748031496062999E-2</v>
      </c>
      <c r="BT71" s="114">
        <v>1.71796707229778E-2</v>
      </c>
      <c r="BU71" s="114">
        <v>1.36005726556908E-2</v>
      </c>
      <c r="BV71" s="114">
        <v>1.00214745884037E-2</v>
      </c>
      <c r="BW71" s="114">
        <v>1.00214745884037E-2</v>
      </c>
      <c r="BX71" s="114">
        <v>7.8740157480314994E-3</v>
      </c>
      <c r="BY71" s="114">
        <v>9.3056549749463095E-3</v>
      </c>
      <c r="BZ71" s="114">
        <v>3.5790980672870398E-3</v>
      </c>
      <c r="CA71" s="114">
        <v>5.7265569076592696E-3</v>
      </c>
      <c r="CB71" s="114">
        <v>2.86327845382963E-3</v>
      </c>
      <c r="CC71" s="114">
        <v>7.1581961345740901E-3</v>
      </c>
      <c r="CD71" s="114">
        <v>6.4423765211166798E-3</v>
      </c>
      <c r="CE71" s="114">
        <v>5.0107372942018603E-3</v>
      </c>
      <c r="CF71" s="114">
        <v>5.0107372942018603E-3</v>
      </c>
      <c r="CG71" s="114">
        <v>6.4423765211166798E-3</v>
      </c>
      <c r="CH71" s="114">
        <v>5.0107372942018603E-3</v>
      </c>
      <c r="CI71" s="114">
        <v>5.7265569076592696E-3</v>
      </c>
      <c r="CJ71" s="114">
        <v>6.4423765211166798E-3</v>
      </c>
      <c r="CK71" s="114">
        <v>2.86327845382963E-3</v>
      </c>
      <c r="CL71" s="114">
        <v>6.4423765211166798E-3</v>
      </c>
      <c r="CM71" s="114">
        <v>5.0107372942018603E-3</v>
      </c>
      <c r="CN71" s="114">
        <v>1.43163922691482E-3</v>
      </c>
      <c r="CO71" s="114">
        <v>2.86327845382963E-3</v>
      </c>
      <c r="CP71" s="114">
        <v>2.1474588403722298E-3</v>
      </c>
      <c r="CQ71" s="114">
        <v>5.0107372942018603E-3</v>
      </c>
      <c r="CR71" s="114">
        <v>3.5790980672870398E-3</v>
      </c>
      <c r="CS71" s="114">
        <v>5.0107372942018603E-3</v>
      </c>
      <c r="CT71" s="114">
        <v>4.2949176807444501E-3</v>
      </c>
      <c r="CU71" s="114">
        <v>2.1474588403722298E-3</v>
      </c>
      <c r="CV71" s="114">
        <v>2.1474588403722298E-3</v>
      </c>
      <c r="CW71" s="114">
        <v>2.86327845382963E-3</v>
      </c>
      <c r="CX71" s="114">
        <v>1.43163922691482E-3</v>
      </c>
      <c r="CY71" s="114">
        <v>1.28847530422334E-2</v>
      </c>
    </row>
    <row r="72" spans="2:103" x14ac:dyDescent="0.2">
      <c r="B72" s="112">
        <v>0.63</v>
      </c>
      <c r="C72" s="114">
        <v>0</v>
      </c>
      <c r="D72" s="114">
        <v>0</v>
      </c>
      <c r="E72" s="114">
        <v>0</v>
      </c>
      <c r="F72" s="114">
        <v>0</v>
      </c>
      <c r="G72" s="114">
        <v>0</v>
      </c>
      <c r="H72" s="114">
        <v>0</v>
      </c>
      <c r="I72" s="114">
        <v>0</v>
      </c>
      <c r="J72" s="114">
        <v>0</v>
      </c>
      <c r="K72" s="114">
        <v>0</v>
      </c>
      <c r="L72" s="114">
        <v>0</v>
      </c>
      <c r="M72" s="114">
        <v>0</v>
      </c>
      <c r="N72" s="114">
        <v>0</v>
      </c>
      <c r="O72" s="114">
        <v>0</v>
      </c>
      <c r="P72" s="114">
        <v>0</v>
      </c>
      <c r="Q72" s="114">
        <v>0</v>
      </c>
      <c r="R72" s="114">
        <v>0</v>
      </c>
      <c r="S72" s="114">
        <v>0</v>
      </c>
      <c r="T72" s="114">
        <v>6.8119891008174395E-4</v>
      </c>
      <c r="U72" s="114">
        <v>0</v>
      </c>
      <c r="V72" s="114">
        <v>0</v>
      </c>
      <c r="W72" s="114">
        <v>0</v>
      </c>
      <c r="X72" s="114">
        <v>6.8119891008174395E-4</v>
      </c>
      <c r="Y72" s="114">
        <v>1.3623978201634901E-3</v>
      </c>
      <c r="Z72" s="114">
        <v>0</v>
      </c>
      <c r="AA72" s="114">
        <v>6.8119891008174395E-4</v>
      </c>
      <c r="AB72" s="114">
        <v>0</v>
      </c>
      <c r="AC72" s="114">
        <v>1.3623978201634901E-3</v>
      </c>
      <c r="AD72" s="114">
        <v>0</v>
      </c>
      <c r="AE72" s="114">
        <v>6.8119891008174395E-4</v>
      </c>
      <c r="AF72" s="114">
        <v>6.8119891008174395E-4</v>
      </c>
      <c r="AG72" s="114">
        <v>2.7247956403269801E-3</v>
      </c>
      <c r="AH72" s="114">
        <v>2.7247956403269801E-3</v>
      </c>
      <c r="AI72" s="114">
        <v>1.3623978201634901E-3</v>
      </c>
      <c r="AJ72" s="114">
        <v>1.3623978201634901E-3</v>
      </c>
      <c r="AK72" s="114">
        <v>2.0435967302452301E-3</v>
      </c>
      <c r="AL72" s="114">
        <v>5.4495912806539499E-3</v>
      </c>
      <c r="AM72" s="114">
        <v>2.0435967302452301E-3</v>
      </c>
      <c r="AN72" s="114">
        <v>2.7247956403269801E-3</v>
      </c>
      <c r="AO72" s="114">
        <v>2.7247956403269801E-3</v>
      </c>
      <c r="AP72" s="114">
        <v>0</v>
      </c>
      <c r="AQ72" s="114">
        <v>4.0871934604904602E-3</v>
      </c>
      <c r="AR72" s="114">
        <v>2.7247956403269801E-3</v>
      </c>
      <c r="AS72" s="114">
        <v>5.4495912806539499E-3</v>
      </c>
      <c r="AT72" s="114">
        <v>3.4059945504087202E-3</v>
      </c>
      <c r="AU72" s="114">
        <v>5.4495912806539499E-3</v>
      </c>
      <c r="AV72" s="114">
        <v>6.1307901907357003E-3</v>
      </c>
      <c r="AW72" s="114">
        <v>4.7683923705722098E-3</v>
      </c>
      <c r="AX72" s="114">
        <v>1.02179836512262E-2</v>
      </c>
      <c r="AY72" s="114">
        <v>6.8119891008174404E-3</v>
      </c>
      <c r="AZ72" s="114">
        <v>3.4059945504087202E-3</v>
      </c>
      <c r="BA72" s="114">
        <v>6.8119891008174404E-3</v>
      </c>
      <c r="BB72" s="114">
        <v>8.8555858310626692E-3</v>
      </c>
      <c r="BC72" s="114">
        <v>8.1743869209809292E-3</v>
      </c>
      <c r="BD72" s="114">
        <v>1.02179836512262E-2</v>
      </c>
      <c r="BE72" s="114">
        <v>1.7029972752043598E-2</v>
      </c>
      <c r="BF72" s="114">
        <v>2.31607629427793E-2</v>
      </c>
      <c r="BG72" s="114">
        <v>1.5667574931880101E-2</v>
      </c>
      <c r="BH72" s="114">
        <v>2.5885558583106299E-2</v>
      </c>
      <c r="BI72" s="114">
        <v>2.17983651226158E-2</v>
      </c>
      <c r="BJ72" s="114">
        <v>4.9046321525885603E-2</v>
      </c>
      <c r="BK72" s="114">
        <v>6.5395095367847406E-2</v>
      </c>
      <c r="BL72" s="114">
        <v>8.3787465940054498E-2</v>
      </c>
      <c r="BM72" s="114">
        <v>0.112397820163488</v>
      </c>
      <c r="BN72" s="114">
        <v>8.3787465940054498E-2</v>
      </c>
      <c r="BO72" s="114">
        <v>5.3133514986376001E-2</v>
      </c>
      <c r="BP72" s="114">
        <v>5.1089918256130802E-2</v>
      </c>
      <c r="BQ72" s="114">
        <v>3.6784741144414199E-2</v>
      </c>
      <c r="BR72" s="114">
        <v>1.97547683923706E-2</v>
      </c>
      <c r="BS72" s="114">
        <v>1.63487738419619E-2</v>
      </c>
      <c r="BT72" s="114">
        <v>2.3841961852860999E-2</v>
      </c>
      <c r="BU72" s="114">
        <v>1.8392370572207099E-2</v>
      </c>
      <c r="BV72" s="114">
        <v>6.1307901907357003E-3</v>
      </c>
      <c r="BW72" s="114">
        <v>1.08991825613079E-2</v>
      </c>
      <c r="BX72" s="114">
        <v>9.5367847411444093E-3</v>
      </c>
      <c r="BY72" s="114">
        <v>5.4495912806539499E-3</v>
      </c>
      <c r="BZ72" s="114">
        <v>1.08991825613079E-2</v>
      </c>
      <c r="CA72" s="114">
        <v>6.1307901907357003E-3</v>
      </c>
      <c r="CB72" s="114">
        <v>6.8119891008174404E-3</v>
      </c>
      <c r="CC72" s="114">
        <v>8.1743869209809292E-3</v>
      </c>
      <c r="CD72" s="114">
        <v>8.8555858310626692E-3</v>
      </c>
      <c r="CE72" s="114">
        <v>5.4495912806539499E-3</v>
      </c>
      <c r="CF72" s="114">
        <v>3.4059945504087202E-3</v>
      </c>
      <c r="CG72" s="114">
        <v>6.1307901907357003E-3</v>
      </c>
      <c r="CH72" s="114">
        <v>6.1307901907357003E-3</v>
      </c>
      <c r="CI72" s="114">
        <v>4.7683923705722098E-3</v>
      </c>
      <c r="CJ72" s="114">
        <v>6.8119891008174404E-3</v>
      </c>
      <c r="CK72" s="114">
        <v>6.8119891008174404E-3</v>
      </c>
      <c r="CL72" s="114">
        <v>4.0871934604904602E-3</v>
      </c>
      <c r="CM72" s="114">
        <v>2.0435967302452301E-3</v>
      </c>
      <c r="CN72" s="114">
        <v>3.4059945504087202E-3</v>
      </c>
      <c r="CO72" s="114">
        <v>3.4059945504087202E-3</v>
      </c>
      <c r="CP72" s="114">
        <v>2.0435967302452301E-3</v>
      </c>
      <c r="CQ72" s="114">
        <v>4.7683923705722098E-3</v>
      </c>
      <c r="CR72" s="114">
        <v>4.0871934604904602E-3</v>
      </c>
      <c r="CS72" s="114">
        <v>6.8119891008174395E-4</v>
      </c>
      <c r="CT72" s="114">
        <v>3.4059945504087202E-3</v>
      </c>
      <c r="CU72" s="114">
        <v>3.4059945504087202E-3</v>
      </c>
      <c r="CV72" s="114">
        <v>1.3623978201634901E-3</v>
      </c>
      <c r="CW72" s="114">
        <v>2.7247956403269801E-3</v>
      </c>
      <c r="CX72" s="114">
        <v>2.0435967302452301E-3</v>
      </c>
      <c r="CY72" s="114">
        <v>1.7029972752043598E-2</v>
      </c>
    </row>
    <row r="73" spans="2:103" x14ac:dyDescent="0.2">
      <c r="B73" s="112">
        <v>0.64</v>
      </c>
      <c r="C73" s="114">
        <v>0</v>
      </c>
      <c r="D73" s="114">
        <v>0</v>
      </c>
      <c r="E73" s="114">
        <v>0</v>
      </c>
      <c r="F73" s="114">
        <v>0</v>
      </c>
      <c r="G73" s="114">
        <v>0</v>
      </c>
      <c r="H73" s="114">
        <v>0</v>
      </c>
      <c r="I73" s="114">
        <v>0</v>
      </c>
      <c r="J73" s="114">
        <v>0</v>
      </c>
      <c r="K73" s="114">
        <v>0</v>
      </c>
      <c r="L73" s="114">
        <v>0</v>
      </c>
      <c r="M73" s="114">
        <v>0</v>
      </c>
      <c r="N73" s="114">
        <v>0</v>
      </c>
      <c r="O73" s="114">
        <v>0</v>
      </c>
      <c r="P73" s="114">
        <v>0</v>
      </c>
      <c r="Q73" s="114">
        <v>0</v>
      </c>
      <c r="R73" s="114">
        <v>0</v>
      </c>
      <c r="S73" s="114">
        <v>0</v>
      </c>
      <c r="T73" s="114">
        <v>0</v>
      </c>
      <c r="U73" s="114">
        <v>1.36612021857923E-3</v>
      </c>
      <c r="V73" s="114">
        <v>0</v>
      </c>
      <c r="W73" s="114">
        <v>0</v>
      </c>
      <c r="X73" s="114">
        <v>0</v>
      </c>
      <c r="Y73" s="114">
        <v>1.36612021857923E-3</v>
      </c>
      <c r="Z73" s="114">
        <v>0</v>
      </c>
      <c r="AA73" s="114">
        <v>6.8306010928961705E-4</v>
      </c>
      <c r="AB73" s="114">
        <v>1.36612021857923E-3</v>
      </c>
      <c r="AC73" s="114">
        <v>1.36612021857923E-3</v>
      </c>
      <c r="AD73" s="114">
        <v>0</v>
      </c>
      <c r="AE73" s="114">
        <v>1.36612021857923E-3</v>
      </c>
      <c r="AF73" s="114">
        <v>6.8306010928961705E-4</v>
      </c>
      <c r="AG73" s="114">
        <v>1.36612021857923E-3</v>
      </c>
      <c r="AH73" s="114">
        <v>6.8306010928961705E-4</v>
      </c>
      <c r="AI73" s="114">
        <v>2.7322404371584699E-3</v>
      </c>
      <c r="AJ73" s="114">
        <v>1.36612021857923E-3</v>
      </c>
      <c r="AK73" s="114">
        <v>4.0983606557377103E-3</v>
      </c>
      <c r="AL73" s="114">
        <v>1.36612021857923E-3</v>
      </c>
      <c r="AM73" s="114">
        <v>3.4153005464480899E-3</v>
      </c>
      <c r="AN73" s="114">
        <v>1.36612021857923E-3</v>
      </c>
      <c r="AO73" s="114">
        <v>2.7322404371584699E-3</v>
      </c>
      <c r="AP73" s="114">
        <v>3.4153005464480899E-3</v>
      </c>
      <c r="AQ73" s="114">
        <v>3.4153005464480899E-3</v>
      </c>
      <c r="AR73" s="114">
        <v>7.5136612021857903E-3</v>
      </c>
      <c r="AS73" s="114">
        <v>2.7322404371584699E-3</v>
      </c>
      <c r="AT73" s="114">
        <v>6.8306010928961703E-3</v>
      </c>
      <c r="AU73" s="114">
        <v>9.5628415300546502E-3</v>
      </c>
      <c r="AV73" s="114">
        <v>6.8306010928961703E-3</v>
      </c>
      <c r="AW73" s="114">
        <v>8.8797814207650302E-3</v>
      </c>
      <c r="AX73" s="114">
        <v>6.8306010928961703E-3</v>
      </c>
      <c r="AY73" s="114">
        <v>3.4153005464480899E-3</v>
      </c>
      <c r="AZ73" s="114">
        <v>6.1475409836065599E-3</v>
      </c>
      <c r="BA73" s="114">
        <v>6.1475409836065599E-3</v>
      </c>
      <c r="BB73" s="114">
        <v>7.5136612021857903E-3</v>
      </c>
      <c r="BC73" s="114">
        <v>8.8797814207650302E-3</v>
      </c>
      <c r="BD73" s="114">
        <v>1.0928961748633901E-2</v>
      </c>
      <c r="BE73" s="114">
        <v>1.7076502732240401E-2</v>
      </c>
      <c r="BF73" s="114">
        <v>1.16120218579235E-2</v>
      </c>
      <c r="BG73" s="114">
        <v>1.29781420765027E-2</v>
      </c>
      <c r="BH73" s="114">
        <v>2.2540983606557399E-2</v>
      </c>
      <c r="BI73" s="114">
        <v>3.0054644808743199E-2</v>
      </c>
      <c r="BJ73" s="114">
        <v>3.3469945355191301E-2</v>
      </c>
      <c r="BK73" s="114">
        <v>3.8934426229508198E-2</v>
      </c>
      <c r="BL73" s="114">
        <v>6.2158469945355198E-2</v>
      </c>
      <c r="BM73" s="114">
        <v>9.0846994535519102E-2</v>
      </c>
      <c r="BN73" s="114">
        <v>0.109972677595628</v>
      </c>
      <c r="BO73" s="114">
        <v>7.9918032786885307E-2</v>
      </c>
      <c r="BP73" s="114">
        <v>5.87431693989071E-2</v>
      </c>
      <c r="BQ73" s="114">
        <v>4.3032786885245901E-2</v>
      </c>
      <c r="BR73" s="114">
        <v>2.5273224043715799E-2</v>
      </c>
      <c r="BS73" s="114">
        <v>2.7322404371584699E-2</v>
      </c>
      <c r="BT73" s="114">
        <v>1.9808743169398901E-2</v>
      </c>
      <c r="BU73" s="114">
        <v>1.3661202185792301E-2</v>
      </c>
      <c r="BV73" s="114">
        <v>7.5136612021857903E-3</v>
      </c>
      <c r="BW73" s="114">
        <v>9.5628415300546502E-3</v>
      </c>
      <c r="BX73" s="114">
        <v>8.1967213114754103E-3</v>
      </c>
      <c r="BY73" s="114">
        <v>1.16120218579235E-2</v>
      </c>
      <c r="BZ73" s="114">
        <v>1.0928961748633901E-2</v>
      </c>
      <c r="CA73" s="114">
        <v>9.5628415300546502E-3</v>
      </c>
      <c r="CB73" s="114">
        <v>8.8797814207650302E-3</v>
      </c>
      <c r="CC73" s="114">
        <v>4.7814207650273199E-3</v>
      </c>
      <c r="CD73" s="114">
        <v>8.1967213114754103E-3</v>
      </c>
      <c r="CE73" s="114">
        <v>1.0928961748633901E-2</v>
      </c>
      <c r="CF73" s="114">
        <v>6.1475409836065599E-3</v>
      </c>
      <c r="CG73" s="114">
        <v>6.1475409836065599E-3</v>
      </c>
      <c r="CH73" s="114">
        <v>4.7814207650273199E-3</v>
      </c>
      <c r="CI73" s="114">
        <v>5.4644808743169399E-3</v>
      </c>
      <c r="CJ73" s="114">
        <v>4.0983606557377103E-3</v>
      </c>
      <c r="CK73" s="114">
        <v>3.4153005464480899E-3</v>
      </c>
      <c r="CL73" s="114">
        <v>1.36612021857923E-3</v>
      </c>
      <c r="CM73" s="114">
        <v>4.7814207650273199E-3</v>
      </c>
      <c r="CN73" s="114">
        <v>4.7814207650273199E-3</v>
      </c>
      <c r="CO73" s="114">
        <v>4.0983606557377103E-3</v>
      </c>
      <c r="CP73" s="114">
        <v>4.7814207650273199E-3</v>
      </c>
      <c r="CQ73" s="114">
        <v>2.7322404371584699E-3</v>
      </c>
      <c r="CR73" s="114">
        <v>4.7814207650273199E-3</v>
      </c>
      <c r="CS73" s="114">
        <v>3.4153005464480899E-3</v>
      </c>
      <c r="CT73" s="114">
        <v>2.7322404371584699E-3</v>
      </c>
      <c r="CU73" s="114">
        <v>4.7814207650273199E-3</v>
      </c>
      <c r="CV73" s="114">
        <v>1.36612021857923E-3</v>
      </c>
      <c r="CW73" s="114">
        <v>6.8306010928961705E-4</v>
      </c>
      <c r="CX73" s="114">
        <v>2.04918032786885E-3</v>
      </c>
      <c r="CY73" s="114">
        <v>1.3661202185792301E-2</v>
      </c>
    </row>
    <row r="74" spans="2:103" x14ac:dyDescent="0.2">
      <c r="B74" s="112">
        <v>0.65</v>
      </c>
      <c r="C74" s="114">
        <v>0</v>
      </c>
      <c r="D74" s="114">
        <v>0</v>
      </c>
      <c r="E74" s="114">
        <v>0</v>
      </c>
      <c r="F74" s="114">
        <v>0</v>
      </c>
      <c r="G74" s="114">
        <v>0</v>
      </c>
      <c r="H74" s="114">
        <v>0</v>
      </c>
      <c r="I74" s="114">
        <v>0</v>
      </c>
      <c r="J74" s="114">
        <v>0</v>
      </c>
      <c r="K74" s="114">
        <v>0</v>
      </c>
      <c r="L74" s="114">
        <v>0</v>
      </c>
      <c r="M74" s="114">
        <v>0</v>
      </c>
      <c r="N74" s="114">
        <v>0</v>
      </c>
      <c r="O74" s="114">
        <v>0</v>
      </c>
      <c r="P74" s="114">
        <v>0</v>
      </c>
      <c r="Q74" s="114">
        <v>0</v>
      </c>
      <c r="R74" s="114">
        <v>0</v>
      </c>
      <c r="S74" s="114">
        <v>0</v>
      </c>
      <c r="T74" s="114">
        <v>7.3909830007391005E-4</v>
      </c>
      <c r="U74" s="114">
        <v>0</v>
      </c>
      <c r="V74" s="114">
        <v>0</v>
      </c>
      <c r="W74" s="114">
        <v>0</v>
      </c>
      <c r="X74" s="114">
        <v>7.3909830007391005E-4</v>
      </c>
      <c r="Y74" s="114">
        <v>0</v>
      </c>
      <c r="Z74" s="114">
        <v>0</v>
      </c>
      <c r="AA74" s="114">
        <v>0</v>
      </c>
      <c r="AB74" s="114">
        <v>0</v>
      </c>
      <c r="AC74" s="114">
        <v>2.9563932002956402E-3</v>
      </c>
      <c r="AD74" s="114">
        <v>1.4781966001478201E-3</v>
      </c>
      <c r="AE74" s="114">
        <v>1.4781966001478201E-3</v>
      </c>
      <c r="AF74" s="114">
        <v>7.3909830007391005E-4</v>
      </c>
      <c r="AG74" s="114">
        <v>1.4781966001478201E-3</v>
      </c>
      <c r="AH74" s="114">
        <v>2.9563932002956402E-3</v>
      </c>
      <c r="AI74" s="114">
        <v>7.3909830007391005E-4</v>
      </c>
      <c r="AJ74" s="114">
        <v>1.4781966001478201E-3</v>
      </c>
      <c r="AK74" s="114">
        <v>3.69549150036955E-3</v>
      </c>
      <c r="AL74" s="114">
        <v>1.4781966001478201E-3</v>
      </c>
      <c r="AM74" s="114">
        <v>2.9563932002956402E-3</v>
      </c>
      <c r="AN74" s="114">
        <v>2.2172949002217299E-3</v>
      </c>
      <c r="AO74" s="114">
        <v>2.2172949002217299E-3</v>
      </c>
      <c r="AP74" s="114">
        <v>3.69549150036955E-3</v>
      </c>
      <c r="AQ74" s="114">
        <v>1.4781966001478201E-3</v>
      </c>
      <c r="AR74" s="114">
        <v>2.2172949002217299E-3</v>
      </c>
      <c r="AS74" s="114">
        <v>5.1736881005173697E-3</v>
      </c>
      <c r="AT74" s="114">
        <v>5.1736881005173697E-3</v>
      </c>
      <c r="AU74" s="114">
        <v>1.4781966001478201E-3</v>
      </c>
      <c r="AV74" s="114">
        <v>7.3909830007391E-3</v>
      </c>
      <c r="AW74" s="114">
        <v>6.6518847006651902E-3</v>
      </c>
      <c r="AX74" s="114">
        <v>1.1825572801182601E-2</v>
      </c>
      <c r="AY74" s="114">
        <v>5.9127864005912804E-3</v>
      </c>
      <c r="AZ74" s="114">
        <v>1.3303769401330399E-2</v>
      </c>
      <c r="BA74" s="114">
        <v>5.9127864005912804E-3</v>
      </c>
      <c r="BB74" s="114">
        <v>8.1300813008130107E-3</v>
      </c>
      <c r="BC74" s="114">
        <v>6.6518847006651902E-3</v>
      </c>
      <c r="BD74" s="114">
        <v>1.47819660014782E-2</v>
      </c>
      <c r="BE74" s="114">
        <v>1.1825572801182601E-2</v>
      </c>
      <c r="BF74" s="114">
        <v>1.40428677014043E-2</v>
      </c>
      <c r="BG74" s="114">
        <v>9.6082779009608304E-3</v>
      </c>
      <c r="BH74" s="114">
        <v>1.9955654101995599E-2</v>
      </c>
      <c r="BI74" s="114">
        <v>2.88248337028825E-2</v>
      </c>
      <c r="BJ74" s="114">
        <v>2.6607538802660799E-2</v>
      </c>
      <c r="BK74" s="114">
        <v>2.80857354028086E-2</v>
      </c>
      <c r="BL74" s="114">
        <v>3.1781226903178098E-2</v>
      </c>
      <c r="BM74" s="114">
        <v>6.2084257206208401E-2</v>
      </c>
      <c r="BN74" s="114">
        <v>8.6474501108647406E-2</v>
      </c>
      <c r="BO74" s="114">
        <v>0.107908351810791</v>
      </c>
      <c r="BP74" s="114">
        <v>7.2431633407243207E-2</v>
      </c>
      <c r="BQ74" s="114">
        <v>7.3170731707317097E-2</v>
      </c>
      <c r="BR74" s="114">
        <v>4.3606799704360703E-2</v>
      </c>
      <c r="BS74" s="114">
        <v>3.1042128603104201E-2</v>
      </c>
      <c r="BT74" s="114">
        <v>2.14338507021434E-2</v>
      </c>
      <c r="BU74" s="114">
        <v>1.2564671101256499E-2</v>
      </c>
      <c r="BV74" s="114">
        <v>1.2564671101256499E-2</v>
      </c>
      <c r="BW74" s="114">
        <v>1.0347376201034699E-2</v>
      </c>
      <c r="BX74" s="114">
        <v>1.8477457501847701E-2</v>
      </c>
      <c r="BY74" s="114">
        <v>1.10864745011086E-2</v>
      </c>
      <c r="BZ74" s="114">
        <v>1.1825572801182601E-2</v>
      </c>
      <c r="CA74" s="114">
        <v>7.3909830007391E-3</v>
      </c>
      <c r="CB74" s="114">
        <v>6.6518847006651902E-3</v>
      </c>
      <c r="CC74" s="114">
        <v>3.69549150036955E-3</v>
      </c>
      <c r="CD74" s="114">
        <v>5.1736881005173697E-3</v>
      </c>
      <c r="CE74" s="114">
        <v>2.9563932002956402E-3</v>
      </c>
      <c r="CF74" s="114">
        <v>8.1300813008130107E-3</v>
      </c>
      <c r="CG74" s="114">
        <v>8.8691796008869197E-3</v>
      </c>
      <c r="CH74" s="114">
        <v>5.9127864005912804E-3</v>
      </c>
      <c r="CI74" s="114">
        <v>6.6518847006651902E-3</v>
      </c>
      <c r="CJ74" s="114">
        <v>4.4345898004434598E-3</v>
      </c>
      <c r="CK74" s="114">
        <v>2.9563932002956402E-3</v>
      </c>
      <c r="CL74" s="114">
        <v>4.4345898004434598E-3</v>
      </c>
      <c r="CM74" s="114">
        <v>3.69549150036955E-3</v>
      </c>
      <c r="CN74" s="114">
        <v>4.4345898004434598E-3</v>
      </c>
      <c r="CO74" s="114">
        <v>4.4345898004434598E-3</v>
      </c>
      <c r="CP74" s="114">
        <v>2.9563932002956402E-3</v>
      </c>
      <c r="CQ74" s="114">
        <v>2.2172949002217299E-3</v>
      </c>
      <c r="CR74" s="114">
        <v>4.4345898004434598E-3</v>
      </c>
      <c r="CS74" s="114">
        <v>5.1736881005173697E-3</v>
      </c>
      <c r="CT74" s="114">
        <v>2.9563932002956402E-3</v>
      </c>
      <c r="CU74" s="114">
        <v>2.2172949002217299E-3</v>
      </c>
      <c r="CV74" s="114">
        <v>3.69549150036955E-3</v>
      </c>
      <c r="CW74" s="114">
        <v>2.2172949002217299E-3</v>
      </c>
      <c r="CX74" s="114">
        <v>2.2172949002217299E-3</v>
      </c>
      <c r="CY74" s="114">
        <v>1.9216555801921699E-2</v>
      </c>
    </row>
    <row r="75" spans="2:103" x14ac:dyDescent="0.2">
      <c r="B75" s="112">
        <v>0.66</v>
      </c>
      <c r="C75" s="114">
        <v>0</v>
      </c>
      <c r="D75" s="114">
        <v>0</v>
      </c>
      <c r="E75" s="114">
        <v>0</v>
      </c>
      <c r="F75" s="114">
        <v>0</v>
      </c>
      <c r="G75" s="114">
        <v>0</v>
      </c>
      <c r="H75" s="114">
        <v>0</v>
      </c>
      <c r="I75" s="114">
        <v>0</v>
      </c>
      <c r="J75" s="114">
        <v>0</v>
      </c>
      <c r="K75" s="114">
        <v>0</v>
      </c>
      <c r="L75" s="114">
        <v>0</v>
      </c>
      <c r="M75" s="114">
        <v>0</v>
      </c>
      <c r="N75" s="114">
        <v>0</v>
      </c>
      <c r="O75" s="114">
        <v>0</v>
      </c>
      <c r="P75" s="114">
        <v>0</v>
      </c>
      <c r="Q75" s="114">
        <v>0</v>
      </c>
      <c r="R75" s="114">
        <v>0</v>
      </c>
      <c r="S75" s="114">
        <v>0</v>
      </c>
      <c r="T75" s="114">
        <v>0</v>
      </c>
      <c r="U75" s="114">
        <v>0</v>
      </c>
      <c r="V75" s="114">
        <v>0</v>
      </c>
      <c r="W75" s="114">
        <v>0</v>
      </c>
      <c r="X75" s="114">
        <v>0</v>
      </c>
      <c r="Y75" s="114">
        <v>0</v>
      </c>
      <c r="Z75" s="114">
        <v>7.2833211944646795E-4</v>
      </c>
      <c r="AA75" s="114">
        <v>7.2833211944646795E-4</v>
      </c>
      <c r="AB75" s="114">
        <v>0</v>
      </c>
      <c r="AC75" s="114">
        <v>7.2833211944646795E-4</v>
      </c>
      <c r="AD75" s="114">
        <v>2.1849963583394001E-3</v>
      </c>
      <c r="AE75" s="114">
        <v>3.6416605972323401E-3</v>
      </c>
      <c r="AF75" s="114">
        <v>1.45666423889294E-3</v>
      </c>
      <c r="AG75" s="114">
        <v>1.45666423889294E-3</v>
      </c>
      <c r="AH75" s="114">
        <v>2.9133284777858701E-3</v>
      </c>
      <c r="AI75" s="114">
        <v>2.1849963583394001E-3</v>
      </c>
      <c r="AJ75" s="114">
        <v>1.45666423889294E-3</v>
      </c>
      <c r="AK75" s="114">
        <v>7.2833211944646795E-4</v>
      </c>
      <c r="AL75" s="114">
        <v>1.45666423889294E-3</v>
      </c>
      <c r="AM75" s="114">
        <v>2.9133284777858701E-3</v>
      </c>
      <c r="AN75" s="114">
        <v>0</v>
      </c>
      <c r="AO75" s="114">
        <v>2.9133284777858701E-3</v>
      </c>
      <c r="AP75" s="114">
        <v>2.9133284777858701E-3</v>
      </c>
      <c r="AQ75" s="114">
        <v>5.0983248361252701E-3</v>
      </c>
      <c r="AR75" s="114">
        <v>8.7399854333576107E-3</v>
      </c>
      <c r="AS75" s="114">
        <v>3.6416605972323401E-3</v>
      </c>
      <c r="AT75" s="114">
        <v>2.1849963583394001E-3</v>
      </c>
      <c r="AU75" s="114">
        <v>3.6416605972323401E-3</v>
      </c>
      <c r="AV75" s="114">
        <v>5.8266569555717402E-3</v>
      </c>
      <c r="AW75" s="114">
        <v>2.9133284777858701E-3</v>
      </c>
      <c r="AX75" s="114">
        <v>5.0983248361252701E-3</v>
      </c>
      <c r="AY75" s="114">
        <v>2.9133284777858701E-3</v>
      </c>
      <c r="AZ75" s="114">
        <v>8.0116533139111407E-3</v>
      </c>
      <c r="BA75" s="114">
        <v>6.5549890750182102E-3</v>
      </c>
      <c r="BB75" s="114">
        <v>8.7399854333576107E-3</v>
      </c>
      <c r="BC75" s="114">
        <v>8.0116533139111407E-3</v>
      </c>
      <c r="BD75" s="114">
        <v>7.2833211944646802E-3</v>
      </c>
      <c r="BE75" s="114">
        <v>5.8266569555717402E-3</v>
      </c>
      <c r="BF75" s="114">
        <v>8.7399854333576107E-3</v>
      </c>
      <c r="BG75" s="114">
        <v>8.0116533139111407E-3</v>
      </c>
      <c r="BH75" s="114">
        <v>1.31099781500364E-2</v>
      </c>
      <c r="BI75" s="114">
        <v>1.82083029861617E-2</v>
      </c>
      <c r="BJ75" s="114">
        <v>2.4763292061179901E-2</v>
      </c>
      <c r="BK75" s="114">
        <v>3.0589949016751598E-2</v>
      </c>
      <c r="BL75" s="114">
        <v>3.64166059723234E-2</v>
      </c>
      <c r="BM75" s="114">
        <v>4.5884923525127498E-2</v>
      </c>
      <c r="BN75" s="114">
        <v>6.4093226511289195E-2</v>
      </c>
      <c r="BO75" s="114">
        <v>8.1573197378004406E-2</v>
      </c>
      <c r="BP75" s="114">
        <v>0.112163146394756</v>
      </c>
      <c r="BQ75" s="114">
        <v>8.3029861616897294E-2</v>
      </c>
      <c r="BR75" s="114">
        <v>5.8994901675163899E-2</v>
      </c>
      <c r="BS75" s="114">
        <v>3.8601602330662801E-2</v>
      </c>
      <c r="BT75" s="114">
        <v>3.5688273852876901E-2</v>
      </c>
      <c r="BU75" s="114">
        <v>2.0393299344501101E-2</v>
      </c>
      <c r="BV75" s="114">
        <v>1.6751638747268802E-2</v>
      </c>
      <c r="BW75" s="114">
        <v>1.6023306627822299E-2</v>
      </c>
      <c r="BX75" s="114">
        <v>1.31099781500364E-2</v>
      </c>
      <c r="BY75" s="114">
        <v>9.4683175528040807E-3</v>
      </c>
      <c r="BZ75" s="114">
        <v>1.6023306627822299E-2</v>
      </c>
      <c r="CA75" s="114">
        <v>7.2833211944646802E-3</v>
      </c>
      <c r="CB75" s="114">
        <v>8.7399854333576107E-3</v>
      </c>
      <c r="CC75" s="114">
        <v>1.1653313911143499E-2</v>
      </c>
      <c r="CD75" s="114">
        <v>5.8266569555717402E-3</v>
      </c>
      <c r="CE75" s="114">
        <v>1.1653313911143499E-2</v>
      </c>
      <c r="CF75" s="114">
        <v>7.2833211944646802E-3</v>
      </c>
      <c r="CG75" s="114">
        <v>5.8266569555717402E-3</v>
      </c>
      <c r="CH75" s="114">
        <v>2.9133284777858701E-3</v>
      </c>
      <c r="CI75" s="114">
        <v>3.6416605972323401E-3</v>
      </c>
      <c r="CJ75" s="114">
        <v>5.8266569555717402E-3</v>
      </c>
      <c r="CK75" s="114">
        <v>5.0983248361252701E-3</v>
      </c>
      <c r="CL75" s="114">
        <v>4.3699927166788097E-3</v>
      </c>
      <c r="CM75" s="114">
        <v>4.3699927166788097E-3</v>
      </c>
      <c r="CN75" s="114">
        <v>4.3699927166788097E-3</v>
      </c>
      <c r="CO75" s="114">
        <v>4.3699927166788097E-3</v>
      </c>
      <c r="CP75" s="114">
        <v>5.0983248361252701E-3</v>
      </c>
      <c r="CQ75" s="114">
        <v>2.9133284777858701E-3</v>
      </c>
      <c r="CR75" s="114">
        <v>3.6416605972323401E-3</v>
      </c>
      <c r="CS75" s="114">
        <v>4.3699927166788097E-3</v>
      </c>
      <c r="CT75" s="114">
        <v>2.9133284777858701E-3</v>
      </c>
      <c r="CU75" s="114">
        <v>2.1849963583394001E-3</v>
      </c>
      <c r="CV75" s="114">
        <v>2.9133284777858701E-3</v>
      </c>
      <c r="CW75" s="114">
        <v>2.9133284777858701E-3</v>
      </c>
      <c r="CX75" s="114">
        <v>7.2833211944646795E-4</v>
      </c>
      <c r="CY75" s="114">
        <v>1.45666423889294E-2</v>
      </c>
    </row>
    <row r="76" spans="2:103" x14ac:dyDescent="0.2">
      <c r="B76" s="112">
        <v>0.67</v>
      </c>
      <c r="C76" s="114">
        <v>0</v>
      </c>
      <c r="D76" s="114">
        <v>0</v>
      </c>
      <c r="E76" s="114">
        <v>0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</v>
      </c>
      <c r="L76" s="114">
        <v>0</v>
      </c>
      <c r="M76" s="114">
        <v>0</v>
      </c>
      <c r="N76" s="114">
        <v>0</v>
      </c>
      <c r="O76" s="114">
        <v>0</v>
      </c>
      <c r="P76" s="114">
        <v>0</v>
      </c>
      <c r="Q76" s="114">
        <v>0</v>
      </c>
      <c r="R76" s="114">
        <v>0</v>
      </c>
      <c r="S76" s="114">
        <v>0</v>
      </c>
      <c r="T76" s="114">
        <v>0</v>
      </c>
      <c r="U76" s="114">
        <v>0</v>
      </c>
      <c r="V76" s="114">
        <v>0</v>
      </c>
      <c r="W76" s="114">
        <v>0</v>
      </c>
      <c r="X76" s="114">
        <v>7.0521861777150905E-4</v>
      </c>
      <c r="Y76" s="114">
        <v>0</v>
      </c>
      <c r="Z76" s="114">
        <v>7.0521861777150905E-4</v>
      </c>
      <c r="AA76" s="114">
        <v>0</v>
      </c>
      <c r="AB76" s="114">
        <v>7.0521861777150905E-4</v>
      </c>
      <c r="AC76" s="114">
        <v>0</v>
      </c>
      <c r="AD76" s="114">
        <v>0</v>
      </c>
      <c r="AE76" s="114">
        <v>0</v>
      </c>
      <c r="AF76" s="114">
        <v>1.41043723554302E-3</v>
      </c>
      <c r="AG76" s="114">
        <v>1.41043723554302E-3</v>
      </c>
      <c r="AH76" s="114">
        <v>2.8208744710860401E-3</v>
      </c>
      <c r="AI76" s="114">
        <v>7.0521861777150905E-4</v>
      </c>
      <c r="AJ76" s="114">
        <v>2.1156558533145299E-3</v>
      </c>
      <c r="AK76" s="114">
        <v>7.0521861777150905E-4</v>
      </c>
      <c r="AL76" s="114">
        <v>3.5260930888575499E-3</v>
      </c>
      <c r="AM76" s="114">
        <v>7.0521861777150905E-4</v>
      </c>
      <c r="AN76" s="114">
        <v>2.1156558533145299E-3</v>
      </c>
      <c r="AO76" s="114">
        <v>1.41043723554302E-3</v>
      </c>
      <c r="AP76" s="114">
        <v>4.2313117066290597E-3</v>
      </c>
      <c r="AQ76" s="114">
        <v>1.41043723554302E-3</v>
      </c>
      <c r="AR76" s="114">
        <v>3.5260930888575499E-3</v>
      </c>
      <c r="AS76" s="114">
        <v>2.8208744710860401E-3</v>
      </c>
      <c r="AT76" s="114">
        <v>2.1156558533145299E-3</v>
      </c>
      <c r="AU76" s="114">
        <v>3.5260930888575499E-3</v>
      </c>
      <c r="AV76" s="114">
        <v>2.1156558533145299E-3</v>
      </c>
      <c r="AW76" s="114">
        <v>7.0521861777150903E-3</v>
      </c>
      <c r="AX76" s="114">
        <v>2.8208744710860401E-3</v>
      </c>
      <c r="AY76" s="114">
        <v>6.3469675599435796E-3</v>
      </c>
      <c r="AZ76" s="114">
        <v>9.1678420310296205E-3</v>
      </c>
      <c r="BA76" s="114">
        <v>8.4626234132581107E-3</v>
      </c>
      <c r="BB76" s="114">
        <v>7.7574047954866001E-3</v>
      </c>
      <c r="BC76" s="114">
        <v>5.6417489421720698E-3</v>
      </c>
      <c r="BD76" s="114">
        <v>1.05782792665726E-2</v>
      </c>
      <c r="BE76" s="114">
        <v>1.12834978843441E-2</v>
      </c>
      <c r="BF76" s="114">
        <v>9.1678420310296205E-3</v>
      </c>
      <c r="BG76" s="114">
        <v>1.55148095909732E-2</v>
      </c>
      <c r="BH76" s="114">
        <v>1.41043723554302E-2</v>
      </c>
      <c r="BI76" s="114">
        <v>1.2693935119887201E-2</v>
      </c>
      <c r="BJ76" s="114">
        <v>2.3977433004231299E-2</v>
      </c>
      <c r="BK76" s="114">
        <v>1.9040902679830701E-2</v>
      </c>
      <c r="BL76" s="114">
        <v>3.2440056417489399E-2</v>
      </c>
      <c r="BM76" s="114">
        <v>3.8787023977432999E-2</v>
      </c>
      <c r="BN76" s="114">
        <v>3.9492242595204501E-2</v>
      </c>
      <c r="BO76" s="114">
        <v>5.2891396332863203E-2</v>
      </c>
      <c r="BP76" s="114">
        <v>8.6741889985895604E-2</v>
      </c>
      <c r="BQ76" s="114">
        <v>0.11212976022567001</v>
      </c>
      <c r="BR76" s="114">
        <v>7.4753173483779994E-2</v>
      </c>
      <c r="BS76" s="114">
        <v>5.7827926657263801E-2</v>
      </c>
      <c r="BT76" s="114">
        <v>4.8660084626234099E-2</v>
      </c>
      <c r="BU76" s="114">
        <v>3.5966149506347002E-2</v>
      </c>
      <c r="BV76" s="114">
        <v>2.1861777150916799E-2</v>
      </c>
      <c r="BW76" s="114">
        <v>1.6925246826516201E-2</v>
      </c>
      <c r="BX76" s="114">
        <v>1.6925246826516201E-2</v>
      </c>
      <c r="BY76" s="114">
        <v>1.05782792665726E-2</v>
      </c>
      <c r="BZ76" s="114">
        <v>1.05782792665726E-2</v>
      </c>
      <c r="CA76" s="114">
        <v>7.0521861777150903E-3</v>
      </c>
      <c r="CB76" s="114">
        <v>6.3469675599435796E-3</v>
      </c>
      <c r="CC76" s="114">
        <v>4.93653032440056E-3</v>
      </c>
      <c r="CD76" s="114">
        <v>7.0521861777150903E-3</v>
      </c>
      <c r="CE76" s="114">
        <v>7.7574047954866001E-3</v>
      </c>
      <c r="CF76" s="114">
        <v>7.7574047954866001E-3</v>
      </c>
      <c r="CG76" s="114">
        <v>6.3469675599435796E-3</v>
      </c>
      <c r="CH76" s="114">
        <v>9.1678420310296205E-3</v>
      </c>
      <c r="CI76" s="114">
        <v>5.6417489421720698E-3</v>
      </c>
      <c r="CJ76" s="114">
        <v>5.6417489421720698E-3</v>
      </c>
      <c r="CK76" s="114">
        <v>2.8208744710860401E-3</v>
      </c>
      <c r="CL76" s="114">
        <v>4.93653032440056E-3</v>
      </c>
      <c r="CM76" s="114">
        <v>7.7574047954866001E-3</v>
      </c>
      <c r="CN76" s="114">
        <v>4.93653032440056E-3</v>
      </c>
      <c r="CO76" s="114">
        <v>4.2313117066290597E-3</v>
      </c>
      <c r="CP76" s="114">
        <v>7.0521861777150903E-3</v>
      </c>
      <c r="CQ76" s="114">
        <v>3.5260930888575499E-3</v>
      </c>
      <c r="CR76" s="114">
        <v>5.6417489421720698E-3</v>
      </c>
      <c r="CS76" s="114">
        <v>4.93653032440056E-3</v>
      </c>
      <c r="CT76" s="114">
        <v>2.8208744710860401E-3</v>
      </c>
      <c r="CU76" s="114">
        <v>3.5260930888575499E-3</v>
      </c>
      <c r="CV76" s="114">
        <v>2.8208744710860401E-3</v>
      </c>
      <c r="CW76" s="114">
        <v>2.8208744710860401E-3</v>
      </c>
      <c r="CX76" s="114">
        <v>1.41043723554302E-3</v>
      </c>
      <c r="CY76" s="114">
        <v>1.41043723554302E-2</v>
      </c>
    </row>
    <row r="77" spans="2:103" x14ac:dyDescent="0.2">
      <c r="B77" s="112">
        <v>0.68</v>
      </c>
      <c r="C77" s="114">
        <v>0</v>
      </c>
      <c r="D77" s="114">
        <v>0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</v>
      </c>
      <c r="L77" s="114">
        <v>0</v>
      </c>
      <c r="M77" s="114">
        <v>0</v>
      </c>
      <c r="N77" s="114">
        <v>0</v>
      </c>
      <c r="O77" s="114">
        <v>0</v>
      </c>
      <c r="P77" s="114">
        <v>0</v>
      </c>
      <c r="Q77" s="114">
        <v>0</v>
      </c>
      <c r="R77" s="114">
        <v>0</v>
      </c>
      <c r="S77" s="114">
        <v>7.4682598954443598E-4</v>
      </c>
      <c r="T77" s="114">
        <v>0</v>
      </c>
      <c r="U77" s="114">
        <v>0</v>
      </c>
      <c r="V77" s="114">
        <v>0</v>
      </c>
      <c r="W77" s="114">
        <v>7.4682598954443598E-4</v>
      </c>
      <c r="X77" s="114">
        <v>0</v>
      </c>
      <c r="Y77" s="114">
        <v>7.4682598954443598E-4</v>
      </c>
      <c r="Z77" s="114">
        <v>0</v>
      </c>
      <c r="AA77" s="114">
        <v>7.4682598954443598E-4</v>
      </c>
      <c r="AB77" s="114">
        <v>2.2404779686333101E-3</v>
      </c>
      <c r="AC77" s="114">
        <v>0</v>
      </c>
      <c r="AD77" s="114">
        <v>0</v>
      </c>
      <c r="AE77" s="114">
        <v>0</v>
      </c>
      <c r="AF77" s="114">
        <v>2.98730395817774E-3</v>
      </c>
      <c r="AG77" s="114">
        <v>7.4682598954443598E-4</v>
      </c>
      <c r="AH77" s="114">
        <v>2.2404779686333101E-3</v>
      </c>
      <c r="AI77" s="114">
        <v>2.98730395817774E-3</v>
      </c>
      <c r="AJ77" s="114">
        <v>0</v>
      </c>
      <c r="AK77" s="114">
        <v>2.98730395817774E-3</v>
      </c>
      <c r="AL77" s="114">
        <v>1.49365197908887E-3</v>
      </c>
      <c r="AM77" s="114">
        <v>1.49365197908887E-3</v>
      </c>
      <c r="AN77" s="114">
        <v>2.98730395817774E-3</v>
      </c>
      <c r="AO77" s="114">
        <v>1.49365197908887E-3</v>
      </c>
      <c r="AP77" s="114">
        <v>3.7341299477221799E-3</v>
      </c>
      <c r="AQ77" s="114">
        <v>2.2404779686333101E-3</v>
      </c>
      <c r="AR77" s="114">
        <v>4.4809559372666202E-3</v>
      </c>
      <c r="AS77" s="114">
        <v>2.98730395817774E-3</v>
      </c>
      <c r="AT77" s="114">
        <v>2.2404779686333101E-3</v>
      </c>
      <c r="AU77" s="114">
        <v>3.7341299477221799E-3</v>
      </c>
      <c r="AV77" s="114">
        <v>5.2277819268110497E-3</v>
      </c>
      <c r="AW77" s="114">
        <v>3.7341299477221799E-3</v>
      </c>
      <c r="AX77" s="114">
        <v>5.9746079163554896E-3</v>
      </c>
      <c r="AY77" s="114">
        <v>3.7341299477221799E-3</v>
      </c>
      <c r="AZ77" s="114">
        <v>7.4682598954443598E-3</v>
      </c>
      <c r="BA77" s="114">
        <v>8.2150858849887997E-3</v>
      </c>
      <c r="BB77" s="114">
        <v>6.7214339058999303E-3</v>
      </c>
      <c r="BC77" s="114">
        <v>3.7341299477221799E-3</v>
      </c>
      <c r="BD77" s="114">
        <v>6.7214339058999303E-3</v>
      </c>
      <c r="BE77" s="114">
        <v>8.96191187453323E-3</v>
      </c>
      <c r="BF77" s="114">
        <v>1.3442867811799901E-2</v>
      </c>
      <c r="BG77" s="114">
        <v>7.4682598954443598E-3</v>
      </c>
      <c r="BH77" s="114">
        <v>9.7087378640776708E-3</v>
      </c>
      <c r="BI77" s="114">
        <v>1.94174757281553E-2</v>
      </c>
      <c r="BJ77" s="114">
        <v>2.0164301717699801E-2</v>
      </c>
      <c r="BK77" s="114">
        <v>1.6430171769977599E-2</v>
      </c>
      <c r="BL77" s="114">
        <v>2.0911127707244199E-2</v>
      </c>
      <c r="BM77" s="114">
        <v>2.9126213592233E-2</v>
      </c>
      <c r="BN77" s="114">
        <v>2.8379387602688599E-2</v>
      </c>
      <c r="BO77" s="114">
        <v>4.0328603435399603E-2</v>
      </c>
      <c r="BP77" s="114">
        <v>6.6467513069454795E-2</v>
      </c>
      <c r="BQ77" s="114">
        <v>7.3188946975354705E-2</v>
      </c>
      <c r="BR77" s="114">
        <v>0.104555638536221</v>
      </c>
      <c r="BS77" s="114">
        <v>7.0948469006721401E-2</v>
      </c>
      <c r="BT77" s="114">
        <v>6.6467513069454795E-2</v>
      </c>
      <c r="BU77" s="114">
        <v>3.4353995519044098E-2</v>
      </c>
      <c r="BV77" s="114">
        <v>4.4809559372666202E-2</v>
      </c>
      <c r="BW77" s="114">
        <v>1.94174757281553E-2</v>
      </c>
      <c r="BX77" s="114">
        <v>1.4936519790888701E-2</v>
      </c>
      <c r="BY77" s="114">
        <v>1.3442867811799901E-2</v>
      </c>
      <c r="BZ77" s="114">
        <v>9.7087378640776708E-3</v>
      </c>
      <c r="CA77" s="114">
        <v>7.4682598954443598E-3</v>
      </c>
      <c r="CB77" s="114">
        <v>1.3442867811799901E-2</v>
      </c>
      <c r="CC77" s="114">
        <v>1.2696041822255401E-2</v>
      </c>
      <c r="CD77" s="114">
        <v>1.0455563853622099E-2</v>
      </c>
      <c r="CE77" s="114">
        <v>5.9746079163554896E-3</v>
      </c>
      <c r="CF77" s="114">
        <v>7.4682598954443598E-3</v>
      </c>
      <c r="CG77" s="114">
        <v>1.0455563853622099E-2</v>
      </c>
      <c r="CH77" s="114">
        <v>2.2404779686333101E-3</v>
      </c>
      <c r="CI77" s="114">
        <v>8.96191187453323E-3</v>
      </c>
      <c r="CJ77" s="114">
        <v>6.7214339058999303E-3</v>
      </c>
      <c r="CK77" s="114">
        <v>5.2277819268110497E-3</v>
      </c>
      <c r="CL77" s="114">
        <v>8.2150858849887997E-3</v>
      </c>
      <c r="CM77" s="114">
        <v>8.2150858849887997E-3</v>
      </c>
      <c r="CN77" s="114">
        <v>2.2404779686333101E-3</v>
      </c>
      <c r="CO77" s="114">
        <v>4.4809559372666202E-3</v>
      </c>
      <c r="CP77" s="114">
        <v>3.7341299477221799E-3</v>
      </c>
      <c r="CQ77" s="114">
        <v>8.96191187453323E-3</v>
      </c>
      <c r="CR77" s="114">
        <v>6.7214339058999303E-3</v>
      </c>
      <c r="CS77" s="114">
        <v>2.98730395817774E-3</v>
      </c>
      <c r="CT77" s="114">
        <v>2.98730395817774E-3</v>
      </c>
      <c r="CU77" s="114">
        <v>2.2404779686333101E-3</v>
      </c>
      <c r="CV77" s="114">
        <v>2.98730395817774E-3</v>
      </c>
      <c r="CW77" s="114">
        <v>3.7341299477221799E-3</v>
      </c>
      <c r="CX77" s="114">
        <v>3.7341299477221799E-3</v>
      </c>
      <c r="CY77" s="114">
        <v>1.94174757281553E-2</v>
      </c>
    </row>
    <row r="78" spans="2:103" x14ac:dyDescent="0.2">
      <c r="B78" s="112">
        <v>0.69</v>
      </c>
      <c r="C78" s="114">
        <v>0</v>
      </c>
      <c r="D78" s="114">
        <v>0</v>
      </c>
      <c r="E78" s="114">
        <v>0</v>
      </c>
      <c r="F78" s="114">
        <v>0</v>
      </c>
      <c r="G78" s="114">
        <v>0</v>
      </c>
      <c r="H78" s="114">
        <v>0</v>
      </c>
      <c r="I78" s="114">
        <v>0</v>
      </c>
      <c r="J78" s="114">
        <v>0</v>
      </c>
      <c r="K78" s="114">
        <v>0</v>
      </c>
      <c r="L78" s="114">
        <v>0</v>
      </c>
      <c r="M78" s="114">
        <v>0</v>
      </c>
      <c r="N78" s="114">
        <v>0</v>
      </c>
      <c r="O78" s="114">
        <v>0</v>
      </c>
      <c r="P78" s="114">
        <v>0</v>
      </c>
      <c r="Q78" s="114">
        <v>0</v>
      </c>
      <c r="R78" s="114">
        <v>0</v>
      </c>
      <c r="S78" s="114">
        <v>0</v>
      </c>
      <c r="T78" s="114">
        <v>0</v>
      </c>
      <c r="U78" s="114">
        <v>0</v>
      </c>
      <c r="V78" s="114">
        <v>0</v>
      </c>
      <c r="W78" s="114">
        <v>0</v>
      </c>
      <c r="X78" s="114">
        <v>0</v>
      </c>
      <c r="Y78" s="114">
        <v>0</v>
      </c>
      <c r="Z78" s="114">
        <v>0</v>
      </c>
      <c r="AA78" s="114">
        <v>1.5243902439024399E-3</v>
      </c>
      <c r="AB78" s="114">
        <v>7.6219512195121997E-4</v>
      </c>
      <c r="AC78" s="114">
        <v>0</v>
      </c>
      <c r="AD78" s="114">
        <v>2.2865853658536601E-3</v>
      </c>
      <c r="AE78" s="114">
        <v>0</v>
      </c>
      <c r="AF78" s="114">
        <v>1.5243902439024399E-3</v>
      </c>
      <c r="AG78" s="114">
        <v>1.5243902439024399E-3</v>
      </c>
      <c r="AH78" s="114">
        <v>1.5243902439024399E-3</v>
      </c>
      <c r="AI78" s="114">
        <v>1.5243902439024399E-3</v>
      </c>
      <c r="AJ78" s="114">
        <v>7.6219512195121997E-4</v>
      </c>
      <c r="AK78" s="114">
        <v>2.2865853658536601E-3</v>
      </c>
      <c r="AL78" s="114">
        <v>1.5243902439024399E-3</v>
      </c>
      <c r="AM78" s="114">
        <v>2.2865853658536601E-3</v>
      </c>
      <c r="AN78" s="114">
        <v>2.2865853658536601E-3</v>
      </c>
      <c r="AO78" s="114">
        <v>1.5243902439024399E-3</v>
      </c>
      <c r="AP78" s="114">
        <v>2.2865853658536601E-3</v>
      </c>
      <c r="AQ78" s="114">
        <v>2.2865853658536601E-3</v>
      </c>
      <c r="AR78" s="114">
        <v>3.8109756097561001E-3</v>
      </c>
      <c r="AS78" s="114">
        <v>3.0487804878048799E-3</v>
      </c>
      <c r="AT78" s="114">
        <v>5.3353658536585396E-3</v>
      </c>
      <c r="AU78" s="114">
        <v>3.8109756097561001E-3</v>
      </c>
      <c r="AV78" s="114">
        <v>9.9085365853658503E-3</v>
      </c>
      <c r="AW78" s="114">
        <v>2.2865853658536601E-3</v>
      </c>
      <c r="AX78" s="114">
        <v>4.5731707317073203E-3</v>
      </c>
      <c r="AY78" s="114">
        <v>7.6219512195122002E-3</v>
      </c>
      <c r="AZ78" s="114">
        <v>6.85975609756098E-3</v>
      </c>
      <c r="BA78" s="114">
        <v>1.5243902439024399E-3</v>
      </c>
      <c r="BB78" s="114">
        <v>1.06707317073171E-2</v>
      </c>
      <c r="BC78" s="114">
        <v>1.21951219512195E-2</v>
      </c>
      <c r="BD78" s="114">
        <v>2.2865853658536601E-3</v>
      </c>
      <c r="BE78" s="114">
        <v>1.5243902439024399E-3</v>
      </c>
      <c r="BF78" s="114">
        <v>1.21951219512195E-2</v>
      </c>
      <c r="BG78" s="114">
        <v>1.3719512195122E-2</v>
      </c>
      <c r="BH78" s="114">
        <v>8.3841463414634203E-3</v>
      </c>
      <c r="BI78" s="114">
        <v>1.29573170731707E-2</v>
      </c>
      <c r="BJ78" s="114">
        <v>1.4481707317073199E-2</v>
      </c>
      <c r="BK78" s="114">
        <v>1.3719512195122E-2</v>
      </c>
      <c r="BL78" s="114">
        <v>2.2103658536585399E-2</v>
      </c>
      <c r="BM78" s="114">
        <v>1.9817073170731701E-2</v>
      </c>
      <c r="BN78" s="114">
        <v>3.125E-2</v>
      </c>
      <c r="BO78" s="114">
        <v>2.51524390243902E-2</v>
      </c>
      <c r="BP78" s="114">
        <v>3.8109756097561003E-2</v>
      </c>
      <c r="BQ78" s="114">
        <v>6.0975609756097601E-2</v>
      </c>
      <c r="BR78" s="114">
        <v>8.2317073170731697E-2</v>
      </c>
      <c r="BS78" s="114">
        <v>0.104420731707317</v>
      </c>
      <c r="BT78" s="114">
        <v>7.2408536585365793E-2</v>
      </c>
      <c r="BU78" s="114">
        <v>5.6402439024390197E-2</v>
      </c>
      <c r="BV78" s="114">
        <v>4.0396341463414601E-2</v>
      </c>
      <c r="BW78" s="114">
        <v>2.3628048780487802E-2</v>
      </c>
      <c r="BX78" s="114">
        <v>2.59146341463415E-2</v>
      </c>
      <c r="BY78" s="114">
        <v>1.9054878048780501E-2</v>
      </c>
      <c r="BZ78" s="114">
        <v>2.1341463414634099E-2</v>
      </c>
      <c r="CA78" s="114">
        <v>1.29573170731707E-2</v>
      </c>
      <c r="CB78" s="114">
        <v>1.1432926829268299E-2</v>
      </c>
      <c r="CC78" s="114">
        <v>1.3719512195122E-2</v>
      </c>
      <c r="CD78" s="114">
        <v>8.3841463414634203E-3</v>
      </c>
      <c r="CE78" s="114">
        <v>1.29573170731707E-2</v>
      </c>
      <c r="CF78" s="114">
        <v>8.3841463414634203E-3</v>
      </c>
      <c r="CG78" s="114">
        <v>9.9085365853658503E-3</v>
      </c>
      <c r="CH78" s="114">
        <v>9.1463414634146301E-3</v>
      </c>
      <c r="CI78" s="114">
        <v>9.9085365853658503E-3</v>
      </c>
      <c r="CJ78" s="114">
        <v>6.0975609756097598E-3</v>
      </c>
      <c r="CK78" s="114">
        <v>6.0975609756097598E-3</v>
      </c>
      <c r="CL78" s="114">
        <v>6.85975609756098E-3</v>
      </c>
      <c r="CM78" s="114">
        <v>6.0975609756097598E-3</v>
      </c>
      <c r="CN78" s="114">
        <v>5.3353658536585396E-3</v>
      </c>
      <c r="CO78" s="114">
        <v>9.9085365853658503E-3</v>
      </c>
      <c r="CP78" s="114">
        <v>4.5731707317073203E-3</v>
      </c>
      <c r="CQ78" s="114">
        <v>6.0975609756097598E-3</v>
      </c>
      <c r="CR78" s="114">
        <v>3.8109756097561001E-3</v>
      </c>
      <c r="CS78" s="114">
        <v>4.5731707317073203E-3</v>
      </c>
      <c r="CT78" s="114">
        <v>1.5243902439024399E-3</v>
      </c>
      <c r="CU78" s="114">
        <v>7.6219512195121997E-4</v>
      </c>
      <c r="CV78" s="114">
        <v>7.6219512195121997E-4</v>
      </c>
      <c r="CW78" s="114">
        <v>3.0487804878048799E-3</v>
      </c>
      <c r="CX78" s="114">
        <v>1.5243902439024399E-3</v>
      </c>
      <c r="CY78" s="114">
        <v>1.60060975609756E-2</v>
      </c>
    </row>
    <row r="79" spans="2:103" x14ac:dyDescent="0.2">
      <c r="B79" s="112">
        <v>0.7</v>
      </c>
      <c r="C79" s="114">
        <v>0</v>
      </c>
      <c r="D79" s="114">
        <v>0</v>
      </c>
      <c r="E79" s="114">
        <v>0</v>
      </c>
      <c r="F79" s="114">
        <v>0</v>
      </c>
      <c r="G79" s="114">
        <v>0</v>
      </c>
      <c r="H79" s="114">
        <v>0</v>
      </c>
      <c r="I79" s="114">
        <v>0</v>
      </c>
      <c r="J79" s="114">
        <v>0</v>
      </c>
      <c r="K79" s="114">
        <v>0</v>
      </c>
      <c r="L79" s="114">
        <v>0</v>
      </c>
      <c r="M79" s="114">
        <v>0</v>
      </c>
      <c r="N79" s="114">
        <v>0</v>
      </c>
      <c r="O79" s="114">
        <v>0</v>
      </c>
      <c r="P79" s="114">
        <v>0</v>
      </c>
      <c r="Q79" s="114">
        <v>0</v>
      </c>
      <c r="R79" s="114">
        <v>0</v>
      </c>
      <c r="S79" s="114">
        <v>0</v>
      </c>
      <c r="T79" s="114">
        <v>0</v>
      </c>
      <c r="U79" s="114">
        <v>0</v>
      </c>
      <c r="V79" s="114">
        <v>0</v>
      </c>
      <c r="W79" s="114">
        <v>0</v>
      </c>
      <c r="X79" s="114">
        <v>7.3855243722304299E-4</v>
      </c>
      <c r="Y79" s="114">
        <v>0</v>
      </c>
      <c r="Z79" s="114">
        <v>0</v>
      </c>
      <c r="AA79" s="114">
        <v>7.3855243722304299E-4</v>
      </c>
      <c r="AB79" s="114">
        <v>2.21565731166913E-3</v>
      </c>
      <c r="AC79" s="114">
        <v>1.4771048744460901E-3</v>
      </c>
      <c r="AD79" s="114">
        <v>0</v>
      </c>
      <c r="AE79" s="114">
        <v>7.3855243722304299E-4</v>
      </c>
      <c r="AF79" s="114">
        <v>2.21565731166913E-3</v>
      </c>
      <c r="AG79" s="114">
        <v>7.3855243722304299E-4</v>
      </c>
      <c r="AH79" s="114">
        <v>7.3855243722304299E-4</v>
      </c>
      <c r="AI79" s="114">
        <v>1.4771048744460901E-3</v>
      </c>
      <c r="AJ79" s="114">
        <v>2.9542097488921698E-3</v>
      </c>
      <c r="AK79" s="114">
        <v>3.6927621861152101E-3</v>
      </c>
      <c r="AL79" s="114">
        <v>1.4771048744460901E-3</v>
      </c>
      <c r="AM79" s="114">
        <v>2.21565731166913E-3</v>
      </c>
      <c r="AN79" s="114">
        <v>3.6927621861152101E-3</v>
      </c>
      <c r="AO79" s="114">
        <v>4.4313146233382599E-3</v>
      </c>
      <c r="AP79" s="114">
        <v>1.4771048744460901E-3</v>
      </c>
      <c r="AQ79" s="114">
        <v>4.4313146233382599E-3</v>
      </c>
      <c r="AR79" s="114">
        <v>2.9542097488921698E-3</v>
      </c>
      <c r="AS79" s="114">
        <v>2.9542097488921698E-3</v>
      </c>
      <c r="AT79" s="114">
        <v>2.9542097488921698E-3</v>
      </c>
      <c r="AU79" s="114">
        <v>4.4313146233382599E-3</v>
      </c>
      <c r="AV79" s="114">
        <v>1.4771048744460901E-3</v>
      </c>
      <c r="AW79" s="114">
        <v>5.9084194977843396E-3</v>
      </c>
      <c r="AX79" s="114">
        <v>5.9084194977843396E-3</v>
      </c>
      <c r="AY79" s="114">
        <v>7.3855243722304297E-3</v>
      </c>
      <c r="AZ79" s="114">
        <v>5.1698670605612998E-3</v>
      </c>
      <c r="BA79" s="114">
        <v>5.1698670605612998E-3</v>
      </c>
      <c r="BB79" s="114">
        <v>4.4313146233382599E-3</v>
      </c>
      <c r="BC79" s="114">
        <v>5.9084194977843396E-3</v>
      </c>
      <c r="BD79" s="114">
        <v>5.1698670605612998E-3</v>
      </c>
      <c r="BE79" s="114">
        <v>3.6927621861152101E-3</v>
      </c>
      <c r="BF79" s="114">
        <v>3.6927621861152101E-3</v>
      </c>
      <c r="BG79" s="114">
        <v>1.4771048744460899E-2</v>
      </c>
      <c r="BH79" s="114">
        <v>7.3855243722304297E-3</v>
      </c>
      <c r="BI79" s="114">
        <v>8.8626292466765094E-3</v>
      </c>
      <c r="BJ79" s="114">
        <v>1.2555391432791701E-2</v>
      </c>
      <c r="BK79" s="114">
        <v>1.6248153618906899E-2</v>
      </c>
      <c r="BL79" s="114">
        <v>1.4771048744460899E-2</v>
      </c>
      <c r="BM79" s="114">
        <v>8.1240768094534704E-3</v>
      </c>
      <c r="BN79" s="114">
        <v>1.92023633677991E-2</v>
      </c>
      <c r="BO79" s="114">
        <v>3.3973412112260001E-2</v>
      </c>
      <c r="BP79" s="114">
        <v>3.7666174298375203E-2</v>
      </c>
      <c r="BQ79" s="114">
        <v>4.5790251107828701E-2</v>
      </c>
      <c r="BR79" s="114">
        <v>5.4652880354505197E-2</v>
      </c>
      <c r="BS79" s="114">
        <v>6.9423929098965997E-2</v>
      </c>
      <c r="BT79" s="114">
        <v>9.0841949778434294E-2</v>
      </c>
      <c r="BU79" s="114">
        <v>9.23190546528804E-2</v>
      </c>
      <c r="BV79" s="114">
        <v>5.4652880354505197E-2</v>
      </c>
      <c r="BW79" s="114">
        <v>5.4652880354505197E-2</v>
      </c>
      <c r="BX79" s="114">
        <v>2.8064992614475599E-2</v>
      </c>
      <c r="BY79" s="114">
        <v>2.2895125553914299E-2</v>
      </c>
      <c r="BZ79" s="114">
        <v>1.92023633677991E-2</v>
      </c>
      <c r="CA79" s="114">
        <v>1.4771048744460899E-2</v>
      </c>
      <c r="CB79" s="114">
        <v>1.6986706056130001E-2</v>
      </c>
      <c r="CC79" s="114">
        <v>1.10782865583456E-2</v>
      </c>
      <c r="CD79" s="114">
        <v>7.3855243722304297E-3</v>
      </c>
      <c r="CE79" s="114">
        <v>7.3855243722304297E-3</v>
      </c>
      <c r="CF79" s="114">
        <v>1.40324963072378E-2</v>
      </c>
      <c r="CG79" s="114">
        <v>8.8626292466765094E-3</v>
      </c>
      <c r="CH79" s="114">
        <v>7.3855243722304297E-3</v>
      </c>
      <c r="CI79" s="114">
        <v>8.8626292466765094E-3</v>
      </c>
      <c r="CJ79" s="114">
        <v>7.3855243722304297E-3</v>
      </c>
      <c r="CK79" s="114">
        <v>8.8626292466765094E-3</v>
      </c>
      <c r="CL79" s="114">
        <v>6.6469719350073899E-3</v>
      </c>
      <c r="CM79" s="114">
        <v>5.9084194977843396E-3</v>
      </c>
      <c r="CN79" s="114">
        <v>7.3855243722304297E-3</v>
      </c>
      <c r="CO79" s="114">
        <v>2.9542097488921698E-3</v>
      </c>
      <c r="CP79" s="114">
        <v>5.1698670605612998E-3</v>
      </c>
      <c r="CQ79" s="114">
        <v>3.6927621861152101E-3</v>
      </c>
      <c r="CR79" s="114">
        <v>4.4313146233382599E-3</v>
      </c>
      <c r="CS79" s="114">
        <v>4.4313146233382599E-3</v>
      </c>
      <c r="CT79" s="114">
        <v>6.6469719350073899E-3</v>
      </c>
      <c r="CU79" s="114">
        <v>2.9542097488921698E-3</v>
      </c>
      <c r="CV79" s="114">
        <v>2.9542097488921698E-3</v>
      </c>
      <c r="CW79" s="114">
        <v>2.9542097488921698E-3</v>
      </c>
      <c r="CX79" s="114">
        <v>2.21565731166913E-3</v>
      </c>
      <c r="CY79" s="114">
        <v>1.9940915805022202E-2</v>
      </c>
    </row>
    <row r="80" spans="2:103" x14ac:dyDescent="0.2">
      <c r="B80" s="112">
        <v>0.71</v>
      </c>
      <c r="C80" s="114">
        <v>0</v>
      </c>
      <c r="D80" s="114">
        <v>0</v>
      </c>
      <c r="E80" s="114">
        <v>0</v>
      </c>
      <c r="F80" s="114">
        <v>0</v>
      </c>
      <c r="G80" s="114">
        <v>0</v>
      </c>
      <c r="H80" s="114">
        <v>0</v>
      </c>
      <c r="I80" s="114">
        <v>0</v>
      </c>
      <c r="J80" s="114">
        <v>0</v>
      </c>
      <c r="K80" s="114">
        <v>0</v>
      </c>
      <c r="L80" s="114">
        <v>0</v>
      </c>
      <c r="M80" s="114">
        <v>0</v>
      </c>
      <c r="N80" s="114">
        <v>0</v>
      </c>
      <c r="O80" s="114">
        <v>0</v>
      </c>
      <c r="P80" s="114">
        <v>0</v>
      </c>
      <c r="Q80" s="114">
        <v>0</v>
      </c>
      <c r="R80" s="114">
        <v>0</v>
      </c>
      <c r="S80" s="114">
        <v>7.4128984432913299E-4</v>
      </c>
      <c r="T80" s="114">
        <v>0</v>
      </c>
      <c r="U80" s="114">
        <v>0</v>
      </c>
      <c r="V80" s="114">
        <v>7.4128984432913299E-4</v>
      </c>
      <c r="W80" s="114">
        <v>0</v>
      </c>
      <c r="X80" s="114">
        <v>0</v>
      </c>
      <c r="Y80" s="114">
        <v>0</v>
      </c>
      <c r="Z80" s="114">
        <v>7.4128984432913299E-4</v>
      </c>
      <c r="AA80" s="114">
        <v>0</v>
      </c>
      <c r="AB80" s="114">
        <v>7.4128984432913299E-4</v>
      </c>
      <c r="AC80" s="114">
        <v>7.4128984432913299E-4</v>
      </c>
      <c r="AD80" s="114">
        <v>7.4128984432913299E-4</v>
      </c>
      <c r="AE80" s="114">
        <v>7.4128984432913299E-4</v>
      </c>
      <c r="AF80" s="114">
        <v>7.4128984432913299E-4</v>
      </c>
      <c r="AG80" s="114">
        <v>7.4128984432913299E-4</v>
      </c>
      <c r="AH80" s="114">
        <v>1.4825796886582701E-3</v>
      </c>
      <c r="AI80" s="114">
        <v>2.9651593773165302E-3</v>
      </c>
      <c r="AJ80" s="114">
        <v>1.4825796886582701E-3</v>
      </c>
      <c r="AK80" s="114">
        <v>1.4825796886582701E-3</v>
      </c>
      <c r="AL80" s="114">
        <v>2.9651593773165302E-3</v>
      </c>
      <c r="AM80" s="114">
        <v>2.2238695329874002E-3</v>
      </c>
      <c r="AN80" s="114">
        <v>3.7064492216456598E-3</v>
      </c>
      <c r="AO80" s="114">
        <v>2.2238695329874002E-3</v>
      </c>
      <c r="AP80" s="114">
        <v>2.9651593773165302E-3</v>
      </c>
      <c r="AQ80" s="114">
        <v>6.6716085989621896E-3</v>
      </c>
      <c r="AR80" s="114">
        <v>2.9651593773165302E-3</v>
      </c>
      <c r="AS80" s="114">
        <v>3.7064492216456598E-3</v>
      </c>
      <c r="AT80" s="114">
        <v>7.4128984432913299E-4</v>
      </c>
      <c r="AU80" s="114">
        <v>5.9303187546330604E-3</v>
      </c>
      <c r="AV80" s="114">
        <v>5.1890289103039304E-3</v>
      </c>
      <c r="AW80" s="114">
        <v>3.7064492216456598E-3</v>
      </c>
      <c r="AX80" s="114">
        <v>2.9651593773165302E-3</v>
      </c>
      <c r="AY80" s="114">
        <v>2.2238695329874002E-3</v>
      </c>
      <c r="AZ80" s="114">
        <v>5.9303187546330604E-3</v>
      </c>
      <c r="BA80" s="114">
        <v>5.9303187546330604E-3</v>
      </c>
      <c r="BB80" s="114">
        <v>5.9303187546330604E-3</v>
      </c>
      <c r="BC80" s="114">
        <v>4.4477390659748003E-3</v>
      </c>
      <c r="BD80" s="114">
        <v>5.9303187546330604E-3</v>
      </c>
      <c r="BE80" s="114">
        <v>5.9303187546330604E-3</v>
      </c>
      <c r="BF80" s="114">
        <v>9.6367679762787307E-3</v>
      </c>
      <c r="BG80" s="114">
        <v>9.6367679762787307E-3</v>
      </c>
      <c r="BH80" s="114">
        <v>1.0378057820607901E-2</v>
      </c>
      <c r="BI80" s="114">
        <v>1.0378057820607901E-2</v>
      </c>
      <c r="BJ80" s="114">
        <v>9.6367679762787307E-3</v>
      </c>
      <c r="BK80" s="114">
        <v>8.1541882876204601E-3</v>
      </c>
      <c r="BL80" s="114">
        <v>1.0378057820607901E-2</v>
      </c>
      <c r="BM80" s="114">
        <v>1.18606375092661E-2</v>
      </c>
      <c r="BN80" s="114">
        <v>1.5567086730911801E-2</v>
      </c>
      <c r="BO80" s="114">
        <v>2.37212750185322E-2</v>
      </c>
      <c r="BP80" s="114">
        <v>2.2238695329873999E-2</v>
      </c>
      <c r="BQ80" s="114">
        <v>3.0392883617494398E-2</v>
      </c>
      <c r="BR80" s="114">
        <v>4.7442550037064497E-2</v>
      </c>
      <c r="BS80" s="114">
        <v>5.2631578947368397E-2</v>
      </c>
      <c r="BT80" s="114">
        <v>7.3387694588584101E-2</v>
      </c>
      <c r="BU80" s="114">
        <v>9.4143810229799896E-2</v>
      </c>
      <c r="BV80" s="114">
        <v>7.9318013343217197E-2</v>
      </c>
      <c r="BW80" s="114">
        <v>5.7079318013343198E-2</v>
      </c>
      <c r="BX80" s="114">
        <v>3.7805782060785803E-2</v>
      </c>
      <c r="BY80" s="114">
        <v>3.0392883617494398E-2</v>
      </c>
      <c r="BZ80" s="114">
        <v>2.66864343958488E-2</v>
      </c>
      <c r="CA80" s="114">
        <v>2.5203854707190498E-2</v>
      </c>
      <c r="CB80" s="114">
        <v>2.2238695329873999E-2</v>
      </c>
      <c r="CC80" s="114">
        <v>1.85322461082283E-2</v>
      </c>
      <c r="CD80" s="114">
        <v>1.6308376575240899E-2</v>
      </c>
      <c r="CE80" s="114">
        <v>1.6308376575240899E-2</v>
      </c>
      <c r="CF80" s="114">
        <v>1.1119347664936999E-2</v>
      </c>
      <c r="CG80" s="114">
        <v>9.6367679762787307E-3</v>
      </c>
      <c r="CH80" s="114">
        <v>9.6367679762787307E-3</v>
      </c>
      <c r="CI80" s="114">
        <v>5.1890289103039304E-3</v>
      </c>
      <c r="CJ80" s="114">
        <v>6.6716085989621896E-3</v>
      </c>
      <c r="CK80" s="114">
        <v>5.1890289103039304E-3</v>
      </c>
      <c r="CL80" s="114">
        <v>8.1541882876204601E-3</v>
      </c>
      <c r="CM80" s="114">
        <v>8.1541882876204601E-3</v>
      </c>
      <c r="CN80" s="114">
        <v>8.8954781319495902E-3</v>
      </c>
      <c r="CO80" s="114">
        <v>4.4477390659748003E-3</v>
      </c>
      <c r="CP80" s="114">
        <v>3.7064492216456598E-3</v>
      </c>
      <c r="CQ80" s="114">
        <v>5.9303187546330604E-3</v>
      </c>
      <c r="CR80" s="114">
        <v>5.1890289103039304E-3</v>
      </c>
      <c r="CS80" s="114">
        <v>2.9651593773165302E-3</v>
      </c>
      <c r="CT80" s="114">
        <v>8.1541882876204601E-3</v>
      </c>
      <c r="CU80" s="114">
        <v>6.6716085989621896E-3</v>
      </c>
      <c r="CV80" s="114">
        <v>2.9651593773165302E-3</v>
      </c>
      <c r="CW80" s="114">
        <v>2.2238695329874002E-3</v>
      </c>
      <c r="CX80" s="114">
        <v>1.4825796886582701E-3</v>
      </c>
      <c r="CY80" s="114">
        <v>1.7790956263899201E-2</v>
      </c>
    </row>
    <row r="81" spans="2:103" x14ac:dyDescent="0.2">
      <c r="B81" s="112">
        <v>0.72</v>
      </c>
      <c r="C81" s="114">
        <v>0</v>
      </c>
      <c r="D81" s="114">
        <v>0</v>
      </c>
      <c r="E81" s="114">
        <v>0</v>
      </c>
      <c r="F81" s="114">
        <v>0</v>
      </c>
      <c r="G81" s="114">
        <v>0</v>
      </c>
      <c r="H81" s="114">
        <v>0</v>
      </c>
      <c r="I81" s="114">
        <v>0</v>
      </c>
      <c r="J81" s="114">
        <v>0</v>
      </c>
      <c r="K81" s="114">
        <v>0</v>
      </c>
      <c r="L81" s="114">
        <v>0</v>
      </c>
      <c r="M81" s="114">
        <v>0</v>
      </c>
      <c r="N81" s="114">
        <v>0</v>
      </c>
      <c r="O81" s="114">
        <v>0</v>
      </c>
      <c r="P81" s="114">
        <v>0</v>
      </c>
      <c r="Q81" s="114">
        <v>0</v>
      </c>
      <c r="R81" s="114">
        <v>0</v>
      </c>
      <c r="S81" s="114">
        <v>0</v>
      </c>
      <c r="T81" s="114">
        <v>0</v>
      </c>
      <c r="U81" s="114">
        <v>0</v>
      </c>
      <c r="V81" s="114">
        <v>0</v>
      </c>
      <c r="W81" s="114">
        <v>7.4019245003701002E-4</v>
      </c>
      <c r="X81" s="114">
        <v>0</v>
      </c>
      <c r="Y81" s="114">
        <v>7.4019245003701002E-4</v>
      </c>
      <c r="Z81" s="114">
        <v>0</v>
      </c>
      <c r="AA81" s="114">
        <v>1.48038490007402E-3</v>
      </c>
      <c r="AB81" s="114">
        <v>7.4019245003701002E-4</v>
      </c>
      <c r="AC81" s="114">
        <v>0</v>
      </c>
      <c r="AD81" s="114">
        <v>7.4019245003701002E-4</v>
      </c>
      <c r="AE81" s="114">
        <v>7.4019245003701002E-4</v>
      </c>
      <c r="AF81" s="114">
        <v>1.48038490007402E-3</v>
      </c>
      <c r="AG81" s="114">
        <v>2.2205773501110301E-3</v>
      </c>
      <c r="AH81" s="114">
        <v>2.2205773501110301E-3</v>
      </c>
      <c r="AI81" s="114">
        <v>7.4019245003701002E-4</v>
      </c>
      <c r="AJ81" s="114">
        <v>2.2205773501110301E-3</v>
      </c>
      <c r="AK81" s="114">
        <v>2.9607698001480401E-3</v>
      </c>
      <c r="AL81" s="114">
        <v>1.48038490007402E-3</v>
      </c>
      <c r="AM81" s="114">
        <v>2.2205773501110301E-3</v>
      </c>
      <c r="AN81" s="114">
        <v>4.4411547002220601E-3</v>
      </c>
      <c r="AO81" s="114">
        <v>2.9607698001480401E-3</v>
      </c>
      <c r="AP81" s="114">
        <v>3.7009622501850501E-3</v>
      </c>
      <c r="AQ81" s="114">
        <v>1.48038490007402E-3</v>
      </c>
      <c r="AR81" s="114">
        <v>7.4019245003701002E-4</v>
      </c>
      <c r="AS81" s="114">
        <v>2.9607698001480401E-3</v>
      </c>
      <c r="AT81" s="114">
        <v>2.2205773501110301E-3</v>
      </c>
      <c r="AU81" s="114">
        <v>2.2205773501110301E-3</v>
      </c>
      <c r="AV81" s="114">
        <v>1.48038490007402E-3</v>
      </c>
      <c r="AW81" s="114">
        <v>7.4019245003701002E-3</v>
      </c>
      <c r="AX81" s="114">
        <v>4.4411547002220601E-3</v>
      </c>
      <c r="AY81" s="114">
        <v>3.7009622501850501E-3</v>
      </c>
      <c r="AZ81" s="114">
        <v>8.1421169504071102E-3</v>
      </c>
      <c r="BA81" s="114">
        <v>5.9215396002960802E-3</v>
      </c>
      <c r="BB81" s="114">
        <v>5.9215396002960802E-3</v>
      </c>
      <c r="BC81" s="114">
        <v>5.9215396002960802E-3</v>
      </c>
      <c r="BD81" s="114">
        <v>2.9607698001480401E-3</v>
      </c>
      <c r="BE81" s="114">
        <v>5.1813471502590702E-3</v>
      </c>
      <c r="BF81" s="114">
        <v>1.03626943005181E-2</v>
      </c>
      <c r="BG81" s="114">
        <v>9.6225018504811303E-3</v>
      </c>
      <c r="BH81" s="114">
        <v>8.1421169504071102E-3</v>
      </c>
      <c r="BI81" s="114">
        <v>7.4019245003701002E-3</v>
      </c>
      <c r="BJ81" s="114">
        <v>1.03626943005181E-2</v>
      </c>
      <c r="BK81" s="114">
        <v>5.9215396002960802E-3</v>
      </c>
      <c r="BL81" s="114">
        <v>1.11028867505551E-2</v>
      </c>
      <c r="BM81" s="114">
        <v>1.03626943005181E-2</v>
      </c>
      <c r="BN81" s="114">
        <v>1.18430792005922E-2</v>
      </c>
      <c r="BO81" s="114">
        <v>1.25832716506292E-2</v>
      </c>
      <c r="BP81" s="114">
        <v>1.55440414507772E-2</v>
      </c>
      <c r="BQ81" s="114">
        <v>3.2568467801628399E-2</v>
      </c>
      <c r="BR81" s="114">
        <v>2.8127313101406402E-2</v>
      </c>
      <c r="BS81" s="114">
        <v>3.1828275351591398E-2</v>
      </c>
      <c r="BT81" s="114">
        <v>4.36713545521836E-2</v>
      </c>
      <c r="BU81" s="114">
        <v>8.21613619541081E-2</v>
      </c>
      <c r="BV81" s="114">
        <v>0.133974833456699</v>
      </c>
      <c r="BW81" s="114">
        <v>7.1058475203552907E-2</v>
      </c>
      <c r="BX81" s="114">
        <v>5.5514433752775698E-2</v>
      </c>
      <c r="BY81" s="114">
        <v>5.1073279052553697E-2</v>
      </c>
      <c r="BZ81" s="114">
        <v>2.8127313101406402E-2</v>
      </c>
      <c r="CA81" s="114">
        <v>3.1828275351591398E-2</v>
      </c>
      <c r="CB81" s="114">
        <v>2.2945965951147299E-2</v>
      </c>
      <c r="CC81" s="114">
        <v>1.18430792005922E-2</v>
      </c>
      <c r="CD81" s="114">
        <v>1.7764618800888199E-2</v>
      </c>
      <c r="CE81" s="114">
        <v>1.18430792005922E-2</v>
      </c>
      <c r="CF81" s="114">
        <v>5.9215396002960802E-3</v>
      </c>
      <c r="CG81" s="114">
        <v>1.7024426350851201E-2</v>
      </c>
      <c r="CH81" s="114">
        <v>1.11028867505551E-2</v>
      </c>
      <c r="CI81" s="114">
        <v>1.4063656550703201E-2</v>
      </c>
      <c r="CJ81" s="114">
        <v>1.25832716506292E-2</v>
      </c>
      <c r="CK81" s="114">
        <v>4.4411547002220601E-3</v>
      </c>
      <c r="CL81" s="114">
        <v>5.1813471502590702E-3</v>
      </c>
      <c r="CM81" s="114">
        <v>5.1813471502590702E-3</v>
      </c>
      <c r="CN81" s="114">
        <v>8.8823094004441203E-3</v>
      </c>
      <c r="CO81" s="114">
        <v>2.2205773501110301E-3</v>
      </c>
      <c r="CP81" s="114">
        <v>1.48038490007402E-3</v>
      </c>
      <c r="CQ81" s="114">
        <v>8.1421169504071102E-3</v>
      </c>
      <c r="CR81" s="114">
        <v>4.4411547002220601E-3</v>
      </c>
      <c r="CS81" s="114">
        <v>2.9607698001480401E-3</v>
      </c>
      <c r="CT81" s="114">
        <v>7.4019245003701002E-4</v>
      </c>
      <c r="CU81" s="114">
        <v>2.2205773501110301E-3</v>
      </c>
      <c r="CV81" s="114">
        <v>8.8823094004441203E-3</v>
      </c>
      <c r="CW81" s="114">
        <v>2.2205773501110301E-3</v>
      </c>
      <c r="CX81" s="114">
        <v>2.2205773501110301E-3</v>
      </c>
      <c r="CY81" s="114">
        <v>1.99851961509993E-2</v>
      </c>
    </row>
    <row r="82" spans="2:103" x14ac:dyDescent="0.2">
      <c r="B82" s="112">
        <v>0.73</v>
      </c>
      <c r="C82" s="114">
        <v>0</v>
      </c>
      <c r="D82" s="114">
        <v>0</v>
      </c>
      <c r="E82" s="114">
        <v>0</v>
      </c>
      <c r="F82" s="114">
        <v>0</v>
      </c>
      <c r="G82" s="114">
        <v>0</v>
      </c>
      <c r="H82" s="114">
        <v>0</v>
      </c>
      <c r="I82" s="114">
        <v>0</v>
      </c>
      <c r="J82" s="114">
        <v>0</v>
      </c>
      <c r="K82" s="114">
        <v>0</v>
      </c>
      <c r="L82" s="114">
        <v>0</v>
      </c>
      <c r="M82" s="114">
        <v>0</v>
      </c>
      <c r="N82" s="114">
        <v>0</v>
      </c>
      <c r="O82" s="114">
        <v>0</v>
      </c>
      <c r="P82" s="114">
        <v>0</v>
      </c>
      <c r="Q82" s="114">
        <v>0</v>
      </c>
      <c r="R82" s="114">
        <v>0</v>
      </c>
      <c r="S82" s="114">
        <v>0</v>
      </c>
      <c r="T82" s="114">
        <v>0</v>
      </c>
      <c r="U82" s="114">
        <v>0</v>
      </c>
      <c r="V82" s="114">
        <v>0</v>
      </c>
      <c r="W82" s="114">
        <v>1.4869888475836401E-3</v>
      </c>
      <c r="X82" s="114">
        <v>0</v>
      </c>
      <c r="Y82" s="114">
        <v>1.4869888475836401E-3</v>
      </c>
      <c r="Z82" s="114">
        <v>0</v>
      </c>
      <c r="AA82" s="114">
        <v>7.4349442379182198E-4</v>
      </c>
      <c r="AB82" s="114">
        <v>0</v>
      </c>
      <c r="AC82" s="114">
        <v>1.4869888475836401E-3</v>
      </c>
      <c r="AD82" s="114">
        <v>7.4349442379182198E-4</v>
      </c>
      <c r="AE82" s="114">
        <v>1.4869888475836401E-3</v>
      </c>
      <c r="AF82" s="114">
        <v>7.4349442379182198E-4</v>
      </c>
      <c r="AG82" s="114">
        <v>2.23048327137546E-3</v>
      </c>
      <c r="AH82" s="114">
        <v>0</v>
      </c>
      <c r="AI82" s="114">
        <v>1.4869888475836401E-3</v>
      </c>
      <c r="AJ82" s="114">
        <v>0</v>
      </c>
      <c r="AK82" s="114">
        <v>7.4349442379182198E-4</v>
      </c>
      <c r="AL82" s="114">
        <v>2.9739776951672901E-3</v>
      </c>
      <c r="AM82" s="114">
        <v>0</v>
      </c>
      <c r="AN82" s="114">
        <v>2.23048327137546E-3</v>
      </c>
      <c r="AO82" s="114">
        <v>7.4349442379182198E-4</v>
      </c>
      <c r="AP82" s="114">
        <v>2.9739776951672901E-3</v>
      </c>
      <c r="AQ82" s="114">
        <v>3.7174721189591098E-3</v>
      </c>
      <c r="AR82" s="114">
        <v>2.23048327137546E-3</v>
      </c>
      <c r="AS82" s="114">
        <v>2.23048327137546E-3</v>
      </c>
      <c r="AT82" s="114">
        <v>2.9739776951672901E-3</v>
      </c>
      <c r="AU82" s="114">
        <v>4.4609665427509304E-3</v>
      </c>
      <c r="AV82" s="114">
        <v>2.23048327137546E-3</v>
      </c>
      <c r="AW82" s="114">
        <v>4.4609665427509304E-3</v>
      </c>
      <c r="AX82" s="114">
        <v>5.2044609665427496E-3</v>
      </c>
      <c r="AY82" s="114">
        <v>5.9479553903345698E-3</v>
      </c>
      <c r="AZ82" s="114">
        <v>5.9479553903345698E-3</v>
      </c>
      <c r="BA82" s="114">
        <v>1.4869888475836401E-3</v>
      </c>
      <c r="BB82" s="114">
        <v>5.2044609665427496E-3</v>
      </c>
      <c r="BC82" s="114">
        <v>2.9739776951672901E-3</v>
      </c>
      <c r="BD82" s="114">
        <v>7.4349442379182196E-3</v>
      </c>
      <c r="BE82" s="114">
        <v>8.1784386617100406E-3</v>
      </c>
      <c r="BF82" s="114">
        <v>1.4869888475836401E-3</v>
      </c>
      <c r="BG82" s="114">
        <v>9.6654275092936792E-3</v>
      </c>
      <c r="BH82" s="114">
        <v>8.1784386617100406E-3</v>
      </c>
      <c r="BI82" s="114">
        <v>1.0408921933085499E-2</v>
      </c>
      <c r="BJ82" s="114">
        <v>7.4349442379182196E-3</v>
      </c>
      <c r="BK82" s="114">
        <v>7.4349442379182196E-3</v>
      </c>
      <c r="BL82" s="114">
        <v>9.6654275092936792E-3</v>
      </c>
      <c r="BM82" s="114">
        <v>8.1784386617100406E-3</v>
      </c>
      <c r="BN82" s="114">
        <v>1.41263940520446E-2</v>
      </c>
      <c r="BO82" s="114">
        <v>1.93308550185874E-2</v>
      </c>
      <c r="BP82" s="114">
        <v>2.0817843866170999E-2</v>
      </c>
      <c r="BQ82" s="114">
        <v>1.6356877323420099E-2</v>
      </c>
      <c r="BR82" s="114">
        <v>2.37918215613383E-2</v>
      </c>
      <c r="BS82" s="114">
        <v>3.1970260223048302E-2</v>
      </c>
      <c r="BT82" s="114">
        <v>4.6096654275092901E-2</v>
      </c>
      <c r="BU82" s="114">
        <v>5.3531598513011203E-2</v>
      </c>
      <c r="BV82" s="114">
        <v>6.8401486988847598E-2</v>
      </c>
      <c r="BW82" s="114">
        <v>0.102602230483271</v>
      </c>
      <c r="BX82" s="114">
        <v>8.8475836431226806E-2</v>
      </c>
      <c r="BY82" s="114">
        <v>6.3940520446096702E-2</v>
      </c>
      <c r="BZ82" s="114">
        <v>3.8661710037174703E-2</v>
      </c>
      <c r="CA82" s="114">
        <v>2.3048327137546499E-2</v>
      </c>
      <c r="CB82" s="114">
        <v>3.4200743494423799E-2</v>
      </c>
      <c r="CC82" s="114">
        <v>2.4535315985130101E-2</v>
      </c>
      <c r="CD82" s="114">
        <v>1.41263940520446E-2</v>
      </c>
      <c r="CE82" s="114">
        <v>1.11524163568773E-2</v>
      </c>
      <c r="CF82" s="114">
        <v>1.0408921933085499E-2</v>
      </c>
      <c r="CG82" s="114">
        <v>1.7843866171003701E-2</v>
      </c>
      <c r="CH82" s="114">
        <v>7.4349442379182196E-3</v>
      </c>
      <c r="CI82" s="114">
        <v>8.1784386617100406E-3</v>
      </c>
      <c r="CJ82" s="114">
        <v>1.2639405204461E-2</v>
      </c>
      <c r="CK82" s="114">
        <v>5.9479553903345698E-3</v>
      </c>
      <c r="CL82" s="114">
        <v>6.6914498141263899E-3</v>
      </c>
      <c r="CM82" s="114">
        <v>1.11524163568773E-2</v>
      </c>
      <c r="CN82" s="114">
        <v>5.2044609665427496E-3</v>
      </c>
      <c r="CO82" s="114">
        <v>6.6914498141263899E-3</v>
      </c>
      <c r="CP82" s="114">
        <v>7.4349442379182196E-3</v>
      </c>
      <c r="CQ82" s="114">
        <v>4.4609665427509304E-3</v>
      </c>
      <c r="CR82" s="114">
        <v>8.1784386617100406E-3</v>
      </c>
      <c r="CS82" s="114">
        <v>4.4609665427509304E-3</v>
      </c>
      <c r="CT82" s="114">
        <v>5.9479553903345698E-3</v>
      </c>
      <c r="CU82" s="114">
        <v>2.23048327137546E-3</v>
      </c>
      <c r="CV82" s="114">
        <v>6.6914498141263899E-3</v>
      </c>
      <c r="CW82" s="114">
        <v>2.23048327137546E-3</v>
      </c>
      <c r="CX82" s="114">
        <v>2.9739776951672901E-3</v>
      </c>
      <c r="CY82" s="114">
        <v>1.93308550185874E-2</v>
      </c>
    </row>
    <row r="83" spans="2:103" x14ac:dyDescent="0.2">
      <c r="B83" s="112">
        <v>0.74</v>
      </c>
      <c r="C83" s="114">
        <v>0</v>
      </c>
      <c r="D83" s="114">
        <v>0</v>
      </c>
      <c r="E83" s="114">
        <v>0</v>
      </c>
      <c r="F83" s="114">
        <v>0</v>
      </c>
      <c r="G83" s="114">
        <v>0</v>
      </c>
      <c r="H83" s="114">
        <v>0</v>
      </c>
      <c r="I83" s="114">
        <v>0</v>
      </c>
      <c r="J83" s="114">
        <v>0</v>
      </c>
      <c r="K83" s="114">
        <v>0</v>
      </c>
      <c r="L83" s="114">
        <v>0</v>
      </c>
      <c r="M83" s="114">
        <v>0</v>
      </c>
      <c r="N83" s="114">
        <v>0</v>
      </c>
      <c r="O83" s="114">
        <v>0</v>
      </c>
      <c r="P83" s="114">
        <v>0</v>
      </c>
      <c r="Q83" s="114">
        <v>0</v>
      </c>
      <c r="R83" s="114">
        <v>0</v>
      </c>
      <c r="S83" s="114">
        <v>0</v>
      </c>
      <c r="T83" s="114">
        <v>0</v>
      </c>
      <c r="U83" s="114">
        <v>0</v>
      </c>
      <c r="V83" s="114">
        <v>0</v>
      </c>
      <c r="W83" s="114">
        <v>0</v>
      </c>
      <c r="X83" s="114">
        <v>7.0323488045007001E-4</v>
      </c>
      <c r="Y83" s="114">
        <v>0</v>
      </c>
      <c r="Z83" s="114">
        <v>0</v>
      </c>
      <c r="AA83" s="114">
        <v>7.0323488045007001E-4</v>
      </c>
      <c r="AB83" s="114">
        <v>0</v>
      </c>
      <c r="AC83" s="114">
        <v>7.0323488045007001E-4</v>
      </c>
      <c r="AD83" s="114">
        <v>7.0323488045007001E-4</v>
      </c>
      <c r="AE83" s="114">
        <v>0</v>
      </c>
      <c r="AF83" s="114">
        <v>7.0323488045007001E-4</v>
      </c>
      <c r="AG83" s="114">
        <v>1.40646976090014E-3</v>
      </c>
      <c r="AH83" s="114">
        <v>1.40646976090014E-3</v>
      </c>
      <c r="AI83" s="114">
        <v>7.0323488045007001E-4</v>
      </c>
      <c r="AJ83" s="114">
        <v>7.0323488045007001E-4</v>
      </c>
      <c r="AK83" s="114">
        <v>7.0323488045007001E-4</v>
      </c>
      <c r="AL83" s="114">
        <v>1.40646976090014E-3</v>
      </c>
      <c r="AM83" s="114">
        <v>2.1097046413502099E-3</v>
      </c>
      <c r="AN83" s="114">
        <v>7.0323488045007001E-4</v>
      </c>
      <c r="AO83" s="114">
        <v>0</v>
      </c>
      <c r="AP83" s="114">
        <v>2.81293952180028E-3</v>
      </c>
      <c r="AQ83" s="114">
        <v>2.81293952180028E-3</v>
      </c>
      <c r="AR83" s="114">
        <v>2.1097046413502099E-3</v>
      </c>
      <c r="AS83" s="114">
        <v>2.1097046413502099E-3</v>
      </c>
      <c r="AT83" s="114">
        <v>2.1097046413502099E-3</v>
      </c>
      <c r="AU83" s="114">
        <v>2.81293952180028E-3</v>
      </c>
      <c r="AV83" s="114">
        <v>3.5161744022503502E-3</v>
      </c>
      <c r="AW83" s="114">
        <v>7.7355836849507696E-3</v>
      </c>
      <c r="AX83" s="114">
        <v>3.5161744022503502E-3</v>
      </c>
      <c r="AY83" s="114">
        <v>7.0323488045007001E-4</v>
      </c>
      <c r="AZ83" s="114">
        <v>3.5161744022503502E-3</v>
      </c>
      <c r="BA83" s="114">
        <v>5.6258790436005601E-3</v>
      </c>
      <c r="BB83" s="114">
        <v>4.2194092827004199E-3</v>
      </c>
      <c r="BC83" s="114">
        <v>4.92264416315049E-3</v>
      </c>
      <c r="BD83" s="114">
        <v>2.81293952180028E-3</v>
      </c>
      <c r="BE83" s="114">
        <v>4.92264416315049E-3</v>
      </c>
      <c r="BF83" s="114">
        <v>9.1420534458509107E-3</v>
      </c>
      <c r="BG83" s="114">
        <v>7.7355836849507696E-3</v>
      </c>
      <c r="BH83" s="114">
        <v>8.4388185654008397E-3</v>
      </c>
      <c r="BI83" s="114">
        <v>7.0323488045007003E-3</v>
      </c>
      <c r="BJ83" s="114">
        <v>5.6258790436005601E-3</v>
      </c>
      <c r="BK83" s="114">
        <v>4.92264416315049E-3</v>
      </c>
      <c r="BL83" s="114">
        <v>8.4388185654008397E-3</v>
      </c>
      <c r="BM83" s="114">
        <v>7.0323488045007003E-3</v>
      </c>
      <c r="BN83" s="114">
        <v>8.4388185654008397E-3</v>
      </c>
      <c r="BO83" s="114">
        <v>1.05485232067511E-2</v>
      </c>
      <c r="BP83" s="114">
        <v>1.26582278481013E-2</v>
      </c>
      <c r="BQ83" s="114">
        <v>1.5471167369901499E-2</v>
      </c>
      <c r="BR83" s="114">
        <v>2.1800281293952201E-2</v>
      </c>
      <c r="BS83" s="114">
        <v>2.3206751054852301E-2</v>
      </c>
      <c r="BT83" s="114">
        <v>2.9535864978902999E-2</v>
      </c>
      <c r="BU83" s="114">
        <v>4.4303797468354403E-2</v>
      </c>
      <c r="BV83" s="114">
        <v>4.0787623066104103E-2</v>
      </c>
      <c r="BW83" s="114">
        <v>8.3684950773558406E-2</v>
      </c>
      <c r="BX83" s="114">
        <v>0.13994374120956399</v>
      </c>
      <c r="BY83" s="114">
        <v>9.1420534458509103E-2</v>
      </c>
      <c r="BZ83" s="114">
        <v>6.6104078762306603E-2</v>
      </c>
      <c r="CA83" s="114">
        <v>4.2897327707454302E-2</v>
      </c>
      <c r="CB83" s="114">
        <v>3.0239099859353E-2</v>
      </c>
      <c r="CC83" s="114">
        <v>2.4613220815752498E-2</v>
      </c>
      <c r="CD83" s="114">
        <v>1.8987341772151899E-2</v>
      </c>
      <c r="CE83" s="114">
        <v>2.1097046413502098E-2</v>
      </c>
      <c r="CF83" s="114">
        <v>1.68776371308017E-2</v>
      </c>
      <c r="CG83" s="114">
        <v>1.05485232067511E-2</v>
      </c>
      <c r="CH83" s="114">
        <v>1.33614627285513E-2</v>
      </c>
      <c r="CI83" s="114">
        <v>6.3291139240506302E-3</v>
      </c>
      <c r="CJ83" s="114">
        <v>8.4388185654008397E-3</v>
      </c>
      <c r="CK83" s="114">
        <v>7.7355836849507696E-3</v>
      </c>
      <c r="CL83" s="114">
        <v>5.6258790436005601E-3</v>
      </c>
      <c r="CM83" s="114">
        <v>9.1420534458509107E-3</v>
      </c>
      <c r="CN83" s="114">
        <v>9.8452883263009904E-3</v>
      </c>
      <c r="CO83" s="114">
        <v>4.92264416315049E-3</v>
      </c>
      <c r="CP83" s="114">
        <v>4.2194092827004199E-3</v>
      </c>
      <c r="CQ83" s="114">
        <v>4.2194092827004199E-3</v>
      </c>
      <c r="CR83" s="114">
        <v>4.2194092827004199E-3</v>
      </c>
      <c r="CS83" s="114">
        <v>3.5161744022503502E-3</v>
      </c>
      <c r="CT83" s="114">
        <v>5.6258790436005601E-3</v>
      </c>
      <c r="CU83" s="114">
        <v>3.5161744022503502E-3</v>
      </c>
      <c r="CV83" s="114">
        <v>2.1097046413502099E-3</v>
      </c>
      <c r="CW83" s="114">
        <v>2.1097046413502099E-3</v>
      </c>
      <c r="CX83" s="114">
        <v>4.2194092827004199E-3</v>
      </c>
      <c r="CY83" s="114">
        <v>2.0393811533052E-2</v>
      </c>
    </row>
    <row r="84" spans="2:103" x14ac:dyDescent="0.2">
      <c r="B84" s="112">
        <v>0.75</v>
      </c>
      <c r="C84" s="114">
        <v>0</v>
      </c>
      <c r="D84" s="114">
        <v>0</v>
      </c>
      <c r="E84" s="114">
        <v>0</v>
      </c>
      <c r="F84" s="114">
        <v>0</v>
      </c>
      <c r="G84" s="114">
        <v>0</v>
      </c>
      <c r="H84" s="114">
        <v>0</v>
      </c>
      <c r="I84" s="114">
        <v>0</v>
      </c>
      <c r="J84" s="114">
        <v>0</v>
      </c>
      <c r="K84" s="114">
        <v>0</v>
      </c>
      <c r="L84" s="114">
        <v>0</v>
      </c>
      <c r="M84" s="114">
        <v>0</v>
      </c>
      <c r="N84" s="114">
        <v>0</v>
      </c>
      <c r="O84" s="114">
        <v>0</v>
      </c>
      <c r="P84" s="114">
        <v>0</v>
      </c>
      <c r="Q84" s="114">
        <v>0</v>
      </c>
      <c r="R84" s="114">
        <v>0</v>
      </c>
      <c r="S84" s="114">
        <v>0</v>
      </c>
      <c r="T84" s="114">
        <v>0</v>
      </c>
      <c r="U84" s="114">
        <v>0</v>
      </c>
      <c r="V84" s="114">
        <v>6.3371356147021499E-4</v>
      </c>
      <c r="W84" s="114">
        <v>6.3371356147021499E-4</v>
      </c>
      <c r="X84" s="114">
        <v>1.26742712294043E-3</v>
      </c>
      <c r="Y84" s="114">
        <v>0</v>
      </c>
      <c r="Z84" s="114">
        <v>0</v>
      </c>
      <c r="AA84" s="114">
        <v>0</v>
      </c>
      <c r="AB84" s="114">
        <v>0</v>
      </c>
      <c r="AC84" s="114">
        <v>1.26742712294043E-3</v>
      </c>
      <c r="AD84" s="114">
        <v>0</v>
      </c>
      <c r="AE84" s="114">
        <v>1.26742712294043E-3</v>
      </c>
      <c r="AF84" s="114">
        <v>3.1685678073510798E-3</v>
      </c>
      <c r="AG84" s="114">
        <v>6.3371356147021499E-4</v>
      </c>
      <c r="AH84" s="114">
        <v>6.3371356147021499E-4</v>
      </c>
      <c r="AI84" s="114">
        <v>1.9011406844106501E-3</v>
      </c>
      <c r="AJ84" s="114">
        <v>1.26742712294043E-3</v>
      </c>
      <c r="AK84" s="114">
        <v>0</v>
      </c>
      <c r="AL84" s="114">
        <v>1.26742712294043E-3</v>
      </c>
      <c r="AM84" s="114">
        <v>6.3371356147021499E-4</v>
      </c>
      <c r="AN84" s="114">
        <v>4.43599493029151E-3</v>
      </c>
      <c r="AO84" s="114">
        <v>1.9011406844106501E-3</v>
      </c>
      <c r="AP84" s="114">
        <v>5.7034220532319402E-3</v>
      </c>
      <c r="AQ84" s="114">
        <v>1.26742712294043E-3</v>
      </c>
      <c r="AR84" s="114">
        <v>1.26742712294043E-3</v>
      </c>
      <c r="AS84" s="114">
        <v>2.53485424588086E-3</v>
      </c>
      <c r="AT84" s="114">
        <v>1.9011406844106501E-3</v>
      </c>
      <c r="AU84" s="114">
        <v>2.53485424588086E-3</v>
      </c>
      <c r="AV84" s="114">
        <v>6.3371356147021499E-4</v>
      </c>
      <c r="AW84" s="114">
        <v>1.26742712294043E-3</v>
      </c>
      <c r="AX84" s="114">
        <v>5.0697084917617199E-3</v>
      </c>
      <c r="AY84" s="114">
        <v>3.1685678073510798E-3</v>
      </c>
      <c r="AZ84" s="114">
        <v>3.8022813688212902E-3</v>
      </c>
      <c r="BA84" s="114">
        <v>3.8022813688212902E-3</v>
      </c>
      <c r="BB84" s="114">
        <v>5.0697084917617199E-3</v>
      </c>
      <c r="BC84" s="114">
        <v>6.3371356147021501E-3</v>
      </c>
      <c r="BD84" s="114">
        <v>5.0697084917617199E-3</v>
      </c>
      <c r="BE84" s="114">
        <v>4.43599493029151E-3</v>
      </c>
      <c r="BF84" s="114">
        <v>3.8022813688212902E-3</v>
      </c>
      <c r="BG84" s="114">
        <v>5.0697084917617199E-3</v>
      </c>
      <c r="BH84" s="114">
        <v>6.9708491761723704E-3</v>
      </c>
      <c r="BI84" s="114">
        <v>6.9708491761723704E-3</v>
      </c>
      <c r="BJ84" s="114">
        <v>8.87198986058302E-3</v>
      </c>
      <c r="BK84" s="114">
        <v>2.53485424588086E-3</v>
      </c>
      <c r="BL84" s="114">
        <v>1.14068441064639E-2</v>
      </c>
      <c r="BM84" s="114">
        <v>8.87198986058302E-3</v>
      </c>
      <c r="BN84" s="114">
        <v>9.5057034220532299E-3</v>
      </c>
      <c r="BO84" s="114">
        <v>7.6045627376425898E-3</v>
      </c>
      <c r="BP84" s="114">
        <v>8.87198986058302E-3</v>
      </c>
      <c r="BQ84" s="114">
        <v>1.4575411913814999E-2</v>
      </c>
      <c r="BR84" s="114">
        <v>2.02788339670469E-2</v>
      </c>
      <c r="BS84" s="114">
        <v>9.5057034220532299E-3</v>
      </c>
      <c r="BT84" s="114">
        <v>2.02788339670469E-2</v>
      </c>
      <c r="BU84" s="114">
        <v>3.2953105196451199E-2</v>
      </c>
      <c r="BV84" s="114">
        <v>4.1825095057034203E-2</v>
      </c>
      <c r="BW84" s="114">
        <v>4.3092522179974703E-2</v>
      </c>
      <c r="BX84" s="114">
        <v>7.9214195183776898E-2</v>
      </c>
      <c r="BY84" s="114">
        <v>0.17553865652725001</v>
      </c>
      <c r="BZ84" s="114">
        <v>9.18884664131812E-2</v>
      </c>
      <c r="CA84" s="114">
        <v>6.02027883396705E-2</v>
      </c>
      <c r="CB84" s="114">
        <v>4.0557667934093801E-2</v>
      </c>
      <c r="CC84" s="114">
        <v>2.4081115335868201E-2</v>
      </c>
      <c r="CD84" s="114">
        <v>2.4081115335868201E-2</v>
      </c>
      <c r="CE84" s="114">
        <v>2.4714828897338399E-2</v>
      </c>
      <c r="CF84" s="114">
        <v>1.01394169835234E-2</v>
      </c>
      <c r="CG84" s="114">
        <v>1.2040557667934101E-2</v>
      </c>
      <c r="CH84" s="114">
        <v>1.07731305449937E-2</v>
      </c>
      <c r="CI84" s="114">
        <v>8.87198986058302E-3</v>
      </c>
      <c r="CJ84" s="114">
        <v>8.2382762991127997E-3</v>
      </c>
      <c r="CK84" s="114">
        <v>6.3371356147021501E-3</v>
      </c>
      <c r="CL84" s="114">
        <v>7.6045627376425898E-3</v>
      </c>
      <c r="CM84" s="114">
        <v>7.6045627376425898E-3</v>
      </c>
      <c r="CN84" s="114">
        <v>5.0697084917617199E-3</v>
      </c>
      <c r="CO84" s="114">
        <v>3.8022813688212902E-3</v>
      </c>
      <c r="CP84" s="114">
        <v>7.6045627376425898E-3</v>
      </c>
      <c r="CQ84" s="114">
        <v>2.53485424588086E-3</v>
      </c>
      <c r="CR84" s="114">
        <v>7.6045627376425898E-3</v>
      </c>
      <c r="CS84" s="114">
        <v>4.43599493029151E-3</v>
      </c>
      <c r="CT84" s="114">
        <v>4.43599493029151E-3</v>
      </c>
      <c r="CU84" s="114">
        <v>1.9011406844106501E-3</v>
      </c>
      <c r="CV84" s="114">
        <v>4.43599493029151E-3</v>
      </c>
      <c r="CW84" s="114">
        <v>4.43599493029151E-3</v>
      </c>
      <c r="CX84" s="114">
        <v>0</v>
      </c>
      <c r="CY84" s="114">
        <v>2.4081115335868201E-2</v>
      </c>
    </row>
    <row r="85" spans="2:103" x14ac:dyDescent="0.2">
      <c r="B85" s="112">
        <v>0.76</v>
      </c>
      <c r="C85" s="114">
        <v>0</v>
      </c>
      <c r="D85" s="114">
        <v>0</v>
      </c>
      <c r="E85" s="114">
        <v>0</v>
      </c>
      <c r="F85" s="114">
        <v>0</v>
      </c>
      <c r="G85" s="114">
        <v>0</v>
      </c>
      <c r="H85" s="114">
        <v>0</v>
      </c>
      <c r="I85" s="114">
        <v>0</v>
      </c>
      <c r="J85" s="114">
        <v>0</v>
      </c>
      <c r="K85" s="114">
        <v>0</v>
      </c>
      <c r="L85" s="114">
        <v>0</v>
      </c>
      <c r="M85" s="114">
        <v>0</v>
      </c>
      <c r="N85" s="114">
        <v>0</v>
      </c>
      <c r="O85" s="114">
        <v>0</v>
      </c>
      <c r="P85" s="114">
        <v>0</v>
      </c>
      <c r="Q85" s="114">
        <v>0</v>
      </c>
      <c r="R85" s="114">
        <v>0</v>
      </c>
      <c r="S85" s="114">
        <v>0</v>
      </c>
      <c r="T85" s="114">
        <v>0</v>
      </c>
      <c r="U85" s="114">
        <v>0</v>
      </c>
      <c r="V85" s="114">
        <v>0</v>
      </c>
      <c r="W85" s="114">
        <v>0</v>
      </c>
      <c r="X85" s="114">
        <v>0</v>
      </c>
      <c r="Y85" s="114">
        <v>0</v>
      </c>
      <c r="Z85" s="114">
        <v>0</v>
      </c>
      <c r="AA85" s="114">
        <v>1.2026458208057699E-3</v>
      </c>
      <c r="AB85" s="114">
        <v>0</v>
      </c>
      <c r="AC85" s="114">
        <v>6.0132291040288605E-4</v>
      </c>
      <c r="AD85" s="114">
        <v>6.0132291040288605E-4</v>
      </c>
      <c r="AE85" s="114">
        <v>6.0132291040288605E-4</v>
      </c>
      <c r="AF85" s="114">
        <v>0</v>
      </c>
      <c r="AG85" s="114">
        <v>6.0132291040288605E-4</v>
      </c>
      <c r="AH85" s="114">
        <v>6.0132291040288605E-4</v>
      </c>
      <c r="AI85" s="114">
        <v>6.0132291040288605E-4</v>
      </c>
      <c r="AJ85" s="114">
        <v>1.2026458208057699E-3</v>
      </c>
      <c r="AK85" s="114">
        <v>6.0132291040288605E-4</v>
      </c>
      <c r="AL85" s="114">
        <v>1.80396873120866E-3</v>
      </c>
      <c r="AM85" s="114">
        <v>1.2026458208057699E-3</v>
      </c>
      <c r="AN85" s="114">
        <v>4.2092603728202003E-3</v>
      </c>
      <c r="AO85" s="114">
        <v>1.2026458208057699E-3</v>
      </c>
      <c r="AP85" s="114">
        <v>3.60793746241732E-3</v>
      </c>
      <c r="AQ85" s="114">
        <v>1.2026458208057699E-3</v>
      </c>
      <c r="AR85" s="114">
        <v>1.2026458208057699E-3</v>
      </c>
      <c r="AS85" s="114">
        <v>3.0066145520144302E-3</v>
      </c>
      <c r="AT85" s="114">
        <v>5.41190619362598E-3</v>
      </c>
      <c r="AU85" s="114">
        <v>3.60793746241732E-3</v>
      </c>
      <c r="AV85" s="114">
        <v>6.0132291040288605E-4</v>
      </c>
      <c r="AW85" s="114">
        <v>1.80396873120866E-3</v>
      </c>
      <c r="AX85" s="114">
        <v>4.8105832832230902E-3</v>
      </c>
      <c r="AY85" s="114">
        <v>3.60793746241732E-3</v>
      </c>
      <c r="AZ85" s="114">
        <v>4.8105832832230902E-3</v>
      </c>
      <c r="BA85" s="114">
        <v>5.41190619362598E-3</v>
      </c>
      <c r="BB85" s="114">
        <v>3.0066145520144302E-3</v>
      </c>
      <c r="BC85" s="114">
        <v>3.60793746241732E-3</v>
      </c>
      <c r="BD85" s="114">
        <v>2.4052916416115499E-3</v>
      </c>
      <c r="BE85" s="114">
        <v>6.6145520144317502E-3</v>
      </c>
      <c r="BF85" s="114">
        <v>3.60793746241732E-3</v>
      </c>
      <c r="BG85" s="114">
        <v>3.60793746241732E-3</v>
      </c>
      <c r="BH85" s="114">
        <v>1.2026458208057699E-3</v>
      </c>
      <c r="BI85" s="114">
        <v>6.0132291040288603E-3</v>
      </c>
      <c r="BJ85" s="114">
        <v>5.41190619362598E-3</v>
      </c>
      <c r="BK85" s="114">
        <v>8.4185207456404093E-3</v>
      </c>
      <c r="BL85" s="114">
        <v>4.2092603728202003E-3</v>
      </c>
      <c r="BM85" s="114">
        <v>7.8171978352375195E-3</v>
      </c>
      <c r="BN85" s="114">
        <v>9.6211665664461803E-3</v>
      </c>
      <c r="BO85" s="114">
        <v>3.60793746241732E-3</v>
      </c>
      <c r="BP85" s="114">
        <v>1.20264582080577E-2</v>
      </c>
      <c r="BQ85" s="114">
        <v>6.6145520144317502E-3</v>
      </c>
      <c r="BR85" s="114">
        <v>1.6235718580877901E-2</v>
      </c>
      <c r="BS85" s="114">
        <v>1.8039687312086598E-2</v>
      </c>
      <c r="BT85" s="114">
        <v>2.1647624774503899E-2</v>
      </c>
      <c r="BU85" s="114">
        <v>1.6235718580877901E-2</v>
      </c>
      <c r="BV85" s="114">
        <v>2.2248947684906799E-2</v>
      </c>
      <c r="BW85" s="114">
        <v>3.0066145520144302E-2</v>
      </c>
      <c r="BX85" s="114">
        <v>5.4720384846662702E-2</v>
      </c>
      <c r="BY85" s="114">
        <v>8.8995790739627198E-2</v>
      </c>
      <c r="BZ85" s="114">
        <v>0.199639206253758</v>
      </c>
      <c r="CA85" s="114">
        <v>8.8394467829224305E-2</v>
      </c>
      <c r="CB85" s="114">
        <v>5.6524353577871299E-2</v>
      </c>
      <c r="CC85" s="114">
        <v>4.0288634996993401E-2</v>
      </c>
      <c r="CD85" s="114">
        <v>1.7438364401683702E-2</v>
      </c>
      <c r="CE85" s="114">
        <v>2.2248947684906799E-2</v>
      </c>
      <c r="CF85" s="114">
        <v>1.8039687312086598E-2</v>
      </c>
      <c r="CG85" s="114">
        <v>1.5033072760072199E-2</v>
      </c>
      <c r="CH85" s="114">
        <v>1.4431749849669301E-2</v>
      </c>
      <c r="CI85" s="114">
        <v>1.0823812387252E-2</v>
      </c>
      <c r="CJ85" s="114">
        <v>8.4185207456404093E-3</v>
      </c>
      <c r="CK85" s="114">
        <v>5.41190619362598E-3</v>
      </c>
      <c r="CL85" s="114">
        <v>1.02224894768491E-2</v>
      </c>
      <c r="CM85" s="114">
        <v>1.0823812387252E-2</v>
      </c>
      <c r="CN85" s="114">
        <v>9.0198436560432992E-3</v>
      </c>
      <c r="CO85" s="114">
        <v>7.21587492483464E-3</v>
      </c>
      <c r="CP85" s="114">
        <v>5.41190619362598E-3</v>
      </c>
      <c r="CQ85" s="114">
        <v>5.41190619362598E-3</v>
      </c>
      <c r="CR85" s="114">
        <v>4.2092603728202003E-3</v>
      </c>
      <c r="CS85" s="114">
        <v>3.0066145520144302E-3</v>
      </c>
      <c r="CT85" s="114">
        <v>6.0132291040288603E-3</v>
      </c>
      <c r="CU85" s="114">
        <v>3.0066145520144302E-3</v>
      </c>
      <c r="CV85" s="114">
        <v>3.0066145520144302E-3</v>
      </c>
      <c r="CW85" s="114">
        <v>1.2026458208057699E-3</v>
      </c>
      <c r="CX85" s="114">
        <v>3.0066145520144302E-3</v>
      </c>
      <c r="CY85" s="114">
        <v>2.1647624774503899E-2</v>
      </c>
    </row>
    <row r="86" spans="2:103" x14ac:dyDescent="0.2">
      <c r="B86" s="112">
        <v>0.77</v>
      </c>
      <c r="C86" s="114">
        <v>0</v>
      </c>
      <c r="D86" s="114">
        <v>0</v>
      </c>
      <c r="E86" s="114">
        <v>0</v>
      </c>
      <c r="F86" s="114">
        <v>0</v>
      </c>
      <c r="G86" s="114">
        <v>0</v>
      </c>
      <c r="H86" s="114">
        <v>0</v>
      </c>
      <c r="I86" s="114">
        <v>0</v>
      </c>
      <c r="J86" s="114">
        <v>0</v>
      </c>
      <c r="K86" s="114">
        <v>0</v>
      </c>
      <c r="L86" s="114">
        <v>0</v>
      </c>
      <c r="M86" s="114">
        <v>0</v>
      </c>
      <c r="N86" s="114">
        <v>0</v>
      </c>
      <c r="O86" s="114">
        <v>0</v>
      </c>
      <c r="P86" s="114">
        <v>0</v>
      </c>
      <c r="Q86" s="114">
        <v>0</v>
      </c>
      <c r="R86" s="114">
        <v>0</v>
      </c>
      <c r="S86" s="114">
        <v>0</v>
      </c>
      <c r="T86" s="114">
        <v>0</v>
      </c>
      <c r="U86" s="114">
        <v>0</v>
      </c>
      <c r="V86" s="114">
        <v>0</v>
      </c>
      <c r="W86" s="114">
        <v>0</v>
      </c>
      <c r="X86" s="114">
        <v>0</v>
      </c>
      <c r="Y86" s="114">
        <v>0</v>
      </c>
      <c r="Z86" s="114">
        <v>0</v>
      </c>
      <c r="AA86" s="114">
        <v>0</v>
      </c>
      <c r="AB86" s="114">
        <v>5.5218111540585296E-4</v>
      </c>
      <c r="AC86" s="114">
        <v>1.10436223081171E-3</v>
      </c>
      <c r="AD86" s="114">
        <v>5.5218111540585296E-4</v>
      </c>
      <c r="AE86" s="114">
        <v>1.10436223081171E-3</v>
      </c>
      <c r="AF86" s="114">
        <v>5.5218111540585296E-4</v>
      </c>
      <c r="AG86" s="114">
        <v>0</v>
      </c>
      <c r="AH86" s="114">
        <v>1.10436223081171E-3</v>
      </c>
      <c r="AI86" s="114">
        <v>5.5218111540585296E-4</v>
      </c>
      <c r="AJ86" s="114">
        <v>1.10436223081171E-3</v>
      </c>
      <c r="AK86" s="114">
        <v>1.65654334621756E-3</v>
      </c>
      <c r="AL86" s="114">
        <v>1.10436223081171E-3</v>
      </c>
      <c r="AM86" s="114">
        <v>1.65654334621756E-3</v>
      </c>
      <c r="AN86" s="114">
        <v>5.5218111540585296E-4</v>
      </c>
      <c r="AO86" s="114">
        <v>3.3130866924351199E-3</v>
      </c>
      <c r="AP86" s="114">
        <v>5.5218111540585296E-4</v>
      </c>
      <c r="AQ86" s="114">
        <v>1.65654334621756E-3</v>
      </c>
      <c r="AR86" s="114">
        <v>5.5218111540585296E-4</v>
      </c>
      <c r="AS86" s="114">
        <v>5.5218111540585296E-4</v>
      </c>
      <c r="AT86" s="114">
        <v>1.65654334621756E-3</v>
      </c>
      <c r="AU86" s="114">
        <v>2.2087244616234101E-3</v>
      </c>
      <c r="AV86" s="114">
        <v>2.76090557702927E-3</v>
      </c>
      <c r="AW86" s="114">
        <v>1.10436223081171E-3</v>
      </c>
      <c r="AX86" s="114">
        <v>1.65654334621756E-3</v>
      </c>
      <c r="AY86" s="114">
        <v>1.65654334621756E-3</v>
      </c>
      <c r="AZ86" s="114">
        <v>1.65654334621756E-3</v>
      </c>
      <c r="BA86" s="114">
        <v>1.10436223081171E-3</v>
      </c>
      <c r="BB86" s="114">
        <v>1.65654334621756E-3</v>
      </c>
      <c r="BC86" s="114">
        <v>1.10436223081171E-3</v>
      </c>
      <c r="BD86" s="114">
        <v>2.2087244616234101E-3</v>
      </c>
      <c r="BE86" s="114">
        <v>2.2087244616234101E-3</v>
      </c>
      <c r="BF86" s="114">
        <v>2.76090557702927E-3</v>
      </c>
      <c r="BG86" s="114">
        <v>3.8652678078409698E-3</v>
      </c>
      <c r="BH86" s="114">
        <v>3.8652678078409698E-3</v>
      </c>
      <c r="BI86" s="114">
        <v>4.9696300386526801E-3</v>
      </c>
      <c r="BJ86" s="114">
        <v>7.1783545002760902E-3</v>
      </c>
      <c r="BK86" s="114">
        <v>5.5218111540585304E-3</v>
      </c>
      <c r="BL86" s="114">
        <v>2.2087244616234101E-3</v>
      </c>
      <c r="BM86" s="114">
        <v>6.6261733848702398E-3</v>
      </c>
      <c r="BN86" s="114">
        <v>9.3870789618994994E-3</v>
      </c>
      <c r="BO86" s="114">
        <v>7.7305356156819396E-3</v>
      </c>
      <c r="BP86" s="114">
        <v>8.8348978464936508E-3</v>
      </c>
      <c r="BQ86" s="114">
        <v>1.1595803423522901E-2</v>
      </c>
      <c r="BR86" s="114">
        <v>9.9392600773053601E-3</v>
      </c>
      <c r="BS86" s="114">
        <v>1.1595803423522901E-2</v>
      </c>
      <c r="BT86" s="114">
        <v>1.54610712313639E-2</v>
      </c>
      <c r="BU86" s="114">
        <v>1.27001656543346E-2</v>
      </c>
      <c r="BV86" s="114">
        <v>1.8774157923798999E-2</v>
      </c>
      <c r="BW86" s="114">
        <v>2.65046935394809E-2</v>
      </c>
      <c r="BX86" s="114">
        <v>2.7056874654886799E-2</v>
      </c>
      <c r="BY86" s="114">
        <v>5.6874654886802899E-2</v>
      </c>
      <c r="BZ86" s="114">
        <v>8.5588072887907193E-2</v>
      </c>
      <c r="CA86" s="114">
        <v>0.22308117062396501</v>
      </c>
      <c r="CB86" s="114">
        <v>0.103257868580895</v>
      </c>
      <c r="CC86" s="114">
        <v>5.7979017117614599E-2</v>
      </c>
      <c r="CD86" s="114">
        <v>3.5891772501380502E-2</v>
      </c>
      <c r="CE86" s="114">
        <v>3.0369961347321901E-2</v>
      </c>
      <c r="CF86" s="114">
        <v>2.3191606847045802E-2</v>
      </c>
      <c r="CG86" s="114">
        <v>1.7669795692987302E-2</v>
      </c>
      <c r="CH86" s="114">
        <v>1.7117614577581399E-2</v>
      </c>
      <c r="CI86" s="114">
        <v>1.32523467697405E-2</v>
      </c>
      <c r="CJ86" s="114">
        <v>7.7305356156819396E-3</v>
      </c>
      <c r="CK86" s="114">
        <v>1.1595803423522901E-2</v>
      </c>
      <c r="CL86" s="114">
        <v>6.0739922694643799E-3</v>
      </c>
      <c r="CM86" s="114">
        <v>7.7305356156819396E-3</v>
      </c>
      <c r="CN86" s="114">
        <v>6.0739922694643799E-3</v>
      </c>
      <c r="CO86" s="114">
        <v>6.0739922694643799E-3</v>
      </c>
      <c r="CP86" s="114">
        <v>6.6261733848702398E-3</v>
      </c>
      <c r="CQ86" s="114">
        <v>3.8652678078409698E-3</v>
      </c>
      <c r="CR86" s="114">
        <v>6.6261733848702398E-3</v>
      </c>
      <c r="CS86" s="114">
        <v>4.9696300386526801E-3</v>
      </c>
      <c r="CT86" s="114">
        <v>2.76090557702927E-3</v>
      </c>
      <c r="CU86" s="114">
        <v>3.3130866924351199E-3</v>
      </c>
      <c r="CV86" s="114">
        <v>2.2087244616234101E-3</v>
      </c>
      <c r="CW86" s="114">
        <v>2.76090557702927E-3</v>
      </c>
      <c r="CX86" s="114">
        <v>2.2087244616234101E-3</v>
      </c>
      <c r="CY86" s="114">
        <v>1.9326339039204901E-2</v>
      </c>
    </row>
    <row r="87" spans="2:103" x14ac:dyDescent="0.2">
      <c r="B87" s="112">
        <v>0.78</v>
      </c>
      <c r="C87" s="114">
        <v>0</v>
      </c>
      <c r="D87" s="114">
        <v>0</v>
      </c>
      <c r="E87" s="114">
        <v>0</v>
      </c>
      <c r="F87" s="114">
        <v>0</v>
      </c>
      <c r="G87" s="114">
        <v>0</v>
      </c>
      <c r="H87" s="114">
        <v>0</v>
      </c>
      <c r="I87" s="114">
        <v>0</v>
      </c>
      <c r="J87" s="114">
        <v>0</v>
      </c>
      <c r="K87" s="114">
        <v>0</v>
      </c>
      <c r="L87" s="114">
        <v>0</v>
      </c>
      <c r="M87" s="114">
        <v>0</v>
      </c>
      <c r="N87" s="114">
        <v>0</v>
      </c>
      <c r="O87" s="114">
        <v>0</v>
      </c>
      <c r="P87" s="114">
        <v>0</v>
      </c>
      <c r="Q87" s="114">
        <v>0</v>
      </c>
      <c r="R87" s="114">
        <v>0</v>
      </c>
      <c r="S87" s="114">
        <v>0</v>
      </c>
      <c r="T87" s="114">
        <v>0</v>
      </c>
      <c r="U87" s="114">
        <v>0</v>
      </c>
      <c r="V87" s="114">
        <v>0</v>
      </c>
      <c r="W87" s="114">
        <v>4.8995590396864303E-4</v>
      </c>
      <c r="X87" s="114">
        <v>0</v>
      </c>
      <c r="Y87" s="114">
        <v>0</v>
      </c>
      <c r="Z87" s="114">
        <v>0</v>
      </c>
      <c r="AA87" s="114">
        <v>0</v>
      </c>
      <c r="AB87" s="114">
        <v>4.8995590396864303E-4</v>
      </c>
      <c r="AC87" s="114">
        <v>0</v>
      </c>
      <c r="AD87" s="114">
        <v>4.8995590396864303E-4</v>
      </c>
      <c r="AE87" s="114">
        <v>0</v>
      </c>
      <c r="AF87" s="114">
        <v>0</v>
      </c>
      <c r="AG87" s="114">
        <v>1.46986771190593E-3</v>
      </c>
      <c r="AH87" s="114">
        <v>0</v>
      </c>
      <c r="AI87" s="114">
        <v>1.95982361587457E-3</v>
      </c>
      <c r="AJ87" s="114">
        <v>0</v>
      </c>
      <c r="AK87" s="114">
        <v>4.8995590396864303E-4</v>
      </c>
      <c r="AL87" s="114">
        <v>4.8995590396864303E-4</v>
      </c>
      <c r="AM87" s="114">
        <v>9.7991180793728606E-4</v>
      </c>
      <c r="AN87" s="114">
        <v>1.46986771190593E-3</v>
      </c>
      <c r="AO87" s="114">
        <v>0</v>
      </c>
      <c r="AP87" s="114">
        <v>4.8995590396864303E-4</v>
      </c>
      <c r="AQ87" s="114">
        <v>1.46986771190593E-3</v>
      </c>
      <c r="AR87" s="114">
        <v>1.95982361587457E-3</v>
      </c>
      <c r="AS87" s="114">
        <v>2.9397354238118599E-3</v>
      </c>
      <c r="AT87" s="114">
        <v>9.7991180793728606E-4</v>
      </c>
      <c r="AU87" s="114">
        <v>2.9397354238118599E-3</v>
      </c>
      <c r="AV87" s="114">
        <v>1.46986771190593E-3</v>
      </c>
      <c r="AW87" s="114">
        <v>1.95982361587457E-3</v>
      </c>
      <c r="AX87" s="114">
        <v>2.9397354238118599E-3</v>
      </c>
      <c r="AY87" s="114">
        <v>9.7991180793728606E-4</v>
      </c>
      <c r="AZ87" s="114">
        <v>1.46986771190593E-3</v>
      </c>
      <c r="BA87" s="114">
        <v>1.95982361587457E-3</v>
      </c>
      <c r="BB87" s="114">
        <v>4.4096031357177901E-3</v>
      </c>
      <c r="BC87" s="114">
        <v>3.4296913277805001E-3</v>
      </c>
      <c r="BD87" s="114">
        <v>3.9196472317491399E-3</v>
      </c>
      <c r="BE87" s="114">
        <v>0</v>
      </c>
      <c r="BF87" s="114">
        <v>2.4497795198432102E-3</v>
      </c>
      <c r="BG87" s="114">
        <v>3.4296913277805001E-3</v>
      </c>
      <c r="BH87" s="114">
        <v>3.4296913277805001E-3</v>
      </c>
      <c r="BI87" s="114">
        <v>3.9196472317491399E-3</v>
      </c>
      <c r="BJ87" s="114">
        <v>4.4096031357177901E-3</v>
      </c>
      <c r="BK87" s="114">
        <v>2.4497795198432102E-3</v>
      </c>
      <c r="BL87" s="114">
        <v>4.8995590396864299E-3</v>
      </c>
      <c r="BM87" s="114">
        <v>3.4296913277805001E-3</v>
      </c>
      <c r="BN87" s="114">
        <v>6.3694267515923596E-3</v>
      </c>
      <c r="BO87" s="114">
        <v>5.8794708476237103E-3</v>
      </c>
      <c r="BP87" s="114">
        <v>3.4296913277805001E-3</v>
      </c>
      <c r="BQ87" s="114">
        <v>6.3694267515923596E-3</v>
      </c>
      <c r="BR87" s="114">
        <v>5.8794708476237103E-3</v>
      </c>
      <c r="BS87" s="114">
        <v>1.02890739833415E-2</v>
      </c>
      <c r="BT87" s="114">
        <v>9.3091621754042096E-3</v>
      </c>
      <c r="BU87" s="114">
        <v>1.27388535031847E-2</v>
      </c>
      <c r="BV87" s="114">
        <v>1.0779029887310099E-2</v>
      </c>
      <c r="BW87" s="114">
        <v>1.81283684468398E-2</v>
      </c>
      <c r="BX87" s="114">
        <v>2.0578147966682999E-2</v>
      </c>
      <c r="BY87" s="114">
        <v>2.5967662910338099E-2</v>
      </c>
      <c r="BZ87" s="114">
        <v>4.5565899069083801E-2</v>
      </c>
      <c r="CA87" s="114">
        <v>0.10387065164135199</v>
      </c>
      <c r="CB87" s="114">
        <v>0.27486526212640899</v>
      </c>
      <c r="CC87" s="114">
        <v>0.109750122488976</v>
      </c>
      <c r="CD87" s="114">
        <v>5.4875061244488002E-2</v>
      </c>
      <c r="CE87" s="114">
        <v>3.7236648701616901E-2</v>
      </c>
      <c r="CF87" s="114">
        <v>2.6947574718275399E-2</v>
      </c>
      <c r="CG87" s="114">
        <v>1.9108280254777101E-2</v>
      </c>
      <c r="CH87" s="114">
        <v>1.6168544830965199E-2</v>
      </c>
      <c r="CI87" s="114">
        <v>7.8392944634982902E-3</v>
      </c>
      <c r="CJ87" s="114">
        <v>1.5188633023027901E-2</v>
      </c>
      <c r="CK87" s="114">
        <v>6.8593826555610003E-3</v>
      </c>
      <c r="CL87" s="114">
        <v>6.3694267515923596E-3</v>
      </c>
      <c r="CM87" s="114">
        <v>6.3694267515923596E-3</v>
      </c>
      <c r="CN87" s="114">
        <v>5.8794708476237103E-3</v>
      </c>
      <c r="CO87" s="114">
        <v>7.8392944634982902E-3</v>
      </c>
      <c r="CP87" s="114">
        <v>2.9397354238118599E-3</v>
      </c>
      <c r="CQ87" s="114">
        <v>7.8392944634982902E-3</v>
      </c>
      <c r="CR87" s="114">
        <v>3.9196472317491399E-3</v>
      </c>
      <c r="CS87" s="114">
        <v>2.9397354238118599E-3</v>
      </c>
      <c r="CT87" s="114">
        <v>1.95982361587457E-3</v>
      </c>
      <c r="CU87" s="114">
        <v>2.9397354238118599E-3</v>
      </c>
      <c r="CV87" s="114">
        <v>1.95982361587457E-3</v>
      </c>
      <c r="CW87" s="114">
        <v>4.8995590396864299E-3</v>
      </c>
      <c r="CX87" s="114">
        <v>4.4096031357177901E-3</v>
      </c>
      <c r="CY87" s="114">
        <v>1.5678588926996601E-2</v>
      </c>
    </row>
    <row r="88" spans="2:103" x14ac:dyDescent="0.2">
      <c r="B88" s="112">
        <v>0.79</v>
      </c>
      <c r="C88" s="114">
        <v>0</v>
      </c>
      <c r="D88" s="114">
        <v>0</v>
      </c>
      <c r="E88" s="114">
        <v>0</v>
      </c>
      <c r="F88" s="114">
        <v>0</v>
      </c>
      <c r="G88" s="114">
        <v>0</v>
      </c>
      <c r="H88" s="114">
        <v>0</v>
      </c>
      <c r="I88" s="114">
        <v>0</v>
      </c>
      <c r="J88" s="114">
        <v>0</v>
      </c>
      <c r="K88" s="114">
        <v>0</v>
      </c>
      <c r="L88" s="114">
        <v>0</v>
      </c>
      <c r="M88" s="114">
        <v>0</v>
      </c>
      <c r="N88" s="114">
        <v>0</v>
      </c>
      <c r="O88" s="114">
        <v>0</v>
      </c>
      <c r="P88" s="114">
        <v>0</v>
      </c>
      <c r="Q88" s="114">
        <v>0</v>
      </c>
      <c r="R88" s="114">
        <v>0</v>
      </c>
      <c r="S88" s="114">
        <v>0</v>
      </c>
      <c r="T88" s="114">
        <v>0</v>
      </c>
      <c r="U88" s="114">
        <v>0</v>
      </c>
      <c r="V88" s="114">
        <v>0</v>
      </c>
      <c r="W88" s="114">
        <v>0</v>
      </c>
      <c r="X88" s="114">
        <v>0</v>
      </c>
      <c r="Y88" s="114">
        <v>4.4563279857397502E-4</v>
      </c>
      <c r="Z88" s="114">
        <v>4.4563279857397502E-4</v>
      </c>
      <c r="AA88" s="114">
        <v>4.4563279857397502E-4</v>
      </c>
      <c r="AB88" s="114">
        <v>1.33689839572193E-3</v>
      </c>
      <c r="AC88" s="114">
        <v>0</v>
      </c>
      <c r="AD88" s="114">
        <v>4.4563279857397502E-4</v>
      </c>
      <c r="AE88" s="114">
        <v>0</v>
      </c>
      <c r="AF88" s="114">
        <v>1.33689839572193E-3</v>
      </c>
      <c r="AG88" s="114">
        <v>8.9126559714795004E-4</v>
      </c>
      <c r="AH88" s="114">
        <v>4.4563279857397502E-4</v>
      </c>
      <c r="AI88" s="114">
        <v>4.4563279857397502E-4</v>
      </c>
      <c r="AJ88" s="114">
        <v>1.33689839572193E-3</v>
      </c>
      <c r="AK88" s="114">
        <v>1.33689839572193E-3</v>
      </c>
      <c r="AL88" s="114">
        <v>0</v>
      </c>
      <c r="AM88" s="114">
        <v>4.4563279857397502E-4</v>
      </c>
      <c r="AN88" s="114">
        <v>4.4563279857397502E-4</v>
      </c>
      <c r="AO88" s="114">
        <v>8.9126559714795004E-4</v>
      </c>
      <c r="AP88" s="114">
        <v>1.7825311942959001E-3</v>
      </c>
      <c r="AQ88" s="114">
        <v>8.9126559714795004E-4</v>
      </c>
      <c r="AR88" s="114">
        <v>8.9126559714795004E-4</v>
      </c>
      <c r="AS88" s="114">
        <v>1.7825311942959001E-3</v>
      </c>
      <c r="AT88" s="114">
        <v>1.33689839572193E-3</v>
      </c>
      <c r="AU88" s="114">
        <v>2.2281639928698801E-3</v>
      </c>
      <c r="AV88" s="114">
        <v>3.5650623885918001E-3</v>
      </c>
      <c r="AW88" s="114">
        <v>1.7825311942959001E-3</v>
      </c>
      <c r="AX88" s="114">
        <v>2.2281639928698801E-3</v>
      </c>
      <c r="AY88" s="114">
        <v>2.2281639928698801E-3</v>
      </c>
      <c r="AZ88" s="114">
        <v>1.7825311942959001E-3</v>
      </c>
      <c r="BA88" s="114">
        <v>8.9126559714795004E-4</v>
      </c>
      <c r="BB88" s="114">
        <v>8.9126559714795004E-4</v>
      </c>
      <c r="BC88" s="114">
        <v>2.2281639928698801E-3</v>
      </c>
      <c r="BD88" s="114">
        <v>4.9019607843137298E-3</v>
      </c>
      <c r="BE88" s="114">
        <v>2.6737967914438501E-3</v>
      </c>
      <c r="BF88" s="114">
        <v>3.5650623885918001E-3</v>
      </c>
      <c r="BG88" s="114">
        <v>3.5650623885918001E-3</v>
      </c>
      <c r="BH88" s="114">
        <v>2.2281639928698801E-3</v>
      </c>
      <c r="BI88" s="114">
        <v>4.0106951871657802E-3</v>
      </c>
      <c r="BJ88" s="114">
        <v>3.5650623885918001E-3</v>
      </c>
      <c r="BK88" s="114">
        <v>3.5650623885918001E-3</v>
      </c>
      <c r="BL88" s="114">
        <v>2.6737967914438501E-3</v>
      </c>
      <c r="BM88" s="114">
        <v>5.7932263814616802E-3</v>
      </c>
      <c r="BN88" s="114">
        <v>2.6737967914438501E-3</v>
      </c>
      <c r="BO88" s="114">
        <v>4.9019607843137298E-3</v>
      </c>
      <c r="BP88" s="114">
        <v>4.4563279857397498E-3</v>
      </c>
      <c r="BQ88" s="114">
        <v>5.7932263814616802E-3</v>
      </c>
      <c r="BR88" s="114">
        <v>6.2388591800356498E-3</v>
      </c>
      <c r="BS88" s="114">
        <v>7.5757575757575803E-3</v>
      </c>
      <c r="BT88" s="114">
        <v>6.6844919786096298E-3</v>
      </c>
      <c r="BU88" s="114">
        <v>1.24777183600713E-2</v>
      </c>
      <c r="BV88" s="114">
        <v>9.3582887700534804E-3</v>
      </c>
      <c r="BW88" s="114">
        <v>1.29233511586453E-2</v>
      </c>
      <c r="BX88" s="114">
        <v>2.0944741532976801E-2</v>
      </c>
      <c r="BY88" s="114">
        <v>1.9162210338680902E-2</v>
      </c>
      <c r="BZ88" s="114">
        <v>2.8074866310160401E-2</v>
      </c>
      <c r="CA88" s="114">
        <v>4.67914438502674E-2</v>
      </c>
      <c r="CB88" s="114">
        <v>0.10071301247771799</v>
      </c>
      <c r="CC88" s="114">
        <v>0.29590017825311898</v>
      </c>
      <c r="CD88" s="114">
        <v>0.12522281639928701</v>
      </c>
      <c r="CE88" s="114">
        <v>4.5454545454545497E-2</v>
      </c>
      <c r="CF88" s="114">
        <v>2.8520499108734401E-2</v>
      </c>
      <c r="CG88" s="114">
        <v>2.0944741532976801E-2</v>
      </c>
      <c r="CH88" s="114">
        <v>1.7825311942958999E-2</v>
      </c>
      <c r="CI88" s="114">
        <v>1.06951871657754E-2</v>
      </c>
      <c r="CJ88" s="114">
        <v>1.06951871657754E-2</v>
      </c>
      <c r="CK88" s="114">
        <v>1.4705882352941201E-2</v>
      </c>
      <c r="CL88" s="114">
        <v>7.1301247771836003E-3</v>
      </c>
      <c r="CM88" s="114">
        <v>8.0213903743315499E-3</v>
      </c>
      <c r="CN88" s="114">
        <v>4.9019607843137298E-3</v>
      </c>
      <c r="CO88" s="114">
        <v>7.1301247771836003E-3</v>
      </c>
      <c r="CP88" s="114">
        <v>4.9019607843137298E-3</v>
      </c>
      <c r="CQ88" s="114">
        <v>4.4563279857397498E-3</v>
      </c>
      <c r="CR88" s="114">
        <v>2.2281639928698801E-3</v>
      </c>
      <c r="CS88" s="114">
        <v>4.0106951871657802E-3</v>
      </c>
      <c r="CT88" s="114">
        <v>8.9126559714795004E-4</v>
      </c>
      <c r="CU88" s="114">
        <v>2.6737967914438501E-3</v>
      </c>
      <c r="CV88" s="114">
        <v>2.2281639928698801E-3</v>
      </c>
      <c r="CW88" s="114">
        <v>2.6737967914438501E-3</v>
      </c>
      <c r="CX88" s="114">
        <v>1.7825311942959001E-3</v>
      </c>
      <c r="CY88" s="114">
        <v>1.64884135472371E-2</v>
      </c>
    </row>
    <row r="89" spans="2:103" x14ac:dyDescent="0.2">
      <c r="B89" s="112">
        <v>0.8</v>
      </c>
      <c r="C89" s="114">
        <v>0</v>
      </c>
      <c r="D89" s="114">
        <v>0</v>
      </c>
      <c r="E89" s="114">
        <v>0</v>
      </c>
      <c r="F89" s="114">
        <v>0</v>
      </c>
      <c r="G89" s="114">
        <v>0</v>
      </c>
      <c r="H89" s="114">
        <v>0</v>
      </c>
      <c r="I89" s="114">
        <v>0</v>
      </c>
      <c r="J89" s="114">
        <v>0</v>
      </c>
      <c r="K89" s="114">
        <v>0</v>
      </c>
      <c r="L89" s="114">
        <v>0</v>
      </c>
      <c r="M89" s="114">
        <v>0</v>
      </c>
      <c r="N89" s="114">
        <v>0</v>
      </c>
      <c r="O89" s="114">
        <v>0</v>
      </c>
      <c r="P89" s="114">
        <v>4.0144520272982701E-4</v>
      </c>
      <c r="Q89" s="114">
        <v>0</v>
      </c>
      <c r="R89" s="114">
        <v>0</v>
      </c>
      <c r="S89" s="114">
        <v>0</v>
      </c>
      <c r="T89" s="114">
        <v>0</v>
      </c>
      <c r="U89" s="114">
        <v>4.0144520272982701E-4</v>
      </c>
      <c r="V89" s="114">
        <v>0</v>
      </c>
      <c r="W89" s="114">
        <v>0</v>
      </c>
      <c r="X89" s="114">
        <v>0</v>
      </c>
      <c r="Y89" s="114">
        <v>0</v>
      </c>
      <c r="Z89" s="114">
        <v>0</v>
      </c>
      <c r="AA89" s="114">
        <v>0</v>
      </c>
      <c r="AB89" s="114">
        <v>0</v>
      </c>
      <c r="AC89" s="114">
        <v>0</v>
      </c>
      <c r="AD89" s="114">
        <v>8.0289040545965501E-4</v>
      </c>
      <c r="AE89" s="114">
        <v>4.0144520272982701E-4</v>
      </c>
      <c r="AF89" s="114">
        <v>0</v>
      </c>
      <c r="AG89" s="114">
        <v>4.0144520272982701E-4</v>
      </c>
      <c r="AH89" s="114">
        <v>4.0144520272982701E-4</v>
      </c>
      <c r="AI89" s="114">
        <v>0</v>
      </c>
      <c r="AJ89" s="114">
        <v>0</v>
      </c>
      <c r="AK89" s="114">
        <v>4.0144520272982701E-4</v>
      </c>
      <c r="AL89" s="114">
        <v>8.0289040545965501E-4</v>
      </c>
      <c r="AM89" s="114">
        <v>4.0144520272982701E-4</v>
      </c>
      <c r="AN89" s="114">
        <v>0</v>
      </c>
      <c r="AO89" s="114">
        <v>4.0144520272982701E-4</v>
      </c>
      <c r="AP89" s="114">
        <v>1.2043356081894801E-3</v>
      </c>
      <c r="AQ89" s="114">
        <v>8.0289040545965501E-4</v>
      </c>
      <c r="AR89" s="114">
        <v>8.0289040545965501E-4</v>
      </c>
      <c r="AS89" s="114">
        <v>1.2043356081894801E-3</v>
      </c>
      <c r="AT89" s="114">
        <v>1.2043356081894801E-3</v>
      </c>
      <c r="AU89" s="114">
        <v>3.21156162183862E-3</v>
      </c>
      <c r="AV89" s="114">
        <v>2.4086712163789601E-3</v>
      </c>
      <c r="AW89" s="114">
        <v>4.0144520272982701E-4</v>
      </c>
      <c r="AX89" s="114">
        <v>2.00722601364914E-3</v>
      </c>
      <c r="AY89" s="114">
        <v>1.2043356081894801E-3</v>
      </c>
      <c r="AZ89" s="114">
        <v>1.60578081091931E-3</v>
      </c>
      <c r="BA89" s="114">
        <v>2.4086712163789601E-3</v>
      </c>
      <c r="BB89" s="114">
        <v>2.8101164191087899E-3</v>
      </c>
      <c r="BC89" s="114">
        <v>1.2043356081894801E-3</v>
      </c>
      <c r="BD89" s="114">
        <v>2.4086712163789601E-3</v>
      </c>
      <c r="BE89" s="114">
        <v>8.0289040545965501E-4</v>
      </c>
      <c r="BF89" s="114">
        <v>1.60578081091931E-3</v>
      </c>
      <c r="BG89" s="114">
        <v>2.4086712163789601E-3</v>
      </c>
      <c r="BH89" s="114">
        <v>2.8101164191087899E-3</v>
      </c>
      <c r="BI89" s="114">
        <v>1.60578081091931E-3</v>
      </c>
      <c r="BJ89" s="114">
        <v>3.6130068245684502E-3</v>
      </c>
      <c r="BK89" s="114">
        <v>2.00722601364914E-3</v>
      </c>
      <c r="BL89" s="114">
        <v>4.4158972300281001E-3</v>
      </c>
      <c r="BM89" s="114">
        <v>3.21156162183862E-3</v>
      </c>
      <c r="BN89" s="114">
        <v>4.4158972300281001E-3</v>
      </c>
      <c r="BO89" s="114">
        <v>4.4158972300281001E-3</v>
      </c>
      <c r="BP89" s="114">
        <v>5.2187876354877604E-3</v>
      </c>
      <c r="BQ89" s="114">
        <v>2.4086712163789601E-3</v>
      </c>
      <c r="BR89" s="114">
        <v>4.0144520272982704E-3</v>
      </c>
      <c r="BS89" s="114">
        <v>3.21156162183862E-3</v>
      </c>
      <c r="BT89" s="114">
        <v>6.42312324367724E-3</v>
      </c>
      <c r="BU89" s="114">
        <v>7.6274588518667197E-3</v>
      </c>
      <c r="BV89" s="114">
        <v>8.4303492573263809E-3</v>
      </c>
      <c r="BW89" s="114">
        <v>9.6346848655158596E-3</v>
      </c>
      <c r="BX89" s="114">
        <v>8.0289040545965494E-3</v>
      </c>
      <c r="BY89" s="114">
        <v>1.68606985146528E-2</v>
      </c>
      <c r="BZ89" s="114">
        <v>1.96708149337615E-2</v>
      </c>
      <c r="CA89" s="114">
        <v>2.6896828582898401E-2</v>
      </c>
      <c r="CB89" s="114">
        <v>4.0545965475712598E-2</v>
      </c>
      <c r="CC89" s="114">
        <v>0.10798875953432401</v>
      </c>
      <c r="CD89" s="114">
        <v>0.34925732637494999</v>
      </c>
      <c r="CE89" s="114">
        <v>0.13448414291449201</v>
      </c>
      <c r="CF89" s="114">
        <v>4.0144520272982702E-2</v>
      </c>
      <c r="CG89" s="114">
        <v>2.60939381774388E-2</v>
      </c>
      <c r="CH89" s="114">
        <v>2.0875150541951E-2</v>
      </c>
      <c r="CI89" s="114">
        <v>1.56563629064633E-2</v>
      </c>
      <c r="CJ89" s="114">
        <v>1.24448012846246E-2</v>
      </c>
      <c r="CK89" s="114">
        <v>8.4303492573263809E-3</v>
      </c>
      <c r="CL89" s="114">
        <v>4.8173424327579298E-3</v>
      </c>
      <c r="CM89" s="114">
        <v>9.6346848655158596E-3</v>
      </c>
      <c r="CN89" s="114">
        <v>4.4158972300281001E-3</v>
      </c>
      <c r="CO89" s="114">
        <v>3.6130068245684502E-3</v>
      </c>
      <c r="CP89" s="114">
        <v>4.4158972300281001E-3</v>
      </c>
      <c r="CQ89" s="114">
        <v>4.4158972300281001E-3</v>
      </c>
      <c r="CR89" s="114">
        <v>1.60578081091931E-3</v>
      </c>
      <c r="CS89" s="114">
        <v>2.4086712163789601E-3</v>
      </c>
      <c r="CT89" s="114">
        <v>8.0289040545965501E-4</v>
      </c>
      <c r="CU89" s="114">
        <v>1.60578081091931E-3</v>
      </c>
      <c r="CV89" s="114">
        <v>4.0144520272982704E-3</v>
      </c>
      <c r="CW89" s="114">
        <v>3.21156162183862E-3</v>
      </c>
      <c r="CX89" s="114">
        <v>2.4086712163789601E-3</v>
      </c>
      <c r="CY89" s="114">
        <v>1.7262143717382598E-2</v>
      </c>
    </row>
    <row r="90" spans="2:103" x14ac:dyDescent="0.2">
      <c r="B90" s="112">
        <v>0.81</v>
      </c>
      <c r="C90" s="114">
        <v>0</v>
      </c>
      <c r="D90" s="114">
        <v>0</v>
      </c>
      <c r="E90" s="114">
        <v>0</v>
      </c>
      <c r="F90" s="114">
        <v>0</v>
      </c>
      <c r="G90" s="114">
        <v>0</v>
      </c>
      <c r="H90" s="114">
        <v>0</v>
      </c>
      <c r="I90" s="114">
        <v>0</v>
      </c>
      <c r="J90" s="114">
        <v>0</v>
      </c>
      <c r="K90" s="114">
        <v>0</v>
      </c>
      <c r="L90" s="114">
        <v>0</v>
      </c>
      <c r="M90" s="114">
        <v>0</v>
      </c>
      <c r="N90" s="114">
        <v>0</v>
      </c>
      <c r="O90" s="114">
        <v>0</v>
      </c>
      <c r="P90" s="114">
        <v>0</v>
      </c>
      <c r="Q90" s="114">
        <v>0</v>
      </c>
      <c r="R90" s="114">
        <v>0</v>
      </c>
      <c r="S90" s="114">
        <v>0</v>
      </c>
      <c r="T90" s="114">
        <v>0</v>
      </c>
      <c r="U90" s="114">
        <v>0</v>
      </c>
      <c r="V90" s="114">
        <v>0</v>
      </c>
      <c r="W90" s="114">
        <v>0</v>
      </c>
      <c r="X90" s="114">
        <v>3.4447123665173998E-4</v>
      </c>
      <c r="Y90" s="114">
        <v>0</v>
      </c>
      <c r="Z90" s="114">
        <v>0</v>
      </c>
      <c r="AA90" s="114">
        <v>0</v>
      </c>
      <c r="AB90" s="114">
        <v>0</v>
      </c>
      <c r="AC90" s="114">
        <v>3.4447123665173998E-4</v>
      </c>
      <c r="AD90" s="114">
        <v>3.4447123665173998E-4</v>
      </c>
      <c r="AE90" s="114">
        <v>3.4447123665173998E-4</v>
      </c>
      <c r="AF90" s="114">
        <v>6.8894247330347899E-4</v>
      </c>
      <c r="AG90" s="114">
        <v>6.8894247330347899E-4</v>
      </c>
      <c r="AH90" s="114">
        <v>6.8894247330347899E-4</v>
      </c>
      <c r="AI90" s="114">
        <v>6.8894247330347899E-4</v>
      </c>
      <c r="AJ90" s="114">
        <v>0</v>
      </c>
      <c r="AK90" s="114">
        <v>6.8894247330347899E-4</v>
      </c>
      <c r="AL90" s="114">
        <v>0</v>
      </c>
      <c r="AM90" s="114">
        <v>6.8894247330347899E-4</v>
      </c>
      <c r="AN90" s="114">
        <v>3.4447123665173998E-4</v>
      </c>
      <c r="AO90" s="114">
        <v>6.8894247330347899E-4</v>
      </c>
      <c r="AP90" s="114">
        <v>6.8894247330347899E-4</v>
      </c>
      <c r="AQ90" s="114">
        <v>3.4447123665173998E-4</v>
      </c>
      <c r="AR90" s="114">
        <v>3.4447123665173998E-4</v>
      </c>
      <c r="AS90" s="114">
        <v>1.03341370995522E-3</v>
      </c>
      <c r="AT90" s="114">
        <v>1.7223561832587001E-3</v>
      </c>
      <c r="AU90" s="114">
        <v>6.8894247330347899E-4</v>
      </c>
      <c r="AV90" s="114">
        <v>3.4447123665173998E-4</v>
      </c>
      <c r="AW90" s="114">
        <v>1.7223561832587001E-3</v>
      </c>
      <c r="AX90" s="114">
        <v>1.03341370995522E-3</v>
      </c>
      <c r="AY90" s="114">
        <v>1.03341370995522E-3</v>
      </c>
      <c r="AZ90" s="114">
        <v>1.7223561832587001E-3</v>
      </c>
      <c r="BA90" s="114">
        <v>1.03341370995522E-3</v>
      </c>
      <c r="BB90" s="114">
        <v>2.7557698932139199E-3</v>
      </c>
      <c r="BC90" s="114">
        <v>2.7557698932139199E-3</v>
      </c>
      <c r="BD90" s="114">
        <v>2.06682741991044E-3</v>
      </c>
      <c r="BE90" s="114">
        <v>6.8894247330347899E-4</v>
      </c>
      <c r="BF90" s="114">
        <v>1.7223561832587001E-3</v>
      </c>
      <c r="BG90" s="114">
        <v>6.8894247330347899E-4</v>
      </c>
      <c r="BH90" s="114">
        <v>1.7223561832587001E-3</v>
      </c>
      <c r="BI90" s="114">
        <v>1.3778849466069599E-3</v>
      </c>
      <c r="BJ90" s="114">
        <v>4.4781260764726102E-3</v>
      </c>
      <c r="BK90" s="114">
        <v>1.7223561832587001E-3</v>
      </c>
      <c r="BL90" s="114">
        <v>2.4112986565621801E-3</v>
      </c>
      <c r="BM90" s="114">
        <v>3.10024112986566E-3</v>
      </c>
      <c r="BN90" s="114">
        <v>5.5115397864278302E-3</v>
      </c>
      <c r="BO90" s="114">
        <v>2.4112986565621801E-3</v>
      </c>
      <c r="BP90" s="114">
        <v>4.1336548398208696E-3</v>
      </c>
      <c r="BQ90" s="114">
        <v>3.10024112986566E-3</v>
      </c>
      <c r="BR90" s="114">
        <v>4.4781260764726102E-3</v>
      </c>
      <c r="BS90" s="114">
        <v>5.5115397864278302E-3</v>
      </c>
      <c r="BT90" s="114">
        <v>5.1670685497760896E-3</v>
      </c>
      <c r="BU90" s="114">
        <v>6.8894247330347899E-3</v>
      </c>
      <c r="BV90" s="114">
        <v>6.2004822597313096E-3</v>
      </c>
      <c r="BW90" s="114">
        <v>7.2338959696865296E-3</v>
      </c>
      <c r="BX90" s="114">
        <v>9.9896658629004507E-3</v>
      </c>
      <c r="BY90" s="114">
        <v>9.6451946262487102E-3</v>
      </c>
      <c r="BZ90" s="114">
        <v>1.3778849466069601E-2</v>
      </c>
      <c r="CA90" s="114">
        <v>1.3778849466069601E-2</v>
      </c>
      <c r="CB90" s="114">
        <v>2.1357216672407899E-2</v>
      </c>
      <c r="CC90" s="114">
        <v>3.4447123665174002E-2</v>
      </c>
      <c r="CD90" s="114">
        <v>0.109886324491905</v>
      </c>
      <c r="CE90" s="114">
        <v>0.39717533585945602</v>
      </c>
      <c r="CF90" s="114">
        <v>0.121253875301412</v>
      </c>
      <c r="CG90" s="114">
        <v>3.8580778504994799E-2</v>
      </c>
      <c r="CH90" s="114">
        <v>2.6868756458835699E-2</v>
      </c>
      <c r="CI90" s="114">
        <v>1.7223561832587001E-2</v>
      </c>
      <c r="CJ90" s="114">
        <v>1.3434378229417799E-2</v>
      </c>
      <c r="CK90" s="114">
        <v>1.2056493282810899E-2</v>
      </c>
      <c r="CL90" s="114">
        <v>9.6451946262487102E-3</v>
      </c>
      <c r="CM90" s="114">
        <v>4.8225973131243499E-3</v>
      </c>
      <c r="CN90" s="114">
        <v>7.5783672063382702E-3</v>
      </c>
      <c r="CO90" s="114">
        <v>3.7891836031691399E-3</v>
      </c>
      <c r="CP90" s="114">
        <v>6.8894247330347899E-3</v>
      </c>
      <c r="CQ90" s="114">
        <v>4.1336548398208696E-3</v>
      </c>
      <c r="CR90" s="114">
        <v>4.4781260764726102E-3</v>
      </c>
      <c r="CS90" s="114">
        <v>2.4112986565621801E-3</v>
      </c>
      <c r="CT90" s="114">
        <v>3.10024112986566E-3</v>
      </c>
      <c r="CU90" s="114">
        <v>1.3778849466069599E-3</v>
      </c>
      <c r="CV90" s="114">
        <v>6.8894247330347899E-4</v>
      </c>
      <c r="CW90" s="114">
        <v>1.03341370995522E-3</v>
      </c>
      <c r="CX90" s="114">
        <v>1.3778849466069599E-3</v>
      </c>
      <c r="CY90" s="114">
        <v>1.48122631760248E-2</v>
      </c>
    </row>
    <row r="91" spans="2:103" x14ac:dyDescent="0.2">
      <c r="B91" s="112">
        <v>0.82</v>
      </c>
      <c r="C91" s="114">
        <v>0</v>
      </c>
      <c r="D91" s="114">
        <v>0</v>
      </c>
      <c r="E91" s="114">
        <v>0</v>
      </c>
      <c r="F91" s="114">
        <v>0</v>
      </c>
      <c r="G91" s="114">
        <v>0</v>
      </c>
      <c r="H91" s="114">
        <v>0</v>
      </c>
      <c r="I91" s="114">
        <v>0</v>
      </c>
      <c r="J91" s="114">
        <v>0</v>
      </c>
      <c r="K91" s="114">
        <v>0</v>
      </c>
      <c r="L91" s="114">
        <v>0</v>
      </c>
      <c r="M91" s="114">
        <v>0</v>
      </c>
      <c r="N91" s="114">
        <v>0</v>
      </c>
      <c r="O91" s="114">
        <v>0</v>
      </c>
      <c r="P91" s="114">
        <v>0</v>
      </c>
      <c r="Q91" s="114">
        <v>0</v>
      </c>
      <c r="R91" s="114">
        <v>3.5473572188719402E-4</v>
      </c>
      <c r="S91" s="114">
        <v>0</v>
      </c>
      <c r="T91" s="114">
        <v>0</v>
      </c>
      <c r="U91" s="114">
        <v>0</v>
      </c>
      <c r="V91" s="114">
        <v>0</v>
      </c>
      <c r="W91" s="114">
        <v>0</v>
      </c>
      <c r="X91" s="114">
        <v>0</v>
      </c>
      <c r="Y91" s="114">
        <v>0</v>
      </c>
      <c r="Z91" s="114">
        <v>3.5473572188719402E-4</v>
      </c>
      <c r="AA91" s="114">
        <v>0</v>
      </c>
      <c r="AB91" s="114">
        <v>3.5473572188719402E-4</v>
      </c>
      <c r="AC91" s="114">
        <v>1.0642071656615799E-3</v>
      </c>
      <c r="AD91" s="114">
        <v>3.5473572188719402E-4</v>
      </c>
      <c r="AE91" s="114">
        <v>0</v>
      </c>
      <c r="AF91" s="114">
        <v>3.5473572188719402E-4</v>
      </c>
      <c r="AG91" s="114">
        <v>0</v>
      </c>
      <c r="AH91" s="114">
        <v>7.0947144377438804E-4</v>
      </c>
      <c r="AI91" s="114">
        <v>3.5473572188719402E-4</v>
      </c>
      <c r="AJ91" s="114">
        <v>7.0947144377438804E-4</v>
      </c>
      <c r="AK91" s="114">
        <v>3.5473572188719402E-4</v>
      </c>
      <c r="AL91" s="114">
        <v>1.0642071656615799E-3</v>
      </c>
      <c r="AM91" s="114">
        <v>1.41894288754878E-3</v>
      </c>
      <c r="AN91" s="114">
        <v>1.41894288754878E-3</v>
      </c>
      <c r="AO91" s="114">
        <v>2.1284143313231598E-3</v>
      </c>
      <c r="AP91" s="114">
        <v>7.0947144377438804E-4</v>
      </c>
      <c r="AQ91" s="114">
        <v>3.5473572188719402E-4</v>
      </c>
      <c r="AR91" s="114">
        <v>1.41894288754878E-3</v>
      </c>
      <c r="AS91" s="114">
        <v>3.5473572188719402E-4</v>
      </c>
      <c r="AT91" s="114">
        <v>1.0642071656615799E-3</v>
      </c>
      <c r="AU91" s="114">
        <v>7.0947144377438804E-4</v>
      </c>
      <c r="AV91" s="114">
        <v>2.1284143313231598E-3</v>
      </c>
      <c r="AW91" s="114">
        <v>1.41894288754878E-3</v>
      </c>
      <c r="AX91" s="114">
        <v>1.0642071656615799E-3</v>
      </c>
      <c r="AY91" s="114">
        <v>3.5473572188719402E-4</v>
      </c>
      <c r="AZ91" s="114">
        <v>7.0947144377438804E-4</v>
      </c>
      <c r="BA91" s="114">
        <v>2.1284143313231598E-3</v>
      </c>
      <c r="BB91" s="114">
        <v>2.83788577509755E-3</v>
      </c>
      <c r="BC91" s="114">
        <v>2.4831500532103601E-3</v>
      </c>
      <c r="BD91" s="114">
        <v>1.0642071656615799E-3</v>
      </c>
      <c r="BE91" s="114">
        <v>7.0947144377438804E-4</v>
      </c>
      <c r="BF91" s="114">
        <v>1.41894288754878E-3</v>
      </c>
      <c r="BG91" s="114">
        <v>1.41894288754878E-3</v>
      </c>
      <c r="BH91" s="114">
        <v>1.41894288754878E-3</v>
      </c>
      <c r="BI91" s="114">
        <v>2.4831500532103601E-3</v>
      </c>
      <c r="BJ91" s="114">
        <v>2.83788577509755E-3</v>
      </c>
      <c r="BK91" s="114">
        <v>2.1284143313231598E-3</v>
      </c>
      <c r="BL91" s="114">
        <v>3.1926214969847499E-3</v>
      </c>
      <c r="BM91" s="114">
        <v>1.41894288754878E-3</v>
      </c>
      <c r="BN91" s="114">
        <v>5.3210358283079101E-3</v>
      </c>
      <c r="BO91" s="114">
        <v>4.25682866264633E-3</v>
      </c>
      <c r="BP91" s="114">
        <v>4.6115643845335199E-3</v>
      </c>
      <c r="BQ91" s="114">
        <v>3.5473572188719398E-3</v>
      </c>
      <c r="BR91" s="114">
        <v>3.9020929407591301E-3</v>
      </c>
      <c r="BS91" s="114">
        <v>4.9663001064207202E-3</v>
      </c>
      <c r="BT91" s="114">
        <v>4.25682866264633E-3</v>
      </c>
      <c r="BU91" s="114">
        <v>4.6115643845335199E-3</v>
      </c>
      <c r="BV91" s="114">
        <v>4.9663001064207202E-3</v>
      </c>
      <c r="BW91" s="114">
        <v>6.7399787158566897E-3</v>
      </c>
      <c r="BX91" s="114">
        <v>7.4494501596310703E-3</v>
      </c>
      <c r="BY91" s="114">
        <v>1.24157502660518E-2</v>
      </c>
      <c r="BZ91" s="114">
        <v>8.51365732529266E-3</v>
      </c>
      <c r="CA91" s="114">
        <v>1.3125221709826201E-2</v>
      </c>
      <c r="CB91" s="114">
        <v>2.0574671869457301E-2</v>
      </c>
      <c r="CC91" s="114">
        <v>2.4476764810216399E-2</v>
      </c>
      <c r="CD91" s="114">
        <v>3.6537779354381003E-2</v>
      </c>
      <c r="CE91" s="114">
        <v>0.11670805250088701</v>
      </c>
      <c r="CF91" s="114">
        <v>0.37318197942532799</v>
      </c>
      <c r="CG91" s="114">
        <v>0.12451223838240499</v>
      </c>
      <c r="CH91" s="114">
        <v>3.8666193685704099E-2</v>
      </c>
      <c r="CI91" s="114">
        <v>2.0929407591344502E-2</v>
      </c>
      <c r="CJ91" s="114">
        <v>1.7027314650585299E-2</v>
      </c>
      <c r="CK91" s="114">
        <v>1.0996807378503001E-2</v>
      </c>
      <c r="CL91" s="114">
        <v>1.34799574317134E-2</v>
      </c>
      <c r="CM91" s="114">
        <v>7.8041858815182698E-3</v>
      </c>
      <c r="CN91" s="114">
        <v>8.8683930471798508E-3</v>
      </c>
      <c r="CO91" s="114">
        <v>7.4494501596310703E-3</v>
      </c>
      <c r="CP91" s="114">
        <v>5.6757715501951E-3</v>
      </c>
      <c r="CQ91" s="114">
        <v>2.83788577509755E-3</v>
      </c>
      <c r="CR91" s="114">
        <v>6.0305072720823003E-3</v>
      </c>
      <c r="CS91" s="114">
        <v>2.4831500532103601E-3</v>
      </c>
      <c r="CT91" s="114">
        <v>3.1926214969847499E-3</v>
      </c>
      <c r="CU91" s="114">
        <v>2.83788577509755E-3</v>
      </c>
      <c r="CV91" s="114">
        <v>3.5473572188719398E-3</v>
      </c>
      <c r="CW91" s="114">
        <v>1.41894288754878E-3</v>
      </c>
      <c r="CX91" s="114">
        <v>1.0642071656615799E-3</v>
      </c>
      <c r="CY91" s="114">
        <v>1.4189428875487801E-2</v>
      </c>
    </row>
    <row r="92" spans="2:103" x14ac:dyDescent="0.2">
      <c r="B92" s="112">
        <v>0.83</v>
      </c>
      <c r="C92" s="114">
        <v>0</v>
      </c>
      <c r="D92" s="114">
        <v>0</v>
      </c>
      <c r="E92" s="114">
        <v>0</v>
      </c>
      <c r="F92" s="114">
        <v>0</v>
      </c>
      <c r="G92" s="114">
        <v>0</v>
      </c>
      <c r="H92" s="114">
        <v>0</v>
      </c>
      <c r="I92" s="114">
        <v>0</v>
      </c>
      <c r="J92" s="114">
        <v>0</v>
      </c>
      <c r="K92" s="114">
        <v>0</v>
      </c>
      <c r="L92" s="114">
        <v>0</v>
      </c>
      <c r="M92" s="114">
        <v>0</v>
      </c>
      <c r="N92" s="114">
        <v>0</v>
      </c>
      <c r="O92" s="114">
        <v>0</v>
      </c>
      <c r="P92" s="114">
        <v>0</v>
      </c>
      <c r="Q92" s="114">
        <v>0</v>
      </c>
      <c r="R92" s="114">
        <v>0</v>
      </c>
      <c r="S92" s="114">
        <v>0</v>
      </c>
      <c r="T92" s="114">
        <v>0</v>
      </c>
      <c r="U92" s="114">
        <v>0</v>
      </c>
      <c r="V92" s="114">
        <v>0</v>
      </c>
      <c r="W92" s="114">
        <v>0</v>
      </c>
      <c r="X92" s="114">
        <v>0</v>
      </c>
      <c r="Y92" s="114">
        <v>0</v>
      </c>
      <c r="Z92" s="114">
        <v>3.2786885245901601E-4</v>
      </c>
      <c r="AA92" s="114">
        <v>3.2786885245901601E-4</v>
      </c>
      <c r="AB92" s="114">
        <v>6.55737704918033E-4</v>
      </c>
      <c r="AC92" s="114">
        <v>3.2786885245901601E-4</v>
      </c>
      <c r="AD92" s="114">
        <v>0</v>
      </c>
      <c r="AE92" s="114">
        <v>0</v>
      </c>
      <c r="AF92" s="114">
        <v>3.2786885245901601E-4</v>
      </c>
      <c r="AG92" s="114">
        <v>9.8360655737704896E-4</v>
      </c>
      <c r="AH92" s="114">
        <v>9.8360655737704896E-4</v>
      </c>
      <c r="AI92" s="114">
        <v>6.55737704918033E-4</v>
      </c>
      <c r="AJ92" s="114">
        <v>3.2786885245901601E-4</v>
      </c>
      <c r="AK92" s="114">
        <v>6.55737704918033E-4</v>
      </c>
      <c r="AL92" s="114">
        <v>3.2786885245901601E-4</v>
      </c>
      <c r="AM92" s="114">
        <v>6.55737704918033E-4</v>
      </c>
      <c r="AN92" s="114">
        <v>0</v>
      </c>
      <c r="AO92" s="114">
        <v>9.8360655737704896E-4</v>
      </c>
      <c r="AP92" s="114">
        <v>0</v>
      </c>
      <c r="AQ92" s="114">
        <v>1.3114754098360699E-3</v>
      </c>
      <c r="AR92" s="114">
        <v>9.8360655737704896E-4</v>
      </c>
      <c r="AS92" s="114">
        <v>9.8360655737704896E-4</v>
      </c>
      <c r="AT92" s="114">
        <v>3.2786885245901601E-4</v>
      </c>
      <c r="AU92" s="114">
        <v>6.55737704918033E-4</v>
      </c>
      <c r="AV92" s="114">
        <v>3.2786885245901601E-4</v>
      </c>
      <c r="AW92" s="114">
        <v>1.63934426229508E-3</v>
      </c>
      <c r="AX92" s="114">
        <v>6.55737704918033E-4</v>
      </c>
      <c r="AY92" s="114">
        <v>1.3114754098360699E-3</v>
      </c>
      <c r="AZ92" s="114">
        <v>3.2786885245901601E-4</v>
      </c>
      <c r="BA92" s="114">
        <v>3.2786885245901601E-4</v>
      </c>
      <c r="BB92" s="114">
        <v>1.63934426229508E-3</v>
      </c>
      <c r="BC92" s="114">
        <v>2.6229508196721298E-3</v>
      </c>
      <c r="BD92" s="114">
        <v>3.2786885245901601E-4</v>
      </c>
      <c r="BE92" s="114">
        <v>1.63934426229508E-3</v>
      </c>
      <c r="BF92" s="114">
        <v>1.63934426229508E-3</v>
      </c>
      <c r="BG92" s="114">
        <v>1.63934426229508E-3</v>
      </c>
      <c r="BH92" s="114">
        <v>1.3114754098360699E-3</v>
      </c>
      <c r="BI92" s="114">
        <v>9.8360655737704896E-4</v>
      </c>
      <c r="BJ92" s="114">
        <v>1.9672131147541001E-3</v>
      </c>
      <c r="BK92" s="114">
        <v>3.27868852459016E-3</v>
      </c>
      <c r="BL92" s="114">
        <v>3.27868852459016E-3</v>
      </c>
      <c r="BM92" s="114">
        <v>3.27868852459016E-3</v>
      </c>
      <c r="BN92" s="114">
        <v>3.27868852459016E-3</v>
      </c>
      <c r="BO92" s="114">
        <v>1.63934426229508E-3</v>
      </c>
      <c r="BP92" s="114">
        <v>3.9344262295082002E-3</v>
      </c>
      <c r="BQ92" s="114">
        <v>1.9672131147541001E-3</v>
      </c>
      <c r="BR92" s="114">
        <v>1.9672131147541001E-3</v>
      </c>
      <c r="BS92" s="114">
        <v>2.9508196721311501E-3</v>
      </c>
      <c r="BT92" s="114">
        <v>3.9344262295082002E-3</v>
      </c>
      <c r="BU92" s="114">
        <v>3.6065573770491799E-3</v>
      </c>
      <c r="BV92" s="114">
        <v>6.2295081967213102E-3</v>
      </c>
      <c r="BW92" s="114">
        <v>4.5901639344262304E-3</v>
      </c>
      <c r="BX92" s="114">
        <v>5.57377049180328E-3</v>
      </c>
      <c r="BY92" s="114">
        <v>6.2295081967213102E-3</v>
      </c>
      <c r="BZ92" s="114">
        <v>7.86885245901639E-3</v>
      </c>
      <c r="CA92" s="114">
        <v>1.3114754098360701E-2</v>
      </c>
      <c r="CB92" s="114">
        <v>1.24590163934426E-2</v>
      </c>
      <c r="CC92" s="114">
        <v>1.8032786885245899E-2</v>
      </c>
      <c r="CD92" s="114">
        <v>2.0655737704917999E-2</v>
      </c>
      <c r="CE92" s="114">
        <v>3.2459016393442598E-2</v>
      </c>
      <c r="CF92" s="114">
        <v>0.112786885245902</v>
      </c>
      <c r="CG92" s="114">
        <v>0.43049180327868902</v>
      </c>
      <c r="CH92" s="114">
        <v>0.11213114754098399</v>
      </c>
      <c r="CI92" s="114">
        <v>3.90163934426229E-2</v>
      </c>
      <c r="CJ92" s="114">
        <v>1.8360655737704901E-2</v>
      </c>
      <c r="CK92" s="114">
        <v>1.54098360655738E-2</v>
      </c>
      <c r="CL92" s="114">
        <v>1.0163934426229501E-2</v>
      </c>
      <c r="CM92" s="114">
        <v>9.5081967213114793E-3</v>
      </c>
      <c r="CN92" s="114">
        <v>6.5573770491803296E-3</v>
      </c>
      <c r="CO92" s="114">
        <v>6.5573770491803296E-3</v>
      </c>
      <c r="CP92" s="114">
        <v>6.2295081967213102E-3</v>
      </c>
      <c r="CQ92" s="114">
        <v>3.9344262295082002E-3</v>
      </c>
      <c r="CR92" s="114">
        <v>4.5901639344262304E-3</v>
      </c>
      <c r="CS92" s="114">
        <v>2.9508196721311501E-3</v>
      </c>
      <c r="CT92" s="114">
        <v>2.9508196721311501E-3</v>
      </c>
      <c r="CU92" s="114">
        <v>1.63934426229508E-3</v>
      </c>
      <c r="CV92" s="114">
        <v>3.6065573770491799E-3</v>
      </c>
      <c r="CW92" s="114">
        <v>3.9344262295082002E-3</v>
      </c>
      <c r="CX92" s="114">
        <v>6.55737704918033E-4</v>
      </c>
      <c r="CY92" s="114">
        <v>1.8032786885245899E-2</v>
      </c>
    </row>
    <row r="93" spans="2:103" x14ac:dyDescent="0.2">
      <c r="B93" s="112">
        <v>0.84</v>
      </c>
      <c r="C93" s="114">
        <v>0</v>
      </c>
      <c r="D93" s="114">
        <v>0</v>
      </c>
      <c r="E93" s="114">
        <v>0</v>
      </c>
      <c r="F93" s="114">
        <v>0</v>
      </c>
      <c r="G93" s="114">
        <v>0</v>
      </c>
      <c r="H93" s="114">
        <v>0</v>
      </c>
      <c r="I93" s="114">
        <v>0</v>
      </c>
      <c r="J93" s="114">
        <v>0</v>
      </c>
      <c r="K93" s="114">
        <v>0</v>
      </c>
      <c r="L93" s="114">
        <v>0</v>
      </c>
      <c r="M93" s="114">
        <v>0</v>
      </c>
      <c r="N93" s="114">
        <v>0</v>
      </c>
      <c r="O93" s="114">
        <v>0</v>
      </c>
      <c r="P93" s="114">
        <v>0</v>
      </c>
      <c r="Q93" s="114">
        <v>0</v>
      </c>
      <c r="R93" s="114">
        <v>0</v>
      </c>
      <c r="S93" s="114">
        <v>0</v>
      </c>
      <c r="T93" s="114">
        <v>0</v>
      </c>
      <c r="U93" s="114">
        <v>0</v>
      </c>
      <c r="V93" s="114">
        <v>0</v>
      </c>
      <c r="W93" s="114">
        <v>0</v>
      </c>
      <c r="X93" s="114">
        <v>0</v>
      </c>
      <c r="Y93" s="114">
        <v>0</v>
      </c>
      <c r="Z93" s="114">
        <v>3.66568914956012E-4</v>
      </c>
      <c r="AA93" s="114">
        <v>0</v>
      </c>
      <c r="AB93" s="114">
        <v>3.66568914956012E-4</v>
      </c>
      <c r="AC93" s="114">
        <v>0</v>
      </c>
      <c r="AD93" s="114">
        <v>3.66568914956012E-4</v>
      </c>
      <c r="AE93" s="114">
        <v>0</v>
      </c>
      <c r="AF93" s="114">
        <v>3.66568914956012E-4</v>
      </c>
      <c r="AG93" s="114">
        <v>0</v>
      </c>
      <c r="AH93" s="114">
        <v>0</v>
      </c>
      <c r="AI93" s="114">
        <v>0</v>
      </c>
      <c r="AJ93" s="114">
        <v>3.66568914956012E-4</v>
      </c>
      <c r="AK93" s="114">
        <v>0</v>
      </c>
      <c r="AL93" s="114">
        <v>0</v>
      </c>
      <c r="AM93" s="114">
        <v>3.66568914956012E-4</v>
      </c>
      <c r="AN93" s="114">
        <v>7.3313782991202303E-4</v>
      </c>
      <c r="AO93" s="114">
        <v>3.66568914956012E-4</v>
      </c>
      <c r="AP93" s="114">
        <v>3.66568914956012E-4</v>
      </c>
      <c r="AQ93" s="114">
        <v>1.8328445747800601E-3</v>
      </c>
      <c r="AR93" s="114">
        <v>1.46627565982405E-3</v>
      </c>
      <c r="AS93" s="114">
        <v>7.3313782991202303E-4</v>
      </c>
      <c r="AT93" s="114">
        <v>2.1994134897360702E-3</v>
      </c>
      <c r="AU93" s="114">
        <v>0</v>
      </c>
      <c r="AV93" s="114">
        <v>7.3313782991202303E-4</v>
      </c>
      <c r="AW93" s="114">
        <v>2.9325513196480899E-3</v>
      </c>
      <c r="AX93" s="114">
        <v>3.66568914956012E-4</v>
      </c>
      <c r="AY93" s="114">
        <v>0</v>
      </c>
      <c r="AZ93" s="114">
        <v>7.3313782991202303E-4</v>
      </c>
      <c r="BA93" s="114">
        <v>1.8328445747800601E-3</v>
      </c>
      <c r="BB93" s="114">
        <v>1.0997067448680401E-3</v>
      </c>
      <c r="BC93" s="114">
        <v>1.46627565982405E-3</v>
      </c>
      <c r="BD93" s="114">
        <v>2.9325513196480899E-3</v>
      </c>
      <c r="BE93" s="114">
        <v>1.0997067448680401E-3</v>
      </c>
      <c r="BF93" s="114">
        <v>2.5659824046920798E-3</v>
      </c>
      <c r="BG93" s="114">
        <v>1.46627565982405E-3</v>
      </c>
      <c r="BH93" s="114">
        <v>1.8328445747800601E-3</v>
      </c>
      <c r="BI93" s="114">
        <v>1.46627565982405E-3</v>
      </c>
      <c r="BJ93" s="114">
        <v>2.5659824046920798E-3</v>
      </c>
      <c r="BK93" s="114">
        <v>3.29912023460411E-3</v>
      </c>
      <c r="BL93" s="114">
        <v>1.46627565982405E-3</v>
      </c>
      <c r="BM93" s="114">
        <v>2.5659824046920798E-3</v>
      </c>
      <c r="BN93" s="114">
        <v>4.76539589442815E-3</v>
      </c>
      <c r="BO93" s="114">
        <v>1.46627565982405E-3</v>
      </c>
      <c r="BP93" s="114">
        <v>1.8328445747800601E-3</v>
      </c>
      <c r="BQ93" s="114">
        <v>2.9325513196480899E-3</v>
      </c>
      <c r="BR93" s="114">
        <v>3.6656891495601201E-3</v>
      </c>
      <c r="BS93" s="114">
        <v>2.5659824046920798E-3</v>
      </c>
      <c r="BT93" s="114">
        <v>4.0322580645161298E-3</v>
      </c>
      <c r="BU93" s="114">
        <v>4.76539589442815E-3</v>
      </c>
      <c r="BV93" s="114">
        <v>6.9648093841642202E-3</v>
      </c>
      <c r="BW93" s="114">
        <v>3.29912023460411E-3</v>
      </c>
      <c r="BX93" s="114">
        <v>7.6979472140762499E-3</v>
      </c>
      <c r="BY93" s="114">
        <v>8.4310850439882692E-3</v>
      </c>
      <c r="BZ93" s="114">
        <v>9.8973607038123201E-3</v>
      </c>
      <c r="CA93" s="114">
        <v>7.6979472140762499E-3</v>
      </c>
      <c r="CB93" s="114">
        <v>8.0645161290322596E-3</v>
      </c>
      <c r="CC93" s="114">
        <v>1.3563049853372399E-2</v>
      </c>
      <c r="CD93" s="114">
        <v>1.6129032258064498E-2</v>
      </c>
      <c r="CE93" s="114">
        <v>2.6759530791788898E-2</v>
      </c>
      <c r="CF93" s="114">
        <v>4.3621700879765399E-2</v>
      </c>
      <c r="CG93" s="114">
        <v>0.122800586510264</v>
      </c>
      <c r="CH93" s="114">
        <v>0.35410557184750702</v>
      </c>
      <c r="CI93" s="114">
        <v>0.12903225806451599</v>
      </c>
      <c r="CJ93" s="114">
        <v>4.3255131964809401E-2</v>
      </c>
      <c r="CK93" s="114">
        <v>2.27272727272727E-2</v>
      </c>
      <c r="CL93" s="114">
        <v>1.8695014662756599E-2</v>
      </c>
      <c r="CM93" s="114">
        <v>1.24633431085044E-2</v>
      </c>
      <c r="CN93" s="114">
        <v>1.0997067448680399E-2</v>
      </c>
      <c r="CO93" s="114">
        <v>9.5307917888563104E-3</v>
      </c>
      <c r="CP93" s="114">
        <v>7.3313782991202402E-3</v>
      </c>
      <c r="CQ93" s="114">
        <v>5.4985337243401797E-3</v>
      </c>
      <c r="CR93" s="114">
        <v>3.6656891495601201E-3</v>
      </c>
      <c r="CS93" s="114">
        <v>5.4985337243401797E-3</v>
      </c>
      <c r="CT93" s="114">
        <v>5.4985337243401797E-3</v>
      </c>
      <c r="CU93" s="114">
        <v>3.6656891495601201E-3</v>
      </c>
      <c r="CV93" s="114">
        <v>3.6656891495601201E-3</v>
      </c>
      <c r="CW93" s="114">
        <v>2.1994134897360702E-3</v>
      </c>
      <c r="CX93" s="114">
        <v>1.0997067448680401E-3</v>
      </c>
      <c r="CY93" s="114">
        <v>1.9794721407624599E-2</v>
      </c>
    </row>
    <row r="94" spans="2:103" x14ac:dyDescent="0.2">
      <c r="B94" s="112">
        <v>0.85</v>
      </c>
      <c r="C94" s="114">
        <v>0</v>
      </c>
      <c r="D94" s="114">
        <v>0</v>
      </c>
      <c r="E94" s="114">
        <v>0</v>
      </c>
      <c r="F94" s="114">
        <v>0</v>
      </c>
      <c r="G94" s="114">
        <v>0</v>
      </c>
      <c r="H94" s="114">
        <v>0</v>
      </c>
      <c r="I94" s="114">
        <v>0</v>
      </c>
      <c r="J94" s="114">
        <v>0</v>
      </c>
      <c r="K94" s="114">
        <v>0</v>
      </c>
      <c r="L94" s="114">
        <v>0</v>
      </c>
      <c r="M94" s="114">
        <v>0</v>
      </c>
      <c r="N94" s="114">
        <v>0</v>
      </c>
      <c r="O94" s="114">
        <v>0</v>
      </c>
      <c r="P94" s="114">
        <v>0</v>
      </c>
      <c r="Q94" s="114">
        <v>0</v>
      </c>
      <c r="R94" s="114">
        <v>0</v>
      </c>
      <c r="S94" s="114">
        <v>0</v>
      </c>
      <c r="T94" s="114">
        <v>0</v>
      </c>
      <c r="U94" s="114">
        <v>0</v>
      </c>
      <c r="V94" s="114">
        <v>0</v>
      </c>
      <c r="W94" s="114">
        <v>0</v>
      </c>
      <c r="X94" s="114">
        <v>0</v>
      </c>
      <c r="Y94" s="114">
        <v>0</v>
      </c>
      <c r="Z94" s="114">
        <v>3.8328861632809503E-4</v>
      </c>
      <c r="AA94" s="114">
        <v>3.8328861632809503E-4</v>
      </c>
      <c r="AB94" s="114">
        <v>3.8328861632809503E-4</v>
      </c>
      <c r="AC94" s="114">
        <v>0</v>
      </c>
      <c r="AD94" s="114">
        <v>0</v>
      </c>
      <c r="AE94" s="114">
        <v>3.8328861632809503E-4</v>
      </c>
      <c r="AF94" s="114">
        <v>7.6657723265619005E-4</v>
      </c>
      <c r="AG94" s="114">
        <v>0</v>
      </c>
      <c r="AH94" s="114">
        <v>3.8328861632809503E-4</v>
      </c>
      <c r="AI94" s="114">
        <v>3.8328861632809503E-4</v>
      </c>
      <c r="AJ94" s="114">
        <v>0</v>
      </c>
      <c r="AK94" s="114">
        <v>1.1498658489842899E-3</v>
      </c>
      <c r="AL94" s="114">
        <v>7.6657723265619005E-4</v>
      </c>
      <c r="AM94" s="114">
        <v>7.6657723265619005E-4</v>
      </c>
      <c r="AN94" s="114">
        <v>7.6657723265619005E-4</v>
      </c>
      <c r="AO94" s="114">
        <v>3.8328861632809503E-4</v>
      </c>
      <c r="AP94" s="114">
        <v>1.1498658489842899E-3</v>
      </c>
      <c r="AQ94" s="114">
        <v>1.1498658489842899E-3</v>
      </c>
      <c r="AR94" s="114">
        <v>7.6657723265619005E-4</v>
      </c>
      <c r="AS94" s="114">
        <v>3.8328861632809503E-4</v>
      </c>
      <c r="AT94" s="114">
        <v>3.8328861632809503E-4</v>
      </c>
      <c r="AU94" s="114">
        <v>1.1498658489842899E-3</v>
      </c>
      <c r="AV94" s="114">
        <v>1.9164430816404801E-3</v>
      </c>
      <c r="AW94" s="114">
        <v>2.2997316979685698E-3</v>
      </c>
      <c r="AX94" s="114">
        <v>1.9164430816404801E-3</v>
      </c>
      <c r="AY94" s="114">
        <v>1.1498658489842899E-3</v>
      </c>
      <c r="AZ94" s="114">
        <v>1.9164430816404801E-3</v>
      </c>
      <c r="BA94" s="114">
        <v>1.1498658489842899E-3</v>
      </c>
      <c r="BB94" s="114">
        <v>1.1498658489842899E-3</v>
      </c>
      <c r="BC94" s="114">
        <v>0</v>
      </c>
      <c r="BD94" s="114">
        <v>3.0663089306247602E-3</v>
      </c>
      <c r="BE94" s="114">
        <v>1.5331544653123801E-3</v>
      </c>
      <c r="BF94" s="114">
        <v>3.4495975469528602E-3</v>
      </c>
      <c r="BG94" s="114">
        <v>1.5331544653123801E-3</v>
      </c>
      <c r="BH94" s="114">
        <v>4.2161747796090497E-3</v>
      </c>
      <c r="BI94" s="114">
        <v>1.1498658489842899E-3</v>
      </c>
      <c r="BJ94" s="114">
        <v>2.6830203142966698E-3</v>
      </c>
      <c r="BK94" s="114">
        <v>3.0663089306247602E-3</v>
      </c>
      <c r="BL94" s="114">
        <v>1.1498658489842899E-3</v>
      </c>
      <c r="BM94" s="114">
        <v>3.0663089306247602E-3</v>
      </c>
      <c r="BN94" s="114">
        <v>3.0663089306247602E-3</v>
      </c>
      <c r="BO94" s="114">
        <v>1.9164430816404801E-3</v>
      </c>
      <c r="BP94" s="114">
        <v>2.6830203142966698E-3</v>
      </c>
      <c r="BQ94" s="114">
        <v>4.9827520122652401E-3</v>
      </c>
      <c r="BR94" s="114">
        <v>3.4495975469528602E-3</v>
      </c>
      <c r="BS94" s="114">
        <v>2.2997316979685698E-3</v>
      </c>
      <c r="BT94" s="114">
        <v>3.8328861632809502E-3</v>
      </c>
      <c r="BU94" s="114">
        <v>3.4495975469528602E-3</v>
      </c>
      <c r="BV94" s="114">
        <v>5.36604062859333E-3</v>
      </c>
      <c r="BW94" s="114">
        <v>4.2161747796090497E-3</v>
      </c>
      <c r="BX94" s="114">
        <v>7.2824837102338103E-3</v>
      </c>
      <c r="BY94" s="114">
        <v>5.36604062859333E-3</v>
      </c>
      <c r="BZ94" s="114">
        <v>6.8991950939057099E-3</v>
      </c>
      <c r="CA94" s="114">
        <v>7.6657723265619003E-3</v>
      </c>
      <c r="CB94" s="114">
        <v>9.5822154082023797E-3</v>
      </c>
      <c r="CC94" s="114">
        <v>1.1881947106170901E-2</v>
      </c>
      <c r="CD94" s="114">
        <v>1.64814105021081E-2</v>
      </c>
      <c r="CE94" s="114">
        <v>2.1464162514373299E-2</v>
      </c>
      <c r="CF94" s="114">
        <v>1.83978535837486E-2</v>
      </c>
      <c r="CG94" s="114">
        <v>3.6412418551169001E-2</v>
      </c>
      <c r="CH94" s="114">
        <v>0.13338443848217699</v>
      </c>
      <c r="CI94" s="114">
        <v>0.35109237255653503</v>
      </c>
      <c r="CJ94" s="114">
        <v>0.125718666155615</v>
      </c>
      <c r="CK94" s="114">
        <v>4.1011881947106199E-2</v>
      </c>
      <c r="CL94" s="114">
        <v>2.33806055960138E-2</v>
      </c>
      <c r="CM94" s="114">
        <v>1.6864699118436199E-2</v>
      </c>
      <c r="CN94" s="114">
        <v>1.11153698735148E-2</v>
      </c>
      <c r="CO94" s="114">
        <v>1.03487926408586E-2</v>
      </c>
      <c r="CP94" s="114">
        <v>6.8991950939057099E-3</v>
      </c>
      <c r="CQ94" s="114">
        <v>6.1326178612495204E-3</v>
      </c>
      <c r="CR94" s="114">
        <v>8.0490609428900007E-3</v>
      </c>
      <c r="CS94" s="114">
        <v>5.36604062859333E-3</v>
      </c>
      <c r="CT94" s="114">
        <v>4.9827520122652401E-3</v>
      </c>
      <c r="CU94" s="114">
        <v>4.9827520122652401E-3</v>
      </c>
      <c r="CV94" s="114">
        <v>3.8328861632809502E-3</v>
      </c>
      <c r="CW94" s="114">
        <v>4.9827520122652401E-3</v>
      </c>
      <c r="CX94" s="114">
        <v>1.5331544653123801E-3</v>
      </c>
      <c r="CY94" s="114">
        <v>1.5331544653123801E-2</v>
      </c>
    </row>
    <row r="95" spans="2:103" x14ac:dyDescent="0.2">
      <c r="B95" s="112">
        <v>0.86</v>
      </c>
      <c r="C95" s="114">
        <v>0</v>
      </c>
      <c r="D95" s="114">
        <v>0</v>
      </c>
      <c r="E95" s="114">
        <v>0</v>
      </c>
      <c r="F95" s="114">
        <v>0</v>
      </c>
      <c r="G95" s="114">
        <v>0</v>
      </c>
      <c r="H95" s="114">
        <v>0</v>
      </c>
      <c r="I95" s="114">
        <v>0</v>
      </c>
      <c r="J95" s="114">
        <v>0</v>
      </c>
      <c r="K95" s="114">
        <v>0</v>
      </c>
      <c r="L95" s="114">
        <v>0</v>
      </c>
      <c r="M95" s="114">
        <v>0</v>
      </c>
      <c r="N95" s="114">
        <v>0</v>
      </c>
      <c r="O95" s="114">
        <v>0</v>
      </c>
      <c r="P95" s="114">
        <v>0</v>
      </c>
      <c r="Q95" s="114">
        <v>0</v>
      </c>
      <c r="R95" s="114">
        <v>0</v>
      </c>
      <c r="S95" s="114">
        <v>0</v>
      </c>
      <c r="T95" s="114">
        <v>0</v>
      </c>
      <c r="U95" s="114">
        <v>0</v>
      </c>
      <c r="V95" s="114">
        <v>0</v>
      </c>
      <c r="W95" s="114">
        <v>0</v>
      </c>
      <c r="X95" s="114">
        <v>0</v>
      </c>
      <c r="Y95" s="114">
        <v>0</v>
      </c>
      <c r="Z95" s="114">
        <v>0</v>
      </c>
      <c r="AA95" s="114">
        <v>3.7678975131876403E-4</v>
      </c>
      <c r="AB95" s="114">
        <v>0</v>
      </c>
      <c r="AC95" s="114">
        <v>0</v>
      </c>
      <c r="AD95" s="114">
        <v>7.5357950263752805E-4</v>
      </c>
      <c r="AE95" s="114">
        <v>0</v>
      </c>
      <c r="AF95" s="114">
        <v>3.7678975131876403E-4</v>
      </c>
      <c r="AG95" s="114">
        <v>7.5357950263752805E-4</v>
      </c>
      <c r="AH95" s="114">
        <v>3.7678975131876403E-4</v>
      </c>
      <c r="AI95" s="114">
        <v>0</v>
      </c>
      <c r="AJ95" s="114">
        <v>7.5357950263752805E-4</v>
      </c>
      <c r="AK95" s="114">
        <v>1.13036925395629E-3</v>
      </c>
      <c r="AL95" s="114">
        <v>3.7678975131876403E-4</v>
      </c>
      <c r="AM95" s="114">
        <v>1.13036925395629E-3</v>
      </c>
      <c r="AN95" s="114">
        <v>1.13036925395629E-3</v>
      </c>
      <c r="AO95" s="114">
        <v>0</v>
      </c>
      <c r="AP95" s="114">
        <v>1.50715900527506E-3</v>
      </c>
      <c r="AQ95" s="114">
        <v>1.13036925395629E-3</v>
      </c>
      <c r="AR95" s="114">
        <v>7.5357950263752805E-4</v>
      </c>
      <c r="AS95" s="114">
        <v>3.7678975131876403E-4</v>
      </c>
      <c r="AT95" s="114">
        <v>1.13036925395629E-3</v>
      </c>
      <c r="AU95" s="114">
        <v>1.88394875659382E-3</v>
      </c>
      <c r="AV95" s="114">
        <v>1.50715900527506E-3</v>
      </c>
      <c r="AW95" s="114">
        <v>7.5357950263752805E-4</v>
      </c>
      <c r="AX95" s="114">
        <v>1.50715900527506E-3</v>
      </c>
      <c r="AY95" s="114">
        <v>1.13036925395629E-3</v>
      </c>
      <c r="AZ95" s="114">
        <v>1.13036925395629E-3</v>
      </c>
      <c r="BA95" s="114">
        <v>3.01431801055011E-3</v>
      </c>
      <c r="BB95" s="114">
        <v>2.63752825923135E-3</v>
      </c>
      <c r="BC95" s="114">
        <v>7.5357950263752805E-4</v>
      </c>
      <c r="BD95" s="114">
        <v>2.26073850791258E-3</v>
      </c>
      <c r="BE95" s="114">
        <v>1.50715900527506E-3</v>
      </c>
      <c r="BF95" s="114">
        <v>3.39110776186888E-3</v>
      </c>
      <c r="BG95" s="114">
        <v>1.13036925395629E-3</v>
      </c>
      <c r="BH95" s="114">
        <v>7.5357950263752805E-4</v>
      </c>
      <c r="BI95" s="114">
        <v>1.13036925395629E-3</v>
      </c>
      <c r="BJ95" s="114">
        <v>2.63752825923135E-3</v>
      </c>
      <c r="BK95" s="114">
        <v>2.26073850791258E-3</v>
      </c>
      <c r="BL95" s="114">
        <v>2.63752825923135E-3</v>
      </c>
      <c r="BM95" s="114">
        <v>4.5214770158251696E-3</v>
      </c>
      <c r="BN95" s="114">
        <v>2.26073850791258E-3</v>
      </c>
      <c r="BO95" s="114">
        <v>1.50715900527506E-3</v>
      </c>
      <c r="BP95" s="114">
        <v>1.50715900527506E-3</v>
      </c>
      <c r="BQ95" s="114">
        <v>5.6518462697814596E-3</v>
      </c>
      <c r="BR95" s="114">
        <v>4.14468726450641E-3</v>
      </c>
      <c r="BS95" s="114">
        <v>4.5214770158251696E-3</v>
      </c>
      <c r="BT95" s="114">
        <v>1.88394875659382E-3</v>
      </c>
      <c r="BU95" s="114">
        <v>2.63752825923135E-3</v>
      </c>
      <c r="BV95" s="114">
        <v>3.76789751318764E-3</v>
      </c>
      <c r="BW95" s="114">
        <v>1.88394875659382E-3</v>
      </c>
      <c r="BX95" s="114">
        <v>6.7822155237377496E-3</v>
      </c>
      <c r="BY95" s="114">
        <v>5.2750565184627E-3</v>
      </c>
      <c r="BZ95" s="114">
        <v>3.76789751318764E-3</v>
      </c>
      <c r="CA95" s="114">
        <v>6.4054257724189901E-3</v>
      </c>
      <c r="CB95" s="114">
        <v>8.2893745290128096E-3</v>
      </c>
      <c r="CC95" s="114">
        <v>1.16804822908817E-2</v>
      </c>
      <c r="CD95" s="114">
        <v>1.09269027882442E-2</v>
      </c>
      <c r="CE95" s="114">
        <v>1.4318010550112999E-2</v>
      </c>
      <c r="CF95" s="114">
        <v>2.2984174830444602E-2</v>
      </c>
      <c r="CG95" s="114">
        <v>2.37377543330821E-2</v>
      </c>
      <c r="CH95" s="114">
        <v>4.6345139412207997E-2</v>
      </c>
      <c r="CI95" s="114">
        <v>0.11831198191409199</v>
      </c>
      <c r="CJ95" s="114">
        <v>0.344762622456669</v>
      </c>
      <c r="CK95" s="114">
        <v>0.12697814619442399</v>
      </c>
      <c r="CL95" s="114">
        <v>4.33308214016579E-2</v>
      </c>
      <c r="CM95" s="114">
        <v>2.63752825923135E-2</v>
      </c>
      <c r="CN95" s="114">
        <v>1.3564431047475499E-2</v>
      </c>
      <c r="CO95" s="114">
        <v>1.6201959306706901E-2</v>
      </c>
      <c r="CP95" s="114">
        <v>1.13036925395629E-2</v>
      </c>
      <c r="CQ95" s="114">
        <v>3.76789751318764E-3</v>
      </c>
      <c r="CR95" s="114">
        <v>6.7822155237377496E-3</v>
      </c>
      <c r="CS95" s="114">
        <v>7.9125847776940501E-3</v>
      </c>
      <c r="CT95" s="114">
        <v>4.14468726450641E-3</v>
      </c>
      <c r="CU95" s="114">
        <v>5.2750565184627E-3</v>
      </c>
      <c r="CV95" s="114">
        <v>6.0286360211002296E-3</v>
      </c>
      <c r="CW95" s="114">
        <v>2.63752825923135E-3</v>
      </c>
      <c r="CX95" s="114">
        <v>3.76789751318764E-3</v>
      </c>
      <c r="CY95" s="114">
        <v>1.9969856819894501E-2</v>
      </c>
    </row>
    <row r="96" spans="2:103" x14ac:dyDescent="0.2">
      <c r="B96" s="112">
        <v>0.87</v>
      </c>
      <c r="C96" s="114">
        <v>0</v>
      </c>
      <c r="D96" s="114">
        <v>0</v>
      </c>
      <c r="E96" s="114">
        <v>0</v>
      </c>
      <c r="F96" s="114">
        <v>0</v>
      </c>
      <c r="G96" s="114">
        <v>0</v>
      </c>
      <c r="H96" s="114">
        <v>0</v>
      </c>
      <c r="I96" s="114">
        <v>0</v>
      </c>
      <c r="J96" s="114">
        <v>0</v>
      </c>
      <c r="K96" s="114">
        <v>0</v>
      </c>
      <c r="L96" s="114">
        <v>0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0</v>
      </c>
      <c r="T96" s="114">
        <v>0</v>
      </c>
      <c r="U96" s="114">
        <v>0</v>
      </c>
      <c r="V96" s="114">
        <v>0</v>
      </c>
      <c r="W96" s="114">
        <v>0</v>
      </c>
      <c r="X96" s="114">
        <v>0</v>
      </c>
      <c r="Y96" s="114">
        <v>0</v>
      </c>
      <c r="Z96" s="114">
        <v>4.1736227045075099E-4</v>
      </c>
      <c r="AA96" s="114">
        <v>0</v>
      </c>
      <c r="AB96" s="114">
        <v>0</v>
      </c>
      <c r="AC96" s="114">
        <v>0</v>
      </c>
      <c r="AD96" s="114">
        <v>0</v>
      </c>
      <c r="AE96" s="114">
        <v>0</v>
      </c>
      <c r="AF96" s="114">
        <v>8.3472454090150296E-4</v>
      </c>
      <c r="AG96" s="114">
        <v>8.3472454090150296E-4</v>
      </c>
      <c r="AH96" s="114">
        <v>0</v>
      </c>
      <c r="AI96" s="114">
        <v>4.1736227045075099E-4</v>
      </c>
      <c r="AJ96" s="114">
        <v>0</v>
      </c>
      <c r="AK96" s="114">
        <v>0</v>
      </c>
      <c r="AL96" s="114">
        <v>1.66944908180301E-3</v>
      </c>
      <c r="AM96" s="114">
        <v>2.0868113522537601E-3</v>
      </c>
      <c r="AN96" s="114">
        <v>1.66944908180301E-3</v>
      </c>
      <c r="AO96" s="114">
        <v>4.1736227045075099E-4</v>
      </c>
      <c r="AP96" s="114">
        <v>4.1736227045075099E-4</v>
      </c>
      <c r="AQ96" s="114">
        <v>2.5041736227045101E-3</v>
      </c>
      <c r="AR96" s="114">
        <v>0</v>
      </c>
      <c r="AS96" s="114">
        <v>1.2520868113522501E-3</v>
      </c>
      <c r="AT96" s="114">
        <v>2.0868113522537601E-3</v>
      </c>
      <c r="AU96" s="114">
        <v>8.3472454090150296E-4</v>
      </c>
      <c r="AV96" s="114">
        <v>1.2520868113522501E-3</v>
      </c>
      <c r="AW96" s="114">
        <v>1.66944908180301E-3</v>
      </c>
      <c r="AX96" s="114">
        <v>1.2520868113522501E-3</v>
      </c>
      <c r="AY96" s="114">
        <v>8.3472454090150296E-4</v>
      </c>
      <c r="AZ96" s="114">
        <v>3.3388981636060101E-3</v>
      </c>
      <c r="BA96" s="114">
        <v>8.3472454090150296E-4</v>
      </c>
      <c r="BB96" s="114">
        <v>2.0868113522537601E-3</v>
      </c>
      <c r="BC96" s="114">
        <v>1.66944908180301E-3</v>
      </c>
      <c r="BD96" s="114">
        <v>1.66944908180301E-3</v>
      </c>
      <c r="BE96" s="114">
        <v>1.66944908180301E-3</v>
      </c>
      <c r="BF96" s="114">
        <v>2.9215358931552601E-3</v>
      </c>
      <c r="BG96" s="114">
        <v>1.2520868113522501E-3</v>
      </c>
      <c r="BH96" s="114">
        <v>2.0868113522537601E-3</v>
      </c>
      <c r="BI96" s="114">
        <v>2.0868113522537601E-3</v>
      </c>
      <c r="BJ96" s="114">
        <v>3.3388981636060101E-3</v>
      </c>
      <c r="BK96" s="114">
        <v>2.5041736227045101E-3</v>
      </c>
      <c r="BL96" s="114">
        <v>2.0868113522537601E-3</v>
      </c>
      <c r="BM96" s="114">
        <v>2.0868113522537601E-3</v>
      </c>
      <c r="BN96" s="114">
        <v>4.1736227045075097E-3</v>
      </c>
      <c r="BO96" s="114">
        <v>1.2520868113522501E-3</v>
      </c>
      <c r="BP96" s="114">
        <v>2.5041736227045101E-3</v>
      </c>
      <c r="BQ96" s="114">
        <v>2.9215358931552601E-3</v>
      </c>
      <c r="BR96" s="114">
        <v>2.0868113522537601E-3</v>
      </c>
      <c r="BS96" s="114">
        <v>2.9215358931552601E-3</v>
      </c>
      <c r="BT96" s="114">
        <v>5.4257095158597697E-3</v>
      </c>
      <c r="BU96" s="114">
        <v>2.5041736227045101E-3</v>
      </c>
      <c r="BV96" s="114">
        <v>4.5909849749582602E-3</v>
      </c>
      <c r="BW96" s="114">
        <v>6.6777963272120202E-3</v>
      </c>
      <c r="BX96" s="114">
        <v>4.5909849749582602E-3</v>
      </c>
      <c r="BY96" s="114">
        <v>6.6777963272120202E-3</v>
      </c>
      <c r="BZ96" s="114">
        <v>5.4257095158597697E-3</v>
      </c>
      <c r="CA96" s="114">
        <v>6.2604340567612698E-3</v>
      </c>
      <c r="CB96" s="114">
        <v>7.5125208681135203E-3</v>
      </c>
      <c r="CC96" s="114">
        <v>6.2604340567612698E-3</v>
      </c>
      <c r="CD96" s="114">
        <v>1.21035058430718E-2</v>
      </c>
      <c r="CE96" s="114">
        <v>1.1268781302170299E-2</v>
      </c>
      <c r="CF96" s="114">
        <v>1.25208681135225E-2</v>
      </c>
      <c r="CG96" s="114">
        <v>1.41903171953255E-2</v>
      </c>
      <c r="CH96" s="114">
        <v>2.29549248747913E-2</v>
      </c>
      <c r="CI96" s="114">
        <v>3.5893155258764603E-2</v>
      </c>
      <c r="CJ96" s="114">
        <v>0.1389816360601</v>
      </c>
      <c r="CK96" s="114">
        <v>0.32262103505843098</v>
      </c>
      <c r="CL96" s="114">
        <v>0.12646076794657801</v>
      </c>
      <c r="CM96" s="114">
        <v>4.7579298831385598E-2</v>
      </c>
      <c r="CN96" s="114">
        <v>2.83806343906511E-2</v>
      </c>
      <c r="CO96" s="114">
        <v>2.0033388981636101E-2</v>
      </c>
      <c r="CP96" s="114">
        <v>1.0016694490818E-2</v>
      </c>
      <c r="CQ96" s="114">
        <v>9.1819699499165307E-3</v>
      </c>
      <c r="CR96" s="114">
        <v>1.41903171953255E-2</v>
      </c>
      <c r="CS96" s="114">
        <v>8.3472454090150194E-3</v>
      </c>
      <c r="CT96" s="114">
        <v>5.4257095158597697E-3</v>
      </c>
      <c r="CU96" s="114">
        <v>4.1736227045075097E-3</v>
      </c>
      <c r="CV96" s="114">
        <v>3.7562604340567601E-3</v>
      </c>
      <c r="CW96" s="114">
        <v>3.7562604340567601E-3</v>
      </c>
      <c r="CX96" s="114">
        <v>3.3388981636060101E-3</v>
      </c>
      <c r="CY96" s="114">
        <v>2.29549248747913E-2</v>
      </c>
    </row>
    <row r="97" spans="2:103" x14ac:dyDescent="0.2">
      <c r="B97" s="112">
        <v>0.88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0</v>
      </c>
      <c r="K97" s="114">
        <v>0</v>
      </c>
      <c r="L97" s="114">
        <v>0</v>
      </c>
      <c r="M97" s="114">
        <v>0</v>
      </c>
      <c r="N97" s="114">
        <v>0</v>
      </c>
      <c r="O97" s="114">
        <v>0</v>
      </c>
      <c r="P97" s="114">
        <v>0</v>
      </c>
      <c r="Q97" s="114">
        <v>0</v>
      </c>
      <c r="R97" s="114">
        <v>0</v>
      </c>
      <c r="S97" s="114">
        <v>0</v>
      </c>
      <c r="T97" s="114">
        <v>0</v>
      </c>
      <c r="U97" s="114">
        <v>0</v>
      </c>
      <c r="V97" s="114">
        <v>0</v>
      </c>
      <c r="W97" s="114">
        <v>0</v>
      </c>
      <c r="X97" s="114">
        <v>0</v>
      </c>
      <c r="Y97" s="114">
        <v>0</v>
      </c>
      <c r="Z97" s="114">
        <v>0</v>
      </c>
      <c r="AA97" s="114">
        <v>0</v>
      </c>
      <c r="AB97" s="114">
        <v>0</v>
      </c>
      <c r="AC97" s="114">
        <v>8.5947571981091504E-4</v>
      </c>
      <c r="AD97" s="114">
        <v>0</v>
      </c>
      <c r="AE97" s="114">
        <v>4.2973785990545801E-4</v>
      </c>
      <c r="AF97" s="114">
        <v>4.2973785990545801E-4</v>
      </c>
      <c r="AG97" s="114">
        <v>0</v>
      </c>
      <c r="AH97" s="114">
        <v>4.2973785990545801E-4</v>
      </c>
      <c r="AI97" s="114">
        <v>4.2973785990545801E-4</v>
      </c>
      <c r="AJ97" s="114">
        <v>8.5947571981091504E-4</v>
      </c>
      <c r="AK97" s="114">
        <v>4.2973785990545801E-4</v>
      </c>
      <c r="AL97" s="114">
        <v>4.2973785990545801E-4</v>
      </c>
      <c r="AM97" s="114">
        <v>1.28921357971637E-3</v>
      </c>
      <c r="AN97" s="114">
        <v>1.28921357971637E-3</v>
      </c>
      <c r="AO97" s="114">
        <v>1.28921357971637E-3</v>
      </c>
      <c r="AP97" s="114">
        <v>8.5947571981091504E-4</v>
      </c>
      <c r="AQ97" s="114">
        <v>4.2973785990545801E-4</v>
      </c>
      <c r="AR97" s="114">
        <v>1.7189514396218301E-3</v>
      </c>
      <c r="AS97" s="114">
        <v>1.28921357971637E-3</v>
      </c>
      <c r="AT97" s="114">
        <v>4.2973785990545801E-4</v>
      </c>
      <c r="AU97" s="114">
        <v>1.28921357971637E-3</v>
      </c>
      <c r="AV97" s="114">
        <v>1.7189514396218301E-3</v>
      </c>
      <c r="AW97" s="114">
        <v>4.2973785990545801E-4</v>
      </c>
      <c r="AX97" s="114">
        <v>1.28921357971637E-3</v>
      </c>
      <c r="AY97" s="114">
        <v>1.7189514396218301E-3</v>
      </c>
      <c r="AZ97" s="114">
        <v>1.7189514396218301E-3</v>
      </c>
      <c r="BA97" s="114">
        <v>2.5784271594327499E-3</v>
      </c>
      <c r="BB97" s="114">
        <v>1.7189514396218301E-3</v>
      </c>
      <c r="BC97" s="114">
        <v>4.2973785990545801E-4</v>
      </c>
      <c r="BD97" s="114">
        <v>2.1486892995272902E-3</v>
      </c>
      <c r="BE97" s="114">
        <v>1.7189514396218301E-3</v>
      </c>
      <c r="BF97" s="114">
        <v>1.28921357971637E-3</v>
      </c>
      <c r="BG97" s="114">
        <v>1.7189514396218301E-3</v>
      </c>
      <c r="BH97" s="114">
        <v>1.28921357971637E-3</v>
      </c>
      <c r="BI97" s="114">
        <v>4.7271164589600297E-3</v>
      </c>
      <c r="BJ97" s="114">
        <v>3.0081650193382E-3</v>
      </c>
      <c r="BK97" s="114">
        <v>2.1486892995272902E-3</v>
      </c>
      <c r="BL97" s="114">
        <v>2.1486892995272902E-3</v>
      </c>
      <c r="BM97" s="114">
        <v>1.7189514396218301E-3</v>
      </c>
      <c r="BN97" s="114">
        <v>3.8676407391491198E-3</v>
      </c>
      <c r="BO97" s="114">
        <v>3.8676407391491198E-3</v>
      </c>
      <c r="BP97" s="114">
        <v>2.1486892995272902E-3</v>
      </c>
      <c r="BQ97" s="114">
        <v>3.0081650193382E-3</v>
      </c>
      <c r="BR97" s="114">
        <v>4.7271164589600297E-3</v>
      </c>
      <c r="BS97" s="114">
        <v>3.0081650193382E-3</v>
      </c>
      <c r="BT97" s="114">
        <v>4.7271164589600297E-3</v>
      </c>
      <c r="BU97" s="114">
        <v>2.5784271594327499E-3</v>
      </c>
      <c r="BV97" s="114">
        <v>4.7271164589600297E-3</v>
      </c>
      <c r="BW97" s="114">
        <v>5.5865921787709499E-3</v>
      </c>
      <c r="BX97" s="114">
        <v>6.0163300386764096E-3</v>
      </c>
      <c r="BY97" s="114">
        <v>7.7352814782982397E-3</v>
      </c>
      <c r="BZ97" s="114">
        <v>2.1486892995272902E-3</v>
      </c>
      <c r="CA97" s="114">
        <v>4.7271164589600297E-3</v>
      </c>
      <c r="CB97" s="114">
        <v>7.30554361839278E-3</v>
      </c>
      <c r="CC97" s="114">
        <v>8.1650193382037002E-3</v>
      </c>
      <c r="CD97" s="114">
        <v>1.16029222174474E-2</v>
      </c>
      <c r="CE97" s="114">
        <v>9.8839707778255303E-3</v>
      </c>
      <c r="CF97" s="114">
        <v>9.4542329179200697E-3</v>
      </c>
      <c r="CG97" s="114">
        <v>1.59003008165019E-2</v>
      </c>
      <c r="CH97" s="114">
        <v>2.0627417275461999E-2</v>
      </c>
      <c r="CI97" s="114">
        <v>2.27761065749893E-2</v>
      </c>
      <c r="CJ97" s="114">
        <v>4.5981951009884003E-2</v>
      </c>
      <c r="CK97" s="114">
        <v>0.125483455092394</v>
      </c>
      <c r="CL97" s="114">
        <v>0.29737859905457698</v>
      </c>
      <c r="CM97" s="114">
        <v>0.125483455092394</v>
      </c>
      <c r="CN97" s="114">
        <v>5.1138805328749502E-2</v>
      </c>
      <c r="CO97" s="114">
        <v>2.7503223033949298E-2</v>
      </c>
      <c r="CP97" s="114">
        <v>2.4495058014611101E-2</v>
      </c>
      <c r="CQ97" s="114">
        <v>1.8048990116029201E-2</v>
      </c>
      <c r="CR97" s="114">
        <v>1.0743446497636399E-2</v>
      </c>
      <c r="CS97" s="114">
        <v>7.30554361839278E-3</v>
      </c>
      <c r="CT97" s="114">
        <v>7.7352814782982397E-3</v>
      </c>
      <c r="CU97" s="114">
        <v>6.4460678985818597E-3</v>
      </c>
      <c r="CV97" s="114">
        <v>3.4379028792436601E-3</v>
      </c>
      <c r="CW97" s="114">
        <v>8.1650193382037002E-3</v>
      </c>
      <c r="CX97" s="114">
        <v>6.0163300386764096E-3</v>
      </c>
      <c r="CY97" s="114">
        <v>2.23463687150838E-2</v>
      </c>
    </row>
    <row r="98" spans="2:103" x14ac:dyDescent="0.2">
      <c r="B98" s="112">
        <v>0.89</v>
      </c>
      <c r="C98" s="114">
        <v>0</v>
      </c>
      <c r="D98" s="114">
        <v>0</v>
      </c>
      <c r="E98" s="114">
        <v>0</v>
      </c>
      <c r="F98" s="114">
        <v>0</v>
      </c>
      <c r="G98" s="114">
        <v>0</v>
      </c>
      <c r="H98" s="114">
        <v>0</v>
      </c>
      <c r="I98" s="114">
        <v>0</v>
      </c>
      <c r="J98" s="114">
        <v>0</v>
      </c>
      <c r="K98" s="114">
        <v>0</v>
      </c>
      <c r="L98" s="114">
        <v>0</v>
      </c>
      <c r="M98" s="114">
        <v>0</v>
      </c>
      <c r="N98" s="114">
        <v>0</v>
      </c>
      <c r="O98" s="114">
        <v>0</v>
      </c>
      <c r="P98" s="114">
        <v>0</v>
      </c>
      <c r="Q98" s="114">
        <v>0</v>
      </c>
      <c r="R98" s="114">
        <v>0</v>
      </c>
      <c r="S98" s="114">
        <v>0</v>
      </c>
      <c r="T98" s="114">
        <v>0</v>
      </c>
      <c r="U98" s="114">
        <v>0</v>
      </c>
      <c r="V98" s="114">
        <v>0</v>
      </c>
      <c r="W98" s="114">
        <v>0</v>
      </c>
      <c r="X98" s="114">
        <v>0</v>
      </c>
      <c r="Y98" s="114">
        <v>0</v>
      </c>
      <c r="Z98" s="114">
        <v>9.2635479388605802E-4</v>
      </c>
      <c r="AA98" s="114">
        <v>4.6317739694302901E-4</v>
      </c>
      <c r="AB98" s="114">
        <v>0</v>
      </c>
      <c r="AC98" s="114">
        <v>0</v>
      </c>
      <c r="AD98" s="114">
        <v>0</v>
      </c>
      <c r="AE98" s="114">
        <v>0</v>
      </c>
      <c r="AF98" s="114">
        <v>4.6317739694302901E-4</v>
      </c>
      <c r="AG98" s="114">
        <v>9.2635479388605802E-4</v>
      </c>
      <c r="AH98" s="114">
        <v>1.3895321908290899E-3</v>
      </c>
      <c r="AI98" s="114">
        <v>1.3895321908290899E-3</v>
      </c>
      <c r="AJ98" s="114">
        <v>1.3895321908290899E-3</v>
      </c>
      <c r="AK98" s="114">
        <v>9.2635479388605802E-4</v>
      </c>
      <c r="AL98" s="114">
        <v>4.6317739694302901E-4</v>
      </c>
      <c r="AM98" s="114">
        <v>9.2635479388605802E-4</v>
      </c>
      <c r="AN98" s="114">
        <v>0</v>
      </c>
      <c r="AO98" s="114">
        <v>0</v>
      </c>
      <c r="AP98" s="114">
        <v>9.2635479388605802E-4</v>
      </c>
      <c r="AQ98" s="114">
        <v>1.3895321908290899E-3</v>
      </c>
      <c r="AR98" s="114">
        <v>9.2635479388605802E-4</v>
      </c>
      <c r="AS98" s="114">
        <v>1.3895321908290899E-3</v>
      </c>
      <c r="AT98" s="114">
        <v>1.8527095877721199E-3</v>
      </c>
      <c r="AU98" s="114">
        <v>2.7790643816581798E-3</v>
      </c>
      <c r="AV98" s="114">
        <v>1.3895321908290899E-3</v>
      </c>
      <c r="AW98" s="114">
        <v>9.2635479388605802E-4</v>
      </c>
      <c r="AX98" s="114">
        <v>1.8527095877721199E-3</v>
      </c>
      <c r="AY98" s="114">
        <v>1.3895321908290899E-3</v>
      </c>
      <c r="AZ98" s="114">
        <v>9.2635479388605802E-4</v>
      </c>
      <c r="BA98" s="114">
        <v>3.7054191755442299E-3</v>
      </c>
      <c r="BB98" s="114">
        <v>1.3895321908290899E-3</v>
      </c>
      <c r="BC98" s="114">
        <v>1.8527095877721199E-3</v>
      </c>
      <c r="BD98" s="114">
        <v>1.3895321908290899E-3</v>
      </c>
      <c r="BE98" s="114">
        <v>4.6317739694302901E-4</v>
      </c>
      <c r="BF98" s="114">
        <v>9.2635479388605802E-4</v>
      </c>
      <c r="BG98" s="114">
        <v>1.3895321908290899E-3</v>
      </c>
      <c r="BH98" s="114">
        <v>4.63177396943029E-3</v>
      </c>
      <c r="BI98" s="114">
        <v>1.8527095877721199E-3</v>
      </c>
      <c r="BJ98" s="114">
        <v>1.3895321908290899E-3</v>
      </c>
      <c r="BK98" s="114">
        <v>1.3895321908290899E-3</v>
      </c>
      <c r="BL98" s="114">
        <v>9.2635479388605802E-4</v>
      </c>
      <c r="BM98" s="114">
        <v>2.7790643816581798E-3</v>
      </c>
      <c r="BN98" s="114">
        <v>3.2422417786011999E-3</v>
      </c>
      <c r="BO98" s="114">
        <v>1.8527095877721199E-3</v>
      </c>
      <c r="BP98" s="114">
        <v>1.8527095877721199E-3</v>
      </c>
      <c r="BQ98" s="114">
        <v>2.7790643816581798E-3</v>
      </c>
      <c r="BR98" s="114">
        <v>4.16859657248726E-3</v>
      </c>
      <c r="BS98" s="114">
        <v>4.16859657248726E-3</v>
      </c>
      <c r="BT98" s="114">
        <v>6.0213061602593801E-3</v>
      </c>
      <c r="BU98" s="114">
        <v>4.63177396943029E-3</v>
      </c>
      <c r="BV98" s="114">
        <v>5.09495136637332E-3</v>
      </c>
      <c r="BW98" s="114">
        <v>4.63177396943029E-3</v>
      </c>
      <c r="BX98" s="114">
        <v>3.7054191755442299E-3</v>
      </c>
      <c r="BY98" s="114">
        <v>7.8740157480314994E-3</v>
      </c>
      <c r="BZ98" s="114">
        <v>7.4108383510884702E-3</v>
      </c>
      <c r="CA98" s="114">
        <v>9.26354793886058E-3</v>
      </c>
      <c r="CB98" s="114">
        <v>8.8003705419175508E-3</v>
      </c>
      <c r="CC98" s="114">
        <v>1.20426123205188E-2</v>
      </c>
      <c r="CD98" s="114">
        <v>7.4108383510884702E-3</v>
      </c>
      <c r="CE98" s="114">
        <v>9.26354793886058E-3</v>
      </c>
      <c r="CF98" s="114">
        <v>1.06530801296897E-2</v>
      </c>
      <c r="CG98" s="114">
        <v>9.7267253358036092E-3</v>
      </c>
      <c r="CH98" s="114">
        <v>1.6211208893006E-2</v>
      </c>
      <c r="CI98" s="114">
        <v>1.9453450671607201E-2</v>
      </c>
      <c r="CJ98" s="114">
        <v>2.5937934228809599E-2</v>
      </c>
      <c r="CK98" s="114">
        <v>5.7897174617878598E-2</v>
      </c>
      <c r="CL98" s="114">
        <v>0.12922649374710499</v>
      </c>
      <c r="CM98" s="114">
        <v>0.26308476146364101</v>
      </c>
      <c r="CN98" s="114">
        <v>0.12505789717461799</v>
      </c>
      <c r="CO98" s="114">
        <v>5.5118110236220499E-2</v>
      </c>
      <c r="CP98" s="114">
        <v>2.7790643816581799E-2</v>
      </c>
      <c r="CQ98" s="114">
        <v>2.0379805465493301E-2</v>
      </c>
      <c r="CR98" s="114">
        <v>1.06530801296897E-2</v>
      </c>
      <c r="CS98" s="114">
        <v>8.8003705419175508E-3</v>
      </c>
      <c r="CT98" s="114">
        <v>8.8003705419175508E-3</v>
      </c>
      <c r="CU98" s="114">
        <v>6.0213061602593801E-3</v>
      </c>
      <c r="CV98" s="114">
        <v>7.4108383510884702E-3</v>
      </c>
      <c r="CW98" s="114">
        <v>4.63177396943029E-3</v>
      </c>
      <c r="CX98" s="114">
        <v>4.16859657248726E-3</v>
      </c>
      <c r="CY98" s="114">
        <v>3.5664659564613198E-2</v>
      </c>
    </row>
    <row r="99" spans="2:103" x14ac:dyDescent="0.2">
      <c r="B99" s="112">
        <v>0.9</v>
      </c>
      <c r="C99" s="114">
        <v>0</v>
      </c>
      <c r="D99" s="114">
        <v>0</v>
      </c>
      <c r="E99" s="114">
        <v>0</v>
      </c>
      <c r="F99" s="114">
        <v>0</v>
      </c>
      <c r="G99" s="114">
        <v>0</v>
      </c>
      <c r="H99" s="114">
        <v>0</v>
      </c>
      <c r="I99" s="114">
        <v>0</v>
      </c>
      <c r="J99" s="114">
        <v>0</v>
      </c>
      <c r="K99" s="114">
        <v>0</v>
      </c>
      <c r="L99" s="114">
        <v>0</v>
      </c>
      <c r="M99" s="114">
        <v>0</v>
      </c>
      <c r="N99" s="114">
        <v>0</v>
      </c>
      <c r="O99" s="114">
        <v>0</v>
      </c>
      <c r="P99" s="114">
        <v>0</v>
      </c>
      <c r="Q99" s="114">
        <v>0</v>
      </c>
      <c r="R99" s="114">
        <v>0</v>
      </c>
      <c r="S99" s="114">
        <v>0</v>
      </c>
      <c r="T99" s="114">
        <v>0</v>
      </c>
      <c r="U99" s="114">
        <v>0</v>
      </c>
      <c r="V99" s="114">
        <v>0</v>
      </c>
      <c r="W99" s="114">
        <v>0</v>
      </c>
      <c r="X99" s="114">
        <v>0</v>
      </c>
      <c r="Y99" s="114">
        <v>4.8146364949446299E-4</v>
      </c>
      <c r="Z99" s="114">
        <v>4.8146364949446299E-4</v>
      </c>
      <c r="AA99" s="114">
        <v>4.8146364949446299E-4</v>
      </c>
      <c r="AB99" s="114">
        <v>0</v>
      </c>
      <c r="AC99" s="114">
        <v>9.6292729898892599E-4</v>
      </c>
      <c r="AD99" s="114">
        <v>4.8146364949446299E-4</v>
      </c>
      <c r="AE99" s="114">
        <v>0</v>
      </c>
      <c r="AF99" s="114">
        <v>4.8146364949446299E-4</v>
      </c>
      <c r="AG99" s="114">
        <v>0</v>
      </c>
      <c r="AH99" s="114">
        <v>9.6292729898892599E-4</v>
      </c>
      <c r="AI99" s="114">
        <v>9.6292729898892599E-4</v>
      </c>
      <c r="AJ99" s="114">
        <v>0</v>
      </c>
      <c r="AK99" s="114">
        <v>1.92585459797785E-3</v>
      </c>
      <c r="AL99" s="114">
        <v>2.4073182474723199E-3</v>
      </c>
      <c r="AM99" s="114">
        <v>4.8146364949446299E-4</v>
      </c>
      <c r="AN99" s="114">
        <v>9.6292729898892599E-4</v>
      </c>
      <c r="AO99" s="114">
        <v>0</v>
      </c>
      <c r="AP99" s="114">
        <v>1.92585459797785E-3</v>
      </c>
      <c r="AQ99" s="114">
        <v>1.92585459797785E-3</v>
      </c>
      <c r="AR99" s="114">
        <v>4.8146364949446299E-4</v>
      </c>
      <c r="AS99" s="114">
        <v>9.6292729898892599E-4</v>
      </c>
      <c r="AT99" s="114">
        <v>0</v>
      </c>
      <c r="AU99" s="114">
        <v>9.6292729898892599E-4</v>
      </c>
      <c r="AV99" s="114">
        <v>1.92585459797785E-3</v>
      </c>
      <c r="AW99" s="114">
        <v>1.44439094848339E-3</v>
      </c>
      <c r="AX99" s="114">
        <v>1.44439094848339E-3</v>
      </c>
      <c r="AY99" s="114">
        <v>9.6292729898892599E-4</v>
      </c>
      <c r="AZ99" s="114">
        <v>1.92585459797785E-3</v>
      </c>
      <c r="BA99" s="114">
        <v>9.6292729898892599E-4</v>
      </c>
      <c r="BB99" s="114">
        <v>1.92585459797785E-3</v>
      </c>
      <c r="BC99" s="114">
        <v>1.92585459797785E-3</v>
      </c>
      <c r="BD99" s="114">
        <v>2.8887818969667799E-3</v>
      </c>
      <c r="BE99" s="114">
        <v>9.6292729898892599E-4</v>
      </c>
      <c r="BF99" s="114">
        <v>2.8887818969667799E-3</v>
      </c>
      <c r="BG99" s="114">
        <v>3.85170919595571E-3</v>
      </c>
      <c r="BH99" s="114">
        <v>1.92585459797785E-3</v>
      </c>
      <c r="BI99" s="114">
        <v>2.8887818969667799E-3</v>
      </c>
      <c r="BJ99" s="114">
        <v>1.44439094848339E-3</v>
      </c>
      <c r="BK99" s="114">
        <v>9.6292729898892599E-4</v>
      </c>
      <c r="BL99" s="114">
        <v>1.92585459797785E-3</v>
      </c>
      <c r="BM99" s="114">
        <v>3.37024554646124E-3</v>
      </c>
      <c r="BN99" s="114">
        <v>3.85170919595571E-3</v>
      </c>
      <c r="BO99" s="114">
        <v>3.85170919595571E-3</v>
      </c>
      <c r="BP99" s="114">
        <v>4.3331728454501697E-3</v>
      </c>
      <c r="BQ99" s="114">
        <v>1.92585459797785E-3</v>
      </c>
      <c r="BR99" s="114">
        <v>1.92585459797785E-3</v>
      </c>
      <c r="BS99" s="114">
        <v>5.7775637939335598E-3</v>
      </c>
      <c r="BT99" s="114">
        <v>6.74049109292248E-3</v>
      </c>
      <c r="BU99" s="114">
        <v>3.37024554646124E-3</v>
      </c>
      <c r="BV99" s="114">
        <v>7.22195474241695E-3</v>
      </c>
      <c r="BW99" s="114">
        <v>5.7775637939335598E-3</v>
      </c>
      <c r="BX99" s="114">
        <v>2.8887818969667799E-3</v>
      </c>
      <c r="BY99" s="114">
        <v>5.2961001444391002E-3</v>
      </c>
      <c r="BZ99" s="114">
        <v>6.74049109292248E-3</v>
      </c>
      <c r="CA99" s="114">
        <v>5.7775637939335598E-3</v>
      </c>
      <c r="CB99" s="114">
        <v>7.22195474241695E-3</v>
      </c>
      <c r="CC99" s="114">
        <v>4.3331728454501697E-3</v>
      </c>
      <c r="CD99" s="114">
        <v>6.74049109292248E-3</v>
      </c>
      <c r="CE99" s="114">
        <v>9.1478093403948007E-3</v>
      </c>
      <c r="CF99" s="114">
        <v>9.1478093403948007E-3</v>
      </c>
      <c r="CG99" s="114">
        <v>7.7034183919114096E-3</v>
      </c>
      <c r="CH99" s="114">
        <v>1.0110736639383699E-2</v>
      </c>
      <c r="CI99" s="114">
        <v>2.1184400577756401E-2</v>
      </c>
      <c r="CJ99" s="114">
        <v>2.1184400577756401E-2</v>
      </c>
      <c r="CK99" s="114">
        <v>2.5999037072701001E-2</v>
      </c>
      <c r="CL99" s="114">
        <v>5.29610014443909E-2</v>
      </c>
      <c r="CM99" s="114">
        <v>0.12662493981704401</v>
      </c>
      <c r="CN99" s="114">
        <v>0.25999037072700998</v>
      </c>
      <c r="CO99" s="114">
        <v>0.12951372171401099</v>
      </c>
      <c r="CP99" s="114">
        <v>5.1998074145402001E-2</v>
      </c>
      <c r="CQ99" s="114">
        <v>2.74434280211844E-2</v>
      </c>
      <c r="CR99" s="114">
        <v>1.49253731343284E-2</v>
      </c>
      <c r="CS99" s="114">
        <v>1.39624458353394E-2</v>
      </c>
      <c r="CT99" s="114">
        <v>1.1555127587867101E-2</v>
      </c>
      <c r="CU99" s="114">
        <v>9.6292729898892603E-3</v>
      </c>
      <c r="CV99" s="114">
        <v>1.1555127587867101E-2</v>
      </c>
      <c r="CW99" s="114">
        <v>8.1848820414058693E-3</v>
      </c>
      <c r="CX99" s="114">
        <v>4.3331728454501697E-3</v>
      </c>
      <c r="CY99" s="114">
        <v>3.6109773712084701E-2</v>
      </c>
    </row>
    <row r="100" spans="2:103" x14ac:dyDescent="0.2">
      <c r="B100" s="112">
        <v>0.91</v>
      </c>
      <c r="C100" s="114">
        <v>0</v>
      </c>
      <c r="D100" s="114">
        <v>0</v>
      </c>
      <c r="E100" s="114">
        <v>0</v>
      </c>
      <c r="F100" s="114">
        <v>0</v>
      </c>
      <c r="G100" s="114">
        <v>0</v>
      </c>
      <c r="H100" s="114">
        <v>0</v>
      </c>
      <c r="I100" s="114">
        <v>0</v>
      </c>
      <c r="J100" s="114">
        <v>0</v>
      </c>
      <c r="K100" s="114">
        <v>0</v>
      </c>
      <c r="L100" s="114">
        <v>0</v>
      </c>
      <c r="M100" s="114">
        <v>0</v>
      </c>
      <c r="N100" s="114">
        <v>0</v>
      </c>
      <c r="O100" s="114">
        <v>0</v>
      </c>
      <c r="P100" s="114">
        <v>0</v>
      </c>
      <c r="Q100" s="114">
        <v>0</v>
      </c>
      <c r="R100" s="114">
        <v>0</v>
      </c>
      <c r="S100" s="114">
        <v>0</v>
      </c>
      <c r="T100" s="114">
        <v>0</v>
      </c>
      <c r="U100" s="114">
        <v>0</v>
      </c>
      <c r="V100" s="114">
        <v>0</v>
      </c>
      <c r="W100" s="114">
        <v>5.00751126690035E-4</v>
      </c>
      <c r="X100" s="114">
        <v>0</v>
      </c>
      <c r="Y100" s="114">
        <v>0</v>
      </c>
      <c r="Z100" s="114">
        <v>0</v>
      </c>
      <c r="AA100" s="114">
        <v>5.00751126690035E-4</v>
      </c>
      <c r="AB100" s="114">
        <v>5.00751126690035E-4</v>
      </c>
      <c r="AC100" s="114">
        <v>1.50225338007011E-3</v>
      </c>
      <c r="AD100" s="114">
        <v>5.00751126690035E-4</v>
      </c>
      <c r="AE100" s="114">
        <v>0</v>
      </c>
      <c r="AF100" s="114">
        <v>0</v>
      </c>
      <c r="AG100" s="114">
        <v>5.00751126690035E-4</v>
      </c>
      <c r="AH100" s="114">
        <v>1.00150225338007E-3</v>
      </c>
      <c r="AI100" s="114">
        <v>1.00150225338007E-3</v>
      </c>
      <c r="AJ100" s="114">
        <v>1.00150225338007E-3</v>
      </c>
      <c r="AK100" s="114">
        <v>1.50225338007011E-3</v>
      </c>
      <c r="AL100" s="114">
        <v>1.50225338007011E-3</v>
      </c>
      <c r="AM100" s="114">
        <v>0</v>
      </c>
      <c r="AN100" s="114">
        <v>5.00751126690035E-4</v>
      </c>
      <c r="AO100" s="114">
        <v>1.00150225338007E-3</v>
      </c>
      <c r="AP100" s="114">
        <v>1.00150225338007E-3</v>
      </c>
      <c r="AQ100" s="114">
        <v>5.00751126690035E-4</v>
      </c>
      <c r="AR100" s="114">
        <v>5.00751126690035E-4</v>
      </c>
      <c r="AS100" s="114">
        <v>5.00751126690035E-4</v>
      </c>
      <c r="AT100" s="114">
        <v>2.5037556334501802E-3</v>
      </c>
      <c r="AU100" s="114">
        <v>5.00751126690035E-4</v>
      </c>
      <c r="AV100" s="114">
        <v>2.5037556334501802E-3</v>
      </c>
      <c r="AW100" s="114">
        <v>5.00751126690035E-4</v>
      </c>
      <c r="AX100" s="114">
        <v>1.00150225338007E-3</v>
      </c>
      <c r="AY100" s="114">
        <v>2.00300450676014E-3</v>
      </c>
      <c r="AZ100" s="114">
        <v>1.50225338007011E-3</v>
      </c>
      <c r="BA100" s="114">
        <v>2.00300450676014E-3</v>
      </c>
      <c r="BB100" s="114">
        <v>0</v>
      </c>
      <c r="BC100" s="114">
        <v>0</v>
      </c>
      <c r="BD100" s="114">
        <v>1.50225338007011E-3</v>
      </c>
      <c r="BE100" s="114">
        <v>2.5037556334501802E-3</v>
      </c>
      <c r="BF100" s="114">
        <v>2.5037556334501802E-3</v>
      </c>
      <c r="BG100" s="114">
        <v>3.00450676014021E-3</v>
      </c>
      <c r="BH100" s="114">
        <v>2.5037556334501802E-3</v>
      </c>
      <c r="BI100" s="114">
        <v>1.00150225338007E-3</v>
      </c>
      <c r="BJ100" s="114">
        <v>2.5037556334501802E-3</v>
      </c>
      <c r="BK100" s="114">
        <v>2.00300450676014E-3</v>
      </c>
      <c r="BL100" s="114">
        <v>3.00450676014021E-3</v>
      </c>
      <c r="BM100" s="114">
        <v>2.00300450676014E-3</v>
      </c>
      <c r="BN100" s="114">
        <v>2.5037556334501802E-3</v>
      </c>
      <c r="BO100" s="114">
        <v>3.5052578868302502E-3</v>
      </c>
      <c r="BP100" s="114">
        <v>3.00450676014021E-3</v>
      </c>
      <c r="BQ100" s="114">
        <v>2.5037556334501802E-3</v>
      </c>
      <c r="BR100" s="114">
        <v>2.5037556334501802E-3</v>
      </c>
      <c r="BS100" s="114">
        <v>4.00600901352028E-3</v>
      </c>
      <c r="BT100" s="114">
        <v>4.00600901352028E-3</v>
      </c>
      <c r="BU100" s="114">
        <v>5.5082623935903902E-3</v>
      </c>
      <c r="BV100" s="114">
        <v>4.00600901352028E-3</v>
      </c>
      <c r="BW100" s="114">
        <v>7.5112669003505302E-3</v>
      </c>
      <c r="BX100" s="114">
        <v>5.00751126690035E-3</v>
      </c>
      <c r="BY100" s="114">
        <v>4.5067601402103202E-3</v>
      </c>
      <c r="BZ100" s="114">
        <v>4.00600901352028E-3</v>
      </c>
      <c r="CA100" s="114">
        <v>7.5112669003505302E-3</v>
      </c>
      <c r="CB100" s="114">
        <v>6.5097646469704602E-3</v>
      </c>
      <c r="CC100" s="114">
        <v>7.01051577366049E-3</v>
      </c>
      <c r="CD100" s="114">
        <v>6.00901352028042E-3</v>
      </c>
      <c r="CE100" s="114">
        <v>9.01352028042063E-3</v>
      </c>
      <c r="CF100" s="114">
        <v>7.01051577366049E-3</v>
      </c>
      <c r="CG100" s="114">
        <v>8.01201802704056E-3</v>
      </c>
      <c r="CH100" s="114">
        <v>1.1016524787180799E-2</v>
      </c>
      <c r="CI100" s="114">
        <v>1.8527791687531301E-2</v>
      </c>
      <c r="CJ100" s="114">
        <v>1.9529293940911401E-2</v>
      </c>
      <c r="CK100" s="114">
        <v>1.8527791687531301E-2</v>
      </c>
      <c r="CL100" s="114">
        <v>4.3064596895342998E-2</v>
      </c>
      <c r="CM100" s="114">
        <v>5.1577366049073599E-2</v>
      </c>
      <c r="CN100" s="114">
        <v>0.13219829744616901</v>
      </c>
      <c r="CO100" s="114">
        <v>0.247871807711567</v>
      </c>
      <c r="CP100" s="114">
        <v>0.108162243365048</v>
      </c>
      <c r="CQ100" s="114">
        <v>5.0575863795693503E-2</v>
      </c>
      <c r="CR100" s="114">
        <v>2.2533800701051598E-2</v>
      </c>
      <c r="CS100" s="114">
        <v>2.6539809714571899E-2</v>
      </c>
      <c r="CT100" s="114">
        <v>1.3520280420630901E-2</v>
      </c>
      <c r="CU100" s="114">
        <v>1.6024036054081099E-2</v>
      </c>
      <c r="CV100" s="114">
        <v>1.30195292939409E-2</v>
      </c>
      <c r="CW100" s="114">
        <v>3.00450676014021E-3</v>
      </c>
      <c r="CX100" s="114">
        <v>4.5067601402103202E-3</v>
      </c>
      <c r="CY100" s="114">
        <v>4.7070605908863299E-2</v>
      </c>
    </row>
    <row r="101" spans="2:103" x14ac:dyDescent="0.2">
      <c r="B101" s="112">
        <v>0.92</v>
      </c>
      <c r="C101" s="114">
        <v>0</v>
      </c>
      <c r="D101" s="114">
        <v>0</v>
      </c>
      <c r="E101" s="114">
        <v>0</v>
      </c>
      <c r="F101" s="114">
        <v>0</v>
      </c>
      <c r="G101" s="114">
        <v>0</v>
      </c>
      <c r="H101" s="114">
        <v>0</v>
      </c>
      <c r="I101" s="114">
        <v>0</v>
      </c>
      <c r="J101" s="114">
        <v>0</v>
      </c>
      <c r="K101" s="114">
        <v>0</v>
      </c>
      <c r="L101" s="114">
        <v>0</v>
      </c>
      <c r="M101" s="114">
        <v>0</v>
      </c>
      <c r="N101" s="114">
        <v>0</v>
      </c>
      <c r="O101" s="114">
        <v>0</v>
      </c>
      <c r="P101" s="114">
        <v>0</v>
      </c>
      <c r="Q101" s="114">
        <v>0</v>
      </c>
      <c r="R101" s="114">
        <v>0</v>
      </c>
      <c r="S101" s="114">
        <v>0</v>
      </c>
      <c r="T101" s="114">
        <v>0</v>
      </c>
      <c r="U101" s="114">
        <v>0</v>
      </c>
      <c r="V101" s="114">
        <v>0</v>
      </c>
      <c r="W101" s="114">
        <v>0</v>
      </c>
      <c r="X101" s="114">
        <v>0</v>
      </c>
      <c r="Y101" s="114">
        <v>0</v>
      </c>
      <c r="Z101" s="114">
        <v>0</v>
      </c>
      <c r="AA101" s="114">
        <v>0</v>
      </c>
      <c r="AB101" s="114">
        <v>0</v>
      </c>
      <c r="AC101" s="114">
        <v>0</v>
      </c>
      <c r="AD101" s="114">
        <v>5.7471264367816102E-4</v>
      </c>
      <c r="AE101" s="114">
        <v>0</v>
      </c>
      <c r="AF101" s="114">
        <v>5.7471264367816102E-4</v>
      </c>
      <c r="AG101" s="114">
        <v>0</v>
      </c>
      <c r="AH101" s="114">
        <v>5.7471264367816102E-4</v>
      </c>
      <c r="AI101" s="114">
        <v>5.7471264367816102E-4</v>
      </c>
      <c r="AJ101" s="114">
        <v>0</v>
      </c>
      <c r="AK101" s="114">
        <v>1.1494252873563201E-3</v>
      </c>
      <c r="AL101" s="114">
        <v>3.4482758620689698E-3</v>
      </c>
      <c r="AM101" s="114">
        <v>0</v>
      </c>
      <c r="AN101" s="114">
        <v>5.7471264367816102E-4</v>
      </c>
      <c r="AO101" s="114">
        <v>1.7241379310344799E-3</v>
      </c>
      <c r="AP101" s="114">
        <v>1.1494252873563201E-3</v>
      </c>
      <c r="AQ101" s="114">
        <v>1.1494252873563201E-3</v>
      </c>
      <c r="AR101" s="114">
        <v>5.7471264367816102E-4</v>
      </c>
      <c r="AS101" s="114">
        <v>2.2988505747126402E-3</v>
      </c>
      <c r="AT101" s="114">
        <v>0</v>
      </c>
      <c r="AU101" s="114">
        <v>5.7471264367816102E-4</v>
      </c>
      <c r="AV101" s="114">
        <v>1.1494252873563201E-3</v>
      </c>
      <c r="AW101" s="114">
        <v>1.7241379310344799E-3</v>
      </c>
      <c r="AX101" s="114">
        <v>1.7241379310344799E-3</v>
      </c>
      <c r="AY101" s="114">
        <v>1.1494252873563201E-3</v>
      </c>
      <c r="AZ101" s="114">
        <v>5.7471264367816102E-4</v>
      </c>
      <c r="BA101" s="114">
        <v>1.7241379310344799E-3</v>
      </c>
      <c r="BB101" s="114">
        <v>1.1494252873563201E-3</v>
      </c>
      <c r="BC101" s="114">
        <v>1.7241379310344799E-3</v>
      </c>
      <c r="BD101" s="114">
        <v>3.4482758620689698E-3</v>
      </c>
      <c r="BE101" s="114">
        <v>2.2988505747126402E-3</v>
      </c>
      <c r="BF101" s="114">
        <v>1.1494252873563201E-3</v>
      </c>
      <c r="BG101" s="114">
        <v>2.8735632183907998E-3</v>
      </c>
      <c r="BH101" s="114">
        <v>2.2988505747126402E-3</v>
      </c>
      <c r="BI101" s="114">
        <v>1.7241379310344799E-3</v>
      </c>
      <c r="BJ101" s="114">
        <v>2.8735632183907998E-3</v>
      </c>
      <c r="BK101" s="114">
        <v>3.4482758620689698E-3</v>
      </c>
      <c r="BL101" s="114">
        <v>2.8735632183907998E-3</v>
      </c>
      <c r="BM101" s="114">
        <v>3.4482758620689698E-3</v>
      </c>
      <c r="BN101" s="114">
        <v>2.8735632183907998E-3</v>
      </c>
      <c r="BO101" s="114">
        <v>2.8735632183907998E-3</v>
      </c>
      <c r="BP101" s="114">
        <v>4.0229885057471299E-3</v>
      </c>
      <c r="BQ101" s="114">
        <v>3.4482758620689698E-3</v>
      </c>
      <c r="BR101" s="114">
        <v>1.7241379310344799E-3</v>
      </c>
      <c r="BS101" s="114">
        <v>4.5977011494252899E-3</v>
      </c>
      <c r="BT101" s="114">
        <v>5.1724137931034499E-3</v>
      </c>
      <c r="BU101" s="114">
        <v>5.1724137931034499E-3</v>
      </c>
      <c r="BV101" s="114">
        <v>4.5977011494252899E-3</v>
      </c>
      <c r="BW101" s="114">
        <v>6.32183908045977E-3</v>
      </c>
      <c r="BX101" s="114">
        <v>2.8735632183907998E-3</v>
      </c>
      <c r="BY101" s="114">
        <v>2.2988505747126402E-3</v>
      </c>
      <c r="BZ101" s="114">
        <v>4.0229885057471299E-3</v>
      </c>
      <c r="CA101" s="114">
        <v>8.6206896551724102E-3</v>
      </c>
      <c r="CB101" s="114">
        <v>6.32183908045977E-3</v>
      </c>
      <c r="CC101" s="114">
        <v>8.6206896551724102E-3</v>
      </c>
      <c r="CD101" s="114">
        <v>7.4712643678160901E-3</v>
      </c>
      <c r="CE101" s="114">
        <v>7.4712643678160901E-3</v>
      </c>
      <c r="CF101" s="114">
        <v>9.1954022988505694E-3</v>
      </c>
      <c r="CG101" s="114">
        <v>1.0919540229885101E-2</v>
      </c>
      <c r="CH101" s="114">
        <v>1.3218390804597699E-2</v>
      </c>
      <c r="CI101" s="114">
        <v>1.1494252873563199E-2</v>
      </c>
      <c r="CJ101" s="114">
        <v>1.55172413793103E-2</v>
      </c>
      <c r="CK101" s="114">
        <v>1.8390804597701101E-2</v>
      </c>
      <c r="CL101" s="114">
        <v>1.9540229885057499E-2</v>
      </c>
      <c r="CM101" s="114">
        <v>3.2758620689655203E-2</v>
      </c>
      <c r="CN101" s="114">
        <v>5.1724137931034503E-2</v>
      </c>
      <c r="CO101" s="114">
        <v>0.133333333333333</v>
      </c>
      <c r="CP101" s="114">
        <v>0.21034482758620701</v>
      </c>
      <c r="CQ101" s="114">
        <v>0.12873563218390799</v>
      </c>
      <c r="CR101" s="114">
        <v>5.7471264367816098E-2</v>
      </c>
      <c r="CS101" s="114">
        <v>2.8160919540229899E-2</v>
      </c>
      <c r="CT101" s="114">
        <v>2.1264367816091999E-2</v>
      </c>
      <c r="CU101" s="114">
        <v>1.89655172413793E-2</v>
      </c>
      <c r="CV101" s="114">
        <v>1.37931034482759E-2</v>
      </c>
      <c r="CW101" s="114">
        <v>1.3218390804597699E-2</v>
      </c>
      <c r="CX101" s="114">
        <v>5.74712643678161E-3</v>
      </c>
      <c r="CY101" s="114">
        <v>4.5402298850574702E-2</v>
      </c>
    </row>
    <row r="102" spans="2:103" x14ac:dyDescent="0.2">
      <c r="B102" s="112">
        <v>0.93</v>
      </c>
      <c r="C102" s="114">
        <v>0</v>
      </c>
      <c r="D102" s="114">
        <v>0</v>
      </c>
      <c r="E102" s="114">
        <v>0</v>
      </c>
      <c r="F102" s="114">
        <v>0</v>
      </c>
      <c r="G102" s="114">
        <v>0</v>
      </c>
      <c r="H102" s="114">
        <v>0</v>
      </c>
      <c r="I102" s="114">
        <v>0</v>
      </c>
      <c r="J102" s="114">
        <v>0</v>
      </c>
      <c r="K102" s="114">
        <v>0</v>
      </c>
      <c r="L102" s="114">
        <v>0</v>
      </c>
      <c r="M102" s="114">
        <v>0</v>
      </c>
      <c r="N102" s="114">
        <v>0</v>
      </c>
      <c r="O102" s="114">
        <v>0</v>
      </c>
      <c r="P102" s="114">
        <v>0</v>
      </c>
      <c r="Q102" s="114">
        <v>0</v>
      </c>
      <c r="R102" s="114">
        <v>0</v>
      </c>
      <c r="S102" s="114">
        <v>0</v>
      </c>
      <c r="T102" s="114">
        <v>0</v>
      </c>
      <c r="U102" s="114">
        <v>0</v>
      </c>
      <c r="V102" s="114">
        <v>0</v>
      </c>
      <c r="W102" s="114">
        <v>0</v>
      </c>
      <c r="X102" s="114">
        <v>0</v>
      </c>
      <c r="Y102" s="114">
        <v>0</v>
      </c>
      <c r="Z102" s="114">
        <v>0</v>
      </c>
      <c r="AA102" s="114">
        <v>0</v>
      </c>
      <c r="AB102" s="114">
        <v>5.5066079295154201E-4</v>
      </c>
      <c r="AC102" s="114">
        <v>5.5066079295154201E-4</v>
      </c>
      <c r="AD102" s="114">
        <v>0</v>
      </c>
      <c r="AE102" s="114">
        <v>0</v>
      </c>
      <c r="AF102" s="114">
        <v>0</v>
      </c>
      <c r="AG102" s="114">
        <v>0</v>
      </c>
      <c r="AH102" s="114">
        <v>5.5066079295154201E-4</v>
      </c>
      <c r="AI102" s="114">
        <v>1.1013215859030799E-3</v>
      </c>
      <c r="AJ102" s="114">
        <v>0</v>
      </c>
      <c r="AK102" s="114">
        <v>1.6519823788546299E-3</v>
      </c>
      <c r="AL102" s="114">
        <v>5.5066079295154201E-4</v>
      </c>
      <c r="AM102" s="114">
        <v>0</v>
      </c>
      <c r="AN102" s="114">
        <v>5.5066079295154201E-4</v>
      </c>
      <c r="AO102" s="114">
        <v>5.5066079295154201E-4</v>
      </c>
      <c r="AP102" s="114">
        <v>1.1013215859030799E-3</v>
      </c>
      <c r="AQ102" s="114">
        <v>5.5066079295154201E-4</v>
      </c>
      <c r="AR102" s="114">
        <v>0</v>
      </c>
      <c r="AS102" s="114">
        <v>5.5066079295154201E-4</v>
      </c>
      <c r="AT102" s="114">
        <v>1.1013215859030799E-3</v>
      </c>
      <c r="AU102" s="114">
        <v>1.1013215859030799E-3</v>
      </c>
      <c r="AV102" s="114">
        <v>1.1013215859030799E-3</v>
      </c>
      <c r="AW102" s="114">
        <v>1.6519823788546299E-3</v>
      </c>
      <c r="AX102" s="114">
        <v>1.1013215859030799E-3</v>
      </c>
      <c r="AY102" s="114">
        <v>0</v>
      </c>
      <c r="AZ102" s="114">
        <v>1.1013215859030799E-3</v>
      </c>
      <c r="BA102" s="114">
        <v>1.6519823788546299E-3</v>
      </c>
      <c r="BB102" s="114">
        <v>1.1013215859030799E-3</v>
      </c>
      <c r="BC102" s="114">
        <v>2.2026431718061702E-3</v>
      </c>
      <c r="BD102" s="114">
        <v>2.7533039647577098E-3</v>
      </c>
      <c r="BE102" s="114">
        <v>1.6519823788546299E-3</v>
      </c>
      <c r="BF102" s="114">
        <v>2.7533039647577098E-3</v>
      </c>
      <c r="BG102" s="114">
        <v>2.7533039647577098E-3</v>
      </c>
      <c r="BH102" s="114">
        <v>3.3039647577092499E-3</v>
      </c>
      <c r="BI102" s="114">
        <v>1.6519823788546299E-3</v>
      </c>
      <c r="BJ102" s="114">
        <v>2.2026431718061702E-3</v>
      </c>
      <c r="BK102" s="114">
        <v>3.3039647577092499E-3</v>
      </c>
      <c r="BL102" s="114">
        <v>2.2026431718061702E-3</v>
      </c>
      <c r="BM102" s="114">
        <v>1.6519823788546299E-3</v>
      </c>
      <c r="BN102" s="114">
        <v>3.8546255506607899E-3</v>
      </c>
      <c r="BO102" s="114">
        <v>1.1013215859030799E-3</v>
      </c>
      <c r="BP102" s="114">
        <v>5.5066079295154201E-4</v>
      </c>
      <c r="BQ102" s="114">
        <v>4.4052863436123404E-3</v>
      </c>
      <c r="BR102" s="114">
        <v>5.5066079295154201E-4</v>
      </c>
      <c r="BS102" s="114">
        <v>2.7533039647577098E-3</v>
      </c>
      <c r="BT102" s="114">
        <v>4.4052863436123404E-3</v>
      </c>
      <c r="BU102" s="114">
        <v>3.8546255506607899E-3</v>
      </c>
      <c r="BV102" s="114">
        <v>3.3039647577092499E-3</v>
      </c>
      <c r="BW102" s="114">
        <v>3.8546255506607899E-3</v>
      </c>
      <c r="BX102" s="114">
        <v>1.6519823788546299E-3</v>
      </c>
      <c r="BY102" s="114">
        <v>4.9559471365638796E-3</v>
      </c>
      <c r="BZ102" s="114">
        <v>4.9559471365638796E-3</v>
      </c>
      <c r="CA102" s="114">
        <v>3.8546255506607899E-3</v>
      </c>
      <c r="CB102" s="114">
        <v>8.2599118942731295E-3</v>
      </c>
      <c r="CC102" s="114">
        <v>5.5066079295154197E-3</v>
      </c>
      <c r="CD102" s="114">
        <v>4.4052863436123404E-3</v>
      </c>
      <c r="CE102" s="114">
        <v>4.9559471365638796E-3</v>
      </c>
      <c r="CF102" s="114">
        <v>7.1585903083700398E-3</v>
      </c>
      <c r="CG102" s="114">
        <v>6.6079295154184998E-3</v>
      </c>
      <c r="CH102" s="114">
        <v>7.7092511013215903E-3</v>
      </c>
      <c r="CI102" s="114">
        <v>8.8105726872246704E-3</v>
      </c>
      <c r="CJ102" s="114">
        <v>9.3612334801762096E-3</v>
      </c>
      <c r="CK102" s="114">
        <v>1.43171806167401E-2</v>
      </c>
      <c r="CL102" s="114">
        <v>1.48678414096916E-2</v>
      </c>
      <c r="CM102" s="114">
        <v>2.25770925110132E-2</v>
      </c>
      <c r="CN102" s="114">
        <v>3.2488986784141E-2</v>
      </c>
      <c r="CO102" s="114">
        <v>4.62555066079295E-2</v>
      </c>
      <c r="CP102" s="114">
        <v>0.11894273127753301</v>
      </c>
      <c r="CQ102" s="114">
        <v>0.25110132158590298</v>
      </c>
      <c r="CR102" s="114">
        <v>0.15143171806167399</v>
      </c>
      <c r="CS102" s="114">
        <v>5.3964757709251097E-2</v>
      </c>
      <c r="CT102" s="114">
        <v>4.1850220264317201E-2</v>
      </c>
      <c r="CU102" s="114">
        <v>1.9273127753304E-2</v>
      </c>
      <c r="CV102" s="114">
        <v>1.3766519823788501E-2</v>
      </c>
      <c r="CW102" s="114">
        <v>8.2599118942731295E-3</v>
      </c>
      <c r="CX102" s="114">
        <v>7.7092511013215903E-3</v>
      </c>
      <c r="CY102" s="114">
        <v>5.1762114537444899E-2</v>
      </c>
    </row>
    <row r="103" spans="2:103" x14ac:dyDescent="0.2">
      <c r="B103" s="112">
        <v>0.94</v>
      </c>
      <c r="C103" s="114">
        <v>0</v>
      </c>
      <c r="D103" s="114">
        <v>0</v>
      </c>
      <c r="E103" s="114">
        <v>0</v>
      </c>
      <c r="F103" s="114">
        <v>0</v>
      </c>
      <c r="G103" s="114">
        <v>0</v>
      </c>
      <c r="H103" s="114">
        <v>0</v>
      </c>
      <c r="I103" s="114">
        <v>0</v>
      </c>
      <c r="J103" s="114">
        <v>0</v>
      </c>
      <c r="K103" s="114">
        <v>0</v>
      </c>
      <c r="L103" s="114">
        <v>0</v>
      </c>
      <c r="M103" s="114">
        <v>0</v>
      </c>
      <c r="N103" s="114">
        <v>0</v>
      </c>
      <c r="O103" s="114">
        <v>0</v>
      </c>
      <c r="P103" s="114">
        <v>0</v>
      </c>
      <c r="Q103" s="114">
        <v>0</v>
      </c>
      <c r="R103" s="114">
        <v>0</v>
      </c>
      <c r="S103" s="114">
        <v>0</v>
      </c>
      <c r="T103" s="114">
        <v>0</v>
      </c>
      <c r="U103" s="114">
        <v>0</v>
      </c>
      <c r="V103" s="114">
        <v>0</v>
      </c>
      <c r="W103" s="114">
        <v>0</v>
      </c>
      <c r="X103" s="114">
        <v>0</v>
      </c>
      <c r="Y103" s="114">
        <v>0</v>
      </c>
      <c r="Z103" s="114">
        <v>0</v>
      </c>
      <c r="AA103" s="114">
        <v>0</v>
      </c>
      <c r="AB103" s="114">
        <v>0</v>
      </c>
      <c r="AC103" s="114">
        <v>0</v>
      </c>
      <c r="AD103" s="114">
        <v>0</v>
      </c>
      <c r="AE103" s="114">
        <v>0</v>
      </c>
      <c r="AF103" s="114">
        <v>0</v>
      </c>
      <c r="AG103" s="114">
        <v>0</v>
      </c>
      <c r="AH103" s="114">
        <v>0</v>
      </c>
      <c r="AI103" s="114">
        <v>0</v>
      </c>
      <c r="AJ103" s="114">
        <v>0</v>
      </c>
      <c r="AK103" s="114">
        <v>0</v>
      </c>
      <c r="AL103" s="114">
        <v>1.03199174406605E-3</v>
      </c>
      <c r="AM103" s="114">
        <v>5.1599587203302402E-4</v>
      </c>
      <c r="AN103" s="114">
        <v>2.06398348813209E-3</v>
      </c>
      <c r="AO103" s="114">
        <v>1.03199174406605E-3</v>
      </c>
      <c r="AP103" s="114">
        <v>5.1599587203302402E-4</v>
      </c>
      <c r="AQ103" s="114">
        <v>1.03199174406605E-3</v>
      </c>
      <c r="AR103" s="114">
        <v>2.06398348813209E-3</v>
      </c>
      <c r="AS103" s="114">
        <v>2.06398348813209E-3</v>
      </c>
      <c r="AT103" s="114">
        <v>2.06398348813209E-3</v>
      </c>
      <c r="AU103" s="114">
        <v>1.03199174406605E-3</v>
      </c>
      <c r="AV103" s="114">
        <v>1.03199174406605E-3</v>
      </c>
      <c r="AW103" s="114">
        <v>5.1599587203302402E-4</v>
      </c>
      <c r="AX103" s="114">
        <v>1.03199174406605E-3</v>
      </c>
      <c r="AY103" s="114">
        <v>1.54798761609907E-3</v>
      </c>
      <c r="AZ103" s="114">
        <v>5.1599587203302402E-4</v>
      </c>
      <c r="BA103" s="114">
        <v>1.03199174406605E-3</v>
      </c>
      <c r="BB103" s="114">
        <v>1.54798761609907E-3</v>
      </c>
      <c r="BC103" s="114">
        <v>1.03199174406605E-3</v>
      </c>
      <c r="BD103" s="114">
        <v>1.54798761609907E-3</v>
      </c>
      <c r="BE103" s="114">
        <v>1.54798761609907E-3</v>
      </c>
      <c r="BF103" s="114">
        <v>2.06398348813209E-3</v>
      </c>
      <c r="BG103" s="114">
        <v>2.57997936016512E-3</v>
      </c>
      <c r="BH103" s="114">
        <v>1.03199174406605E-3</v>
      </c>
      <c r="BI103" s="114">
        <v>2.06398348813209E-3</v>
      </c>
      <c r="BJ103" s="114">
        <v>1.54798761609907E-3</v>
      </c>
      <c r="BK103" s="114">
        <v>2.57997936016512E-3</v>
      </c>
      <c r="BL103" s="114">
        <v>2.57997936016512E-3</v>
      </c>
      <c r="BM103" s="114">
        <v>2.57997936016512E-3</v>
      </c>
      <c r="BN103" s="114">
        <v>2.57997936016512E-3</v>
      </c>
      <c r="BO103" s="114">
        <v>2.57997936016512E-3</v>
      </c>
      <c r="BP103" s="114">
        <v>2.06398348813209E-3</v>
      </c>
      <c r="BQ103" s="114">
        <v>3.09597523219814E-3</v>
      </c>
      <c r="BR103" s="114">
        <v>4.1279669762641904E-3</v>
      </c>
      <c r="BS103" s="114">
        <v>4.1279669762641904E-3</v>
      </c>
      <c r="BT103" s="114">
        <v>3.09597523219814E-3</v>
      </c>
      <c r="BU103" s="114">
        <v>4.1279669762641904E-3</v>
      </c>
      <c r="BV103" s="114">
        <v>6.1919504643962904E-3</v>
      </c>
      <c r="BW103" s="114">
        <v>2.57997936016512E-3</v>
      </c>
      <c r="BX103" s="114">
        <v>4.1279669762641904E-3</v>
      </c>
      <c r="BY103" s="114">
        <v>3.09597523219814E-3</v>
      </c>
      <c r="BZ103" s="114">
        <v>7.2239422084623304E-3</v>
      </c>
      <c r="CA103" s="114">
        <v>4.1279669762641904E-3</v>
      </c>
      <c r="CB103" s="114">
        <v>3.09597523219814E-3</v>
      </c>
      <c r="CC103" s="114">
        <v>4.1279669762641904E-3</v>
      </c>
      <c r="CD103" s="114">
        <v>2.57997936016512E-3</v>
      </c>
      <c r="CE103" s="114">
        <v>4.1279669762641904E-3</v>
      </c>
      <c r="CF103" s="114">
        <v>6.70794633642931E-3</v>
      </c>
      <c r="CG103" s="114">
        <v>3.61197110423117E-3</v>
      </c>
      <c r="CH103" s="114">
        <v>8.2559339525283808E-3</v>
      </c>
      <c r="CI103" s="114">
        <v>1.13519091847265E-2</v>
      </c>
      <c r="CJ103" s="114">
        <v>7.7399380804953604E-3</v>
      </c>
      <c r="CK103" s="114">
        <v>1.0319917440660501E-2</v>
      </c>
      <c r="CL103" s="114">
        <v>1.59958720330237E-2</v>
      </c>
      <c r="CM103" s="114">
        <v>1.3931888544891601E-2</v>
      </c>
      <c r="CN103" s="114">
        <v>2.2703818369453E-2</v>
      </c>
      <c r="CO103" s="114">
        <v>2.8379772961816301E-2</v>
      </c>
      <c r="CP103" s="114">
        <v>4.69556243550052E-2</v>
      </c>
      <c r="CQ103" s="114">
        <v>0.124355005159959</v>
      </c>
      <c r="CR103" s="114">
        <v>0.277089783281734</v>
      </c>
      <c r="CS103" s="114">
        <v>0.14138286893704899</v>
      </c>
      <c r="CT103" s="114">
        <v>4.9019607843137303E-2</v>
      </c>
      <c r="CU103" s="114">
        <v>2.4767801857585099E-2</v>
      </c>
      <c r="CV103" s="114">
        <v>1.65118679050568E-2</v>
      </c>
      <c r="CW103" s="114">
        <v>1.23839009287926E-2</v>
      </c>
      <c r="CX103" s="114">
        <v>1.23839009287926E-2</v>
      </c>
      <c r="CY103" s="114">
        <v>5.7275541795665602E-2</v>
      </c>
    </row>
    <row r="104" spans="2:103" x14ac:dyDescent="0.2">
      <c r="B104" s="112">
        <v>0.95</v>
      </c>
      <c r="C104" s="114">
        <v>0</v>
      </c>
      <c r="D104" s="114">
        <v>0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>
        <v>0</v>
      </c>
      <c r="N104" s="114">
        <v>0</v>
      </c>
      <c r="O104" s="114">
        <v>0</v>
      </c>
      <c r="P104" s="114">
        <v>0</v>
      </c>
      <c r="Q104" s="114">
        <v>0</v>
      </c>
      <c r="R104" s="114">
        <v>0</v>
      </c>
      <c r="S104" s="114">
        <v>0</v>
      </c>
      <c r="T104" s="114">
        <v>0</v>
      </c>
      <c r="U104" s="114">
        <v>0</v>
      </c>
      <c r="V104" s="114">
        <v>5.4229934924078104E-4</v>
      </c>
      <c r="W104" s="114">
        <v>0</v>
      </c>
      <c r="X104" s="114">
        <v>0</v>
      </c>
      <c r="Y104" s="114">
        <v>0</v>
      </c>
      <c r="Z104" s="114">
        <v>0</v>
      </c>
      <c r="AA104" s="114">
        <v>0</v>
      </c>
      <c r="AB104" s="114">
        <v>0</v>
      </c>
      <c r="AC104" s="114">
        <v>0</v>
      </c>
      <c r="AD104" s="114">
        <v>0</v>
      </c>
      <c r="AE104" s="114">
        <v>0</v>
      </c>
      <c r="AF104" s="114">
        <v>5.4229934924078104E-4</v>
      </c>
      <c r="AG104" s="114">
        <v>0</v>
      </c>
      <c r="AH104" s="114">
        <v>5.4229934924078104E-4</v>
      </c>
      <c r="AI104" s="114">
        <v>1.0845986984815599E-3</v>
      </c>
      <c r="AJ104" s="114">
        <v>0</v>
      </c>
      <c r="AK104" s="114">
        <v>0</v>
      </c>
      <c r="AL104" s="114">
        <v>0</v>
      </c>
      <c r="AM104" s="114">
        <v>0</v>
      </c>
      <c r="AN104" s="114">
        <v>5.4229934924078104E-4</v>
      </c>
      <c r="AO104" s="114">
        <v>0</v>
      </c>
      <c r="AP104" s="114">
        <v>5.4229934924078104E-4</v>
      </c>
      <c r="AQ104" s="114">
        <v>5.4229934924078104E-4</v>
      </c>
      <c r="AR104" s="114">
        <v>1.0845986984815599E-3</v>
      </c>
      <c r="AS104" s="114">
        <v>5.4229934924078104E-4</v>
      </c>
      <c r="AT104" s="114">
        <v>2.1691973969631198E-3</v>
      </c>
      <c r="AU104" s="114">
        <v>0</v>
      </c>
      <c r="AV104" s="114">
        <v>1.0845986984815599E-3</v>
      </c>
      <c r="AW104" s="114">
        <v>5.4229934924078104E-4</v>
      </c>
      <c r="AX104" s="114">
        <v>1.6268980477223401E-3</v>
      </c>
      <c r="AY104" s="114">
        <v>1.6268980477223401E-3</v>
      </c>
      <c r="AZ104" s="114">
        <v>5.4229934924078104E-4</v>
      </c>
      <c r="BA104" s="114">
        <v>0</v>
      </c>
      <c r="BB104" s="114">
        <v>2.1691973969631198E-3</v>
      </c>
      <c r="BC104" s="114">
        <v>0</v>
      </c>
      <c r="BD104" s="114">
        <v>0</v>
      </c>
      <c r="BE104" s="114">
        <v>1.6268980477223401E-3</v>
      </c>
      <c r="BF104" s="114">
        <v>1.6268980477223401E-3</v>
      </c>
      <c r="BG104" s="114">
        <v>5.4229934924078104E-4</v>
      </c>
      <c r="BH104" s="114">
        <v>1.6268980477223401E-3</v>
      </c>
      <c r="BI104" s="114">
        <v>5.4229934924078104E-4</v>
      </c>
      <c r="BJ104" s="114">
        <v>2.7114967462039002E-3</v>
      </c>
      <c r="BK104" s="114">
        <v>4.33839479392625E-3</v>
      </c>
      <c r="BL104" s="114">
        <v>2.1691973969631198E-3</v>
      </c>
      <c r="BM104" s="114">
        <v>1.0845986984815599E-3</v>
      </c>
      <c r="BN104" s="114">
        <v>3.2537960954446901E-3</v>
      </c>
      <c r="BO104" s="114">
        <v>3.7960954446854701E-3</v>
      </c>
      <c r="BP104" s="114">
        <v>1.6268980477223401E-3</v>
      </c>
      <c r="BQ104" s="114">
        <v>1.6268980477223401E-3</v>
      </c>
      <c r="BR104" s="114">
        <v>1.6268980477223401E-3</v>
      </c>
      <c r="BS104" s="114">
        <v>2.1691973969631198E-3</v>
      </c>
      <c r="BT104" s="114">
        <v>4.88069414316703E-3</v>
      </c>
      <c r="BU104" s="114">
        <v>1.6268980477223401E-3</v>
      </c>
      <c r="BV104" s="114">
        <v>1.6268980477223401E-3</v>
      </c>
      <c r="BW104" s="114">
        <v>4.88069414316703E-3</v>
      </c>
      <c r="BX104" s="114">
        <v>3.2537960954446901E-3</v>
      </c>
      <c r="BY104" s="114">
        <v>5.4229934924078099E-3</v>
      </c>
      <c r="BZ104" s="114">
        <v>3.7960954446854701E-3</v>
      </c>
      <c r="CA104" s="114">
        <v>5.9652928416485899E-3</v>
      </c>
      <c r="CB104" s="114">
        <v>4.88069414316703E-3</v>
      </c>
      <c r="CC104" s="114">
        <v>4.88069414316703E-3</v>
      </c>
      <c r="CD104" s="114">
        <v>4.33839479392625E-3</v>
      </c>
      <c r="CE104" s="114">
        <v>4.88069414316703E-3</v>
      </c>
      <c r="CF104" s="114">
        <v>7.0498915401301498E-3</v>
      </c>
      <c r="CG104" s="114">
        <v>5.4229934924078099E-3</v>
      </c>
      <c r="CH104" s="114">
        <v>4.33839479392625E-3</v>
      </c>
      <c r="CI104" s="114">
        <v>2.7114967462039002E-3</v>
      </c>
      <c r="CJ104" s="114">
        <v>7.0498915401301498E-3</v>
      </c>
      <c r="CK104" s="114">
        <v>6.5075921908893698E-3</v>
      </c>
      <c r="CL104" s="114">
        <v>1.6268980477223399E-2</v>
      </c>
      <c r="CM104" s="114">
        <v>1.03036876355748E-2</v>
      </c>
      <c r="CN104" s="114">
        <v>1.57266811279826E-2</v>
      </c>
      <c r="CO104" s="114">
        <v>1.5184381778741899E-2</v>
      </c>
      <c r="CP104" s="114">
        <v>3.3080260303687603E-2</v>
      </c>
      <c r="CQ104" s="114">
        <v>4.6095444685466398E-2</v>
      </c>
      <c r="CR104" s="114">
        <v>0.13611713665943601</v>
      </c>
      <c r="CS104" s="114">
        <v>0.29013015184381802</v>
      </c>
      <c r="CT104" s="114">
        <v>0.11984815618221301</v>
      </c>
      <c r="CU104" s="114">
        <v>5.4772234273318898E-2</v>
      </c>
      <c r="CV104" s="114">
        <v>3.1453362255965303E-2</v>
      </c>
      <c r="CW104" s="114">
        <v>1.89804772234273E-2</v>
      </c>
      <c r="CX104" s="114">
        <v>1.5184381778741899E-2</v>
      </c>
      <c r="CY104" s="114">
        <v>6.7245119305856804E-2</v>
      </c>
    </row>
    <row r="105" spans="2:103" x14ac:dyDescent="0.2">
      <c r="B105" s="112">
        <v>0.96</v>
      </c>
      <c r="C105" s="114">
        <v>0</v>
      </c>
      <c r="D105" s="114">
        <v>0</v>
      </c>
      <c r="E105" s="114">
        <v>0</v>
      </c>
      <c r="F105" s="114">
        <v>0</v>
      </c>
      <c r="G105" s="114">
        <v>0</v>
      </c>
      <c r="H105" s="114">
        <v>0</v>
      </c>
      <c r="I105" s="114">
        <v>0</v>
      </c>
      <c r="J105" s="114">
        <v>0</v>
      </c>
      <c r="K105" s="114">
        <v>0</v>
      </c>
      <c r="L105" s="114">
        <v>0</v>
      </c>
      <c r="M105" s="114">
        <v>0</v>
      </c>
      <c r="N105" s="114">
        <v>0</v>
      </c>
      <c r="O105" s="114">
        <v>0</v>
      </c>
      <c r="P105" s="114">
        <v>0</v>
      </c>
      <c r="Q105" s="114">
        <v>0</v>
      </c>
      <c r="R105" s="114">
        <v>0</v>
      </c>
      <c r="S105" s="114">
        <v>0</v>
      </c>
      <c r="T105" s="114">
        <v>0</v>
      </c>
      <c r="U105" s="114">
        <v>0</v>
      </c>
      <c r="V105" s="114">
        <v>0</v>
      </c>
      <c r="W105" s="114">
        <v>0</v>
      </c>
      <c r="X105" s="114">
        <v>0</v>
      </c>
      <c r="Y105" s="114">
        <v>0</v>
      </c>
      <c r="Z105" s="114">
        <v>0</v>
      </c>
      <c r="AA105" s="114">
        <v>0</v>
      </c>
      <c r="AB105" s="114">
        <v>6.4766839378238301E-4</v>
      </c>
      <c r="AC105" s="114">
        <v>0</v>
      </c>
      <c r="AD105" s="114">
        <v>0</v>
      </c>
      <c r="AE105" s="114">
        <v>0</v>
      </c>
      <c r="AF105" s="114">
        <v>0</v>
      </c>
      <c r="AG105" s="114">
        <v>0</v>
      </c>
      <c r="AH105" s="114">
        <v>0</v>
      </c>
      <c r="AI105" s="114">
        <v>0</v>
      </c>
      <c r="AJ105" s="114">
        <v>0</v>
      </c>
      <c r="AK105" s="114">
        <v>6.4766839378238301E-4</v>
      </c>
      <c r="AL105" s="114">
        <v>1.94300518134715E-3</v>
      </c>
      <c r="AM105" s="114">
        <v>0</v>
      </c>
      <c r="AN105" s="114">
        <v>0</v>
      </c>
      <c r="AO105" s="114">
        <v>0</v>
      </c>
      <c r="AP105" s="114">
        <v>0</v>
      </c>
      <c r="AQ105" s="114">
        <v>6.4766839378238301E-4</v>
      </c>
      <c r="AR105" s="114">
        <v>0</v>
      </c>
      <c r="AS105" s="114">
        <v>0</v>
      </c>
      <c r="AT105" s="114">
        <v>6.4766839378238301E-4</v>
      </c>
      <c r="AU105" s="114">
        <v>2.5906735751295299E-3</v>
      </c>
      <c r="AV105" s="114">
        <v>6.4766839378238301E-4</v>
      </c>
      <c r="AW105" s="114">
        <v>6.4766839378238301E-4</v>
      </c>
      <c r="AX105" s="114">
        <v>1.2953367875647699E-3</v>
      </c>
      <c r="AY105" s="114">
        <v>1.94300518134715E-3</v>
      </c>
      <c r="AZ105" s="114">
        <v>6.4766839378238301E-4</v>
      </c>
      <c r="BA105" s="114">
        <v>1.94300518134715E-3</v>
      </c>
      <c r="BB105" s="114">
        <v>6.4766839378238301E-4</v>
      </c>
      <c r="BC105" s="114">
        <v>1.94300518134715E-3</v>
      </c>
      <c r="BD105" s="114">
        <v>1.94300518134715E-3</v>
      </c>
      <c r="BE105" s="114">
        <v>2.5906735751295299E-3</v>
      </c>
      <c r="BF105" s="114">
        <v>1.2953367875647699E-3</v>
      </c>
      <c r="BG105" s="114">
        <v>1.94300518134715E-3</v>
      </c>
      <c r="BH105" s="114">
        <v>3.2383419689119199E-3</v>
      </c>
      <c r="BI105" s="114">
        <v>6.4766839378238301E-4</v>
      </c>
      <c r="BJ105" s="114">
        <v>2.5906735751295299E-3</v>
      </c>
      <c r="BK105" s="114">
        <v>3.2383419689119199E-3</v>
      </c>
      <c r="BL105" s="114">
        <v>1.2953367875647699E-3</v>
      </c>
      <c r="BM105" s="114">
        <v>3.2383419689119199E-3</v>
      </c>
      <c r="BN105" s="114">
        <v>3.2383419689119199E-3</v>
      </c>
      <c r="BO105" s="114">
        <v>1.94300518134715E-3</v>
      </c>
      <c r="BP105" s="114">
        <v>6.4766839378238301E-4</v>
      </c>
      <c r="BQ105" s="114">
        <v>3.8860103626943E-3</v>
      </c>
      <c r="BR105" s="114">
        <v>5.8290155440414498E-3</v>
      </c>
      <c r="BS105" s="114">
        <v>3.2383419689119199E-3</v>
      </c>
      <c r="BT105" s="114">
        <v>3.8860103626943E-3</v>
      </c>
      <c r="BU105" s="114">
        <v>4.5336787564766801E-3</v>
      </c>
      <c r="BV105" s="114">
        <v>3.2383419689119199E-3</v>
      </c>
      <c r="BW105" s="114">
        <v>4.5336787564766801E-3</v>
      </c>
      <c r="BX105" s="114">
        <v>3.8860103626943E-3</v>
      </c>
      <c r="BY105" s="114">
        <v>3.2383419689119199E-3</v>
      </c>
      <c r="BZ105" s="114">
        <v>3.8860103626943E-3</v>
      </c>
      <c r="CA105" s="114">
        <v>3.8860103626943E-3</v>
      </c>
      <c r="CB105" s="114">
        <v>1.94300518134715E-3</v>
      </c>
      <c r="CC105" s="114">
        <v>5.1813471502590702E-3</v>
      </c>
      <c r="CD105" s="114">
        <v>3.2383419689119199E-3</v>
      </c>
      <c r="CE105" s="114">
        <v>3.2383419689119199E-3</v>
      </c>
      <c r="CF105" s="114">
        <v>9.0673575129533706E-3</v>
      </c>
      <c r="CG105" s="114">
        <v>8.4196891191709797E-3</v>
      </c>
      <c r="CH105" s="114">
        <v>5.8290155440414498E-3</v>
      </c>
      <c r="CI105" s="114">
        <v>9.0673575129533706E-3</v>
      </c>
      <c r="CJ105" s="114">
        <v>1.16580310880829E-2</v>
      </c>
      <c r="CK105" s="114">
        <v>1.2305699481865299E-2</v>
      </c>
      <c r="CL105" s="114">
        <v>7.1243523316062204E-3</v>
      </c>
      <c r="CM105" s="114">
        <v>1.2953367875647701E-2</v>
      </c>
      <c r="CN105" s="114">
        <v>1.9430051813471499E-2</v>
      </c>
      <c r="CO105" s="114">
        <v>2.0077720207253898E-2</v>
      </c>
      <c r="CP105" s="114">
        <v>2.59067357512953E-2</v>
      </c>
      <c r="CQ105" s="114">
        <v>3.9507772020725397E-2</v>
      </c>
      <c r="CR105" s="114">
        <v>5.2461139896373098E-2</v>
      </c>
      <c r="CS105" s="114">
        <v>0.12888601036269401</v>
      </c>
      <c r="CT105" s="114">
        <v>0.210492227979275</v>
      </c>
      <c r="CU105" s="114">
        <v>0.12823834196891201</v>
      </c>
      <c r="CV105" s="114">
        <v>5.6994818652849701E-2</v>
      </c>
      <c r="CW105" s="114">
        <v>3.8860103626942998E-2</v>
      </c>
      <c r="CX105" s="114">
        <v>2.2020725388601E-2</v>
      </c>
      <c r="CY105" s="114">
        <v>7.8367875647668395E-2</v>
      </c>
    </row>
    <row r="106" spans="2:103" x14ac:dyDescent="0.2">
      <c r="B106" s="112">
        <v>0.97</v>
      </c>
      <c r="C106" s="114">
        <v>0</v>
      </c>
      <c r="D106" s="114">
        <v>0</v>
      </c>
      <c r="E106" s="114">
        <v>0</v>
      </c>
      <c r="F106" s="114">
        <v>0</v>
      </c>
      <c r="G106" s="114">
        <v>0</v>
      </c>
      <c r="H106" s="114">
        <v>0</v>
      </c>
      <c r="I106" s="114">
        <v>0</v>
      </c>
      <c r="J106" s="114">
        <v>0</v>
      </c>
      <c r="K106" s="114">
        <v>0</v>
      </c>
      <c r="L106" s="114">
        <v>0</v>
      </c>
      <c r="M106" s="114">
        <v>0</v>
      </c>
      <c r="N106" s="114">
        <v>0</v>
      </c>
      <c r="O106" s="114">
        <v>0</v>
      </c>
      <c r="P106" s="114">
        <v>0</v>
      </c>
      <c r="Q106" s="114">
        <v>0</v>
      </c>
      <c r="R106" s="114">
        <v>0</v>
      </c>
      <c r="S106" s="114">
        <v>0</v>
      </c>
      <c r="T106" s="114">
        <v>0</v>
      </c>
      <c r="U106" s="114">
        <v>0</v>
      </c>
      <c r="V106" s="114">
        <v>0</v>
      </c>
      <c r="W106" s="114">
        <v>0</v>
      </c>
      <c r="X106" s="114">
        <v>0</v>
      </c>
      <c r="Y106" s="114">
        <v>0</v>
      </c>
      <c r="Z106" s="114">
        <v>0</v>
      </c>
      <c r="AA106" s="114">
        <v>0</v>
      </c>
      <c r="AB106" s="114">
        <v>0</v>
      </c>
      <c r="AC106" s="114">
        <v>0</v>
      </c>
      <c r="AD106" s="114">
        <v>0</v>
      </c>
      <c r="AE106" s="114">
        <v>0</v>
      </c>
      <c r="AF106" s="114">
        <v>0</v>
      </c>
      <c r="AG106" s="114">
        <v>6.8259385665529E-4</v>
      </c>
      <c r="AH106" s="114">
        <v>6.8259385665529E-4</v>
      </c>
      <c r="AI106" s="114">
        <v>0</v>
      </c>
      <c r="AJ106" s="114">
        <v>0</v>
      </c>
      <c r="AK106" s="114">
        <v>0</v>
      </c>
      <c r="AL106" s="114">
        <v>1.36518771331058E-3</v>
      </c>
      <c r="AM106" s="114">
        <v>6.8259385665529E-4</v>
      </c>
      <c r="AN106" s="114">
        <v>6.8259385665529E-4</v>
      </c>
      <c r="AO106" s="114">
        <v>0</v>
      </c>
      <c r="AP106" s="114">
        <v>1.36518771331058E-3</v>
      </c>
      <c r="AQ106" s="114">
        <v>6.8259385665529E-4</v>
      </c>
      <c r="AR106" s="114">
        <v>6.8259385665529E-4</v>
      </c>
      <c r="AS106" s="114">
        <v>6.8259385665529E-4</v>
      </c>
      <c r="AT106" s="114">
        <v>1.36518771331058E-3</v>
      </c>
      <c r="AU106" s="114">
        <v>6.8259385665529E-4</v>
      </c>
      <c r="AV106" s="114">
        <v>6.8259385665529E-4</v>
      </c>
      <c r="AW106" s="114">
        <v>1.36518771331058E-3</v>
      </c>
      <c r="AX106" s="114">
        <v>2.0477815699658699E-3</v>
      </c>
      <c r="AY106" s="114">
        <v>2.0477815699658699E-3</v>
      </c>
      <c r="AZ106" s="114">
        <v>1.36518771331058E-3</v>
      </c>
      <c r="BA106" s="114">
        <v>2.0477815699658699E-3</v>
      </c>
      <c r="BB106" s="114">
        <v>2.0477815699658699E-3</v>
      </c>
      <c r="BC106" s="114">
        <v>3.4129692832764501E-3</v>
      </c>
      <c r="BD106" s="114">
        <v>3.4129692832764501E-3</v>
      </c>
      <c r="BE106" s="114">
        <v>6.8259385665529E-4</v>
      </c>
      <c r="BF106" s="114">
        <v>2.0477815699658699E-3</v>
      </c>
      <c r="BG106" s="114">
        <v>1.36518771331058E-3</v>
      </c>
      <c r="BH106" s="114">
        <v>3.4129692832764501E-3</v>
      </c>
      <c r="BI106" s="114">
        <v>0</v>
      </c>
      <c r="BJ106" s="114">
        <v>2.0477815699658699E-3</v>
      </c>
      <c r="BK106" s="114">
        <v>3.4129692832764501E-3</v>
      </c>
      <c r="BL106" s="114">
        <v>4.7781569965870303E-3</v>
      </c>
      <c r="BM106" s="114">
        <v>2.0477815699658699E-3</v>
      </c>
      <c r="BN106" s="114">
        <v>2.73037542662116E-3</v>
      </c>
      <c r="BO106" s="114">
        <v>4.0955631399317398E-3</v>
      </c>
      <c r="BP106" s="114">
        <v>5.46075085324232E-3</v>
      </c>
      <c r="BQ106" s="114">
        <v>3.4129692832764501E-3</v>
      </c>
      <c r="BR106" s="114">
        <v>2.73037542662116E-3</v>
      </c>
      <c r="BS106" s="114">
        <v>5.46075085324232E-3</v>
      </c>
      <c r="BT106" s="114">
        <v>2.73037542662116E-3</v>
      </c>
      <c r="BU106" s="114">
        <v>4.7781569965870303E-3</v>
      </c>
      <c r="BV106" s="114">
        <v>3.4129692832764501E-3</v>
      </c>
      <c r="BW106" s="114">
        <v>2.0477815699658699E-3</v>
      </c>
      <c r="BX106" s="114">
        <v>4.0955631399317398E-3</v>
      </c>
      <c r="BY106" s="114">
        <v>2.73037542662116E-3</v>
      </c>
      <c r="BZ106" s="114">
        <v>5.46075085324232E-3</v>
      </c>
      <c r="CA106" s="114">
        <v>4.7781569965870303E-3</v>
      </c>
      <c r="CB106" s="114">
        <v>5.46075085324232E-3</v>
      </c>
      <c r="CC106" s="114">
        <v>7.5085324232081899E-3</v>
      </c>
      <c r="CD106" s="114">
        <v>4.7781569965870303E-3</v>
      </c>
      <c r="CE106" s="114">
        <v>4.0955631399317398E-3</v>
      </c>
      <c r="CF106" s="114">
        <v>7.5085324232081899E-3</v>
      </c>
      <c r="CG106" s="114">
        <v>6.1433447098976097E-3</v>
      </c>
      <c r="CH106" s="114">
        <v>7.5085324232081899E-3</v>
      </c>
      <c r="CI106" s="114">
        <v>4.7781569965870303E-3</v>
      </c>
      <c r="CJ106" s="114">
        <v>5.46075085324232E-3</v>
      </c>
      <c r="CK106" s="114">
        <v>5.46075085324232E-3</v>
      </c>
      <c r="CL106" s="114">
        <v>1.43344709897611E-2</v>
      </c>
      <c r="CM106" s="114">
        <v>1.22866894197952E-2</v>
      </c>
      <c r="CN106" s="114">
        <v>1.9112627986348101E-2</v>
      </c>
      <c r="CO106" s="114">
        <v>2.0477815699658699E-2</v>
      </c>
      <c r="CP106" s="114">
        <v>2.1160409556314E-2</v>
      </c>
      <c r="CQ106" s="114">
        <v>2.0477815699658699E-2</v>
      </c>
      <c r="CR106" s="114">
        <v>4.3686006825938602E-2</v>
      </c>
      <c r="CS106" s="114">
        <v>5.8020477815699703E-2</v>
      </c>
      <c r="CT106" s="114">
        <v>0.111945392491468</v>
      </c>
      <c r="CU106" s="114">
        <v>0.185665529010239</v>
      </c>
      <c r="CV106" s="114">
        <v>0.13583617747440299</v>
      </c>
      <c r="CW106" s="114">
        <v>6.3481228668942E-2</v>
      </c>
      <c r="CX106" s="114">
        <v>2.66211604095563E-2</v>
      </c>
      <c r="CY106" s="114">
        <v>0.10648464163822501</v>
      </c>
    </row>
    <row r="107" spans="2:103" x14ac:dyDescent="0.2">
      <c r="B107" s="112">
        <v>0.98</v>
      </c>
      <c r="C107" s="114">
        <v>0</v>
      </c>
      <c r="D107" s="114">
        <v>0</v>
      </c>
      <c r="E107" s="114">
        <v>0</v>
      </c>
      <c r="F107" s="114">
        <v>0</v>
      </c>
      <c r="G107" s="114">
        <v>0</v>
      </c>
      <c r="H107" s="114">
        <v>0</v>
      </c>
      <c r="I107" s="114">
        <v>0</v>
      </c>
      <c r="J107" s="114">
        <v>0</v>
      </c>
      <c r="K107" s="114">
        <v>0</v>
      </c>
      <c r="L107" s="114">
        <v>0</v>
      </c>
      <c r="M107" s="114">
        <v>0</v>
      </c>
      <c r="N107" s="114">
        <v>0</v>
      </c>
      <c r="O107" s="114">
        <v>0</v>
      </c>
      <c r="P107" s="114">
        <v>0</v>
      </c>
      <c r="Q107" s="114">
        <v>0</v>
      </c>
      <c r="R107" s="114">
        <v>0</v>
      </c>
      <c r="S107" s="114">
        <v>0</v>
      </c>
      <c r="T107" s="114">
        <v>0</v>
      </c>
      <c r="U107" s="114">
        <v>0</v>
      </c>
      <c r="V107" s="114">
        <v>0</v>
      </c>
      <c r="W107" s="114">
        <v>0</v>
      </c>
      <c r="X107" s="114">
        <v>0</v>
      </c>
      <c r="Y107" s="114">
        <v>0</v>
      </c>
      <c r="Z107" s="114">
        <v>0</v>
      </c>
      <c r="AA107" s="114">
        <v>0</v>
      </c>
      <c r="AB107" s="114">
        <v>0</v>
      </c>
      <c r="AC107" s="114">
        <v>0</v>
      </c>
      <c r="AD107" s="114">
        <v>0</v>
      </c>
      <c r="AE107" s="114">
        <v>0</v>
      </c>
      <c r="AF107" s="114">
        <v>0</v>
      </c>
      <c r="AG107" s="114">
        <v>7.1890726096333598E-4</v>
      </c>
      <c r="AH107" s="114">
        <v>7.1890726096333598E-4</v>
      </c>
      <c r="AI107" s="114">
        <v>0</v>
      </c>
      <c r="AJ107" s="114">
        <v>0</v>
      </c>
      <c r="AK107" s="114">
        <v>0</v>
      </c>
      <c r="AL107" s="114">
        <v>7.1890726096333598E-4</v>
      </c>
      <c r="AM107" s="114">
        <v>0</v>
      </c>
      <c r="AN107" s="114">
        <v>7.1890726096333598E-4</v>
      </c>
      <c r="AO107" s="114">
        <v>1.43781452192667E-3</v>
      </c>
      <c r="AP107" s="114">
        <v>0</v>
      </c>
      <c r="AQ107" s="114">
        <v>2.1567217828900101E-3</v>
      </c>
      <c r="AR107" s="114">
        <v>0</v>
      </c>
      <c r="AS107" s="114">
        <v>0</v>
      </c>
      <c r="AT107" s="114">
        <v>7.1890726096333598E-4</v>
      </c>
      <c r="AU107" s="114">
        <v>3.5945363048166799E-3</v>
      </c>
      <c r="AV107" s="114">
        <v>7.1890726096333598E-4</v>
      </c>
      <c r="AW107" s="114">
        <v>7.1890726096333598E-4</v>
      </c>
      <c r="AX107" s="114">
        <v>2.1567217828900101E-3</v>
      </c>
      <c r="AY107" s="114">
        <v>7.1890726096333598E-4</v>
      </c>
      <c r="AZ107" s="114">
        <v>2.1567217828900101E-3</v>
      </c>
      <c r="BA107" s="114">
        <v>2.1567217828900101E-3</v>
      </c>
      <c r="BB107" s="114">
        <v>2.1567217828900101E-3</v>
      </c>
      <c r="BC107" s="114">
        <v>2.87562904385334E-3</v>
      </c>
      <c r="BD107" s="114">
        <v>0</v>
      </c>
      <c r="BE107" s="114">
        <v>2.87562904385334E-3</v>
      </c>
      <c r="BF107" s="114">
        <v>1.43781452192667E-3</v>
      </c>
      <c r="BG107" s="114">
        <v>7.1890726096333598E-4</v>
      </c>
      <c r="BH107" s="114">
        <v>2.1567217828900101E-3</v>
      </c>
      <c r="BI107" s="114">
        <v>2.1567217828900101E-3</v>
      </c>
      <c r="BJ107" s="114">
        <v>2.1567217828900101E-3</v>
      </c>
      <c r="BK107" s="114">
        <v>7.1890726096333598E-4</v>
      </c>
      <c r="BL107" s="114">
        <v>2.1567217828900101E-3</v>
      </c>
      <c r="BM107" s="114">
        <v>3.5945363048166799E-3</v>
      </c>
      <c r="BN107" s="114">
        <v>3.5945363048166799E-3</v>
      </c>
      <c r="BO107" s="114">
        <v>2.1567217828900101E-3</v>
      </c>
      <c r="BP107" s="114">
        <v>2.1567217828900101E-3</v>
      </c>
      <c r="BQ107" s="114">
        <v>2.1567217828900101E-3</v>
      </c>
      <c r="BR107" s="114">
        <v>3.5945363048166799E-3</v>
      </c>
      <c r="BS107" s="114">
        <v>3.5945363048166799E-3</v>
      </c>
      <c r="BT107" s="114">
        <v>2.1567217828900101E-3</v>
      </c>
      <c r="BU107" s="114">
        <v>1.43781452192667E-3</v>
      </c>
      <c r="BV107" s="114">
        <v>4.3134435657800098E-3</v>
      </c>
      <c r="BW107" s="114">
        <v>5.7512580877066904E-3</v>
      </c>
      <c r="BX107" s="114">
        <v>7.1890726096333598E-4</v>
      </c>
      <c r="BY107" s="114">
        <v>5.7512580877066904E-3</v>
      </c>
      <c r="BZ107" s="114">
        <v>2.1567217828900101E-3</v>
      </c>
      <c r="CA107" s="114">
        <v>4.3134435657800098E-3</v>
      </c>
      <c r="CB107" s="114">
        <v>3.5945363048166799E-3</v>
      </c>
      <c r="CC107" s="114">
        <v>7.1890726096333598E-4</v>
      </c>
      <c r="CD107" s="114">
        <v>5.7512580877066904E-3</v>
      </c>
      <c r="CE107" s="114">
        <v>7.1890726096333598E-3</v>
      </c>
      <c r="CF107" s="114">
        <v>6.4701653486700199E-3</v>
      </c>
      <c r="CG107" s="114">
        <v>4.3134435657800098E-3</v>
      </c>
      <c r="CH107" s="114">
        <v>4.3134435657800098E-3</v>
      </c>
      <c r="CI107" s="114">
        <v>7.1890726096333598E-3</v>
      </c>
      <c r="CJ107" s="114">
        <v>6.4701653486700199E-3</v>
      </c>
      <c r="CK107" s="114">
        <v>6.4701653486700199E-3</v>
      </c>
      <c r="CL107" s="114">
        <v>9.3457943925233603E-3</v>
      </c>
      <c r="CM107" s="114">
        <v>7.9079798705966892E-3</v>
      </c>
      <c r="CN107" s="114">
        <v>1.15025161754134E-2</v>
      </c>
      <c r="CO107" s="114">
        <v>7.9079798705966892E-3</v>
      </c>
      <c r="CP107" s="114">
        <v>1.509705248023E-2</v>
      </c>
      <c r="CQ107" s="114">
        <v>2.6599568655643401E-2</v>
      </c>
      <c r="CR107" s="114">
        <v>2.1567217828900101E-2</v>
      </c>
      <c r="CS107" s="114">
        <v>3.6664270309130102E-2</v>
      </c>
      <c r="CT107" s="114">
        <v>5.7512580877066899E-2</v>
      </c>
      <c r="CU107" s="114">
        <v>0.1294033069734</v>
      </c>
      <c r="CV107" s="114">
        <v>0.17685118619698101</v>
      </c>
      <c r="CW107" s="114">
        <v>0.136592379583034</v>
      </c>
      <c r="CX107" s="114">
        <v>7.4047447879223599E-2</v>
      </c>
      <c r="CY107" s="114">
        <v>0.15025161754133701</v>
      </c>
    </row>
    <row r="108" spans="2:103" x14ac:dyDescent="0.2">
      <c r="B108" s="112">
        <v>0.99</v>
      </c>
      <c r="C108" s="114">
        <v>0</v>
      </c>
      <c r="D108" s="114">
        <v>0</v>
      </c>
      <c r="E108" s="114">
        <v>0</v>
      </c>
      <c r="F108" s="114">
        <v>0</v>
      </c>
      <c r="G108" s="114">
        <v>0</v>
      </c>
      <c r="H108" s="114">
        <v>0</v>
      </c>
      <c r="I108" s="114">
        <v>0</v>
      </c>
      <c r="J108" s="114">
        <v>0</v>
      </c>
      <c r="K108" s="114">
        <v>0</v>
      </c>
      <c r="L108" s="114">
        <v>0</v>
      </c>
      <c r="M108" s="114">
        <v>0</v>
      </c>
      <c r="N108" s="114">
        <v>0</v>
      </c>
      <c r="O108" s="114">
        <v>0</v>
      </c>
      <c r="P108" s="114">
        <v>0</v>
      </c>
      <c r="Q108" s="114">
        <v>0</v>
      </c>
      <c r="R108" s="114">
        <v>0</v>
      </c>
      <c r="S108" s="114">
        <v>0</v>
      </c>
      <c r="T108" s="114">
        <v>0</v>
      </c>
      <c r="U108" s="114">
        <v>0</v>
      </c>
      <c r="V108" s="114">
        <v>0</v>
      </c>
      <c r="W108" s="114">
        <v>0</v>
      </c>
      <c r="X108" s="114">
        <v>0</v>
      </c>
      <c r="Y108" s="114">
        <v>0</v>
      </c>
      <c r="Z108" s="114">
        <v>0</v>
      </c>
      <c r="AA108" s="114">
        <v>0</v>
      </c>
      <c r="AB108" s="114">
        <v>0</v>
      </c>
      <c r="AC108" s="114">
        <v>0</v>
      </c>
      <c r="AD108" s="114">
        <v>0</v>
      </c>
      <c r="AE108" s="114">
        <v>0</v>
      </c>
      <c r="AF108" s="114">
        <v>0</v>
      </c>
      <c r="AG108" s="114">
        <v>0</v>
      </c>
      <c r="AH108" s="114">
        <v>0</v>
      </c>
      <c r="AI108" s="114">
        <v>0</v>
      </c>
      <c r="AJ108" s="114">
        <v>0</v>
      </c>
      <c r="AK108" s="114">
        <v>0</v>
      </c>
      <c r="AL108" s="114">
        <v>0</v>
      </c>
      <c r="AM108" s="114">
        <v>0</v>
      </c>
      <c r="AN108" s="114">
        <v>6.8965517241379305E-4</v>
      </c>
      <c r="AO108" s="114">
        <v>0</v>
      </c>
      <c r="AP108" s="114">
        <v>6.8965517241379305E-4</v>
      </c>
      <c r="AQ108" s="114">
        <v>6.8965517241379305E-4</v>
      </c>
      <c r="AR108" s="114">
        <v>0</v>
      </c>
      <c r="AS108" s="114">
        <v>1.37931034482759E-3</v>
      </c>
      <c r="AT108" s="114">
        <v>0</v>
      </c>
      <c r="AU108" s="114">
        <v>2.0689655172413798E-3</v>
      </c>
      <c r="AV108" s="114">
        <v>0</v>
      </c>
      <c r="AW108" s="114">
        <v>6.8965517241379305E-4</v>
      </c>
      <c r="AX108" s="114">
        <v>0</v>
      </c>
      <c r="AY108" s="114">
        <v>1.37931034482759E-3</v>
      </c>
      <c r="AZ108" s="114">
        <v>2.75862068965517E-3</v>
      </c>
      <c r="BA108" s="114">
        <v>0</v>
      </c>
      <c r="BB108" s="114">
        <v>2.0689655172413798E-3</v>
      </c>
      <c r="BC108" s="114">
        <v>6.8965517241379305E-4</v>
      </c>
      <c r="BD108" s="114">
        <v>1.37931034482759E-3</v>
      </c>
      <c r="BE108" s="114">
        <v>1.37931034482759E-3</v>
      </c>
      <c r="BF108" s="114">
        <v>1.37931034482759E-3</v>
      </c>
      <c r="BG108" s="114">
        <v>6.8965517241379305E-4</v>
      </c>
      <c r="BH108" s="114">
        <v>6.8965517241379305E-4</v>
      </c>
      <c r="BI108" s="114">
        <v>5.5172413793103401E-3</v>
      </c>
      <c r="BJ108" s="114">
        <v>6.8965517241379305E-4</v>
      </c>
      <c r="BK108" s="114">
        <v>1.37931034482759E-3</v>
      </c>
      <c r="BL108" s="114">
        <v>1.37931034482759E-3</v>
      </c>
      <c r="BM108" s="114">
        <v>3.4482758620689698E-3</v>
      </c>
      <c r="BN108" s="114">
        <v>4.1379310344827596E-3</v>
      </c>
      <c r="BO108" s="114">
        <v>2.75862068965517E-3</v>
      </c>
      <c r="BP108" s="114">
        <v>2.75862068965517E-3</v>
      </c>
      <c r="BQ108" s="114">
        <v>2.75862068965517E-3</v>
      </c>
      <c r="BR108" s="114">
        <v>1.37931034482759E-3</v>
      </c>
      <c r="BS108" s="114">
        <v>4.1379310344827596E-3</v>
      </c>
      <c r="BT108" s="114">
        <v>1.37931034482759E-3</v>
      </c>
      <c r="BU108" s="114">
        <v>2.75862068965517E-3</v>
      </c>
      <c r="BV108" s="114">
        <v>2.75862068965517E-3</v>
      </c>
      <c r="BW108" s="114">
        <v>3.4482758620689698E-3</v>
      </c>
      <c r="BX108" s="114">
        <v>2.75862068965517E-3</v>
      </c>
      <c r="BY108" s="114">
        <v>4.1379310344827596E-3</v>
      </c>
      <c r="BZ108" s="114">
        <v>6.8965517241379301E-3</v>
      </c>
      <c r="CA108" s="114">
        <v>6.8965517241379305E-4</v>
      </c>
      <c r="CB108" s="114">
        <v>4.1379310344827596E-3</v>
      </c>
      <c r="CC108" s="114">
        <v>6.2068965517241403E-3</v>
      </c>
      <c r="CD108" s="114">
        <v>1.37931034482759E-3</v>
      </c>
      <c r="CE108" s="114">
        <v>2.75862068965517E-3</v>
      </c>
      <c r="CF108" s="114">
        <v>3.4482758620689698E-3</v>
      </c>
      <c r="CG108" s="114">
        <v>6.8965517241379301E-3</v>
      </c>
      <c r="CH108" s="114">
        <v>3.4482758620689698E-3</v>
      </c>
      <c r="CI108" s="114">
        <v>6.8965517241379301E-3</v>
      </c>
      <c r="CJ108" s="114">
        <v>6.2068965517241403E-3</v>
      </c>
      <c r="CK108" s="114">
        <v>1.1034482758620699E-2</v>
      </c>
      <c r="CL108" s="114">
        <v>8.9655172413793099E-3</v>
      </c>
      <c r="CM108" s="114">
        <v>6.8965517241379301E-3</v>
      </c>
      <c r="CN108" s="114">
        <v>8.2758620689655192E-3</v>
      </c>
      <c r="CO108" s="114">
        <v>1.51724137931034E-2</v>
      </c>
      <c r="CP108" s="114">
        <v>1.1034482758620699E-2</v>
      </c>
      <c r="CQ108" s="114">
        <v>1.24137931034483E-2</v>
      </c>
      <c r="CR108" s="114">
        <v>1.5862068965517201E-2</v>
      </c>
      <c r="CS108" s="114">
        <v>2.7586206896551699E-2</v>
      </c>
      <c r="CT108" s="114">
        <v>4.13793103448276E-2</v>
      </c>
      <c r="CU108" s="114">
        <v>0.06</v>
      </c>
      <c r="CV108" s="114">
        <v>0.116551724137931</v>
      </c>
      <c r="CW108" s="114">
        <v>0.248965517241379</v>
      </c>
      <c r="CX108" s="114">
        <v>0.12827586206896599</v>
      </c>
      <c r="CY108" s="114">
        <v>0.17241379310344801</v>
      </c>
    </row>
    <row r="109" spans="2:103" x14ac:dyDescent="0.2">
      <c r="B109" s="112">
        <v>1</v>
      </c>
      <c r="C109" s="114">
        <v>0</v>
      </c>
      <c r="D109" s="114">
        <v>0</v>
      </c>
      <c r="E109" s="114">
        <v>0</v>
      </c>
      <c r="F109" s="114">
        <v>0</v>
      </c>
      <c r="G109" s="114">
        <v>0</v>
      </c>
      <c r="H109" s="114">
        <v>0</v>
      </c>
      <c r="I109" s="114">
        <v>0</v>
      </c>
      <c r="J109" s="114">
        <v>0</v>
      </c>
      <c r="K109" s="114">
        <v>0</v>
      </c>
      <c r="L109" s="114">
        <v>0</v>
      </c>
      <c r="M109" s="114">
        <v>0</v>
      </c>
      <c r="N109" s="114">
        <v>0</v>
      </c>
      <c r="O109" s="114">
        <v>0</v>
      </c>
      <c r="P109" s="114">
        <v>0</v>
      </c>
      <c r="Q109" s="114">
        <v>0</v>
      </c>
      <c r="R109" s="114">
        <v>0</v>
      </c>
      <c r="S109" s="114">
        <v>0</v>
      </c>
      <c r="T109" s="114">
        <v>0</v>
      </c>
      <c r="U109" s="114">
        <v>0</v>
      </c>
      <c r="V109" s="114">
        <v>0</v>
      </c>
      <c r="W109" s="114">
        <v>0</v>
      </c>
      <c r="X109" s="114">
        <v>0</v>
      </c>
      <c r="Y109" s="114">
        <v>0</v>
      </c>
      <c r="Z109" s="114">
        <v>0</v>
      </c>
      <c r="AA109" s="114">
        <v>0</v>
      </c>
      <c r="AB109" s="114">
        <v>0</v>
      </c>
      <c r="AC109" s="114">
        <v>0</v>
      </c>
      <c r="AD109" s="114">
        <v>0</v>
      </c>
      <c r="AE109" s="114">
        <v>0</v>
      </c>
      <c r="AF109" s="114">
        <v>0</v>
      </c>
      <c r="AG109" s="114">
        <v>0</v>
      </c>
      <c r="AH109" s="114">
        <v>0</v>
      </c>
      <c r="AI109" s="114">
        <v>0</v>
      </c>
      <c r="AJ109" s="114">
        <v>0</v>
      </c>
      <c r="AK109" s="114">
        <v>7.3964497041420095E-4</v>
      </c>
      <c r="AL109" s="114">
        <v>0</v>
      </c>
      <c r="AM109" s="114">
        <v>0</v>
      </c>
      <c r="AN109" s="114">
        <v>7.3964497041420095E-4</v>
      </c>
      <c r="AO109" s="114">
        <v>7.3964497041420095E-4</v>
      </c>
      <c r="AP109" s="114">
        <v>0</v>
      </c>
      <c r="AQ109" s="114">
        <v>0</v>
      </c>
      <c r="AR109" s="114">
        <v>7.3964497041420095E-4</v>
      </c>
      <c r="AS109" s="114">
        <v>7.3964497041420095E-4</v>
      </c>
      <c r="AT109" s="114">
        <v>0</v>
      </c>
      <c r="AU109" s="114">
        <v>7.3964497041420095E-4</v>
      </c>
      <c r="AV109" s="114">
        <v>2.2189349112426001E-3</v>
      </c>
      <c r="AW109" s="114">
        <v>7.3964497041420095E-4</v>
      </c>
      <c r="AX109" s="114">
        <v>1.4792899408283999E-3</v>
      </c>
      <c r="AY109" s="114">
        <v>0</v>
      </c>
      <c r="AZ109" s="114">
        <v>1.4792899408283999E-3</v>
      </c>
      <c r="BA109" s="114">
        <v>1.4792899408283999E-3</v>
      </c>
      <c r="BB109" s="114">
        <v>2.2189349112426001E-3</v>
      </c>
      <c r="BC109" s="114">
        <v>7.3964497041420095E-4</v>
      </c>
      <c r="BD109" s="114">
        <v>3.6982248520710101E-3</v>
      </c>
      <c r="BE109" s="114">
        <v>0</v>
      </c>
      <c r="BF109" s="114">
        <v>2.2189349112426001E-3</v>
      </c>
      <c r="BG109" s="114">
        <v>7.3964497041420095E-4</v>
      </c>
      <c r="BH109" s="114">
        <v>7.3964497041420095E-4</v>
      </c>
      <c r="BI109" s="114">
        <v>0</v>
      </c>
      <c r="BJ109" s="114">
        <v>7.3964497041420095E-4</v>
      </c>
      <c r="BK109" s="114">
        <v>1.4792899408283999E-3</v>
      </c>
      <c r="BL109" s="114">
        <v>2.2189349112426001E-3</v>
      </c>
      <c r="BM109" s="114">
        <v>0</v>
      </c>
      <c r="BN109" s="114">
        <v>2.9585798816567999E-3</v>
      </c>
      <c r="BO109" s="114">
        <v>2.2189349112426001E-3</v>
      </c>
      <c r="BP109" s="114">
        <v>3.6982248520710101E-3</v>
      </c>
      <c r="BQ109" s="114">
        <v>2.2189349112426001E-3</v>
      </c>
      <c r="BR109" s="114">
        <v>5.9171597633136102E-3</v>
      </c>
      <c r="BS109" s="114">
        <v>4.4378698224852098E-3</v>
      </c>
      <c r="BT109" s="114">
        <v>1.4792899408283999E-3</v>
      </c>
      <c r="BU109" s="114">
        <v>4.4378698224852098E-3</v>
      </c>
      <c r="BV109" s="114">
        <v>2.2189349112426001E-3</v>
      </c>
      <c r="BW109" s="114">
        <v>4.4378698224852098E-3</v>
      </c>
      <c r="BX109" s="114">
        <v>0</v>
      </c>
      <c r="BY109" s="114">
        <v>2.9585798816567999E-3</v>
      </c>
      <c r="BZ109" s="114">
        <v>4.4378698224852098E-3</v>
      </c>
      <c r="CA109" s="114">
        <v>2.2189349112426001E-3</v>
      </c>
      <c r="CB109" s="114">
        <v>4.4378698224852098E-3</v>
      </c>
      <c r="CC109" s="114">
        <v>2.2189349112426001E-3</v>
      </c>
      <c r="CD109" s="114">
        <v>2.2189349112426001E-3</v>
      </c>
      <c r="CE109" s="114">
        <v>2.2189349112426001E-3</v>
      </c>
      <c r="CF109" s="114">
        <v>3.6982248520710101E-3</v>
      </c>
      <c r="CG109" s="114">
        <v>5.1775147928994096E-3</v>
      </c>
      <c r="CH109" s="114">
        <v>2.2189349112426001E-3</v>
      </c>
      <c r="CI109" s="114">
        <v>5.1775147928994096E-3</v>
      </c>
      <c r="CJ109" s="114">
        <v>5.1775147928994096E-3</v>
      </c>
      <c r="CK109" s="114">
        <v>1.4792899408283999E-3</v>
      </c>
      <c r="CL109" s="114">
        <v>1.4792899408283999E-3</v>
      </c>
      <c r="CM109" s="114">
        <v>8.1360946745562095E-3</v>
      </c>
      <c r="CN109" s="114">
        <v>5.9171597633136102E-3</v>
      </c>
      <c r="CO109" s="114">
        <v>9.6153846153846194E-3</v>
      </c>
      <c r="CP109" s="114">
        <v>1.18343195266272E-2</v>
      </c>
      <c r="CQ109" s="114">
        <v>1.4053254437869801E-2</v>
      </c>
      <c r="CR109" s="114">
        <v>1.4792899408284E-2</v>
      </c>
      <c r="CS109" s="114">
        <v>2.07100591715976E-2</v>
      </c>
      <c r="CT109" s="114">
        <v>2.5147928994082799E-2</v>
      </c>
      <c r="CU109" s="114">
        <v>3.4023668639053303E-2</v>
      </c>
      <c r="CV109" s="114">
        <v>5.2514792899408302E-2</v>
      </c>
      <c r="CW109" s="114">
        <v>0.13239644970414199</v>
      </c>
      <c r="CX109" s="114">
        <v>0.247781065088757</v>
      </c>
      <c r="CY109" s="114">
        <v>0.31730769230769201</v>
      </c>
    </row>
    <row r="110" spans="2:103" x14ac:dyDescent="0.2">
      <c r="B110" s="113" t="s">
        <v>330</v>
      </c>
      <c r="C110" s="114">
        <v>0</v>
      </c>
      <c r="D110" s="114">
        <v>0</v>
      </c>
      <c r="E110" s="114">
        <v>0</v>
      </c>
      <c r="F110" s="114">
        <v>0</v>
      </c>
      <c r="G110" s="114">
        <v>0</v>
      </c>
      <c r="H110" s="114">
        <v>0</v>
      </c>
      <c r="I110" s="114">
        <v>0</v>
      </c>
      <c r="J110" s="114">
        <v>0</v>
      </c>
      <c r="K110" s="114">
        <v>0</v>
      </c>
      <c r="L110" s="114">
        <v>0</v>
      </c>
      <c r="M110" s="114">
        <v>0</v>
      </c>
      <c r="N110" s="114">
        <v>0</v>
      </c>
      <c r="O110" s="114">
        <v>0</v>
      </c>
      <c r="P110" s="114">
        <v>0</v>
      </c>
      <c r="Q110" s="114">
        <v>0</v>
      </c>
      <c r="R110" s="114">
        <v>0</v>
      </c>
      <c r="S110" s="114">
        <v>0</v>
      </c>
      <c r="T110" s="114">
        <v>0</v>
      </c>
      <c r="U110" s="114">
        <v>0</v>
      </c>
      <c r="V110" s="114">
        <v>0</v>
      </c>
      <c r="W110" s="114">
        <v>0</v>
      </c>
      <c r="X110" s="114">
        <v>0</v>
      </c>
      <c r="Y110" s="114">
        <v>0</v>
      </c>
      <c r="Z110" s="114">
        <v>0</v>
      </c>
      <c r="AA110" s="114">
        <v>0</v>
      </c>
      <c r="AB110" s="114">
        <v>2.9643682931167401E-5</v>
      </c>
      <c r="AC110" s="114">
        <v>0</v>
      </c>
      <c r="AD110" s="114">
        <v>0</v>
      </c>
      <c r="AE110" s="114">
        <v>2.9643682931167401E-5</v>
      </c>
      <c r="AF110" s="114">
        <v>0</v>
      </c>
      <c r="AG110" s="114">
        <v>0</v>
      </c>
      <c r="AH110" s="114">
        <v>5.9287365862334701E-5</v>
      </c>
      <c r="AI110" s="114">
        <v>0</v>
      </c>
      <c r="AJ110" s="114">
        <v>5.9287365862334701E-5</v>
      </c>
      <c r="AK110" s="114">
        <v>2.9643682931167401E-5</v>
      </c>
      <c r="AL110" s="114">
        <v>0</v>
      </c>
      <c r="AM110" s="114">
        <v>8.8931048793502095E-5</v>
      </c>
      <c r="AN110" s="114">
        <v>2.9643682931167401E-5</v>
      </c>
      <c r="AO110" s="114">
        <v>8.8931048793502095E-5</v>
      </c>
      <c r="AP110" s="114">
        <v>2.9643682931167401E-5</v>
      </c>
      <c r="AQ110" s="114">
        <v>5.9287365862334701E-5</v>
      </c>
      <c r="AR110" s="114">
        <v>2.3714946344933899E-4</v>
      </c>
      <c r="AS110" s="114">
        <v>8.8931048793502095E-5</v>
      </c>
      <c r="AT110" s="114">
        <v>2.0750578051817201E-4</v>
      </c>
      <c r="AU110" s="114">
        <v>1.4821841465583699E-4</v>
      </c>
      <c r="AV110" s="114">
        <v>2.0750578051817201E-4</v>
      </c>
      <c r="AW110" s="114">
        <v>1.4821841465583699E-4</v>
      </c>
      <c r="AX110" s="114">
        <v>2.66793146380506E-4</v>
      </c>
      <c r="AY110" s="114">
        <v>8.8931048793502095E-5</v>
      </c>
      <c r="AZ110" s="114">
        <v>2.66793146380506E-4</v>
      </c>
      <c r="BA110" s="114">
        <v>2.0750578051817201E-4</v>
      </c>
      <c r="BB110" s="114">
        <v>2.3714946344933899E-4</v>
      </c>
      <c r="BC110" s="114">
        <v>3.8536787810517599E-4</v>
      </c>
      <c r="BD110" s="114">
        <v>4.7429892689867799E-4</v>
      </c>
      <c r="BE110" s="114">
        <v>2.66793146380506E-4</v>
      </c>
      <c r="BF110" s="114">
        <v>3.55724195174008E-4</v>
      </c>
      <c r="BG110" s="114">
        <v>3.8536787810517599E-4</v>
      </c>
      <c r="BH110" s="114">
        <v>5.6322997569217999E-4</v>
      </c>
      <c r="BI110" s="114">
        <v>5.03942609829845E-4</v>
      </c>
      <c r="BJ110" s="114">
        <v>4.4465524396751098E-4</v>
      </c>
      <c r="BK110" s="114">
        <v>5.3358629276101298E-4</v>
      </c>
      <c r="BL110" s="114">
        <v>5.92873658623347E-4</v>
      </c>
      <c r="BM110" s="114">
        <v>6.5216102448568199E-4</v>
      </c>
      <c r="BN110" s="114">
        <v>3.8536787810517599E-4</v>
      </c>
      <c r="BO110" s="114">
        <v>8.0037943914151898E-4</v>
      </c>
      <c r="BP110" s="114">
        <v>7.1144839034801698E-4</v>
      </c>
      <c r="BQ110" s="114">
        <v>8.8931048793502098E-4</v>
      </c>
      <c r="BR110" s="114">
        <v>5.92873658623347E-4</v>
      </c>
      <c r="BS110" s="114">
        <v>7.4109207327918399E-4</v>
      </c>
      <c r="BT110" s="114">
        <v>7.7073575621035197E-4</v>
      </c>
      <c r="BU110" s="114">
        <v>8.3002312207268599E-4</v>
      </c>
      <c r="BV110" s="114">
        <v>1.0671725855220301E-3</v>
      </c>
      <c r="BW110" s="114">
        <v>8.8931048793502098E-4</v>
      </c>
      <c r="BX110" s="114">
        <v>1.00788521965969E-3</v>
      </c>
      <c r="BY110" s="114">
        <v>9.1895417086618799E-4</v>
      </c>
      <c r="BZ110" s="114">
        <v>1.00788521965969E-3</v>
      </c>
      <c r="CA110" s="114">
        <v>1.1857473172466901E-3</v>
      </c>
      <c r="CB110" s="114">
        <v>1.0375289025908599E-3</v>
      </c>
      <c r="CC110" s="114">
        <v>1.3932530977648701E-3</v>
      </c>
      <c r="CD110" s="114">
        <v>1.12645995138436E-3</v>
      </c>
      <c r="CE110" s="114">
        <v>1.00788521965969E-3</v>
      </c>
      <c r="CF110" s="114">
        <v>1.66004624414537E-3</v>
      </c>
      <c r="CG110" s="114">
        <v>1.66004624414537E-3</v>
      </c>
      <c r="CH110" s="114">
        <v>1.7193336100077099E-3</v>
      </c>
      <c r="CI110" s="114">
        <v>1.6304025612142101E-3</v>
      </c>
      <c r="CJ110" s="114">
        <v>1.5414715124207E-3</v>
      </c>
      <c r="CK110" s="114">
        <v>1.8675520246635401E-3</v>
      </c>
      <c r="CL110" s="114">
        <v>1.7193336100077099E-3</v>
      </c>
      <c r="CM110" s="114">
        <v>2.4604256832868902E-3</v>
      </c>
      <c r="CN110" s="114">
        <v>2.2232762198375498E-3</v>
      </c>
      <c r="CO110" s="114">
        <v>2.8457935613920701E-3</v>
      </c>
      <c r="CP110" s="114">
        <v>2.4011383174245599E-3</v>
      </c>
      <c r="CQ110" s="114">
        <v>2.9050809272544E-3</v>
      </c>
      <c r="CR110" s="114">
        <v>3.2608051224284102E-3</v>
      </c>
      <c r="CS110" s="114">
        <v>3.1718740736349101E-3</v>
      </c>
      <c r="CT110" s="114">
        <v>3.88332246398293E-3</v>
      </c>
      <c r="CU110" s="114">
        <v>5.5433687081282998E-3</v>
      </c>
      <c r="CV110" s="114">
        <v>5.8694492203711403E-3</v>
      </c>
      <c r="CW110" s="114">
        <v>7.2923460010671697E-3</v>
      </c>
      <c r="CX110" s="114">
        <v>1.1827829489535801E-2</v>
      </c>
      <c r="CY110" s="114">
        <v>0.91038714649908103</v>
      </c>
    </row>
    <row r="111" spans="2:103" x14ac:dyDescent="0.2">
      <c r="M111" s="114"/>
    </row>
    <row r="112" spans="2:103" x14ac:dyDescent="0.2">
      <c r="M112" s="114"/>
    </row>
    <row r="113" spans="13:13" x14ac:dyDescent="0.2">
      <c r="M113" s="114"/>
    </row>
    <row r="114" spans="13:13" x14ac:dyDescent="0.2">
      <c r="M114" s="114"/>
    </row>
    <row r="115" spans="13:13" x14ac:dyDescent="0.2">
      <c r="M115" s="114"/>
    </row>
    <row r="116" spans="13:13" x14ac:dyDescent="0.2">
      <c r="M116" s="114"/>
    </row>
    <row r="117" spans="13:13" x14ac:dyDescent="0.2">
      <c r="M117" s="114"/>
    </row>
    <row r="118" spans="13:13" x14ac:dyDescent="0.2">
      <c r="M118" s="114"/>
    </row>
    <row r="119" spans="13:13" x14ac:dyDescent="0.2">
      <c r="M119" s="114"/>
    </row>
    <row r="120" spans="13:13" x14ac:dyDescent="0.2">
      <c r="M120" s="114"/>
    </row>
    <row r="121" spans="13:13" x14ac:dyDescent="0.2">
      <c r="M121" s="114"/>
    </row>
    <row r="122" spans="13:13" x14ac:dyDescent="0.2">
      <c r="M122" s="114"/>
    </row>
    <row r="123" spans="13:13" x14ac:dyDescent="0.2">
      <c r="M123" s="114"/>
    </row>
    <row r="124" spans="13:13" x14ac:dyDescent="0.2">
      <c r="M124" s="114"/>
    </row>
    <row r="125" spans="13:13" x14ac:dyDescent="0.2">
      <c r="M125" s="114"/>
    </row>
    <row r="126" spans="13:13" x14ac:dyDescent="0.2">
      <c r="M126" s="114"/>
    </row>
    <row r="127" spans="13:13" x14ac:dyDescent="0.2">
      <c r="M127" s="114"/>
    </row>
    <row r="128" spans="13:13" x14ac:dyDescent="0.2">
      <c r="M128" s="114"/>
    </row>
    <row r="129" spans="13:13" x14ac:dyDescent="0.2">
      <c r="M129" s="114"/>
    </row>
    <row r="130" spans="13:13" x14ac:dyDescent="0.2">
      <c r="M130" s="114"/>
    </row>
    <row r="131" spans="13:13" x14ac:dyDescent="0.2">
      <c r="M131" s="114"/>
    </row>
    <row r="132" spans="13:13" x14ac:dyDescent="0.2">
      <c r="M132" s="114"/>
    </row>
    <row r="133" spans="13:13" x14ac:dyDescent="0.2">
      <c r="M133" s="114"/>
    </row>
    <row r="134" spans="13:13" x14ac:dyDescent="0.2">
      <c r="M134" s="114"/>
    </row>
    <row r="135" spans="13:13" x14ac:dyDescent="0.2">
      <c r="M135" s="114"/>
    </row>
    <row r="136" spans="13:13" x14ac:dyDescent="0.2">
      <c r="M136" s="114"/>
    </row>
    <row r="137" spans="13:13" x14ac:dyDescent="0.2">
      <c r="M137" s="114"/>
    </row>
    <row r="138" spans="13:13" x14ac:dyDescent="0.2">
      <c r="M138" s="114"/>
    </row>
    <row r="139" spans="13:13" x14ac:dyDescent="0.2">
      <c r="M139" s="114"/>
    </row>
    <row r="140" spans="13:13" x14ac:dyDescent="0.2">
      <c r="M140" s="114"/>
    </row>
    <row r="141" spans="13:13" x14ac:dyDescent="0.2">
      <c r="M141" s="114"/>
    </row>
    <row r="142" spans="13:13" x14ac:dyDescent="0.2">
      <c r="M142" s="114"/>
    </row>
    <row r="143" spans="13:13" x14ac:dyDescent="0.2">
      <c r="M143" s="114"/>
    </row>
    <row r="144" spans="13:13" x14ac:dyDescent="0.2">
      <c r="M144" s="114"/>
    </row>
    <row r="145" spans="13:13" x14ac:dyDescent="0.2">
      <c r="M145" s="114"/>
    </row>
    <row r="146" spans="13:13" x14ac:dyDescent="0.2">
      <c r="M146" s="114"/>
    </row>
    <row r="147" spans="13:13" x14ac:dyDescent="0.2">
      <c r="M147" s="114"/>
    </row>
    <row r="148" spans="13:13" x14ac:dyDescent="0.2">
      <c r="M148" s="114"/>
    </row>
    <row r="149" spans="13:13" x14ac:dyDescent="0.2">
      <c r="M149" s="114"/>
    </row>
    <row r="150" spans="13:13" x14ac:dyDescent="0.2">
      <c r="M150" s="114"/>
    </row>
    <row r="151" spans="13:13" x14ac:dyDescent="0.2">
      <c r="M151" s="114"/>
    </row>
    <row r="152" spans="13:13" x14ac:dyDescent="0.2">
      <c r="M152" s="114"/>
    </row>
    <row r="153" spans="13:13" x14ac:dyDescent="0.2">
      <c r="M153" s="114"/>
    </row>
    <row r="154" spans="13:13" x14ac:dyDescent="0.2">
      <c r="M154" s="114"/>
    </row>
    <row r="155" spans="13:13" x14ac:dyDescent="0.2">
      <c r="M155" s="114"/>
    </row>
    <row r="156" spans="13:13" x14ac:dyDescent="0.2">
      <c r="M156" s="114"/>
    </row>
    <row r="157" spans="13:13" x14ac:dyDescent="0.2">
      <c r="M157" s="114"/>
    </row>
    <row r="158" spans="13:13" x14ac:dyDescent="0.2">
      <c r="M158" s="114"/>
    </row>
    <row r="159" spans="13:13" x14ac:dyDescent="0.2">
      <c r="M159" s="114"/>
    </row>
    <row r="160" spans="13:13" x14ac:dyDescent="0.2">
      <c r="M160" s="114"/>
    </row>
    <row r="161" spans="13:13" x14ac:dyDescent="0.2">
      <c r="M161" s="114"/>
    </row>
    <row r="162" spans="13:13" x14ac:dyDescent="0.2">
      <c r="M162" s="114"/>
    </row>
    <row r="163" spans="13:13" x14ac:dyDescent="0.2">
      <c r="M163" s="114"/>
    </row>
    <row r="164" spans="13:13" x14ac:dyDescent="0.2">
      <c r="M164" s="114"/>
    </row>
    <row r="165" spans="13:13" x14ac:dyDescent="0.2">
      <c r="M165" s="114"/>
    </row>
    <row r="166" spans="13:13" x14ac:dyDescent="0.2">
      <c r="M166" s="114"/>
    </row>
    <row r="167" spans="13:13" x14ac:dyDescent="0.2">
      <c r="M167" s="114"/>
    </row>
    <row r="168" spans="13:13" x14ac:dyDescent="0.2">
      <c r="M168" s="114"/>
    </row>
    <row r="169" spans="13:13" x14ac:dyDescent="0.2">
      <c r="M169" s="114"/>
    </row>
    <row r="170" spans="13:13" x14ac:dyDescent="0.2">
      <c r="M170" s="114"/>
    </row>
    <row r="171" spans="13:13" x14ac:dyDescent="0.2">
      <c r="M171" s="114"/>
    </row>
    <row r="172" spans="13:13" x14ac:dyDescent="0.2">
      <c r="M172" s="114"/>
    </row>
    <row r="173" spans="13:13" x14ac:dyDescent="0.2">
      <c r="M173" s="114"/>
    </row>
    <row r="174" spans="13:13" x14ac:dyDescent="0.2">
      <c r="M174" s="114"/>
    </row>
    <row r="175" spans="13:13" x14ac:dyDescent="0.2">
      <c r="M175" s="114"/>
    </row>
    <row r="176" spans="13:13" x14ac:dyDescent="0.2">
      <c r="M176" s="114"/>
    </row>
    <row r="177" spans="13:13" x14ac:dyDescent="0.2">
      <c r="M177" s="114"/>
    </row>
    <row r="178" spans="13:13" x14ac:dyDescent="0.2">
      <c r="M178" s="114"/>
    </row>
    <row r="179" spans="13:13" x14ac:dyDescent="0.2">
      <c r="M179" s="114"/>
    </row>
    <row r="180" spans="13:13" x14ac:dyDescent="0.2">
      <c r="M180" s="114"/>
    </row>
    <row r="181" spans="13:13" x14ac:dyDescent="0.2">
      <c r="M181" s="114"/>
    </row>
    <row r="182" spans="13:13" x14ac:dyDescent="0.2">
      <c r="M182" s="114"/>
    </row>
    <row r="183" spans="13:13" x14ac:dyDescent="0.2">
      <c r="M183" s="114"/>
    </row>
    <row r="184" spans="13:13" x14ac:dyDescent="0.2">
      <c r="M184" s="114"/>
    </row>
    <row r="185" spans="13:13" x14ac:dyDescent="0.2">
      <c r="M185" s="114"/>
    </row>
    <row r="186" spans="13:13" x14ac:dyDescent="0.2">
      <c r="M186" s="114"/>
    </row>
    <row r="187" spans="13:13" x14ac:dyDescent="0.2">
      <c r="M187" s="114"/>
    </row>
    <row r="188" spans="13:13" x14ac:dyDescent="0.2">
      <c r="M188" s="114"/>
    </row>
    <row r="189" spans="13:13" x14ac:dyDescent="0.2">
      <c r="M189" s="114"/>
    </row>
    <row r="190" spans="13:13" x14ac:dyDescent="0.2">
      <c r="M190" s="114"/>
    </row>
    <row r="191" spans="13:13" x14ac:dyDescent="0.2">
      <c r="M191" s="114"/>
    </row>
    <row r="192" spans="13:13" x14ac:dyDescent="0.2">
      <c r="M192" s="114"/>
    </row>
    <row r="193" spans="13:13" x14ac:dyDescent="0.2">
      <c r="M193" s="114"/>
    </row>
    <row r="194" spans="13:13" x14ac:dyDescent="0.2">
      <c r="M194" s="114"/>
    </row>
    <row r="195" spans="13:13" x14ac:dyDescent="0.2">
      <c r="M195" s="114"/>
    </row>
    <row r="196" spans="13:13" x14ac:dyDescent="0.2">
      <c r="M196" s="114"/>
    </row>
    <row r="197" spans="13:13" x14ac:dyDescent="0.2">
      <c r="M197" s="114"/>
    </row>
    <row r="198" spans="13:13" x14ac:dyDescent="0.2">
      <c r="M198" s="114"/>
    </row>
    <row r="199" spans="13:13" x14ac:dyDescent="0.2">
      <c r="M199" s="114"/>
    </row>
    <row r="200" spans="13:13" x14ac:dyDescent="0.2">
      <c r="M200" s="114"/>
    </row>
    <row r="201" spans="13:13" x14ac:dyDescent="0.2">
      <c r="M201" s="114"/>
    </row>
    <row r="202" spans="13:13" x14ac:dyDescent="0.2">
      <c r="M202" s="114"/>
    </row>
    <row r="203" spans="13:13" x14ac:dyDescent="0.2">
      <c r="M203" s="114"/>
    </row>
    <row r="204" spans="13:13" x14ac:dyDescent="0.2">
      <c r="M204" s="114"/>
    </row>
    <row r="205" spans="13:13" x14ac:dyDescent="0.2">
      <c r="M205" s="114"/>
    </row>
    <row r="206" spans="13:13" x14ac:dyDescent="0.2">
      <c r="M206" s="114"/>
    </row>
    <row r="207" spans="13:13" x14ac:dyDescent="0.2">
      <c r="M207" s="114"/>
    </row>
    <row r="208" spans="13:13" x14ac:dyDescent="0.2">
      <c r="M208" s="114"/>
    </row>
    <row r="209" spans="13:13" x14ac:dyDescent="0.2">
      <c r="M209" s="114"/>
    </row>
    <row r="210" spans="13:13" x14ac:dyDescent="0.2">
      <c r="M210" s="114"/>
    </row>
    <row r="211" spans="13:13" x14ac:dyDescent="0.2">
      <c r="M211" s="114"/>
    </row>
    <row r="212" spans="13:13" x14ac:dyDescent="0.2">
      <c r="M212" s="114"/>
    </row>
    <row r="213" spans="13:13" x14ac:dyDescent="0.2">
      <c r="M213" s="114"/>
    </row>
    <row r="214" spans="13:13" x14ac:dyDescent="0.2">
      <c r="M214" s="114"/>
    </row>
    <row r="215" spans="13:13" x14ac:dyDescent="0.2">
      <c r="M215" s="114"/>
    </row>
    <row r="216" spans="13:13" x14ac:dyDescent="0.2">
      <c r="M216" s="114"/>
    </row>
    <row r="217" spans="13:13" x14ac:dyDescent="0.2">
      <c r="M217" s="114"/>
    </row>
    <row r="218" spans="13:13" x14ac:dyDescent="0.2">
      <c r="M218" s="114"/>
    </row>
    <row r="219" spans="13:13" x14ac:dyDescent="0.2">
      <c r="M219" s="114"/>
    </row>
    <row r="220" spans="13:13" x14ac:dyDescent="0.2">
      <c r="M220" s="114"/>
    </row>
    <row r="221" spans="13:13" x14ac:dyDescent="0.2">
      <c r="M221" s="114"/>
    </row>
    <row r="222" spans="13:13" x14ac:dyDescent="0.2">
      <c r="M222" s="114"/>
    </row>
    <row r="223" spans="13:13" x14ac:dyDescent="0.2">
      <c r="M223" s="114"/>
    </row>
    <row r="224" spans="13:13" x14ac:dyDescent="0.2">
      <c r="M224" s="114"/>
    </row>
    <row r="225" spans="13:13" x14ac:dyDescent="0.2">
      <c r="M225" s="114"/>
    </row>
    <row r="226" spans="13:13" x14ac:dyDescent="0.2">
      <c r="M226" s="114"/>
    </row>
    <row r="227" spans="13:13" x14ac:dyDescent="0.2">
      <c r="M227" s="114"/>
    </row>
    <row r="228" spans="13:13" x14ac:dyDescent="0.2">
      <c r="M228" s="114"/>
    </row>
    <row r="229" spans="13:13" x14ac:dyDescent="0.2">
      <c r="M229" s="114"/>
    </row>
    <row r="230" spans="13:13" x14ac:dyDescent="0.2">
      <c r="M230" s="114"/>
    </row>
    <row r="231" spans="13:13" x14ac:dyDescent="0.2">
      <c r="M231" s="114"/>
    </row>
    <row r="232" spans="13:13" x14ac:dyDescent="0.2">
      <c r="M232" s="114"/>
    </row>
    <row r="233" spans="13:13" x14ac:dyDescent="0.2">
      <c r="M233" s="114"/>
    </row>
    <row r="234" spans="13:13" x14ac:dyDescent="0.2">
      <c r="M234" s="114"/>
    </row>
    <row r="235" spans="13:13" x14ac:dyDescent="0.2">
      <c r="M235" s="114"/>
    </row>
    <row r="236" spans="13:13" x14ac:dyDescent="0.2">
      <c r="M236" s="114"/>
    </row>
    <row r="237" spans="13:13" x14ac:dyDescent="0.2">
      <c r="M237" s="114"/>
    </row>
    <row r="238" spans="13:13" x14ac:dyDescent="0.2">
      <c r="M238" s="114"/>
    </row>
    <row r="239" spans="13:13" x14ac:dyDescent="0.2">
      <c r="M239" s="114"/>
    </row>
    <row r="240" spans="13:13" x14ac:dyDescent="0.2">
      <c r="M240" s="114"/>
    </row>
    <row r="241" spans="13:13" x14ac:dyDescent="0.2">
      <c r="M241" s="114"/>
    </row>
    <row r="242" spans="13:13" x14ac:dyDescent="0.2">
      <c r="M242" s="114"/>
    </row>
    <row r="243" spans="13:13" x14ac:dyDescent="0.2">
      <c r="M243" s="114"/>
    </row>
    <row r="244" spans="13:13" x14ac:dyDescent="0.2">
      <c r="M244" s="114"/>
    </row>
    <row r="245" spans="13:13" x14ac:dyDescent="0.2">
      <c r="M245" s="114"/>
    </row>
    <row r="246" spans="13:13" x14ac:dyDescent="0.2">
      <c r="M246" s="114"/>
    </row>
    <row r="247" spans="13:13" x14ac:dyDescent="0.2">
      <c r="M247" s="114"/>
    </row>
    <row r="248" spans="13:13" x14ac:dyDescent="0.2">
      <c r="M248" s="114"/>
    </row>
    <row r="249" spans="13:13" x14ac:dyDescent="0.2">
      <c r="M249" s="114"/>
    </row>
    <row r="250" spans="13:13" x14ac:dyDescent="0.2">
      <c r="M250" s="114"/>
    </row>
    <row r="251" spans="13:13" x14ac:dyDescent="0.2">
      <c r="M251" s="114"/>
    </row>
    <row r="252" spans="13:13" x14ac:dyDescent="0.2">
      <c r="M252" s="114"/>
    </row>
    <row r="253" spans="13:13" x14ac:dyDescent="0.2">
      <c r="M253" s="114"/>
    </row>
    <row r="254" spans="13:13" x14ac:dyDescent="0.2">
      <c r="M254" s="114"/>
    </row>
    <row r="255" spans="13:13" x14ac:dyDescent="0.2">
      <c r="M255" s="114"/>
    </row>
    <row r="256" spans="13:13" x14ac:dyDescent="0.2">
      <c r="M256" s="114"/>
    </row>
    <row r="257" spans="13:13" x14ac:dyDescent="0.2">
      <c r="M257" s="114"/>
    </row>
    <row r="258" spans="13:13" x14ac:dyDescent="0.2">
      <c r="M258" s="114"/>
    </row>
    <row r="259" spans="13:13" x14ac:dyDescent="0.2">
      <c r="M259" s="114"/>
    </row>
    <row r="260" spans="13:13" x14ac:dyDescent="0.2">
      <c r="M260" s="114"/>
    </row>
    <row r="261" spans="13:13" x14ac:dyDescent="0.2">
      <c r="M261" s="114"/>
    </row>
    <row r="262" spans="13:13" x14ac:dyDescent="0.2">
      <c r="M262" s="114"/>
    </row>
    <row r="263" spans="13:13" x14ac:dyDescent="0.2">
      <c r="M263" s="114"/>
    </row>
    <row r="264" spans="13:13" x14ac:dyDescent="0.2">
      <c r="M264" s="114"/>
    </row>
    <row r="265" spans="13:13" x14ac:dyDescent="0.2">
      <c r="M265" s="114"/>
    </row>
    <row r="266" spans="13:13" x14ac:dyDescent="0.2">
      <c r="M266" s="114"/>
    </row>
    <row r="267" spans="13:13" x14ac:dyDescent="0.2">
      <c r="M267" s="114"/>
    </row>
    <row r="268" spans="13:13" x14ac:dyDescent="0.2">
      <c r="M268" s="114"/>
    </row>
    <row r="269" spans="13:13" x14ac:dyDescent="0.2">
      <c r="M269" s="114"/>
    </row>
    <row r="270" spans="13:13" x14ac:dyDescent="0.2">
      <c r="M270" s="114"/>
    </row>
    <row r="271" spans="13:13" x14ac:dyDescent="0.2">
      <c r="M271" s="114"/>
    </row>
    <row r="272" spans="13:13" x14ac:dyDescent="0.2">
      <c r="M272" s="114"/>
    </row>
    <row r="273" spans="13:13" x14ac:dyDescent="0.2">
      <c r="M273" s="114"/>
    </row>
    <row r="274" spans="13:13" x14ac:dyDescent="0.2">
      <c r="M274" s="114"/>
    </row>
    <row r="275" spans="13:13" x14ac:dyDescent="0.2">
      <c r="M275" s="114"/>
    </row>
    <row r="276" spans="13:13" x14ac:dyDescent="0.2">
      <c r="M276" s="114"/>
    </row>
    <row r="277" spans="13:13" x14ac:dyDescent="0.2">
      <c r="M277" s="114"/>
    </row>
    <row r="278" spans="13:13" x14ac:dyDescent="0.2">
      <c r="M278" s="114"/>
    </row>
    <row r="279" spans="13:13" x14ac:dyDescent="0.2">
      <c r="M279" s="114"/>
    </row>
    <row r="280" spans="13:13" x14ac:dyDescent="0.2">
      <c r="M280" s="114"/>
    </row>
    <row r="281" spans="13:13" x14ac:dyDescent="0.2">
      <c r="M281" s="114"/>
    </row>
    <row r="282" spans="13:13" x14ac:dyDescent="0.2">
      <c r="M282" s="114"/>
    </row>
    <row r="283" spans="13:13" x14ac:dyDescent="0.2">
      <c r="M283" s="114"/>
    </row>
    <row r="284" spans="13:13" x14ac:dyDescent="0.2">
      <c r="M284" s="114"/>
    </row>
    <row r="285" spans="13:13" x14ac:dyDescent="0.2">
      <c r="M285" s="114"/>
    </row>
    <row r="286" spans="13:13" x14ac:dyDescent="0.2">
      <c r="M286" s="114"/>
    </row>
    <row r="287" spans="13:13" x14ac:dyDescent="0.2">
      <c r="M287" s="114"/>
    </row>
    <row r="288" spans="13:13" x14ac:dyDescent="0.2">
      <c r="M288" s="114"/>
    </row>
    <row r="289" spans="13:13" x14ac:dyDescent="0.2">
      <c r="M289" s="114"/>
    </row>
    <row r="290" spans="13:13" x14ac:dyDescent="0.2">
      <c r="M290" s="114"/>
    </row>
    <row r="291" spans="13:13" x14ac:dyDescent="0.2">
      <c r="M291" s="114"/>
    </row>
    <row r="292" spans="13:13" x14ac:dyDescent="0.2">
      <c r="M292" s="114"/>
    </row>
    <row r="293" spans="13:13" x14ac:dyDescent="0.2">
      <c r="M293" s="114"/>
    </row>
    <row r="294" spans="13:13" x14ac:dyDescent="0.2">
      <c r="M294" s="114"/>
    </row>
    <row r="295" spans="13:13" x14ac:dyDescent="0.2">
      <c r="M295" s="114"/>
    </row>
    <row r="296" spans="13:13" x14ac:dyDescent="0.2">
      <c r="M296" s="114"/>
    </row>
    <row r="297" spans="13:13" x14ac:dyDescent="0.2">
      <c r="M297" s="114"/>
    </row>
    <row r="298" spans="13:13" x14ac:dyDescent="0.2">
      <c r="M298" s="114"/>
    </row>
    <row r="299" spans="13:13" x14ac:dyDescent="0.2">
      <c r="M299" s="114"/>
    </row>
    <row r="300" spans="13:13" x14ac:dyDescent="0.2">
      <c r="M300" s="114"/>
    </row>
    <row r="301" spans="13:13" x14ac:dyDescent="0.2">
      <c r="M301" s="114"/>
    </row>
    <row r="302" spans="13:13" x14ac:dyDescent="0.2">
      <c r="M302" s="114"/>
    </row>
    <row r="303" spans="13:13" x14ac:dyDescent="0.2">
      <c r="M303" s="114"/>
    </row>
    <row r="304" spans="13:13" x14ac:dyDescent="0.2">
      <c r="M304" s="114"/>
    </row>
    <row r="305" spans="13:13" x14ac:dyDescent="0.2">
      <c r="M305" s="114"/>
    </row>
    <row r="306" spans="13:13" x14ac:dyDescent="0.2">
      <c r="M306" s="114"/>
    </row>
    <row r="307" spans="13:13" x14ac:dyDescent="0.2">
      <c r="M307" s="114"/>
    </row>
    <row r="308" spans="13:13" x14ac:dyDescent="0.2">
      <c r="M308" s="114"/>
    </row>
    <row r="309" spans="13:13" x14ac:dyDescent="0.2">
      <c r="M309" s="114"/>
    </row>
    <row r="310" spans="13:13" x14ac:dyDescent="0.2">
      <c r="M310" s="114"/>
    </row>
    <row r="311" spans="13:13" x14ac:dyDescent="0.2">
      <c r="M311" s="114"/>
    </row>
    <row r="312" spans="13:13" x14ac:dyDescent="0.2">
      <c r="M312" s="114"/>
    </row>
    <row r="313" spans="13:13" x14ac:dyDescent="0.2">
      <c r="M313" s="114"/>
    </row>
    <row r="314" spans="13:13" x14ac:dyDescent="0.2">
      <c r="M314" s="114"/>
    </row>
    <row r="315" spans="13:13" x14ac:dyDescent="0.2">
      <c r="M315" s="114"/>
    </row>
    <row r="316" spans="13:13" x14ac:dyDescent="0.2">
      <c r="M316" s="114"/>
    </row>
    <row r="317" spans="13:13" x14ac:dyDescent="0.2">
      <c r="M317" s="114"/>
    </row>
    <row r="318" spans="13:13" x14ac:dyDescent="0.2">
      <c r="M318" s="114"/>
    </row>
    <row r="319" spans="13:13" x14ac:dyDescent="0.2">
      <c r="M319" s="114"/>
    </row>
    <row r="320" spans="13:13" x14ac:dyDescent="0.2">
      <c r="M320" s="114"/>
    </row>
    <row r="321" spans="13:13" x14ac:dyDescent="0.2">
      <c r="M321" s="114"/>
    </row>
    <row r="322" spans="13:13" x14ac:dyDescent="0.2">
      <c r="M322" s="114"/>
    </row>
    <row r="323" spans="13:13" x14ac:dyDescent="0.2">
      <c r="M323" s="114"/>
    </row>
    <row r="324" spans="13:13" x14ac:dyDescent="0.2">
      <c r="M324" s="114"/>
    </row>
    <row r="325" spans="13:13" x14ac:dyDescent="0.2">
      <c r="M325" s="114"/>
    </row>
    <row r="326" spans="13:13" x14ac:dyDescent="0.2">
      <c r="M326" s="114"/>
    </row>
    <row r="327" spans="13:13" x14ac:dyDescent="0.2">
      <c r="M327" s="114"/>
    </row>
    <row r="328" spans="13:13" x14ac:dyDescent="0.2">
      <c r="M328" s="114"/>
    </row>
    <row r="329" spans="13:13" x14ac:dyDescent="0.2">
      <c r="M329" s="114"/>
    </row>
    <row r="330" spans="13:13" x14ac:dyDescent="0.2">
      <c r="M330" s="114"/>
    </row>
    <row r="331" spans="13:13" x14ac:dyDescent="0.2">
      <c r="M331" s="114"/>
    </row>
    <row r="332" spans="13:13" x14ac:dyDescent="0.2">
      <c r="M332" s="114"/>
    </row>
    <row r="333" spans="13:13" x14ac:dyDescent="0.2">
      <c r="M333" s="114"/>
    </row>
    <row r="334" spans="13:13" x14ac:dyDescent="0.2">
      <c r="M334" s="114"/>
    </row>
    <row r="335" spans="13:13" x14ac:dyDescent="0.2">
      <c r="M335" s="114"/>
    </row>
    <row r="336" spans="13:13" x14ac:dyDescent="0.2">
      <c r="M336" s="114"/>
    </row>
    <row r="337" spans="13:13" x14ac:dyDescent="0.2">
      <c r="M337" s="114"/>
    </row>
    <row r="338" spans="13:13" x14ac:dyDescent="0.2">
      <c r="M338" s="114"/>
    </row>
    <row r="339" spans="13:13" x14ac:dyDescent="0.2">
      <c r="M339" s="114"/>
    </row>
    <row r="340" spans="13:13" x14ac:dyDescent="0.2">
      <c r="M340" s="114"/>
    </row>
    <row r="341" spans="13:13" x14ac:dyDescent="0.2">
      <c r="M341" s="114"/>
    </row>
    <row r="342" spans="13:13" x14ac:dyDescent="0.2">
      <c r="M342" s="114"/>
    </row>
    <row r="343" spans="13:13" x14ac:dyDescent="0.2">
      <c r="M343" s="114"/>
    </row>
    <row r="344" spans="13:13" x14ac:dyDescent="0.2">
      <c r="M344" s="114"/>
    </row>
    <row r="345" spans="13:13" x14ac:dyDescent="0.2">
      <c r="M345" s="114"/>
    </row>
    <row r="346" spans="13:13" x14ac:dyDescent="0.2">
      <c r="M346" s="114"/>
    </row>
    <row r="347" spans="13:13" x14ac:dyDescent="0.2">
      <c r="M347" s="114"/>
    </row>
    <row r="348" spans="13:13" x14ac:dyDescent="0.2">
      <c r="M348" s="114"/>
    </row>
    <row r="349" spans="13:13" x14ac:dyDescent="0.2">
      <c r="M349" s="114"/>
    </row>
    <row r="350" spans="13:13" x14ac:dyDescent="0.2">
      <c r="M350" s="114"/>
    </row>
    <row r="351" spans="13:13" x14ac:dyDescent="0.2">
      <c r="M351" s="114"/>
    </row>
    <row r="352" spans="13:13" x14ac:dyDescent="0.2">
      <c r="M352" s="114"/>
    </row>
    <row r="353" spans="13:13" x14ac:dyDescent="0.2">
      <c r="M353" s="114"/>
    </row>
    <row r="354" spans="13:13" x14ac:dyDescent="0.2">
      <c r="M354" s="114"/>
    </row>
    <row r="355" spans="13:13" x14ac:dyDescent="0.2">
      <c r="M355" s="114"/>
    </row>
    <row r="356" spans="13:13" x14ac:dyDescent="0.2">
      <c r="M356" s="114"/>
    </row>
    <row r="357" spans="13:13" x14ac:dyDescent="0.2">
      <c r="M357" s="114"/>
    </row>
    <row r="358" spans="13:13" x14ac:dyDescent="0.2">
      <c r="M358" s="114"/>
    </row>
    <row r="359" spans="13:13" x14ac:dyDescent="0.2">
      <c r="M359" s="114"/>
    </row>
    <row r="360" spans="13:13" x14ac:dyDescent="0.2">
      <c r="M360" s="114"/>
    </row>
    <row r="361" spans="13:13" x14ac:dyDescent="0.2">
      <c r="M361" s="114"/>
    </row>
    <row r="362" spans="13:13" x14ac:dyDescent="0.2">
      <c r="M362" s="114"/>
    </row>
    <row r="363" spans="13:13" x14ac:dyDescent="0.2">
      <c r="M363" s="114"/>
    </row>
    <row r="364" spans="13:13" x14ac:dyDescent="0.2">
      <c r="M364" s="114"/>
    </row>
    <row r="365" spans="13:13" x14ac:dyDescent="0.2">
      <c r="M365" s="114"/>
    </row>
    <row r="366" spans="13:13" x14ac:dyDescent="0.2">
      <c r="M366" s="114"/>
    </row>
    <row r="367" spans="13:13" x14ac:dyDescent="0.2">
      <c r="M367" s="114"/>
    </row>
    <row r="368" spans="13:13" x14ac:dyDescent="0.2">
      <c r="M368" s="114"/>
    </row>
    <row r="369" spans="13:13" x14ac:dyDescent="0.2">
      <c r="M369" s="114"/>
    </row>
    <row r="370" spans="13:13" x14ac:dyDescent="0.2">
      <c r="M370" s="114"/>
    </row>
    <row r="371" spans="13:13" x14ac:dyDescent="0.2">
      <c r="M371" s="114"/>
    </row>
    <row r="372" spans="13:13" x14ac:dyDescent="0.2">
      <c r="M372" s="114"/>
    </row>
    <row r="373" spans="13:13" x14ac:dyDescent="0.2">
      <c r="M373" s="114"/>
    </row>
    <row r="374" spans="13:13" x14ac:dyDescent="0.2">
      <c r="M374" s="114"/>
    </row>
    <row r="375" spans="13:13" x14ac:dyDescent="0.2">
      <c r="M375" s="114"/>
    </row>
    <row r="376" spans="13:13" x14ac:dyDescent="0.2">
      <c r="M376" s="114"/>
    </row>
    <row r="377" spans="13:13" x14ac:dyDescent="0.2">
      <c r="M377" s="114"/>
    </row>
    <row r="378" spans="13:13" x14ac:dyDescent="0.2">
      <c r="M378" s="114"/>
    </row>
    <row r="379" spans="13:13" x14ac:dyDescent="0.2">
      <c r="M379" s="114"/>
    </row>
    <row r="380" spans="13:13" x14ac:dyDescent="0.2">
      <c r="M380" s="114"/>
    </row>
    <row r="381" spans="13:13" x14ac:dyDescent="0.2">
      <c r="M381" s="114"/>
    </row>
    <row r="382" spans="13:13" x14ac:dyDescent="0.2">
      <c r="M382" s="114"/>
    </row>
    <row r="383" spans="13:13" x14ac:dyDescent="0.2">
      <c r="M383" s="114"/>
    </row>
    <row r="384" spans="13:13" x14ac:dyDescent="0.2">
      <c r="M384" s="114"/>
    </row>
    <row r="385" spans="13:13" x14ac:dyDescent="0.2">
      <c r="M385" s="114"/>
    </row>
    <row r="386" spans="13:13" x14ac:dyDescent="0.2">
      <c r="M386" s="114"/>
    </row>
    <row r="387" spans="13:13" x14ac:dyDescent="0.2">
      <c r="M387" s="114"/>
    </row>
    <row r="388" spans="13:13" x14ac:dyDescent="0.2">
      <c r="M388" s="114"/>
    </row>
    <row r="389" spans="13:13" x14ac:dyDescent="0.2">
      <c r="M389" s="114"/>
    </row>
    <row r="390" spans="13:13" x14ac:dyDescent="0.2">
      <c r="M390" s="114"/>
    </row>
    <row r="391" spans="13:13" x14ac:dyDescent="0.2">
      <c r="M391" s="114"/>
    </row>
    <row r="392" spans="13:13" x14ac:dyDescent="0.2">
      <c r="M392" s="114"/>
    </row>
    <row r="393" spans="13:13" x14ac:dyDescent="0.2">
      <c r="M393" s="114"/>
    </row>
    <row r="394" spans="13:13" x14ac:dyDescent="0.2">
      <c r="M394" s="114"/>
    </row>
    <row r="395" spans="13:13" x14ac:dyDescent="0.2">
      <c r="M395" s="114"/>
    </row>
    <row r="396" spans="13:13" x14ac:dyDescent="0.2">
      <c r="M396" s="114"/>
    </row>
    <row r="397" spans="13:13" x14ac:dyDescent="0.2">
      <c r="M397" s="114"/>
    </row>
    <row r="398" spans="13:13" x14ac:dyDescent="0.2">
      <c r="M398" s="114"/>
    </row>
    <row r="399" spans="13:13" x14ac:dyDescent="0.2">
      <c r="M399" s="114"/>
    </row>
    <row r="400" spans="13:13" x14ac:dyDescent="0.2">
      <c r="M400" s="114"/>
    </row>
    <row r="401" spans="13:13" x14ac:dyDescent="0.2">
      <c r="M401" s="114"/>
    </row>
    <row r="402" spans="13:13" x14ac:dyDescent="0.2">
      <c r="M402" s="114"/>
    </row>
    <row r="403" spans="13:13" x14ac:dyDescent="0.2">
      <c r="M403" s="114"/>
    </row>
    <row r="404" spans="13:13" x14ac:dyDescent="0.2">
      <c r="M404" s="114"/>
    </row>
    <row r="405" spans="13:13" x14ac:dyDescent="0.2">
      <c r="M405" s="114"/>
    </row>
    <row r="406" spans="13:13" x14ac:dyDescent="0.2">
      <c r="M406" s="114"/>
    </row>
    <row r="407" spans="13:13" x14ac:dyDescent="0.2">
      <c r="M407" s="114"/>
    </row>
    <row r="408" spans="13:13" x14ac:dyDescent="0.2">
      <c r="M408" s="114"/>
    </row>
    <row r="409" spans="13:13" x14ac:dyDescent="0.2">
      <c r="M409" s="114"/>
    </row>
    <row r="410" spans="13:13" x14ac:dyDescent="0.2">
      <c r="M410" s="114"/>
    </row>
    <row r="411" spans="13:13" x14ac:dyDescent="0.2">
      <c r="M411" s="114"/>
    </row>
    <row r="412" spans="13:13" x14ac:dyDescent="0.2">
      <c r="M412" s="114"/>
    </row>
    <row r="413" spans="13:13" x14ac:dyDescent="0.2">
      <c r="M413" s="114"/>
    </row>
    <row r="414" spans="13:13" x14ac:dyDescent="0.2">
      <c r="M414" s="114"/>
    </row>
    <row r="415" spans="13:13" x14ac:dyDescent="0.2">
      <c r="M415" s="114"/>
    </row>
    <row r="416" spans="13:13" x14ac:dyDescent="0.2">
      <c r="M416" s="114"/>
    </row>
    <row r="417" spans="13:13" x14ac:dyDescent="0.2">
      <c r="M417" s="114"/>
    </row>
    <row r="418" spans="13:13" x14ac:dyDescent="0.2">
      <c r="M418" s="114"/>
    </row>
    <row r="419" spans="13:13" x14ac:dyDescent="0.2">
      <c r="M419" s="114"/>
    </row>
    <row r="420" spans="13:13" x14ac:dyDescent="0.2">
      <c r="M420" s="114"/>
    </row>
    <row r="421" spans="13:13" x14ac:dyDescent="0.2">
      <c r="M421" s="114"/>
    </row>
    <row r="422" spans="13:13" x14ac:dyDescent="0.2">
      <c r="M422" s="114"/>
    </row>
    <row r="423" spans="13:13" x14ac:dyDescent="0.2">
      <c r="M423" s="114"/>
    </row>
    <row r="424" spans="13:13" x14ac:dyDescent="0.2">
      <c r="M424" s="114"/>
    </row>
    <row r="425" spans="13:13" x14ac:dyDescent="0.2">
      <c r="M425" s="114"/>
    </row>
    <row r="426" spans="13:13" x14ac:dyDescent="0.2">
      <c r="M426" s="114"/>
    </row>
    <row r="427" spans="13:13" x14ac:dyDescent="0.2">
      <c r="M427" s="114"/>
    </row>
    <row r="428" spans="13:13" x14ac:dyDescent="0.2">
      <c r="M428" s="114"/>
    </row>
    <row r="429" spans="13:13" x14ac:dyDescent="0.2">
      <c r="M429" s="114"/>
    </row>
    <row r="430" spans="13:13" x14ac:dyDescent="0.2">
      <c r="M430" s="114"/>
    </row>
    <row r="431" spans="13:13" x14ac:dyDescent="0.2">
      <c r="M431" s="114"/>
    </row>
    <row r="432" spans="13:13" x14ac:dyDescent="0.2">
      <c r="M432" s="114"/>
    </row>
    <row r="433" spans="13:13" x14ac:dyDescent="0.2">
      <c r="M433" s="114"/>
    </row>
    <row r="434" spans="13:13" x14ac:dyDescent="0.2">
      <c r="M434" s="114"/>
    </row>
    <row r="435" spans="13:13" x14ac:dyDescent="0.2">
      <c r="M435" s="114"/>
    </row>
    <row r="436" spans="13:13" x14ac:dyDescent="0.2">
      <c r="M436" s="114"/>
    </row>
    <row r="437" spans="13:13" x14ac:dyDescent="0.2">
      <c r="M437" s="114"/>
    </row>
    <row r="438" spans="13:13" x14ac:dyDescent="0.2">
      <c r="M438" s="114"/>
    </row>
    <row r="439" spans="13:13" x14ac:dyDescent="0.2">
      <c r="M439" s="114"/>
    </row>
    <row r="440" spans="13:13" x14ac:dyDescent="0.2">
      <c r="M440" s="114"/>
    </row>
    <row r="441" spans="13:13" x14ac:dyDescent="0.2">
      <c r="M441" s="114"/>
    </row>
    <row r="442" spans="13:13" x14ac:dyDescent="0.2">
      <c r="M442" s="114"/>
    </row>
    <row r="443" spans="13:13" x14ac:dyDescent="0.2">
      <c r="M443" s="114"/>
    </row>
    <row r="444" spans="13:13" x14ac:dyDescent="0.2">
      <c r="M444" s="114"/>
    </row>
    <row r="445" spans="13:13" x14ac:dyDescent="0.2">
      <c r="M445" s="114"/>
    </row>
    <row r="446" spans="13:13" x14ac:dyDescent="0.2">
      <c r="M446" s="114"/>
    </row>
    <row r="447" spans="13:13" x14ac:dyDescent="0.2">
      <c r="M447" s="114"/>
    </row>
    <row r="448" spans="13:13" x14ac:dyDescent="0.2">
      <c r="M448" s="114"/>
    </row>
    <row r="449" spans="13:13" x14ac:dyDescent="0.2">
      <c r="M449" s="114"/>
    </row>
    <row r="450" spans="13:13" x14ac:dyDescent="0.2">
      <c r="M450" s="114"/>
    </row>
    <row r="451" spans="13:13" x14ac:dyDescent="0.2">
      <c r="M451" s="114"/>
    </row>
    <row r="452" spans="13:13" x14ac:dyDescent="0.2">
      <c r="M452" s="114"/>
    </row>
    <row r="453" spans="13:13" x14ac:dyDescent="0.2">
      <c r="M453" s="114"/>
    </row>
    <row r="454" spans="13:13" x14ac:dyDescent="0.2">
      <c r="M454" s="114"/>
    </row>
    <row r="455" spans="13:13" x14ac:dyDescent="0.2">
      <c r="M455" s="114"/>
    </row>
    <row r="456" spans="13:13" x14ac:dyDescent="0.2">
      <c r="M456" s="114"/>
    </row>
    <row r="457" spans="13:13" x14ac:dyDescent="0.2">
      <c r="M457" s="114"/>
    </row>
    <row r="458" spans="13:13" x14ac:dyDescent="0.2">
      <c r="M458" s="114"/>
    </row>
    <row r="459" spans="13:13" x14ac:dyDescent="0.2">
      <c r="M459" s="114"/>
    </row>
    <row r="460" spans="13:13" x14ac:dyDescent="0.2">
      <c r="M460" s="114"/>
    </row>
    <row r="461" spans="13:13" x14ac:dyDescent="0.2">
      <c r="M461" s="114"/>
    </row>
    <row r="462" spans="13:13" x14ac:dyDescent="0.2">
      <c r="M462" s="114"/>
    </row>
    <row r="463" spans="13:13" x14ac:dyDescent="0.2">
      <c r="M463" s="114"/>
    </row>
    <row r="464" spans="13:13" x14ac:dyDescent="0.2">
      <c r="M464" s="114"/>
    </row>
    <row r="465" spans="13:13" x14ac:dyDescent="0.2">
      <c r="M465" s="114"/>
    </row>
    <row r="466" spans="13:13" x14ac:dyDescent="0.2">
      <c r="M466" s="114"/>
    </row>
    <row r="467" spans="13:13" x14ac:dyDescent="0.2">
      <c r="M467" s="114"/>
    </row>
    <row r="468" spans="13:13" x14ac:dyDescent="0.2">
      <c r="M468" s="114"/>
    </row>
    <row r="469" spans="13:13" x14ac:dyDescent="0.2">
      <c r="M469" s="114"/>
    </row>
    <row r="470" spans="13:13" x14ac:dyDescent="0.2">
      <c r="M470" s="114"/>
    </row>
    <row r="471" spans="13:13" x14ac:dyDescent="0.2">
      <c r="M471" s="114"/>
    </row>
    <row r="472" spans="13:13" x14ac:dyDescent="0.2">
      <c r="M472" s="114"/>
    </row>
    <row r="473" spans="13:13" x14ac:dyDescent="0.2">
      <c r="M473" s="114"/>
    </row>
    <row r="474" spans="13:13" x14ac:dyDescent="0.2">
      <c r="M474" s="114"/>
    </row>
    <row r="475" spans="13:13" x14ac:dyDescent="0.2">
      <c r="M475" s="114"/>
    </row>
    <row r="476" spans="13:13" x14ac:dyDescent="0.2">
      <c r="M476" s="114"/>
    </row>
    <row r="477" spans="13:13" x14ac:dyDescent="0.2">
      <c r="M477" s="114"/>
    </row>
    <row r="478" spans="13:13" x14ac:dyDescent="0.2">
      <c r="M478" s="114"/>
    </row>
    <row r="479" spans="13:13" x14ac:dyDescent="0.2">
      <c r="M479" s="114"/>
    </row>
    <row r="480" spans="13:13" x14ac:dyDescent="0.2">
      <c r="M480" s="114"/>
    </row>
    <row r="481" spans="13:13" x14ac:dyDescent="0.2">
      <c r="M481" s="114"/>
    </row>
    <row r="482" spans="13:13" x14ac:dyDescent="0.2">
      <c r="M482" s="114"/>
    </row>
    <row r="483" spans="13:13" x14ac:dyDescent="0.2">
      <c r="M483" s="114"/>
    </row>
    <row r="484" spans="13:13" x14ac:dyDescent="0.2">
      <c r="M484" s="114"/>
    </row>
    <row r="485" spans="13:13" x14ac:dyDescent="0.2">
      <c r="M485" s="114"/>
    </row>
    <row r="486" spans="13:13" x14ac:dyDescent="0.2">
      <c r="M486" s="114"/>
    </row>
    <row r="487" spans="13:13" x14ac:dyDescent="0.2">
      <c r="M487" s="114"/>
    </row>
    <row r="488" spans="13:13" x14ac:dyDescent="0.2">
      <c r="M488" s="114"/>
    </row>
    <row r="489" spans="13:13" x14ac:dyDescent="0.2">
      <c r="M489" s="114"/>
    </row>
    <row r="490" spans="13:13" x14ac:dyDescent="0.2">
      <c r="M490" s="114"/>
    </row>
    <row r="491" spans="13:13" x14ac:dyDescent="0.2">
      <c r="M491" s="114"/>
    </row>
    <row r="492" spans="13:13" x14ac:dyDescent="0.2">
      <c r="M492" s="114"/>
    </row>
    <row r="493" spans="13:13" x14ac:dyDescent="0.2">
      <c r="M493" s="114"/>
    </row>
    <row r="494" spans="13:13" x14ac:dyDescent="0.2">
      <c r="M494" s="114"/>
    </row>
    <row r="495" spans="13:13" x14ac:dyDescent="0.2">
      <c r="M495" s="114"/>
    </row>
    <row r="496" spans="13:13" x14ac:dyDescent="0.2">
      <c r="M496" s="114"/>
    </row>
    <row r="497" spans="13:13" x14ac:dyDescent="0.2">
      <c r="M497" s="114"/>
    </row>
    <row r="498" spans="13:13" x14ac:dyDescent="0.2">
      <c r="M498" s="114"/>
    </row>
    <row r="499" spans="13:13" x14ac:dyDescent="0.2">
      <c r="M499" s="114"/>
    </row>
    <row r="500" spans="13:13" x14ac:dyDescent="0.2">
      <c r="M500" s="114"/>
    </row>
    <row r="501" spans="13:13" x14ac:dyDescent="0.2">
      <c r="M501" s="114"/>
    </row>
    <row r="502" spans="13:13" x14ac:dyDescent="0.2">
      <c r="M502" s="114"/>
    </row>
    <row r="503" spans="13:13" x14ac:dyDescent="0.2">
      <c r="M503" s="114"/>
    </row>
    <row r="504" spans="13:13" x14ac:dyDescent="0.2">
      <c r="M504" s="114"/>
    </row>
    <row r="505" spans="13:13" x14ac:dyDescent="0.2">
      <c r="M505" s="114"/>
    </row>
    <row r="506" spans="13:13" x14ac:dyDescent="0.2">
      <c r="M506" s="114"/>
    </row>
    <row r="507" spans="13:13" x14ac:dyDescent="0.2">
      <c r="M507" s="114"/>
    </row>
    <row r="508" spans="13:13" x14ac:dyDescent="0.2">
      <c r="M508" s="114"/>
    </row>
    <row r="509" spans="13:13" x14ac:dyDescent="0.2">
      <c r="M509" s="114"/>
    </row>
    <row r="510" spans="13:13" x14ac:dyDescent="0.2">
      <c r="M510" s="114"/>
    </row>
    <row r="511" spans="13:13" x14ac:dyDescent="0.2">
      <c r="M511" s="114"/>
    </row>
    <row r="512" spans="13:13" x14ac:dyDescent="0.2">
      <c r="M512" s="114"/>
    </row>
    <row r="513" spans="13:13" x14ac:dyDescent="0.2">
      <c r="M513" s="114"/>
    </row>
    <row r="514" spans="13:13" x14ac:dyDescent="0.2">
      <c r="M514" s="114"/>
    </row>
    <row r="515" spans="13:13" x14ac:dyDescent="0.2">
      <c r="M515" s="114"/>
    </row>
    <row r="516" spans="13:13" x14ac:dyDescent="0.2">
      <c r="M516" s="114"/>
    </row>
    <row r="517" spans="13:13" x14ac:dyDescent="0.2">
      <c r="M517" s="114"/>
    </row>
    <row r="518" spans="13:13" x14ac:dyDescent="0.2">
      <c r="M518" s="114"/>
    </row>
    <row r="519" spans="13:13" x14ac:dyDescent="0.2">
      <c r="M519" s="114"/>
    </row>
    <row r="520" spans="13:13" x14ac:dyDescent="0.2">
      <c r="M520" s="114"/>
    </row>
    <row r="521" spans="13:13" x14ac:dyDescent="0.2">
      <c r="M521" s="114"/>
    </row>
    <row r="522" spans="13:13" x14ac:dyDescent="0.2">
      <c r="M522" s="114"/>
    </row>
    <row r="523" spans="13:13" x14ac:dyDescent="0.2">
      <c r="M523" s="114"/>
    </row>
    <row r="524" spans="13:13" x14ac:dyDescent="0.2">
      <c r="M524" s="114"/>
    </row>
    <row r="525" spans="13:13" x14ac:dyDescent="0.2">
      <c r="M525" s="114"/>
    </row>
    <row r="526" spans="13:13" x14ac:dyDescent="0.2">
      <c r="M526" s="114"/>
    </row>
    <row r="527" spans="13:13" x14ac:dyDescent="0.2">
      <c r="M527" s="114"/>
    </row>
    <row r="528" spans="13:13" x14ac:dyDescent="0.2">
      <c r="M528" s="114"/>
    </row>
    <row r="529" spans="13:13" x14ac:dyDescent="0.2">
      <c r="M529" s="114"/>
    </row>
    <row r="530" spans="13:13" x14ac:dyDescent="0.2">
      <c r="M530" s="114"/>
    </row>
    <row r="531" spans="13:13" x14ac:dyDescent="0.2">
      <c r="M531" s="114"/>
    </row>
    <row r="532" spans="13:13" x14ac:dyDescent="0.2">
      <c r="M532" s="114"/>
    </row>
    <row r="533" spans="13:13" x14ac:dyDescent="0.2">
      <c r="M533" s="114"/>
    </row>
    <row r="534" spans="13:13" x14ac:dyDescent="0.2">
      <c r="M534" s="114"/>
    </row>
    <row r="535" spans="13:13" x14ac:dyDescent="0.2">
      <c r="M535" s="114"/>
    </row>
    <row r="536" spans="13:13" x14ac:dyDescent="0.2">
      <c r="M536" s="114"/>
    </row>
    <row r="537" spans="13:13" x14ac:dyDescent="0.2">
      <c r="M537" s="114"/>
    </row>
    <row r="538" spans="13:13" x14ac:dyDescent="0.2">
      <c r="M538" s="114"/>
    </row>
    <row r="539" spans="13:13" x14ac:dyDescent="0.2">
      <c r="M539" s="114"/>
    </row>
    <row r="540" spans="13:13" x14ac:dyDescent="0.2">
      <c r="M540" s="114"/>
    </row>
    <row r="541" spans="13:13" x14ac:dyDescent="0.2">
      <c r="M541" s="114"/>
    </row>
    <row r="542" spans="13:13" x14ac:dyDescent="0.2">
      <c r="M542" s="114"/>
    </row>
    <row r="543" spans="13:13" x14ac:dyDescent="0.2">
      <c r="M543" s="114"/>
    </row>
    <row r="544" spans="13:13" x14ac:dyDescent="0.2">
      <c r="M544" s="114"/>
    </row>
    <row r="545" spans="13:13" x14ac:dyDescent="0.2">
      <c r="M545" s="114"/>
    </row>
    <row r="546" spans="13:13" x14ac:dyDescent="0.2">
      <c r="M546" s="114"/>
    </row>
    <row r="547" spans="13:13" x14ac:dyDescent="0.2">
      <c r="M547" s="114"/>
    </row>
    <row r="548" spans="13:13" x14ac:dyDescent="0.2">
      <c r="M548" s="114"/>
    </row>
    <row r="549" spans="13:13" x14ac:dyDescent="0.2">
      <c r="M549" s="114"/>
    </row>
    <row r="550" spans="13:13" x14ac:dyDescent="0.2">
      <c r="M550" s="114"/>
    </row>
    <row r="551" spans="13:13" x14ac:dyDescent="0.2">
      <c r="M551" s="114"/>
    </row>
    <row r="552" spans="13:13" x14ac:dyDescent="0.2">
      <c r="M552" s="114"/>
    </row>
    <row r="553" spans="13:13" x14ac:dyDescent="0.2">
      <c r="M553" s="114"/>
    </row>
    <row r="554" spans="13:13" x14ac:dyDescent="0.2">
      <c r="M554" s="114"/>
    </row>
    <row r="555" spans="13:13" x14ac:dyDescent="0.2">
      <c r="M555" s="114"/>
    </row>
    <row r="556" spans="13:13" x14ac:dyDescent="0.2">
      <c r="M556" s="114"/>
    </row>
    <row r="557" spans="13:13" x14ac:dyDescent="0.2">
      <c r="M557" s="114"/>
    </row>
    <row r="558" spans="13:13" x14ac:dyDescent="0.2">
      <c r="M558" s="114"/>
    </row>
    <row r="559" spans="13:13" x14ac:dyDescent="0.2">
      <c r="M559" s="114"/>
    </row>
    <row r="560" spans="13:13" x14ac:dyDescent="0.2">
      <c r="M560" s="114"/>
    </row>
    <row r="561" spans="13:13" x14ac:dyDescent="0.2">
      <c r="M561" s="114"/>
    </row>
    <row r="562" spans="13:13" x14ac:dyDescent="0.2">
      <c r="M562" s="114"/>
    </row>
    <row r="563" spans="13:13" x14ac:dyDescent="0.2">
      <c r="M563" s="114"/>
    </row>
    <row r="564" spans="13:13" x14ac:dyDescent="0.2">
      <c r="M564" s="114"/>
    </row>
    <row r="565" spans="13:13" x14ac:dyDescent="0.2">
      <c r="M565" s="114"/>
    </row>
    <row r="566" spans="13:13" x14ac:dyDescent="0.2">
      <c r="M566" s="114"/>
    </row>
    <row r="567" spans="13:13" x14ac:dyDescent="0.2">
      <c r="M567" s="114"/>
    </row>
    <row r="568" spans="13:13" x14ac:dyDescent="0.2">
      <c r="M568" s="114"/>
    </row>
    <row r="569" spans="13:13" x14ac:dyDescent="0.2">
      <c r="M569" s="114"/>
    </row>
    <row r="570" spans="13:13" x14ac:dyDescent="0.2">
      <c r="M570" s="114"/>
    </row>
    <row r="571" spans="13:13" x14ac:dyDescent="0.2">
      <c r="M571" s="114"/>
    </row>
    <row r="572" spans="13:13" x14ac:dyDescent="0.2">
      <c r="M572" s="114"/>
    </row>
    <row r="573" spans="13:13" x14ac:dyDescent="0.2">
      <c r="M573" s="114"/>
    </row>
    <row r="574" spans="13:13" x14ac:dyDescent="0.2">
      <c r="M574" s="114"/>
    </row>
    <row r="575" spans="13:13" x14ac:dyDescent="0.2">
      <c r="M575" s="114"/>
    </row>
    <row r="576" spans="13:13" x14ac:dyDescent="0.2">
      <c r="M576" s="114"/>
    </row>
    <row r="577" spans="13:13" x14ac:dyDescent="0.2">
      <c r="M577" s="114"/>
    </row>
    <row r="578" spans="13:13" x14ac:dyDescent="0.2">
      <c r="M578" s="114"/>
    </row>
    <row r="579" spans="13:13" x14ac:dyDescent="0.2">
      <c r="M579" s="114"/>
    </row>
    <row r="580" spans="13:13" x14ac:dyDescent="0.2">
      <c r="M580" s="114"/>
    </row>
    <row r="581" spans="13:13" x14ac:dyDescent="0.2">
      <c r="M581" s="114"/>
    </row>
    <row r="582" spans="13:13" x14ac:dyDescent="0.2">
      <c r="M582" s="114"/>
    </row>
    <row r="583" spans="13:13" x14ac:dyDescent="0.2">
      <c r="M583" s="114"/>
    </row>
    <row r="584" spans="13:13" x14ac:dyDescent="0.2">
      <c r="M584" s="114"/>
    </row>
    <row r="585" spans="13:13" x14ac:dyDescent="0.2">
      <c r="M585" s="114"/>
    </row>
    <row r="586" spans="13:13" x14ac:dyDescent="0.2">
      <c r="M586" s="114"/>
    </row>
    <row r="587" spans="13:13" x14ac:dyDescent="0.2">
      <c r="M587" s="114"/>
    </row>
    <row r="588" spans="13:13" x14ac:dyDescent="0.2">
      <c r="M588" s="114"/>
    </row>
    <row r="589" spans="13:13" x14ac:dyDescent="0.2">
      <c r="M589" s="114"/>
    </row>
    <row r="590" spans="13:13" x14ac:dyDescent="0.2">
      <c r="M590" s="114"/>
    </row>
    <row r="591" spans="13:13" x14ac:dyDescent="0.2">
      <c r="M591" s="114"/>
    </row>
    <row r="592" spans="13:13" x14ac:dyDescent="0.2">
      <c r="M592" s="114"/>
    </row>
    <row r="593" spans="13:13" x14ac:dyDescent="0.2">
      <c r="M593" s="114"/>
    </row>
    <row r="594" spans="13:13" x14ac:dyDescent="0.2">
      <c r="M594" s="114"/>
    </row>
    <row r="595" spans="13:13" x14ac:dyDescent="0.2">
      <c r="M595" s="114"/>
    </row>
    <row r="596" spans="13:13" x14ac:dyDescent="0.2">
      <c r="M596" s="114"/>
    </row>
    <row r="597" spans="13:13" x14ac:dyDescent="0.2">
      <c r="M597" s="114"/>
    </row>
    <row r="598" spans="13:13" x14ac:dyDescent="0.2">
      <c r="M598" s="114"/>
    </row>
    <row r="599" spans="13:13" x14ac:dyDescent="0.2">
      <c r="M599" s="114"/>
    </row>
    <row r="600" spans="13:13" x14ac:dyDescent="0.2">
      <c r="M600" s="114"/>
    </row>
    <row r="601" spans="13:13" x14ac:dyDescent="0.2">
      <c r="M601" s="114"/>
    </row>
    <row r="602" spans="13:13" x14ac:dyDescent="0.2">
      <c r="M602" s="114"/>
    </row>
    <row r="603" spans="13:13" x14ac:dyDescent="0.2">
      <c r="M603" s="114"/>
    </row>
    <row r="604" spans="13:13" x14ac:dyDescent="0.2">
      <c r="M604" s="114"/>
    </row>
    <row r="605" spans="13:13" x14ac:dyDescent="0.2">
      <c r="M605" s="114"/>
    </row>
    <row r="606" spans="13:13" x14ac:dyDescent="0.2">
      <c r="M606" s="114"/>
    </row>
    <row r="607" spans="13:13" x14ac:dyDescent="0.2">
      <c r="M607" s="114"/>
    </row>
    <row r="608" spans="13:13" x14ac:dyDescent="0.2">
      <c r="M608" s="114"/>
    </row>
    <row r="609" spans="13:13" x14ac:dyDescent="0.2">
      <c r="M609" s="114"/>
    </row>
    <row r="610" spans="13:13" x14ac:dyDescent="0.2">
      <c r="M610" s="114"/>
    </row>
    <row r="611" spans="13:13" x14ac:dyDescent="0.2">
      <c r="M611" s="114"/>
    </row>
    <row r="612" spans="13:13" x14ac:dyDescent="0.2">
      <c r="M612" s="114"/>
    </row>
    <row r="613" spans="13:13" x14ac:dyDescent="0.2">
      <c r="M613" s="114"/>
    </row>
    <row r="614" spans="13:13" x14ac:dyDescent="0.2">
      <c r="M614" s="114"/>
    </row>
    <row r="615" spans="13:13" x14ac:dyDescent="0.2">
      <c r="M615" s="114"/>
    </row>
    <row r="616" spans="13:13" x14ac:dyDescent="0.2">
      <c r="M616" s="114"/>
    </row>
    <row r="617" spans="13:13" x14ac:dyDescent="0.2">
      <c r="M617" s="114"/>
    </row>
    <row r="618" spans="13:13" x14ac:dyDescent="0.2">
      <c r="M618" s="114"/>
    </row>
    <row r="619" spans="13:13" x14ac:dyDescent="0.2">
      <c r="M619" s="114"/>
    </row>
    <row r="620" spans="13:13" x14ac:dyDescent="0.2">
      <c r="M620" s="114"/>
    </row>
    <row r="621" spans="13:13" x14ac:dyDescent="0.2">
      <c r="M621" s="114"/>
    </row>
    <row r="622" spans="13:13" x14ac:dyDescent="0.2">
      <c r="M622" s="114"/>
    </row>
    <row r="623" spans="13:13" x14ac:dyDescent="0.2">
      <c r="M623" s="114"/>
    </row>
    <row r="624" spans="13:13" x14ac:dyDescent="0.2">
      <c r="M624" s="114"/>
    </row>
    <row r="625" spans="13:13" x14ac:dyDescent="0.2">
      <c r="M625" s="114"/>
    </row>
    <row r="626" spans="13:13" x14ac:dyDescent="0.2">
      <c r="M626" s="114"/>
    </row>
    <row r="627" spans="13:13" x14ac:dyDescent="0.2">
      <c r="M627" s="114"/>
    </row>
    <row r="628" spans="13:13" x14ac:dyDescent="0.2">
      <c r="M628" s="114"/>
    </row>
    <row r="629" spans="13:13" x14ac:dyDescent="0.2">
      <c r="M629" s="114"/>
    </row>
    <row r="630" spans="13:13" x14ac:dyDescent="0.2">
      <c r="M630" s="114"/>
    </row>
    <row r="631" spans="13:13" x14ac:dyDescent="0.2">
      <c r="M631" s="114"/>
    </row>
    <row r="632" spans="13:13" x14ac:dyDescent="0.2">
      <c r="M632" s="114"/>
    </row>
    <row r="633" spans="13:13" x14ac:dyDescent="0.2">
      <c r="M633" s="114"/>
    </row>
    <row r="634" spans="13:13" x14ac:dyDescent="0.2">
      <c r="M634" s="114"/>
    </row>
    <row r="635" spans="13:13" x14ac:dyDescent="0.2">
      <c r="M635" s="114"/>
    </row>
    <row r="636" spans="13:13" x14ac:dyDescent="0.2">
      <c r="M636" s="114"/>
    </row>
    <row r="637" spans="13:13" x14ac:dyDescent="0.2">
      <c r="M637" s="114"/>
    </row>
    <row r="638" spans="13:13" x14ac:dyDescent="0.2">
      <c r="M638" s="114"/>
    </row>
    <row r="639" spans="13:13" x14ac:dyDescent="0.2">
      <c r="M639" s="114"/>
    </row>
    <row r="640" spans="13:13" x14ac:dyDescent="0.2">
      <c r="M640" s="114"/>
    </row>
    <row r="641" spans="13:13" x14ac:dyDescent="0.2">
      <c r="M641" s="114"/>
    </row>
    <row r="642" spans="13:13" x14ac:dyDescent="0.2">
      <c r="M642" s="114"/>
    </row>
    <row r="643" spans="13:13" x14ac:dyDescent="0.2">
      <c r="M643" s="114"/>
    </row>
    <row r="644" spans="13:13" x14ac:dyDescent="0.2">
      <c r="M644" s="114"/>
    </row>
    <row r="645" spans="13:13" x14ac:dyDescent="0.2">
      <c r="M645" s="114"/>
    </row>
    <row r="646" spans="13:13" x14ac:dyDescent="0.2">
      <c r="M646" s="114"/>
    </row>
    <row r="647" spans="13:13" x14ac:dyDescent="0.2">
      <c r="M647" s="114"/>
    </row>
    <row r="648" spans="13:13" x14ac:dyDescent="0.2">
      <c r="M648" s="114"/>
    </row>
    <row r="649" spans="13:13" x14ac:dyDescent="0.2">
      <c r="M649" s="114"/>
    </row>
    <row r="650" spans="13:13" x14ac:dyDescent="0.2">
      <c r="M650" s="114"/>
    </row>
    <row r="651" spans="13:13" x14ac:dyDescent="0.2">
      <c r="M651" s="114"/>
    </row>
    <row r="652" spans="13:13" x14ac:dyDescent="0.2">
      <c r="M652" s="114"/>
    </row>
    <row r="653" spans="13:13" x14ac:dyDescent="0.2">
      <c r="M653" s="114"/>
    </row>
    <row r="654" spans="13:13" x14ac:dyDescent="0.2">
      <c r="M654" s="114"/>
    </row>
    <row r="655" spans="13:13" x14ac:dyDescent="0.2">
      <c r="M655" s="114"/>
    </row>
    <row r="656" spans="13:13" x14ac:dyDescent="0.2">
      <c r="M656" s="114"/>
    </row>
    <row r="657" spans="13:13" x14ac:dyDescent="0.2">
      <c r="M657" s="114"/>
    </row>
    <row r="658" spans="13:13" x14ac:dyDescent="0.2">
      <c r="M658" s="114"/>
    </row>
    <row r="659" spans="13:13" x14ac:dyDescent="0.2">
      <c r="M659" s="114"/>
    </row>
    <row r="660" spans="13:13" x14ac:dyDescent="0.2">
      <c r="M660" s="114"/>
    </row>
    <row r="661" spans="13:13" x14ac:dyDescent="0.2">
      <c r="M661" s="114"/>
    </row>
    <row r="662" spans="13:13" x14ac:dyDescent="0.2">
      <c r="M662" s="114"/>
    </row>
    <row r="663" spans="13:13" x14ac:dyDescent="0.2">
      <c r="M663" s="114"/>
    </row>
    <row r="664" spans="13:13" x14ac:dyDescent="0.2">
      <c r="M664" s="114"/>
    </row>
    <row r="665" spans="13:13" x14ac:dyDescent="0.2">
      <c r="M665" s="114"/>
    </row>
    <row r="666" spans="13:13" x14ac:dyDescent="0.2">
      <c r="M666" s="114"/>
    </row>
    <row r="667" spans="13:13" x14ac:dyDescent="0.2">
      <c r="M667" s="114"/>
    </row>
    <row r="668" spans="13:13" x14ac:dyDescent="0.2">
      <c r="M668" s="114"/>
    </row>
    <row r="669" spans="13:13" x14ac:dyDescent="0.2">
      <c r="M669" s="114"/>
    </row>
    <row r="670" spans="13:13" x14ac:dyDescent="0.2">
      <c r="M670" s="114"/>
    </row>
    <row r="671" spans="13:13" x14ac:dyDescent="0.2">
      <c r="M671" s="114"/>
    </row>
    <row r="672" spans="13:13" x14ac:dyDescent="0.2">
      <c r="M672" s="114"/>
    </row>
    <row r="673" spans="13:13" x14ac:dyDescent="0.2">
      <c r="M673" s="114"/>
    </row>
    <row r="674" spans="13:13" x14ac:dyDescent="0.2">
      <c r="M674" s="114"/>
    </row>
    <row r="675" spans="13:13" x14ac:dyDescent="0.2">
      <c r="M675" s="114"/>
    </row>
    <row r="676" spans="13:13" x14ac:dyDescent="0.2">
      <c r="M676" s="114"/>
    </row>
    <row r="677" spans="13:13" x14ac:dyDescent="0.2">
      <c r="M677" s="114"/>
    </row>
    <row r="678" spans="13:13" x14ac:dyDescent="0.2">
      <c r="M678" s="114"/>
    </row>
    <row r="679" spans="13:13" x14ac:dyDescent="0.2">
      <c r="M679" s="114"/>
    </row>
    <row r="680" spans="13:13" x14ac:dyDescent="0.2">
      <c r="M680" s="114"/>
    </row>
    <row r="681" spans="13:13" x14ac:dyDescent="0.2">
      <c r="M681" s="114"/>
    </row>
    <row r="682" spans="13:13" x14ac:dyDescent="0.2">
      <c r="M682" s="114"/>
    </row>
    <row r="683" spans="13:13" x14ac:dyDescent="0.2">
      <c r="M683" s="114"/>
    </row>
    <row r="684" spans="13:13" x14ac:dyDescent="0.2">
      <c r="M684" s="114"/>
    </row>
    <row r="685" spans="13:13" x14ac:dyDescent="0.2">
      <c r="M685" s="114"/>
    </row>
    <row r="686" spans="13:13" x14ac:dyDescent="0.2">
      <c r="M686" s="114"/>
    </row>
    <row r="687" spans="13:13" x14ac:dyDescent="0.2">
      <c r="M687" s="114"/>
    </row>
    <row r="688" spans="13:13" x14ac:dyDescent="0.2">
      <c r="M688" s="114"/>
    </row>
    <row r="689" spans="13:13" x14ac:dyDescent="0.2">
      <c r="M689" s="114"/>
    </row>
    <row r="690" spans="13:13" x14ac:dyDescent="0.2">
      <c r="M690" s="114"/>
    </row>
    <row r="691" spans="13:13" x14ac:dyDescent="0.2">
      <c r="M691" s="114"/>
    </row>
    <row r="692" spans="13:13" x14ac:dyDescent="0.2">
      <c r="M692" s="114"/>
    </row>
    <row r="693" spans="13:13" x14ac:dyDescent="0.2">
      <c r="M693" s="114"/>
    </row>
    <row r="694" spans="13:13" x14ac:dyDescent="0.2">
      <c r="M694" s="114"/>
    </row>
    <row r="695" spans="13:13" x14ac:dyDescent="0.2">
      <c r="M695" s="114"/>
    </row>
    <row r="696" spans="13:13" x14ac:dyDescent="0.2">
      <c r="M696" s="114"/>
    </row>
    <row r="697" spans="13:13" x14ac:dyDescent="0.2">
      <c r="M697" s="114"/>
    </row>
    <row r="698" spans="13:13" x14ac:dyDescent="0.2">
      <c r="M698" s="114"/>
    </row>
    <row r="699" spans="13:13" x14ac:dyDescent="0.2">
      <c r="M699" s="114"/>
    </row>
    <row r="700" spans="13:13" x14ac:dyDescent="0.2">
      <c r="M700" s="114"/>
    </row>
    <row r="701" spans="13:13" x14ac:dyDescent="0.2">
      <c r="M701" s="114"/>
    </row>
    <row r="702" spans="13:13" x14ac:dyDescent="0.2">
      <c r="M702" s="114"/>
    </row>
    <row r="703" spans="13:13" x14ac:dyDescent="0.2">
      <c r="M703" s="114"/>
    </row>
    <row r="704" spans="13:13" x14ac:dyDescent="0.2">
      <c r="M704" s="114"/>
    </row>
    <row r="705" spans="13:13" x14ac:dyDescent="0.2">
      <c r="M705" s="114"/>
    </row>
    <row r="706" spans="13:13" x14ac:dyDescent="0.2">
      <c r="M706" s="114"/>
    </row>
    <row r="707" spans="13:13" x14ac:dyDescent="0.2">
      <c r="M707" s="114"/>
    </row>
    <row r="708" spans="13:13" x14ac:dyDescent="0.2">
      <c r="M708" s="114"/>
    </row>
    <row r="709" spans="13:13" x14ac:dyDescent="0.2">
      <c r="M709" s="114"/>
    </row>
    <row r="710" spans="13:13" x14ac:dyDescent="0.2">
      <c r="M710" s="114"/>
    </row>
    <row r="711" spans="13:13" x14ac:dyDescent="0.2">
      <c r="M711" s="114"/>
    </row>
    <row r="712" spans="13:13" x14ac:dyDescent="0.2">
      <c r="M712" s="114"/>
    </row>
    <row r="713" spans="13:13" x14ac:dyDescent="0.2">
      <c r="M713" s="114"/>
    </row>
    <row r="714" spans="13:13" x14ac:dyDescent="0.2">
      <c r="M714" s="114"/>
    </row>
    <row r="715" spans="13:13" x14ac:dyDescent="0.2">
      <c r="M715" s="114"/>
    </row>
    <row r="716" spans="13:13" x14ac:dyDescent="0.2">
      <c r="M716" s="114"/>
    </row>
    <row r="717" spans="13:13" x14ac:dyDescent="0.2">
      <c r="M717" s="114"/>
    </row>
    <row r="718" spans="13:13" x14ac:dyDescent="0.2">
      <c r="M718" s="114"/>
    </row>
    <row r="719" spans="13:13" x14ac:dyDescent="0.2">
      <c r="M719" s="114"/>
    </row>
    <row r="720" spans="13:13" x14ac:dyDescent="0.2">
      <c r="M720" s="114"/>
    </row>
    <row r="721" spans="13:13" x14ac:dyDescent="0.2">
      <c r="M721" s="114"/>
    </row>
    <row r="722" spans="13:13" x14ac:dyDescent="0.2">
      <c r="M722" s="114"/>
    </row>
    <row r="723" spans="13:13" x14ac:dyDescent="0.2">
      <c r="M723" s="114"/>
    </row>
    <row r="724" spans="13:13" x14ac:dyDescent="0.2">
      <c r="M724" s="114"/>
    </row>
    <row r="725" spans="13:13" x14ac:dyDescent="0.2">
      <c r="M725" s="114"/>
    </row>
    <row r="726" spans="13:13" x14ac:dyDescent="0.2">
      <c r="M726" s="114"/>
    </row>
    <row r="727" spans="13:13" x14ac:dyDescent="0.2">
      <c r="M727" s="114"/>
    </row>
    <row r="728" spans="13:13" x14ac:dyDescent="0.2">
      <c r="M728" s="114"/>
    </row>
    <row r="729" spans="13:13" x14ac:dyDescent="0.2">
      <c r="M729" s="114"/>
    </row>
    <row r="730" spans="13:13" x14ac:dyDescent="0.2">
      <c r="M730" s="114"/>
    </row>
    <row r="731" spans="13:13" x14ac:dyDescent="0.2">
      <c r="M731" s="114"/>
    </row>
    <row r="732" spans="13:13" x14ac:dyDescent="0.2">
      <c r="M732" s="114"/>
    </row>
    <row r="733" spans="13:13" x14ac:dyDescent="0.2">
      <c r="M733" s="114"/>
    </row>
    <row r="734" spans="13:13" x14ac:dyDescent="0.2">
      <c r="M734" s="114"/>
    </row>
    <row r="735" spans="13:13" x14ac:dyDescent="0.2">
      <c r="M735" s="114"/>
    </row>
    <row r="736" spans="13:13" x14ac:dyDescent="0.2">
      <c r="M736" s="114"/>
    </row>
    <row r="737" spans="13:13" x14ac:dyDescent="0.2">
      <c r="M737" s="114"/>
    </row>
    <row r="738" spans="13:13" x14ac:dyDescent="0.2">
      <c r="M738" s="114"/>
    </row>
    <row r="739" spans="13:13" x14ac:dyDescent="0.2">
      <c r="M739" s="114"/>
    </row>
    <row r="740" spans="13:13" x14ac:dyDescent="0.2">
      <c r="M740" s="114"/>
    </row>
    <row r="741" spans="13:13" x14ac:dyDescent="0.2">
      <c r="M741" s="114"/>
    </row>
    <row r="742" spans="13:13" x14ac:dyDescent="0.2">
      <c r="M742" s="114"/>
    </row>
    <row r="743" spans="13:13" x14ac:dyDescent="0.2">
      <c r="M743" s="114"/>
    </row>
    <row r="744" spans="13:13" x14ac:dyDescent="0.2">
      <c r="M744" s="114"/>
    </row>
    <row r="745" spans="13:13" x14ac:dyDescent="0.2">
      <c r="M745" s="114"/>
    </row>
    <row r="746" spans="13:13" x14ac:dyDescent="0.2">
      <c r="M746" s="114"/>
    </row>
    <row r="747" spans="13:13" x14ac:dyDescent="0.2">
      <c r="M747" s="114"/>
    </row>
    <row r="748" spans="13:13" x14ac:dyDescent="0.2">
      <c r="M748" s="114"/>
    </row>
    <row r="749" spans="13:13" x14ac:dyDescent="0.2">
      <c r="M749" s="114"/>
    </row>
    <row r="750" spans="13:13" x14ac:dyDescent="0.2">
      <c r="M750" s="114"/>
    </row>
    <row r="751" spans="13:13" x14ac:dyDescent="0.2">
      <c r="M751" s="114"/>
    </row>
    <row r="752" spans="13:13" x14ac:dyDescent="0.2">
      <c r="M752" s="114"/>
    </row>
    <row r="753" spans="13:13" x14ac:dyDescent="0.2">
      <c r="M753" s="114"/>
    </row>
    <row r="754" spans="13:13" x14ac:dyDescent="0.2">
      <c r="M754" s="114"/>
    </row>
    <row r="755" spans="13:13" x14ac:dyDescent="0.2">
      <c r="M755" s="114"/>
    </row>
    <row r="756" spans="13:13" x14ac:dyDescent="0.2">
      <c r="M756" s="114"/>
    </row>
    <row r="757" spans="13:13" x14ac:dyDescent="0.2">
      <c r="M757" s="114"/>
    </row>
    <row r="758" spans="13:13" x14ac:dyDescent="0.2">
      <c r="M758" s="114"/>
    </row>
    <row r="759" spans="13:13" x14ac:dyDescent="0.2">
      <c r="M759" s="114"/>
    </row>
    <row r="760" spans="13:13" x14ac:dyDescent="0.2">
      <c r="M760" s="114"/>
    </row>
    <row r="761" spans="13:13" x14ac:dyDescent="0.2">
      <c r="M761" s="114"/>
    </row>
    <row r="762" spans="13:13" x14ac:dyDescent="0.2">
      <c r="M762" s="114"/>
    </row>
    <row r="763" spans="13:13" x14ac:dyDescent="0.2">
      <c r="M763" s="114"/>
    </row>
    <row r="764" spans="13:13" x14ac:dyDescent="0.2">
      <c r="M764" s="114"/>
    </row>
    <row r="765" spans="13:13" x14ac:dyDescent="0.2">
      <c r="M765" s="114"/>
    </row>
    <row r="766" spans="13:13" x14ac:dyDescent="0.2">
      <c r="M766" s="114"/>
    </row>
    <row r="767" spans="13:13" x14ac:dyDescent="0.2">
      <c r="M767" s="114"/>
    </row>
    <row r="768" spans="13:13" x14ac:dyDescent="0.2">
      <c r="M768" s="114"/>
    </row>
    <row r="769" spans="13:13" x14ac:dyDescent="0.2">
      <c r="M769" s="114"/>
    </row>
    <row r="770" spans="13:13" x14ac:dyDescent="0.2">
      <c r="M770" s="114"/>
    </row>
    <row r="771" spans="13:13" x14ac:dyDescent="0.2">
      <c r="M771" s="114"/>
    </row>
    <row r="772" spans="13:13" x14ac:dyDescent="0.2">
      <c r="M772" s="114"/>
    </row>
    <row r="773" spans="13:13" x14ac:dyDescent="0.2">
      <c r="M773" s="114"/>
    </row>
    <row r="774" spans="13:13" x14ac:dyDescent="0.2">
      <c r="M774" s="114"/>
    </row>
    <row r="775" spans="13:13" x14ac:dyDescent="0.2">
      <c r="M775" s="114"/>
    </row>
    <row r="776" spans="13:13" x14ac:dyDescent="0.2">
      <c r="M776" s="114"/>
    </row>
    <row r="777" spans="13:13" x14ac:dyDescent="0.2">
      <c r="M777" s="114"/>
    </row>
    <row r="778" spans="13:13" x14ac:dyDescent="0.2">
      <c r="M778" s="114"/>
    </row>
    <row r="779" spans="13:13" x14ac:dyDescent="0.2">
      <c r="M779" s="114"/>
    </row>
    <row r="780" spans="13:13" x14ac:dyDescent="0.2">
      <c r="M780" s="114"/>
    </row>
    <row r="781" spans="13:13" x14ac:dyDescent="0.2">
      <c r="M781" s="114"/>
    </row>
    <row r="782" spans="13:13" x14ac:dyDescent="0.2">
      <c r="M782" s="114"/>
    </row>
    <row r="783" spans="13:13" x14ac:dyDescent="0.2">
      <c r="M783" s="114"/>
    </row>
    <row r="784" spans="13:13" x14ac:dyDescent="0.2">
      <c r="M784" s="114"/>
    </row>
    <row r="785" spans="13:13" x14ac:dyDescent="0.2">
      <c r="M785" s="114"/>
    </row>
    <row r="786" spans="13:13" x14ac:dyDescent="0.2">
      <c r="M786" s="114"/>
    </row>
    <row r="787" spans="13:13" x14ac:dyDescent="0.2">
      <c r="M787" s="114"/>
    </row>
    <row r="788" spans="13:13" x14ac:dyDescent="0.2">
      <c r="M788" s="114"/>
    </row>
    <row r="789" spans="13:13" x14ac:dyDescent="0.2">
      <c r="M789" s="114"/>
    </row>
    <row r="790" spans="13:13" x14ac:dyDescent="0.2">
      <c r="M790" s="114"/>
    </row>
    <row r="791" spans="13:13" x14ac:dyDescent="0.2">
      <c r="M791" s="114"/>
    </row>
    <row r="792" spans="13:13" x14ac:dyDescent="0.2">
      <c r="M792" s="114"/>
    </row>
    <row r="793" spans="13:13" x14ac:dyDescent="0.2">
      <c r="M793" s="114"/>
    </row>
    <row r="794" spans="13:13" x14ac:dyDescent="0.2">
      <c r="M794" s="114"/>
    </row>
    <row r="795" spans="13:13" x14ac:dyDescent="0.2">
      <c r="M795" s="114"/>
    </row>
    <row r="796" spans="13:13" x14ac:dyDescent="0.2">
      <c r="M796" s="114"/>
    </row>
    <row r="797" spans="13:13" x14ac:dyDescent="0.2">
      <c r="M797" s="114"/>
    </row>
    <row r="798" spans="13:13" x14ac:dyDescent="0.2">
      <c r="M798" s="114"/>
    </row>
    <row r="799" spans="13:13" x14ac:dyDescent="0.2">
      <c r="M799" s="114"/>
    </row>
    <row r="800" spans="13:13" x14ac:dyDescent="0.2">
      <c r="M800" s="114"/>
    </row>
    <row r="801" spans="13:13" x14ac:dyDescent="0.2">
      <c r="M801" s="114"/>
    </row>
    <row r="802" spans="13:13" x14ac:dyDescent="0.2">
      <c r="M802" s="114"/>
    </row>
    <row r="803" spans="13:13" x14ac:dyDescent="0.2">
      <c r="M803" s="114"/>
    </row>
    <row r="804" spans="13:13" x14ac:dyDescent="0.2">
      <c r="M804" s="114"/>
    </row>
    <row r="805" spans="13:13" x14ac:dyDescent="0.2">
      <c r="M805" s="114"/>
    </row>
    <row r="806" spans="13:13" x14ac:dyDescent="0.2">
      <c r="M806" s="114"/>
    </row>
    <row r="807" spans="13:13" x14ac:dyDescent="0.2">
      <c r="M807" s="114"/>
    </row>
    <row r="808" spans="13:13" x14ac:dyDescent="0.2">
      <c r="M808" s="114"/>
    </row>
    <row r="809" spans="13:13" x14ac:dyDescent="0.2">
      <c r="M809" s="114"/>
    </row>
    <row r="810" spans="13:13" x14ac:dyDescent="0.2">
      <c r="M810" s="114"/>
    </row>
    <row r="811" spans="13:13" x14ac:dyDescent="0.2">
      <c r="M811" s="114"/>
    </row>
    <row r="812" spans="13:13" x14ac:dyDescent="0.2">
      <c r="M812" s="114"/>
    </row>
    <row r="813" spans="13:13" x14ac:dyDescent="0.2">
      <c r="M813" s="114"/>
    </row>
    <row r="814" spans="13:13" x14ac:dyDescent="0.2">
      <c r="M814" s="114"/>
    </row>
    <row r="815" spans="13:13" x14ac:dyDescent="0.2">
      <c r="M815" s="114"/>
    </row>
    <row r="816" spans="13:13" x14ac:dyDescent="0.2">
      <c r="M816" s="114"/>
    </row>
    <row r="817" spans="13:13" x14ac:dyDescent="0.2">
      <c r="M817" s="114"/>
    </row>
    <row r="818" spans="13:13" x14ac:dyDescent="0.2">
      <c r="M818" s="114"/>
    </row>
    <row r="819" spans="13:13" x14ac:dyDescent="0.2">
      <c r="M819" s="114"/>
    </row>
    <row r="820" spans="13:13" x14ac:dyDescent="0.2">
      <c r="M820" s="114"/>
    </row>
    <row r="821" spans="13:13" x14ac:dyDescent="0.2">
      <c r="M821" s="114"/>
    </row>
    <row r="822" spans="13:13" x14ac:dyDescent="0.2">
      <c r="M822" s="114"/>
    </row>
    <row r="823" spans="13:13" x14ac:dyDescent="0.2">
      <c r="M823" s="114"/>
    </row>
    <row r="824" spans="13:13" x14ac:dyDescent="0.2">
      <c r="M824" s="114"/>
    </row>
    <row r="825" spans="13:13" x14ac:dyDescent="0.2">
      <c r="M825" s="114"/>
    </row>
    <row r="826" spans="13:13" x14ac:dyDescent="0.2">
      <c r="M826" s="114"/>
    </row>
    <row r="827" spans="13:13" x14ac:dyDescent="0.2">
      <c r="M827" s="114"/>
    </row>
    <row r="828" spans="13:13" x14ac:dyDescent="0.2">
      <c r="M828" s="114"/>
    </row>
    <row r="829" spans="13:13" x14ac:dyDescent="0.2">
      <c r="M829" s="114"/>
    </row>
    <row r="830" spans="13:13" x14ac:dyDescent="0.2">
      <c r="M830" s="114"/>
    </row>
    <row r="831" spans="13:13" x14ac:dyDescent="0.2">
      <c r="M831" s="114"/>
    </row>
    <row r="832" spans="13:13" x14ac:dyDescent="0.2">
      <c r="M832" s="114"/>
    </row>
    <row r="833" spans="13:13" x14ac:dyDescent="0.2">
      <c r="M833" s="114"/>
    </row>
    <row r="834" spans="13:13" x14ac:dyDescent="0.2">
      <c r="M834" s="114"/>
    </row>
    <row r="835" spans="13:13" x14ac:dyDescent="0.2">
      <c r="M835" s="114"/>
    </row>
    <row r="836" spans="13:13" x14ac:dyDescent="0.2">
      <c r="M836" s="114"/>
    </row>
    <row r="837" spans="13:13" x14ac:dyDescent="0.2">
      <c r="M837" s="114"/>
    </row>
    <row r="838" spans="13:13" x14ac:dyDescent="0.2">
      <c r="M838" s="114"/>
    </row>
    <row r="839" spans="13:13" x14ac:dyDescent="0.2">
      <c r="M839" s="114"/>
    </row>
    <row r="840" spans="13:13" x14ac:dyDescent="0.2">
      <c r="M840" s="114"/>
    </row>
    <row r="841" spans="13:13" x14ac:dyDescent="0.2">
      <c r="M841" s="114"/>
    </row>
    <row r="842" spans="13:13" x14ac:dyDescent="0.2">
      <c r="M842" s="114"/>
    </row>
    <row r="843" spans="13:13" x14ac:dyDescent="0.2">
      <c r="M843" s="114"/>
    </row>
    <row r="844" spans="13:13" x14ac:dyDescent="0.2">
      <c r="M844" s="114"/>
    </row>
    <row r="845" spans="13:13" x14ac:dyDescent="0.2">
      <c r="M845" s="114"/>
    </row>
    <row r="846" spans="13:13" x14ac:dyDescent="0.2">
      <c r="M846" s="114"/>
    </row>
    <row r="847" spans="13:13" x14ac:dyDescent="0.2">
      <c r="M847" s="114"/>
    </row>
    <row r="848" spans="13:13" x14ac:dyDescent="0.2">
      <c r="M848" s="114"/>
    </row>
    <row r="849" spans="13:13" x14ac:dyDescent="0.2">
      <c r="M849" s="114"/>
    </row>
    <row r="850" spans="13:13" x14ac:dyDescent="0.2">
      <c r="M850" s="114"/>
    </row>
    <row r="851" spans="13:13" x14ac:dyDescent="0.2">
      <c r="M851" s="114"/>
    </row>
    <row r="852" spans="13:13" x14ac:dyDescent="0.2">
      <c r="M852" s="114"/>
    </row>
    <row r="853" spans="13:13" x14ac:dyDescent="0.2">
      <c r="M853" s="114"/>
    </row>
    <row r="854" spans="13:13" x14ac:dyDescent="0.2">
      <c r="M854" s="114"/>
    </row>
    <row r="855" spans="13:13" x14ac:dyDescent="0.2">
      <c r="M855" s="114"/>
    </row>
    <row r="856" spans="13:13" x14ac:dyDescent="0.2">
      <c r="M856" s="114"/>
    </row>
    <row r="857" spans="13:13" x14ac:dyDescent="0.2">
      <c r="M857" s="114"/>
    </row>
    <row r="858" spans="13:13" x14ac:dyDescent="0.2">
      <c r="M858" s="114"/>
    </row>
    <row r="859" spans="13:13" x14ac:dyDescent="0.2">
      <c r="M859" s="114"/>
    </row>
    <row r="860" spans="13:13" x14ac:dyDescent="0.2">
      <c r="M860" s="114"/>
    </row>
    <row r="861" spans="13:13" x14ac:dyDescent="0.2">
      <c r="M861" s="114"/>
    </row>
    <row r="862" spans="13:13" x14ac:dyDescent="0.2">
      <c r="M862" s="114"/>
    </row>
    <row r="863" spans="13:13" x14ac:dyDescent="0.2">
      <c r="M863" s="114"/>
    </row>
    <row r="864" spans="13:13" x14ac:dyDescent="0.2">
      <c r="M864" s="114"/>
    </row>
    <row r="865" spans="13:13" x14ac:dyDescent="0.2">
      <c r="M865" s="114"/>
    </row>
    <row r="866" spans="13:13" x14ac:dyDescent="0.2">
      <c r="M866" s="114"/>
    </row>
    <row r="867" spans="13:13" x14ac:dyDescent="0.2">
      <c r="M867" s="114"/>
    </row>
    <row r="868" spans="13:13" x14ac:dyDescent="0.2">
      <c r="M868" s="114"/>
    </row>
    <row r="869" spans="13:13" x14ac:dyDescent="0.2">
      <c r="M869" s="114"/>
    </row>
    <row r="870" spans="13:13" x14ac:dyDescent="0.2">
      <c r="M870" s="114"/>
    </row>
    <row r="871" spans="13:13" x14ac:dyDescent="0.2">
      <c r="M871" s="114"/>
    </row>
    <row r="872" spans="13:13" x14ac:dyDescent="0.2">
      <c r="M872" s="114"/>
    </row>
    <row r="873" spans="13:13" x14ac:dyDescent="0.2">
      <c r="M873" s="114"/>
    </row>
    <row r="874" spans="13:13" x14ac:dyDescent="0.2">
      <c r="M874" s="114"/>
    </row>
    <row r="875" spans="13:13" x14ac:dyDescent="0.2">
      <c r="M875" s="114"/>
    </row>
    <row r="876" spans="13:13" x14ac:dyDescent="0.2">
      <c r="M876" s="114"/>
    </row>
    <row r="877" spans="13:13" x14ac:dyDescent="0.2">
      <c r="M877" s="114"/>
    </row>
    <row r="878" spans="13:13" x14ac:dyDescent="0.2">
      <c r="M878" s="114"/>
    </row>
    <row r="879" spans="13:13" x14ac:dyDescent="0.2">
      <c r="M879" s="114"/>
    </row>
    <row r="880" spans="13:13" x14ac:dyDescent="0.2">
      <c r="M880" s="114"/>
    </row>
    <row r="881" spans="13:13" x14ac:dyDescent="0.2">
      <c r="M881" s="114"/>
    </row>
    <row r="882" spans="13:13" x14ac:dyDescent="0.2">
      <c r="M882" s="114"/>
    </row>
    <row r="883" spans="13:13" x14ac:dyDescent="0.2">
      <c r="M883" s="114"/>
    </row>
    <row r="884" spans="13:13" x14ac:dyDescent="0.2">
      <c r="M884" s="114"/>
    </row>
    <row r="885" spans="13:13" x14ac:dyDescent="0.2">
      <c r="M885" s="114"/>
    </row>
    <row r="886" spans="13:13" x14ac:dyDescent="0.2">
      <c r="M886" s="114"/>
    </row>
    <row r="887" spans="13:13" x14ac:dyDescent="0.2">
      <c r="M887" s="114"/>
    </row>
    <row r="888" spans="13:13" x14ac:dyDescent="0.2">
      <c r="M888" s="114"/>
    </row>
    <row r="889" spans="13:13" x14ac:dyDescent="0.2">
      <c r="M889" s="114"/>
    </row>
    <row r="890" spans="13:13" x14ac:dyDescent="0.2">
      <c r="M890" s="114"/>
    </row>
    <row r="891" spans="13:13" x14ac:dyDescent="0.2">
      <c r="M891" s="114"/>
    </row>
    <row r="892" spans="13:13" x14ac:dyDescent="0.2">
      <c r="M892" s="114"/>
    </row>
    <row r="893" spans="13:13" x14ac:dyDescent="0.2">
      <c r="M893" s="114"/>
    </row>
    <row r="894" spans="13:13" x14ac:dyDescent="0.2">
      <c r="M894" s="114"/>
    </row>
    <row r="895" spans="13:13" x14ac:dyDescent="0.2">
      <c r="M895" s="114"/>
    </row>
    <row r="896" spans="13:13" x14ac:dyDescent="0.2">
      <c r="M896" s="114"/>
    </row>
    <row r="897" spans="13:13" x14ac:dyDescent="0.2">
      <c r="M897" s="114"/>
    </row>
    <row r="898" spans="13:13" x14ac:dyDescent="0.2">
      <c r="M898" s="114"/>
    </row>
    <row r="899" spans="13:13" x14ac:dyDescent="0.2">
      <c r="M899" s="114"/>
    </row>
    <row r="900" spans="13:13" x14ac:dyDescent="0.2">
      <c r="M900" s="114"/>
    </row>
    <row r="901" spans="13:13" x14ac:dyDescent="0.2">
      <c r="M901" s="114"/>
    </row>
    <row r="902" spans="13:13" x14ac:dyDescent="0.2">
      <c r="M902" s="114"/>
    </row>
    <row r="903" spans="13:13" x14ac:dyDescent="0.2">
      <c r="M903" s="114"/>
    </row>
    <row r="904" spans="13:13" x14ac:dyDescent="0.2">
      <c r="M904" s="114"/>
    </row>
    <row r="905" spans="13:13" x14ac:dyDescent="0.2">
      <c r="M905" s="114"/>
    </row>
    <row r="906" spans="13:13" x14ac:dyDescent="0.2">
      <c r="M906" s="114"/>
    </row>
    <row r="907" spans="13:13" x14ac:dyDescent="0.2">
      <c r="M907" s="114"/>
    </row>
    <row r="908" spans="13:13" x14ac:dyDescent="0.2">
      <c r="M908" s="114"/>
    </row>
    <row r="909" spans="13:13" x14ac:dyDescent="0.2">
      <c r="M909" s="114"/>
    </row>
    <row r="910" spans="13:13" x14ac:dyDescent="0.2">
      <c r="M910" s="114"/>
    </row>
    <row r="911" spans="13:13" x14ac:dyDescent="0.2">
      <c r="M911" s="114"/>
    </row>
    <row r="912" spans="13:13" x14ac:dyDescent="0.2">
      <c r="M912" s="114"/>
    </row>
    <row r="913" spans="13:13" x14ac:dyDescent="0.2">
      <c r="M913" s="114"/>
    </row>
    <row r="914" spans="13:13" x14ac:dyDescent="0.2">
      <c r="M914" s="114"/>
    </row>
    <row r="915" spans="13:13" x14ac:dyDescent="0.2">
      <c r="M915" s="114"/>
    </row>
    <row r="916" spans="13:13" x14ac:dyDescent="0.2">
      <c r="M916" s="114"/>
    </row>
    <row r="917" spans="13:13" x14ac:dyDescent="0.2">
      <c r="M917" s="114"/>
    </row>
    <row r="918" spans="13:13" x14ac:dyDescent="0.2">
      <c r="M918" s="114"/>
    </row>
    <row r="919" spans="13:13" x14ac:dyDescent="0.2">
      <c r="M919" s="114"/>
    </row>
    <row r="920" spans="13:13" x14ac:dyDescent="0.2">
      <c r="M920" s="114"/>
    </row>
    <row r="921" spans="13:13" x14ac:dyDescent="0.2">
      <c r="M921" s="114"/>
    </row>
    <row r="922" spans="13:13" x14ac:dyDescent="0.2">
      <c r="M922" s="114"/>
    </row>
    <row r="923" spans="13:13" x14ac:dyDescent="0.2">
      <c r="M923" s="114"/>
    </row>
    <row r="924" spans="13:13" x14ac:dyDescent="0.2">
      <c r="M924" s="114"/>
    </row>
    <row r="925" spans="13:13" x14ac:dyDescent="0.2">
      <c r="M925" s="114"/>
    </row>
    <row r="926" spans="13:13" x14ac:dyDescent="0.2">
      <c r="M926" s="114"/>
    </row>
    <row r="927" spans="13:13" x14ac:dyDescent="0.2">
      <c r="M927" s="114"/>
    </row>
    <row r="928" spans="13:13" x14ac:dyDescent="0.2">
      <c r="M928" s="114"/>
    </row>
    <row r="929" spans="13:13" x14ac:dyDescent="0.2">
      <c r="M929" s="114"/>
    </row>
    <row r="930" spans="13:13" x14ac:dyDescent="0.2">
      <c r="M930" s="114"/>
    </row>
    <row r="931" spans="13:13" x14ac:dyDescent="0.2">
      <c r="M931" s="114"/>
    </row>
    <row r="932" spans="13:13" x14ac:dyDescent="0.2">
      <c r="M932" s="114"/>
    </row>
    <row r="933" spans="13:13" x14ac:dyDescent="0.2">
      <c r="M933" s="114"/>
    </row>
    <row r="934" spans="13:13" x14ac:dyDescent="0.2">
      <c r="M934" s="114"/>
    </row>
    <row r="935" spans="13:13" x14ac:dyDescent="0.2">
      <c r="M935" s="114"/>
    </row>
    <row r="936" spans="13:13" x14ac:dyDescent="0.2">
      <c r="M936" s="114"/>
    </row>
    <row r="937" spans="13:13" x14ac:dyDescent="0.2">
      <c r="M937" s="114"/>
    </row>
    <row r="938" spans="13:13" x14ac:dyDescent="0.2">
      <c r="M938" s="114"/>
    </row>
    <row r="939" spans="13:13" x14ac:dyDescent="0.2">
      <c r="M939" s="114"/>
    </row>
    <row r="940" spans="13:13" x14ac:dyDescent="0.2">
      <c r="M940" s="114"/>
    </row>
    <row r="941" spans="13:13" x14ac:dyDescent="0.2">
      <c r="M941" s="114"/>
    </row>
    <row r="942" spans="13:13" x14ac:dyDescent="0.2">
      <c r="M942" s="114"/>
    </row>
    <row r="943" spans="13:13" x14ac:dyDescent="0.2">
      <c r="M943" s="114"/>
    </row>
    <row r="944" spans="13:13" x14ac:dyDescent="0.2">
      <c r="M944" s="114"/>
    </row>
    <row r="945" spans="13:13" x14ac:dyDescent="0.2">
      <c r="M945" s="114"/>
    </row>
    <row r="946" spans="13:13" x14ac:dyDescent="0.2">
      <c r="M946" s="114"/>
    </row>
    <row r="947" spans="13:13" x14ac:dyDescent="0.2">
      <c r="M947" s="114"/>
    </row>
    <row r="948" spans="13:13" x14ac:dyDescent="0.2">
      <c r="M948" s="114"/>
    </row>
    <row r="949" spans="13:13" x14ac:dyDescent="0.2">
      <c r="M949" s="114"/>
    </row>
    <row r="950" spans="13:13" x14ac:dyDescent="0.2">
      <c r="M950" s="114"/>
    </row>
    <row r="951" spans="13:13" x14ac:dyDescent="0.2">
      <c r="M951" s="114"/>
    </row>
    <row r="952" spans="13:13" x14ac:dyDescent="0.2">
      <c r="M952" s="114"/>
    </row>
    <row r="953" spans="13:13" x14ac:dyDescent="0.2">
      <c r="M953" s="114"/>
    </row>
    <row r="954" spans="13:13" x14ac:dyDescent="0.2">
      <c r="M954" s="114"/>
    </row>
    <row r="955" spans="13:13" x14ac:dyDescent="0.2">
      <c r="M955" s="114"/>
    </row>
    <row r="956" spans="13:13" x14ac:dyDescent="0.2">
      <c r="M956" s="114"/>
    </row>
    <row r="957" spans="13:13" x14ac:dyDescent="0.2">
      <c r="M957" s="114"/>
    </row>
    <row r="958" spans="13:13" x14ac:dyDescent="0.2">
      <c r="M958" s="114"/>
    </row>
    <row r="959" spans="13:13" x14ac:dyDescent="0.2">
      <c r="M959" s="114"/>
    </row>
    <row r="960" spans="13:13" x14ac:dyDescent="0.2">
      <c r="M960" s="114"/>
    </row>
    <row r="961" spans="13:13" x14ac:dyDescent="0.2">
      <c r="M961" s="114"/>
    </row>
    <row r="962" spans="13:13" x14ac:dyDescent="0.2">
      <c r="M962" s="114"/>
    </row>
    <row r="963" spans="13:13" x14ac:dyDescent="0.2">
      <c r="M963" s="114"/>
    </row>
    <row r="964" spans="13:13" x14ac:dyDescent="0.2">
      <c r="M964" s="114"/>
    </row>
    <row r="965" spans="13:13" x14ac:dyDescent="0.2">
      <c r="M965" s="114"/>
    </row>
    <row r="966" spans="13:13" x14ac:dyDescent="0.2">
      <c r="M966" s="114"/>
    </row>
    <row r="967" spans="13:13" x14ac:dyDescent="0.2">
      <c r="M967" s="114"/>
    </row>
    <row r="968" spans="13:13" x14ac:dyDescent="0.2">
      <c r="M968" s="114"/>
    </row>
    <row r="969" spans="13:13" x14ac:dyDescent="0.2">
      <c r="M969" s="114"/>
    </row>
    <row r="970" spans="13:13" x14ac:dyDescent="0.2">
      <c r="M970" s="114"/>
    </row>
    <row r="971" spans="13:13" x14ac:dyDescent="0.2">
      <c r="M971" s="114"/>
    </row>
    <row r="972" spans="13:13" x14ac:dyDescent="0.2">
      <c r="M972" s="114"/>
    </row>
    <row r="973" spans="13:13" x14ac:dyDescent="0.2">
      <c r="M973" s="114"/>
    </row>
    <row r="974" spans="13:13" x14ac:dyDescent="0.2">
      <c r="M974" s="114"/>
    </row>
    <row r="975" spans="13:13" x14ac:dyDescent="0.2">
      <c r="M975" s="114"/>
    </row>
    <row r="976" spans="13:13" x14ac:dyDescent="0.2">
      <c r="M976" s="114"/>
    </row>
    <row r="977" spans="13:13" x14ac:dyDescent="0.2">
      <c r="M977" s="114"/>
    </row>
    <row r="978" spans="13:13" x14ac:dyDescent="0.2">
      <c r="M978" s="114"/>
    </row>
    <row r="979" spans="13:13" x14ac:dyDescent="0.2">
      <c r="M979" s="114"/>
    </row>
    <row r="980" spans="13:13" x14ac:dyDescent="0.2">
      <c r="M980" s="114"/>
    </row>
    <row r="981" spans="13:13" x14ac:dyDescent="0.2">
      <c r="M981" s="114"/>
    </row>
    <row r="982" spans="13:13" x14ac:dyDescent="0.2">
      <c r="M982" s="114"/>
    </row>
    <row r="983" spans="13:13" x14ac:dyDescent="0.2">
      <c r="M983" s="114"/>
    </row>
    <row r="984" spans="13:13" x14ac:dyDescent="0.2">
      <c r="M984" s="114"/>
    </row>
    <row r="985" spans="13:13" x14ac:dyDescent="0.2">
      <c r="M985" s="114"/>
    </row>
    <row r="986" spans="13:13" x14ac:dyDescent="0.2">
      <c r="M986" s="114"/>
    </row>
    <row r="987" spans="13:13" x14ac:dyDescent="0.2">
      <c r="M987" s="114"/>
    </row>
    <row r="988" spans="13:13" x14ac:dyDescent="0.2">
      <c r="M988" s="114"/>
    </row>
    <row r="989" spans="13:13" x14ac:dyDescent="0.2">
      <c r="M989" s="114"/>
    </row>
    <row r="990" spans="13:13" x14ac:dyDescent="0.2">
      <c r="M990" s="114"/>
    </row>
    <row r="991" spans="13:13" x14ac:dyDescent="0.2">
      <c r="M991" s="114"/>
    </row>
    <row r="992" spans="13:13" x14ac:dyDescent="0.2">
      <c r="M992" s="114"/>
    </row>
    <row r="993" spans="13:13" x14ac:dyDescent="0.2">
      <c r="M993" s="114"/>
    </row>
    <row r="994" spans="13:13" x14ac:dyDescent="0.2">
      <c r="M994" s="114"/>
    </row>
    <row r="995" spans="13:13" x14ac:dyDescent="0.2">
      <c r="M995" s="114"/>
    </row>
    <row r="996" spans="13:13" x14ac:dyDescent="0.2">
      <c r="M996" s="114"/>
    </row>
    <row r="997" spans="13:13" x14ac:dyDescent="0.2">
      <c r="M997" s="114"/>
    </row>
    <row r="998" spans="13:13" x14ac:dyDescent="0.2">
      <c r="M998" s="114"/>
    </row>
    <row r="999" spans="13:13" x14ac:dyDescent="0.2">
      <c r="M999" s="114"/>
    </row>
    <row r="1000" spans="13:13" x14ac:dyDescent="0.2">
      <c r="M1000" s="114"/>
    </row>
    <row r="1001" spans="13:13" x14ac:dyDescent="0.2">
      <c r="M1001" s="114"/>
    </row>
    <row r="1002" spans="13:13" x14ac:dyDescent="0.2">
      <c r="M1002" s="114"/>
    </row>
    <row r="1003" spans="13:13" x14ac:dyDescent="0.2">
      <c r="M1003" s="114"/>
    </row>
    <row r="1004" spans="13:13" x14ac:dyDescent="0.2">
      <c r="M1004" s="114"/>
    </row>
    <row r="1005" spans="13:13" x14ac:dyDescent="0.2">
      <c r="M1005" s="114"/>
    </row>
    <row r="1006" spans="13:13" x14ac:dyDescent="0.2">
      <c r="M1006" s="114"/>
    </row>
    <row r="1007" spans="13:13" x14ac:dyDescent="0.2">
      <c r="M1007" s="114"/>
    </row>
    <row r="1008" spans="13:13" x14ac:dyDescent="0.2">
      <c r="M1008" s="114"/>
    </row>
    <row r="1009" spans="13:13" x14ac:dyDescent="0.2">
      <c r="M1009" s="114"/>
    </row>
    <row r="1010" spans="13:13" x14ac:dyDescent="0.2">
      <c r="M1010" s="114"/>
    </row>
    <row r="1011" spans="13:13" x14ac:dyDescent="0.2">
      <c r="M1011" s="114"/>
    </row>
    <row r="1012" spans="13:13" x14ac:dyDescent="0.2">
      <c r="M1012" s="114"/>
    </row>
    <row r="1013" spans="13:13" x14ac:dyDescent="0.2">
      <c r="M1013" s="114"/>
    </row>
    <row r="1014" spans="13:13" x14ac:dyDescent="0.2">
      <c r="M1014" s="114"/>
    </row>
    <row r="1015" spans="13:13" x14ac:dyDescent="0.2">
      <c r="M1015" s="114"/>
    </row>
    <row r="1016" spans="13:13" x14ac:dyDescent="0.2">
      <c r="M1016" s="114"/>
    </row>
    <row r="1017" spans="13:13" x14ac:dyDescent="0.2">
      <c r="M1017" s="114"/>
    </row>
    <row r="1018" spans="13:13" x14ac:dyDescent="0.2">
      <c r="M1018" s="114"/>
    </row>
    <row r="1019" spans="13:13" x14ac:dyDescent="0.2">
      <c r="M1019" s="114"/>
    </row>
    <row r="1020" spans="13:13" x14ac:dyDescent="0.2">
      <c r="M1020" s="114"/>
    </row>
    <row r="1021" spans="13:13" x14ac:dyDescent="0.2">
      <c r="M1021" s="114"/>
    </row>
    <row r="1022" spans="13:13" x14ac:dyDescent="0.2">
      <c r="M1022" s="114"/>
    </row>
    <row r="1023" spans="13:13" x14ac:dyDescent="0.2">
      <c r="M1023" s="114"/>
    </row>
    <row r="1024" spans="13:13" x14ac:dyDescent="0.2">
      <c r="M1024" s="114"/>
    </row>
    <row r="1025" spans="13:13" x14ac:dyDescent="0.2">
      <c r="M1025" s="114"/>
    </row>
    <row r="1026" spans="13:13" x14ac:dyDescent="0.2">
      <c r="M1026" s="114"/>
    </row>
    <row r="1027" spans="13:13" x14ac:dyDescent="0.2">
      <c r="M1027" s="114"/>
    </row>
    <row r="1028" spans="13:13" x14ac:dyDescent="0.2">
      <c r="M1028" s="114"/>
    </row>
    <row r="1029" spans="13:13" x14ac:dyDescent="0.2">
      <c r="M1029" s="114"/>
    </row>
    <row r="1030" spans="13:13" x14ac:dyDescent="0.2">
      <c r="M1030" s="114"/>
    </row>
    <row r="1031" spans="13:13" x14ac:dyDescent="0.2">
      <c r="M1031" s="114"/>
    </row>
    <row r="1032" spans="13:13" x14ac:dyDescent="0.2">
      <c r="M1032" s="114"/>
    </row>
    <row r="1033" spans="13:13" x14ac:dyDescent="0.2">
      <c r="M1033" s="114"/>
    </row>
    <row r="1034" spans="13:13" x14ac:dyDescent="0.2">
      <c r="M1034" s="114"/>
    </row>
    <row r="1035" spans="13:13" x14ac:dyDescent="0.2">
      <c r="M1035" s="114"/>
    </row>
    <row r="1036" spans="13:13" x14ac:dyDescent="0.2">
      <c r="M1036" s="114"/>
    </row>
    <row r="1037" spans="13:13" x14ac:dyDescent="0.2">
      <c r="M1037" s="114"/>
    </row>
    <row r="1038" spans="13:13" x14ac:dyDescent="0.2">
      <c r="M1038" s="114"/>
    </row>
    <row r="1039" spans="13:13" x14ac:dyDescent="0.2">
      <c r="M1039" s="114"/>
    </row>
    <row r="1040" spans="13:13" x14ac:dyDescent="0.2">
      <c r="M1040" s="114"/>
    </row>
    <row r="1041" spans="13:13" x14ac:dyDescent="0.2">
      <c r="M1041" s="114"/>
    </row>
    <row r="1042" spans="13:13" x14ac:dyDescent="0.2">
      <c r="M1042" s="114"/>
    </row>
    <row r="1043" spans="13:13" x14ac:dyDescent="0.2">
      <c r="M1043" s="114"/>
    </row>
    <row r="1044" spans="13:13" x14ac:dyDescent="0.2">
      <c r="M1044" s="114"/>
    </row>
    <row r="1045" spans="13:13" x14ac:dyDescent="0.2">
      <c r="M1045" s="114"/>
    </row>
    <row r="1046" spans="13:13" x14ac:dyDescent="0.2">
      <c r="M1046" s="114"/>
    </row>
    <row r="1047" spans="13:13" x14ac:dyDescent="0.2">
      <c r="M1047" s="114"/>
    </row>
    <row r="1048" spans="13:13" x14ac:dyDescent="0.2">
      <c r="M1048" s="114"/>
    </row>
    <row r="1049" spans="13:13" x14ac:dyDescent="0.2">
      <c r="M1049" s="114"/>
    </row>
    <row r="1050" spans="13:13" x14ac:dyDescent="0.2">
      <c r="M1050" s="114"/>
    </row>
    <row r="1051" spans="13:13" x14ac:dyDescent="0.2">
      <c r="M1051" s="114"/>
    </row>
    <row r="1052" spans="13:13" x14ac:dyDescent="0.2">
      <c r="M1052" s="114"/>
    </row>
    <row r="1053" spans="13:13" x14ac:dyDescent="0.2">
      <c r="M1053" s="114"/>
    </row>
    <row r="1054" spans="13:13" x14ac:dyDescent="0.2">
      <c r="M1054" s="114"/>
    </row>
    <row r="1055" spans="13:13" x14ac:dyDescent="0.2">
      <c r="M1055" s="114"/>
    </row>
    <row r="1056" spans="13:13" x14ac:dyDescent="0.2">
      <c r="M1056" s="114"/>
    </row>
    <row r="1057" spans="13:13" x14ac:dyDescent="0.2">
      <c r="M1057" s="114"/>
    </row>
    <row r="1058" spans="13:13" x14ac:dyDescent="0.2">
      <c r="M1058" s="114"/>
    </row>
    <row r="1059" spans="13:13" x14ac:dyDescent="0.2">
      <c r="M1059" s="114"/>
    </row>
    <row r="1060" spans="13:13" x14ac:dyDescent="0.2">
      <c r="M1060" s="114"/>
    </row>
    <row r="1061" spans="13:13" x14ac:dyDescent="0.2">
      <c r="M1061" s="114"/>
    </row>
    <row r="1062" spans="13:13" x14ac:dyDescent="0.2">
      <c r="M1062" s="114"/>
    </row>
    <row r="1063" spans="13:13" x14ac:dyDescent="0.2">
      <c r="M1063" s="114"/>
    </row>
    <row r="1064" spans="13:13" x14ac:dyDescent="0.2">
      <c r="M1064" s="114"/>
    </row>
    <row r="1065" spans="13:13" x14ac:dyDescent="0.2">
      <c r="M1065" s="114"/>
    </row>
    <row r="1066" spans="13:13" x14ac:dyDescent="0.2">
      <c r="M1066" s="114"/>
    </row>
    <row r="1067" spans="13:13" x14ac:dyDescent="0.2">
      <c r="M1067" s="114"/>
    </row>
    <row r="1068" spans="13:13" x14ac:dyDescent="0.2">
      <c r="M1068" s="114"/>
    </row>
    <row r="1069" spans="13:13" x14ac:dyDescent="0.2">
      <c r="M1069" s="114"/>
    </row>
    <row r="1070" spans="13:13" x14ac:dyDescent="0.2">
      <c r="M1070" s="114"/>
    </row>
    <row r="1071" spans="13:13" x14ac:dyDescent="0.2">
      <c r="M1071" s="114"/>
    </row>
    <row r="1072" spans="13:13" x14ac:dyDescent="0.2">
      <c r="M1072" s="114"/>
    </row>
    <row r="1073" spans="13:13" x14ac:dyDescent="0.2">
      <c r="M1073" s="114"/>
    </row>
    <row r="1074" spans="13:13" x14ac:dyDescent="0.2">
      <c r="M1074" s="114"/>
    </row>
    <row r="1075" spans="13:13" x14ac:dyDescent="0.2">
      <c r="M1075" s="114"/>
    </row>
    <row r="1076" spans="13:13" x14ac:dyDescent="0.2">
      <c r="M1076" s="114"/>
    </row>
    <row r="1077" spans="13:13" x14ac:dyDescent="0.2">
      <c r="M1077" s="114"/>
    </row>
    <row r="1078" spans="13:13" x14ac:dyDescent="0.2">
      <c r="M1078" s="114"/>
    </row>
    <row r="1079" spans="13:13" x14ac:dyDescent="0.2">
      <c r="M1079" s="114"/>
    </row>
    <row r="1080" spans="13:13" x14ac:dyDescent="0.2">
      <c r="M1080" s="114"/>
    </row>
    <row r="1081" spans="13:13" x14ac:dyDescent="0.2">
      <c r="M1081" s="114"/>
    </row>
    <row r="1082" spans="13:13" x14ac:dyDescent="0.2">
      <c r="M1082" s="114"/>
    </row>
    <row r="1083" spans="13:13" x14ac:dyDescent="0.2">
      <c r="M1083" s="114"/>
    </row>
    <row r="1084" spans="13:13" x14ac:dyDescent="0.2">
      <c r="M1084" s="114"/>
    </row>
    <row r="1085" spans="13:13" x14ac:dyDescent="0.2">
      <c r="M1085" s="114"/>
    </row>
    <row r="1086" spans="13:13" x14ac:dyDescent="0.2">
      <c r="M1086" s="114"/>
    </row>
    <row r="1087" spans="13:13" x14ac:dyDescent="0.2">
      <c r="M1087" s="114"/>
    </row>
    <row r="1088" spans="13:13" x14ac:dyDescent="0.2">
      <c r="M1088" s="114"/>
    </row>
    <row r="1089" spans="13:13" x14ac:dyDescent="0.2">
      <c r="M1089" s="114"/>
    </row>
    <row r="1090" spans="13:13" x14ac:dyDescent="0.2">
      <c r="M1090" s="114"/>
    </row>
    <row r="1091" spans="13:13" x14ac:dyDescent="0.2">
      <c r="M1091" s="114"/>
    </row>
    <row r="1092" spans="13:13" x14ac:dyDescent="0.2">
      <c r="M1092" s="114"/>
    </row>
    <row r="1093" spans="13:13" x14ac:dyDescent="0.2">
      <c r="M1093" s="114"/>
    </row>
    <row r="1094" spans="13:13" x14ac:dyDescent="0.2">
      <c r="M1094" s="114"/>
    </row>
    <row r="1095" spans="13:13" x14ac:dyDescent="0.2">
      <c r="M1095" s="114"/>
    </row>
    <row r="1096" spans="13:13" x14ac:dyDescent="0.2">
      <c r="M1096" s="114"/>
    </row>
    <row r="1097" spans="13:13" x14ac:dyDescent="0.2">
      <c r="M1097" s="114"/>
    </row>
    <row r="1098" spans="13:13" x14ac:dyDescent="0.2">
      <c r="M1098" s="114"/>
    </row>
    <row r="1099" spans="13:13" x14ac:dyDescent="0.2">
      <c r="M1099" s="114"/>
    </row>
    <row r="1100" spans="13:13" x14ac:dyDescent="0.2">
      <c r="M1100" s="114"/>
    </row>
    <row r="1101" spans="13:13" x14ac:dyDescent="0.2">
      <c r="M1101" s="114"/>
    </row>
    <row r="1102" spans="13:13" x14ac:dyDescent="0.2">
      <c r="M1102" s="114"/>
    </row>
    <row r="1103" spans="13:13" x14ac:dyDescent="0.2">
      <c r="M1103" s="114"/>
    </row>
    <row r="1104" spans="13:13" x14ac:dyDescent="0.2">
      <c r="M1104" s="114"/>
    </row>
    <row r="1105" spans="13:13" x14ac:dyDescent="0.2">
      <c r="M1105" s="114"/>
    </row>
    <row r="1106" spans="13:13" x14ac:dyDescent="0.2">
      <c r="M1106" s="114"/>
    </row>
    <row r="1107" spans="13:13" x14ac:dyDescent="0.2">
      <c r="M1107" s="114"/>
    </row>
    <row r="1108" spans="13:13" x14ac:dyDescent="0.2">
      <c r="M1108" s="114"/>
    </row>
    <row r="1109" spans="13:13" x14ac:dyDescent="0.2">
      <c r="M1109" s="114"/>
    </row>
    <row r="1110" spans="13:13" x14ac:dyDescent="0.2">
      <c r="M1110" s="114"/>
    </row>
    <row r="1111" spans="13:13" x14ac:dyDescent="0.2">
      <c r="M1111" s="114"/>
    </row>
    <row r="1112" spans="13:13" x14ac:dyDescent="0.2">
      <c r="M1112" s="114"/>
    </row>
    <row r="1113" spans="13:13" x14ac:dyDescent="0.2">
      <c r="M1113" s="114"/>
    </row>
    <row r="1114" spans="13:13" x14ac:dyDescent="0.2">
      <c r="M1114" s="114"/>
    </row>
    <row r="1115" spans="13:13" x14ac:dyDescent="0.2">
      <c r="M1115" s="114"/>
    </row>
    <row r="1116" spans="13:13" x14ac:dyDescent="0.2">
      <c r="M1116" s="114"/>
    </row>
    <row r="1117" spans="13:13" x14ac:dyDescent="0.2">
      <c r="M1117" s="114"/>
    </row>
    <row r="1118" spans="13:13" x14ac:dyDescent="0.2">
      <c r="M1118" s="114"/>
    </row>
    <row r="1119" spans="13:13" x14ac:dyDescent="0.2">
      <c r="M1119" s="114"/>
    </row>
    <row r="1120" spans="13:13" x14ac:dyDescent="0.2">
      <c r="M1120" s="114"/>
    </row>
    <row r="1121" spans="13:13" x14ac:dyDescent="0.2">
      <c r="M1121" s="114"/>
    </row>
    <row r="1122" spans="13:13" x14ac:dyDescent="0.2">
      <c r="M1122" s="114"/>
    </row>
    <row r="1123" spans="13:13" x14ac:dyDescent="0.2">
      <c r="M1123" s="114"/>
    </row>
    <row r="1124" spans="13:13" x14ac:dyDescent="0.2">
      <c r="M1124" s="114"/>
    </row>
    <row r="1125" spans="13:13" x14ac:dyDescent="0.2">
      <c r="M1125" s="114"/>
    </row>
    <row r="1126" spans="13:13" x14ac:dyDescent="0.2">
      <c r="M1126" s="114"/>
    </row>
    <row r="1127" spans="13:13" x14ac:dyDescent="0.2">
      <c r="M1127" s="114"/>
    </row>
    <row r="1128" spans="13:13" x14ac:dyDescent="0.2">
      <c r="M1128" s="114"/>
    </row>
    <row r="1129" spans="13:13" x14ac:dyDescent="0.2">
      <c r="M1129" s="114"/>
    </row>
    <row r="1130" spans="13:13" x14ac:dyDescent="0.2">
      <c r="M1130" s="114"/>
    </row>
    <row r="1131" spans="13:13" x14ac:dyDescent="0.2">
      <c r="M1131" s="114"/>
    </row>
    <row r="1132" spans="13:13" x14ac:dyDescent="0.2">
      <c r="M1132" s="114"/>
    </row>
    <row r="1133" spans="13:13" x14ac:dyDescent="0.2">
      <c r="M1133" s="114"/>
    </row>
    <row r="1134" spans="13:13" x14ac:dyDescent="0.2">
      <c r="M1134" s="114"/>
    </row>
    <row r="1135" spans="13:13" x14ac:dyDescent="0.2">
      <c r="M1135" s="114"/>
    </row>
    <row r="1136" spans="13:13" x14ac:dyDescent="0.2">
      <c r="M1136" s="114"/>
    </row>
    <row r="1137" spans="13:13" x14ac:dyDescent="0.2">
      <c r="M1137" s="114"/>
    </row>
    <row r="1138" spans="13:13" x14ac:dyDescent="0.2">
      <c r="M1138" s="114"/>
    </row>
    <row r="1139" spans="13:13" x14ac:dyDescent="0.2">
      <c r="M1139" s="114"/>
    </row>
    <row r="1140" spans="13:13" x14ac:dyDescent="0.2">
      <c r="M1140" s="114"/>
    </row>
    <row r="1141" spans="13:13" x14ac:dyDescent="0.2">
      <c r="M1141" s="114"/>
    </row>
    <row r="1142" spans="13:13" x14ac:dyDescent="0.2">
      <c r="M1142" s="114"/>
    </row>
    <row r="1143" spans="13:13" x14ac:dyDescent="0.2">
      <c r="M1143" s="114"/>
    </row>
    <row r="1144" spans="13:13" x14ac:dyDescent="0.2">
      <c r="M1144" s="114"/>
    </row>
    <row r="1145" spans="13:13" x14ac:dyDescent="0.2">
      <c r="M1145" s="114"/>
    </row>
    <row r="1146" spans="13:13" x14ac:dyDescent="0.2">
      <c r="M1146" s="114"/>
    </row>
    <row r="1147" spans="13:13" x14ac:dyDescent="0.2">
      <c r="M1147" s="114"/>
    </row>
    <row r="1148" spans="13:13" x14ac:dyDescent="0.2">
      <c r="M1148" s="114"/>
    </row>
    <row r="1149" spans="13:13" x14ac:dyDescent="0.2">
      <c r="M1149" s="114"/>
    </row>
    <row r="1150" spans="13:13" x14ac:dyDescent="0.2">
      <c r="M1150" s="114"/>
    </row>
    <row r="1151" spans="13:13" x14ac:dyDescent="0.2">
      <c r="M1151" s="114"/>
    </row>
    <row r="1152" spans="13:13" x14ac:dyDescent="0.2">
      <c r="M1152" s="114"/>
    </row>
    <row r="1153" spans="13:13" x14ac:dyDescent="0.2">
      <c r="M1153" s="114"/>
    </row>
    <row r="1154" spans="13:13" x14ac:dyDescent="0.2">
      <c r="M1154" s="114"/>
    </row>
    <row r="1155" spans="13:13" x14ac:dyDescent="0.2">
      <c r="M1155" s="114"/>
    </row>
    <row r="1156" spans="13:13" x14ac:dyDescent="0.2">
      <c r="M1156" s="114"/>
    </row>
    <row r="1157" spans="13:13" x14ac:dyDescent="0.2">
      <c r="M1157" s="114"/>
    </row>
    <row r="1158" spans="13:13" x14ac:dyDescent="0.2">
      <c r="M1158" s="114"/>
    </row>
    <row r="1159" spans="13:13" x14ac:dyDescent="0.2">
      <c r="M1159" s="114"/>
    </row>
    <row r="1160" spans="13:13" x14ac:dyDescent="0.2">
      <c r="M1160" s="114"/>
    </row>
    <row r="1161" spans="13:13" x14ac:dyDescent="0.2">
      <c r="M1161" s="114"/>
    </row>
    <row r="1162" spans="13:13" x14ac:dyDescent="0.2">
      <c r="M1162" s="114"/>
    </row>
    <row r="1163" spans="13:13" x14ac:dyDescent="0.2">
      <c r="M1163" s="114"/>
    </row>
    <row r="1164" spans="13:13" x14ac:dyDescent="0.2">
      <c r="M1164" s="114"/>
    </row>
    <row r="1165" spans="13:13" x14ac:dyDescent="0.2">
      <c r="M1165" s="114"/>
    </row>
    <row r="1166" spans="13:13" x14ac:dyDescent="0.2">
      <c r="M1166" s="114"/>
    </row>
    <row r="1167" spans="13:13" x14ac:dyDescent="0.2">
      <c r="M1167" s="114"/>
    </row>
    <row r="1168" spans="13:13" x14ac:dyDescent="0.2">
      <c r="M1168" s="114"/>
    </row>
    <row r="1169" spans="13:13" x14ac:dyDescent="0.2">
      <c r="M1169" s="114"/>
    </row>
    <row r="1170" spans="13:13" x14ac:dyDescent="0.2">
      <c r="M1170" s="114"/>
    </row>
    <row r="1171" spans="13:13" x14ac:dyDescent="0.2">
      <c r="M1171" s="114"/>
    </row>
    <row r="1172" spans="13:13" x14ac:dyDescent="0.2">
      <c r="M1172" s="114"/>
    </row>
    <row r="1173" spans="13:13" x14ac:dyDescent="0.2">
      <c r="M1173" s="114"/>
    </row>
    <row r="1174" spans="13:13" x14ac:dyDescent="0.2">
      <c r="M1174" s="114"/>
    </row>
    <row r="1175" spans="13:13" x14ac:dyDescent="0.2">
      <c r="M1175" s="114"/>
    </row>
    <row r="1176" spans="13:13" x14ac:dyDescent="0.2">
      <c r="M1176" s="114"/>
    </row>
    <row r="1177" spans="13:13" x14ac:dyDescent="0.2">
      <c r="M1177" s="114"/>
    </row>
    <row r="1178" spans="13:13" x14ac:dyDescent="0.2">
      <c r="M1178" s="114"/>
    </row>
    <row r="1179" spans="13:13" x14ac:dyDescent="0.2">
      <c r="M1179" s="114"/>
    </row>
    <row r="1180" spans="13:13" x14ac:dyDescent="0.2">
      <c r="M1180" s="114"/>
    </row>
    <row r="1181" spans="13:13" x14ac:dyDescent="0.2">
      <c r="M1181" s="114"/>
    </row>
    <row r="1182" spans="13:13" x14ac:dyDescent="0.2">
      <c r="M1182" s="114"/>
    </row>
    <row r="1183" spans="13:13" x14ac:dyDescent="0.2">
      <c r="M1183" s="114"/>
    </row>
    <row r="1184" spans="13:13" x14ac:dyDescent="0.2">
      <c r="M1184" s="114"/>
    </row>
    <row r="1185" spans="13:13" x14ac:dyDescent="0.2">
      <c r="M1185" s="114"/>
    </row>
    <row r="1186" spans="13:13" x14ac:dyDescent="0.2">
      <c r="M1186" s="114"/>
    </row>
    <row r="1187" spans="13:13" x14ac:dyDescent="0.2">
      <c r="M1187" s="114"/>
    </row>
    <row r="1188" spans="13:13" x14ac:dyDescent="0.2">
      <c r="M1188" s="114"/>
    </row>
    <row r="1189" spans="13:13" x14ac:dyDescent="0.2">
      <c r="M1189" s="114"/>
    </row>
    <row r="1190" spans="13:13" x14ac:dyDescent="0.2">
      <c r="M1190" s="114"/>
    </row>
    <row r="1191" spans="13:13" x14ac:dyDescent="0.2">
      <c r="M1191" s="114"/>
    </row>
    <row r="1192" spans="13:13" x14ac:dyDescent="0.2">
      <c r="M1192" s="114"/>
    </row>
    <row r="1193" spans="13:13" x14ac:dyDescent="0.2">
      <c r="M1193" s="114"/>
    </row>
    <row r="1194" spans="13:13" x14ac:dyDescent="0.2">
      <c r="M1194" s="114"/>
    </row>
    <row r="1195" spans="13:13" x14ac:dyDescent="0.2">
      <c r="M1195" s="114"/>
    </row>
    <row r="1196" spans="13:13" x14ac:dyDescent="0.2">
      <c r="M1196" s="114"/>
    </row>
    <row r="1197" spans="13:13" x14ac:dyDescent="0.2">
      <c r="M1197" s="114"/>
    </row>
    <row r="1198" spans="13:13" x14ac:dyDescent="0.2">
      <c r="M1198" s="114"/>
    </row>
    <row r="1199" spans="13:13" x14ac:dyDescent="0.2">
      <c r="M1199" s="114"/>
    </row>
    <row r="1200" spans="13:13" x14ac:dyDescent="0.2">
      <c r="M1200" s="114"/>
    </row>
    <row r="1201" spans="13:13" x14ac:dyDescent="0.2">
      <c r="M1201" s="114"/>
    </row>
    <row r="1202" spans="13:13" x14ac:dyDescent="0.2">
      <c r="M1202" s="114"/>
    </row>
    <row r="1203" spans="13:13" x14ac:dyDescent="0.2">
      <c r="M1203" s="114"/>
    </row>
    <row r="1204" spans="13:13" x14ac:dyDescent="0.2">
      <c r="M1204" s="114"/>
    </row>
    <row r="1205" spans="13:13" x14ac:dyDescent="0.2">
      <c r="M1205" s="114"/>
    </row>
    <row r="1206" spans="13:13" x14ac:dyDescent="0.2">
      <c r="M1206" s="114"/>
    </row>
    <row r="1207" spans="13:13" x14ac:dyDescent="0.2">
      <c r="M1207" s="114"/>
    </row>
    <row r="1208" spans="13:13" x14ac:dyDescent="0.2">
      <c r="M1208" s="114"/>
    </row>
    <row r="1209" spans="13:13" x14ac:dyDescent="0.2">
      <c r="M1209" s="114"/>
    </row>
    <row r="1210" spans="13:13" x14ac:dyDescent="0.2">
      <c r="M1210" s="114"/>
    </row>
    <row r="1211" spans="13:13" x14ac:dyDescent="0.2">
      <c r="M1211" s="114"/>
    </row>
    <row r="1212" spans="13:13" x14ac:dyDescent="0.2">
      <c r="M1212" s="114"/>
    </row>
    <row r="1213" spans="13:13" x14ac:dyDescent="0.2">
      <c r="M1213" s="114"/>
    </row>
    <row r="1214" spans="13:13" x14ac:dyDescent="0.2">
      <c r="M1214" s="114"/>
    </row>
    <row r="1215" spans="13:13" x14ac:dyDescent="0.2">
      <c r="M1215" s="114"/>
    </row>
    <row r="1216" spans="13:13" x14ac:dyDescent="0.2">
      <c r="M1216" s="114"/>
    </row>
    <row r="1217" spans="13:13" x14ac:dyDescent="0.2">
      <c r="M1217" s="114"/>
    </row>
    <row r="1218" spans="13:13" x14ac:dyDescent="0.2">
      <c r="M1218" s="114"/>
    </row>
    <row r="1219" spans="13:13" x14ac:dyDescent="0.2">
      <c r="M1219" s="114"/>
    </row>
    <row r="1220" spans="13:13" x14ac:dyDescent="0.2">
      <c r="M1220" s="114"/>
    </row>
    <row r="1221" spans="13:13" x14ac:dyDescent="0.2">
      <c r="M1221" s="114"/>
    </row>
    <row r="1222" spans="13:13" x14ac:dyDescent="0.2">
      <c r="M1222" s="114"/>
    </row>
    <row r="1223" spans="13:13" x14ac:dyDescent="0.2">
      <c r="M1223" s="114"/>
    </row>
    <row r="1224" spans="13:13" x14ac:dyDescent="0.2">
      <c r="M1224" s="114"/>
    </row>
    <row r="1225" spans="13:13" x14ac:dyDescent="0.2">
      <c r="M1225" s="114"/>
    </row>
    <row r="1226" spans="13:13" x14ac:dyDescent="0.2">
      <c r="M1226" s="114"/>
    </row>
    <row r="1227" spans="13:13" x14ac:dyDescent="0.2">
      <c r="M1227" s="114"/>
    </row>
    <row r="1228" spans="13:13" x14ac:dyDescent="0.2">
      <c r="M1228" s="114"/>
    </row>
    <row r="1229" spans="13:13" x14ac:dyDescent="0.2">
      <c r="M1229" s="114"/>
    </row>
    <row r="1230" spans="13:13" x14ac:dyDescent="0.2">
      <c r="M1230" s="114"/>
    </row>
    <row r="1231" spans="13:13" x14ac:dyDescent="0.2">
      <c r="M1231" s="114"/>
    </row>
    <row r="1232" spans="13:13" x14ac:dyDescent="0.2">
      <c r="M1232" s="114"/>
    </row>
    <row r="1233" spans="13:13" x14ac:dyDescent="0.2">
      <c r="M1233" s="114"/>
    </row>
    <row r="1234" spans="13:13" x14ac:dyDescent="0.2">
      <c r="M1234" s="114"/>
    </row>
    <row r="1235" spans="13:13" x14ac:dyDescent="0.2">
      <c r="M1235" s="114"/>
    </row>
    <row r="1236" spans="13:13" x14ac:dyDescent="0.2">
      <c r="M1236" s="114"/>
    </row>
    <row r="1237" spans="13:13" x14ac:dyDescent="0.2">
      <c r="M1237" s="114"/>
    </row>
    <row r="1238" spans="13:13" x14ac:dyDescent="0.2">
      <c r="M1238" s="114"/>
    </row>
    <row r="1239" spans="13:13" x14ac:dyDescent="0.2">
      <c r="M1239" s="114"/>
    </row>
    <row r="1240" spans="13:13" x14ac:dyDescent="0.2">
      <c r="M1240" s="114"/>
    </row>
    <row r="1241" spans="13:13" x14ac:dyDescent="0.2">
      <c r="M1241" s="114"/>
    </row>
    <row r="1242" spans="13:13" x14ac:dyDescent="0.2">
      <c r="M1242" s="114"/>
    </row>
    <row r="1243" spans="13:13" x14ac:dyDescent="0.2">
      <c r="M1243" s="114"/>
    </row>
    <row r="1244" spans="13:13" x14ac:dyDescent="0.2">
      <c r="M1244" s="114"/>
    </row>
    <row r="1245" spans="13:13" x14ac:dyDescent="0.2">
      <c r="M1245" s="114"/>
    </row>
    <row r="1246" spans="13:13" x14ac:dyDescent="0.2">
      <c r="M1246" s="114"/>
    </row>
    <row r="1247" spans="13:13" x14ac:dyDescent="0.2">
      <c r="M1247" s="114"/>
    </row>
    <row r="1248" spans="13:13" x14ac:dyDescent="0.2">
      <c r="M1248" s="114"/>
    </row>
    <row r="1249" spans="13:13" x14ac:dyDescent="0.2">
      <c r="M1249" s="114"/>
    </row>
    <row r="1250" spans="13:13" x14ac:dyDescent="0.2">
      <c r="M1250" s="114"/>
    </row>
    <row r="1251" spans="13:13" x14ac:dyDescent="0.2">
      <c r="M1251" s="114"/>
    </row>
    <row r="1252" spans="13:13" x14ac:dyDescent="0.2">
      <c r="M1252" s="114"/>
    </row>
    <row r="1253" spans="13:13" x14ac:dyDescent="0.2">
      <c r="M1253" s="114"/>
    </row>
    <row r="1254" spans="13:13" x14ac:dyDescent="0.2">
      <c r="M1254" s="114"/>
    </row>
    <row r="1255" spans="13:13" x14ac:dyDescent="0.2">
      <c r="M1255" s="114"/>
    </row>
    <row r="1256" spans="13:13" x14ac:dyDescent="0.2">
      <c r="M1256" s="114"/>
    </row>
    <row r="1257" spans="13:13" x14ac:dyDescent="0.2">
      <c r="M1257" s="114"/>
    </row>
    <row r="1258" spans="13:13" x14ac:dyDescent="0.2">
      <c r="M1258" s="114"/>
    </row>
    <row r="1259" spans="13:13" x14ac:dyDescent="0.2">
      <c r="M1259" s="114"/>
    </row>
    <row r="1260" spans="13:13" x14ac:dyDescent="0.2">
      <c r="M1260" s="114"/>
    </row>
    <row r="1261" spans="13:13" x14ac:dyDescent="0.2">
      <c r="M1261" s="114"/>
    </row>
    <row r="1262" spans="13:13" x14ac:dyDescent="0.2">
      <c r="M1262" s="114"/>
    </row>
    <row r="1263" spans="13:13" x14ac:dyDescent="0.2">
      <c r="M1263" s="114"/>
    </row>
    <row r="1264" spans="13:13" x14ac:dyDescent="0.2">
      <c r="M1264" s="114"/>
    </row>
    <row r="1265" spans="13:13" x14ac:dyDescent="0.2">
      <c r="M1265" s="114"/>
    </row>
    <row r="1266" spans="13:13" x14ac:dyDescent="0.2">
      <c r="M1266" s="114"/>
    </row>
    <row r="1267" spans="13:13" x14ac:dyDescent="0.2">
      <c r="M1267" s="114"/>
    </row>
    <row r="1268" spans="13:13" x14ac:dyDescent="0.2">
      <c r="M1268" s="114"/>
    </row>
    <row r="1269" spans="13:13" x14ac:dyDescent="0.2">
      <c r="M1269" s="114"/>
    </row>
    <row r="1270" spans="13:13" x14ac:dyDescent="0.2">
      <c r="M1270" s="114"/>
    </row>
    <row r="1271" spans="13:13" x14ac:dyDescent="0.2">
      <c r="M1271" s="114"/>
    </row>
    <row r="1272" spans="13:13" x14ac:dyDescent="0.2">
      <c r="M1272" s="114"/>
    </row>
    <row r="1273" spans="13:13" x14ac:dyDescent="0.2">
      <c r="M1273" s="114"/>
    </row>
    <row r="1274" spans="13:13" x14ac:dyDescent="0.2">
      <c r="M1274" s="114"/>
    </row>
    <row r="1275" spans="13:13" x14ac:dyDescent="0.2">
      <c r="M1275" s="114"/>
    </row>
    <row r="1276" spans="13:13" x14ac:dyDescent="0.2">
      <c r="M1276" s="114"/>
    </row>
    <row r="1277" spans="13:13" x14ac:dyDescent="0.2">
      <c r="M1277" s="114"/>
    </row>
    <row r="1278" spans="13:13" x14ac:dyDescent="0.2">
      <c r="M1278" s="114"/>
    </row>
    <row r="1279" spans="13:13" x14ac:dyDescent="0.2">
      <c r="M1279" s="114"/>
    </row>
    <row r="1280" spans="13:13" x14ac:dyDescent="0.2">
      <c r="M1280" s="114"/>
    </row>
    <row r="1281" spans="13:13" x14ac:dyDescent="0.2">
      <c r="M1281" s="114"/>
    </row>
    <row r="1282" spans="13:13" x14ac:dyDescent="0.2">
      <c r="M1282" s="114"/>
    </row>
    <row r="1283" spans="13:13" x14ac:dyDescent="0.2">
      <c r="M1283" s="114"/>
    </row>
    <row r="1284" spans="13:13" x14ac:dyDescent="0.2">
      <c r="M1284" s="114"/>
    </row>
    <row r="1285" spans="13:13" x14ac:dyDescent="0.2">
      <c r="M1285" s="114"/>
    </row>
    <row r="1286" spans="13:13" x14ac:dyDescent="0.2">
      <c r="M1286" s="114"/>
    </row>
    <row r="1287" spans="13:13" x14ac:dyDescent="0.2">
      <c r="M1287" s="114"/>
    </row>
    <row r="1288" spans="13:13" x14ac:dyDescent="0.2">
      <c r="M1288" s="114"/>
    </row>
    <row r="1289" spans="13:13" x14ac:dyDescent="0.2">
      <c r="M1289" s="114"/>
    </row>
    <row r="1290" spans="13:13" x14ac:dyDescent="0.2">
      <c r="M1290" s="114"/>
    </row>
    <row r="1291" spans="13:13" x14ac:dyDescent="0.2">
      <c r="M1291" s="114"/>
    </row>
    <row r="1292" spans="13:13" x14ac:dyDescent="0.2">
      <c r="M1292" s="114"/>
    </row>
    <row r="1293" spans="13:13" x14ac:dyDescent="0.2">
      <c r="M1293" s="114"/>
    </row>
    <row r="1294" spans="13:13" x14ac:dyDescent="0.2">
      <c r="M1294" s="114"/>
    </row>
    <row r="1295" spans="13:13" x14ac:dyDescent="0.2">
      <c r="M1295" s="114"/>
    </row>
    <row r="1296" spans="13:13" x14ac:dyDescent="0.2">
      <c r="M1296" s="114"/>
    </row>
    <row r="1297" spans="13:13" x14ac:dyDescent="0.2">
      <c r="M1297" s="114"/>
    </row>
    <row r="1298" spans="13:13" x14ac:dyDescent="0.2">
      <c r="M1298" s="114"/>
    </row>
    <row r="1299" spans="13:13" x14ac:dyDescent="0.2">
      <c r="M1299" s="114"/>
    </row>
    <row r="1300" spans="13:13" x14ac:dyDescent="0.2">
      <c r="M1300" s="114"/>
    </row>
    <row r="1301" spans="13:13" x14ac:dyDescent="0.2">
      <c r="M1301" s="114"/>
    </row>
    <row r="1302" spans="13:13" x14ac:dyDescent="0.2">
      <c r="M1302" s="114"/>
    </row>
    <row r="1303" spans="13:13" x14ac:dyDescent="0.2">
      <c r="M1303" s="114"/>
    </row>
    <row r="1304" spans="13:13" x14ac:dyDescent="0.2">
      <c r="M1304" s="114"/>
    </row>
    <row r="1305" spans="13:13" x14ac:dyDescent="0.2">
      <c r="M1305" s="114"/>
    </row>
    <row r="1306" spans="13:13" x14ac:dyDescent="0.2">
      <c r="M1306" s="114"/>
    </row>
    <row r="1307" spans="13:13" x14ac:dyDescent="0.2">
      <c r="M1307" s="114"/>
    </row>
    <row r="1308" spans="13:13" x14ac:dyDescent="0.2">
      <c r="M1308" s="114"/>
    </row>
    <row r="1309" spans="13:13" x14ac:dyDescent="0.2">
      <c r="M1309" s="114"/>
    </row>
    <row r="1310" spans="13:13" x14ac:dyDescent="0.2">
      <c r="M1310" s="114"/>
    </row>
    <row r="1311" spans="13:13" x14ac:dyDescent="0.2">
      <c r="M1311" s="114"/>
    </row>
    <row r="1312" spans="13:13" x14ac:dyDescent="0.2">
      <c r="M1312" s="114"/>
    </row>
    <row r="1313" spans="13:13" x14ac:dyDescent="0.2">
      <c r="M1313" s="114"/>
    </row>
    <row r="1314" spans="13:13" x14ac:dyDescent="0.2">
      <c r="M1314" s="114"/>
    </row>
    <row r="1315" spans="13:13" x14ac:dyDescent="0.2">
      <c r="M1315" s="114"/>
    </row>
    <row r="1316" spans="13:13" x14ac:dyDescent="0.2">
      <c r="M1316" s="114"/>
    </row>
    <row r="1317" spans="13:13" x14ac:dyDescent="0.2">
      <c r="M1317" s="114"/>
    </row>
    <row r="1318" spans="13:13" x14ac:dyDescent="0.2">
      <c r="M1318" s="114"/>
    </row>
    <row r="1319" spans="13:13" x14ac:dyDescent="0.2">
      <c r="M1319" s="114"/>
    </row>
    <row r="1320" spans="13:13" x14ac:dyDescent="0.2">
      <c r="M1320" s="114"/>
    </row>
    <row r="1321" spans="13:13" x14ac:dyDescent="0.2">
      <c r="M1321" s="114"/>
    </row>
    <row r="1322" spans="13:13" x14ac:dyDescent="0.2">
      <c r="M1322" s="114"/>
    </row>
    <row r="1323" spans="13:13" x14ac:dyDescent="0.2">
      <c r="M1323" s="114"/>
    </row>
    <row r="1324" spans="13:13" x14ac:dyDescent="0.2">
      <c r="M1324" s="114"/>
    </row>
    <row r="1325" spans="13:13" x14ac:dyDescent="0.2">
      <c r="M1325" s="114"/>
    </row>
    <row r="1326" spans="13:13" x14ac:dyDescent="0.2">
      <c r="M1326" s="114"/>
    </row>
    <row r="1327" spans="13:13" x14ac:dyDescent="0.2">
      <c r="M1327" s="114"/>
    </row>
    <row r="1328" spans="13:13" x14ac:dyDescent="0.2">
      <c r="M1328" s="114"/>
    </row>
    <row r="1329" spans="13:13" x14ac:dyDescent="0.2">
      <c r="M1329" s="114"/>
    </row>
    <row r="1330" spans="13:13" x14ac:dyDescent="0.2">
      <c r="M1330" s="114"/>
    </row>
    <row r="1331" spans="13:13" x14ac:dyDescent="0.2">
      <c r="M1331" s="114"/>
    </row>
    <row r="1332" spans="13:13" x14ac:dyDescent="0.2">
      <c r="M1332" s="114"/>
    </row>
    <row r="1333" spans="13:13" x14ac:dyDescent="0.2">
      <c r="M1333" s="114"/>
    </row>
    <row r="1334" spans="13:13" x14ac:dyDescent="0.2">
      <c r="M1334" s="114"/>
    </row>
    <row r="1335" spans="13:13" x14ac:dyDescent="0.2">
      <c r="M1335" s="114"/>
    </row>
    <row r="1336" spans="13:13" x14ac:dyDescent="0.2">
      <c r="M1336" s="114"/>
    </row>
    <row r="1337" spans="13:13" x14ac:dyDescent="0.2">
      <c r="M1337" s="114"/>
    </row>
    <row r="1338" spans="13:13" x14ac:dyDescent="0.2">
      <c r="M1338" s="114"/>
    </row>
    <row r="1339" spans="13:13" x14ac:dyDescent="0.2">
      <c r="M1339" s="114"/>
    </row>
    <row r="1340" spans="13:13" x14ac:dyDescent="0.2">
      <c r="M1340" s="114"/>
    </row>
    <row r="1341" spans="13:13" x14ac:dyDescent="0.2">
      <c r="M1341" s="114"/>
    </row>
    <row r="1342" spans="13:13" x14ac:dyDescent="0.2">
      <c r="M1342" s="114"/>
    </row>
    <row r="1343" spans="13:13" x14ac:dyDescent="0.2">
      <c r="M1343" s="114"/>
    </row>
    <row r="1344" spans="13:13" x14ac:dyDescent="0.2">
      <c r="M1344" s="114"/>
    </row>
    <row r="1345" spans="13:13" x14ac:dyDescent="0.2">
      <c r="M1345" s="114"/>
    </row>
    <row r="1346" spans="13:13" x14ac:dyDescent="0.2">
      <c r="M1346" s="114"/>
    </row>
    <row r="1347" spans="13:13" x14ac:dyDescent="0.2">
      <c r="M1347" s="114"/>
    </row>
    <row r="1348" spans="13:13" x14ac:dyDescent="0.2">
      <c r="M1348" s="114"/>
    </row>
    <row r="1349" spans="13:13" x14ac:dyDescent="0.2">
      <c r="M1349" s="114"/>
    </row>
    <row r="1350" spans="13:13" x14ac:dyDescent="0.2">
      <c r="M1350" s="114"/>
    </row>
    <row r="1351" spans="13:13" x14ac:dyDescent="0.2">
      <c r="M1351" s="114"/>
    </row>
    <row r="1352" spans="13:13" x14ac:dyDescent="0.2">
      <c r="M1352" s="114"/>
    </row>
    <row r="1353" spans="13:13" x14ac:dyDescent="0.2">
      <c r="M1353" s="114"/>
    </row>
    <row r="1354" spans="13:13" x14ac:dyDescent="0.2">
      <c r="M1354" s="114"/>
    </row>
    <row r="1355" spans="13:13" x14ac:dyDescent="0.2">
      <c r="M1355" s="114"/>
    </row>
    <row r="1356" spans="13:13" x14ac:dyDescent="0.2">
      <c r="M1356" s="114"/>
    </row>
    <row r="1357" spans="13:13" x14ac:dyDescent="0.2">
      <c r="M1357" s="114"/>
    </row>
    <row r="1358" spans="13:13" x14ac:dyDescent="0.2">
      <c r="M1358" s="114"/>
    </row>
    <row r="1359" spans="13:13" x14ac:dyDescent="0.2">
      <c r="M1359" s="114"/>
    </row>
    <row r="1360" spans="13:13" x14ac:dyDescent="0.2">
      <c r="M1360" s="114"/>
    </row>
    <row r="1361" spans="13:13" x14ac:dyDescent="0.2">
      <c r="M1361" s="114"/>
    </row>
    <row r="1362" spans="13:13" x14ac:dyDescent="0.2">
      <c r="M1362" s="114"/>
    </row>
    <row r="1363" spans="13:13" x14ac:dyDescent="0.2">
      <c r="M1363" s="114"/>
    </row>
    <row r="1364" spans="13:13" x14ac:dyDescent="0.2">
      <c r="M1364" s="114"/>
    </row>
    <row r="1365" spans="13:13" x14ac:dyDescent="0.2">
      <c r="M1365" s="114"/>
    </row>
    <row r="1366" spans="13:13" x14ac:dyDescent="0.2">
      <c r="M1366" s="114"/>
    </row>
    <row r="1367" spans="13:13" x14ac:dyDescent="0.2">
      <c r="M1367" s="114"/>
    </row>
    <row r="1368" spans="13:13" x14ac:dyDescent="0.2">
      <c r="M1368" s="114"/>
    </row>
    <row r="1369" spans="13:13" x14ac:dyDescent="0.2">
      <c r="M1369" s="114"/>
    </row>
    <row r="1370" spans="13:13" x14ac:dyDescent="0.2">
      <c r="M1370" s="114"/>
    </row>
    <row r="1371" spans="13:13" x14ac:dyDescent="0.2">
      <c r="M1371" s="114"/>
    </row>
    <row r="1372" spans="13:13" x14ac:dyDescent="0.2">
      <c r="M1372" s="114"/>
    </row>
    <row r="1373" spans="13:13" x14ac:dyDescent="0.2">
      <c r="M1373" s="114"/>
    </row>
    <row r="1374" spans="13:13" x14ac:dyDescent="0.2">
      <c r="M1374" s="114"/>
    </row>
    <row r="1375" spans="13:13" x14ac:dyDescent="0.2">
      <c r="M1375" s="114"/>
    </row>
    <row r="1376" spans="13:13" x14ac:dyDescent="0.2">
      <c r="M1376" s="114"/>
    </row>
    <row r="1377" spans="13:13" x14ac:dyDescent="0.2">
      <c r="M1377" s="114"/>
    </row>
    <row r="1378" spans="13:13" x14ac:dyDescent="0.2">
      <c r="M1378" s="114"/>
    </row>
    <row r="1379" spans="13:13" x14ac:dyDescent="0.2">
      <c r="M1379" s="114"/>
    </row>
    <row r="1380" spans="13:13" x14ac:dyDescent="0.2">
      <c r="M1380" s="114"/>
    </row>
    <row r="1381" spans="13:13" x14ac:dyDescent="0.2">
      <c r="M1381" s="114"/>
    </row>
    <row r="1382" spans="13:13" x14ac:dyDescent="0.2">
      <c r="M1382" s="114"/>
    </row>
    <row r="1383" spans="13:13" x14ac:dyDescent="0.2">
      <c r="M1383" s="114"/>
    </row>
    <row r="1384" spans="13:13" x14ac:dyDescent="0.2">
      <c r="M1384" s="114"/>
    </row>
    <row r="1385" spans="13:13" x14ac:dyDescent="0.2">
      <c r="M1385" s="114"/>
    </row>
    <row r="1386" spans="13:13" x14ac:dyDescent="0.2">
      <c r="M1386" s="114"/>
    </row>
    <row r="1387" spans="13:13" x14ac:dyDescent="0.2">
      <c r="M1387" s="114"/>
    </row>
    <row r="1388" spans="13:13" x14ac:dyDescent="0.2">
      <c r="M1388" s="114"/>
    </row>
    <row r="1389" spans="13:13" x14ac:dyDescent="0.2">
      <c r="M1389" s="114"/>
    </row>
    <row r="1390" spans="13:13" x14ac:dyDescent="0.2">
      <c r="M1390" s="114"/>
    </row>
    <row r="1391" spans="13:13" x14ac:dyDescent="0.2">
      <c r="M1391" s="114"/>
    </row>
    <row r="1392" spans="13:13" x14ac:dyDescent="0.2">
      <c r="M1392" s="114"/>
    </row>
    <row r="1393" spans="13:13" x14ac:dyDescent="0.2">
      <c r="M1393" s="114"/>
    </row>
    <row r="1394" spans="13:13" x14ac:dyDescent="0.2">
      <c r="M1394" s="114"/>
    </row>
    <row r="1395" spans="13:13" x14ac:dyDescent="0.2">
      <c r="M1395" s="114"/>
    </row>
    <row r="1396" spans="13:13" x14ac:dyDescent="0.2">
      <c r="M1396" s="114"/>
    </row>
    <row r="1397" spans="13:13" x14ac:dyDescent="0.2">
      <c r="M1397" s="114"/>
    </row>
    <row r="1398" spans="13:13" x14ac:dyDescent="0.2">
      <c r="M1398" s="114"/>
    </row>
    <row r="1399" spans="13:13" x14ac:dyDescent="0.2">
      <c r="M1399" s="114"/>
    </row>
    <row r="1400" spans="13:13" x14ac:dyDescent="0.2">
      <c r="M1400" s="114"/>
    </row>
    <row r="1401" spans="13:13" x14ac:dyDescent="0.2">
      <c r="M1401" s="114"/>
    </row>
    <row r="1402" spans="13:13" x14ac:dyDescent="0.2">
      <c r="M1402" s="114"/>
    </row>
    <row r="1403" spans="13:13" x14ac:dyDescent="0.2">
      <c r="M1403" s="114"/>
    </row>
    <row r="1404" spans="13:13" x14ac:dyDescent="0.2">
      <c r="M1404" s="114"/>
    </row>
    <row r="1405" spans="13:13" x14ac:dyDescent="0.2">
      <c r="M1405" s="114"/>
    </row>
    <row r="1406" spans="13:13" x14ac:dyDescent="0.2">
      <c r="M1406" s="114"/>
    </row>
    <row r="1407" spans="13:13" x14ac:dyDescent="0.2">
      <c r="M1407" s="114"/>
    </row>
    <row r="1408" spans="13:13" x14ac:dyDescent="0.2">
      <c r="M1408" s="114"/>
    </row>
    <row r="1409" spans="13:13" x14ac:dyDescent="0.2">
      <c r="M1409" s="114"/>
    </row>
    <row r="1410" spans="13:13" x14ac:dyDescent="0.2">
      <c r="M1410" s="114"/>
    </row>
    <row r="1411" spans="13:13" x14ac:dyDescent="0.2">
      <c r="M1411" s="114"/>
    </row>
    <row r="1412" spans="13:13" x14ac:dyDescent="0.2">
      <c r="M1412" s="114"/>
    </row>
    <row r="1413" spans="13:13" x14ac:dyDescent="0.2">
      <c r="M1413" s="114"/>
    </row>
    <row r="1414" spans="13:13" x14ac:dyDescent="0.2">
      <c r="M1414" s="114"/>
    </row>
    <row r="1415" spans="13:13" x14ac:dyDescent="0.2">
      <c r="M1415" s="114"/>
    </row>
    <row r="1416" spans="13:13" x14ac:dyDescent="0.2">
      <c r="M1416" s="114"/>
    </row>
    <row r="1417" spans="13:13" x14ac:dyDescent="0.2">
      <c r="M1417" s="114"/>
    </row>
    <row r="1418" spans="13:13" x14ac:dyDescent="0.2">
      <c r="M1418" s="114"/>
    </row>
    <row r="1419" spans="13:13" x14ac:dyDescent="0.2">
      <c r="M1419" s="114"/>
    </row>
    <row r="1420" spans="13:13" x14ac:dyDescent="0.2">
      <c r="M1420" s="114"/>
    </row>
    <row r="1421" spans="13:13" x14ac:dyDescent="0.2">
      <c r="M1421" s="114"/>
    </row>
    <row r="1422" spans="13:13" x14ac:dyDescent="0.2">
      <c r="M1422" s="114"/>
    </row>
    <row r="1423" spans="13:13" x14ac:dyDescent="0.2">
      <c r="M1423" s="114"/>
    </row>
    <row r="1424" spans="13:13" x14ac:dyDescent="0.2">
      <c r="M1424" s="114"/>
    </row>
    <row r="1425" spans="13:13" x14ac:dyDescent="0.2">
      <c r="M1425" s="114"/>
    </row>
    <row r="1426" spans="13:13" x14ac:dyDescent="0.2">
      <c r="M1426" s="114"/>
    </row>
    <row r="1427" spans="13:13" x14ac:dyDescent="0.2">
      <c r="M1427" s="114"/>
    </row>
    <row r="1428" spans="13:13" x14ac:dyDescent="0.2">
      <c r="M1428" s="114"/>
    </row>
    <row r="1429" spans="13:13" x14ac:dyDescent="0.2">
      <c r="M1429" s="114"/>
    </row>
    <row r="1430" spans="13:13" x14ac:dyDescent="0.2">
      <c r="M1430" s="114"/>
    </row>
    <row r="1431" spans="13:13" x14ac:dyDescent="0.2">
      <c r="M1431" s="114"/>
    </row>
    <row r="1432" spans="13:13" x14ac:dyDescent="0.2">
      <c r="M1432" s="114"/>
    </row>
    <row r="1433" spans="13:13" x14ac:dyDescent="0.2">
      <c r="M1433" s="114"/>
    </row>
    <row r="1434" spans="13:13" x14ac:dyDescent="0.2">
      <c r="M1434" s="114"/>
    </row>
    <row r="1435" spans="13:13" x14ac:dyDescent="0.2">
      <c r="M1435" s="114"/>
    </row>
    <row r="1436" spans="13:13" x14ac:dyDescent="0.2">
      <c r="M1436" s="114"/>
    </row>
    <row r="1437" spans="13:13" x14ac:dyDescent="0.2">
      <c r="M1437" s="114"/>
    </row>
    <row r="1438" spans="13:13" x14ac:dyDescent="0.2">
      <c r="M1438" s="114"/>
    </row>
    <row r="1439" spans="13:13" x14ac:dyDescent="0.2">
      <c r="M1439" s="114"/>
    </row>
    <row r="1440" spans="13:13" x14ac:dyDescent="0.2">
      <c r="M1440" s="114"/>
    </row>
    <row r="1441" spans="13:13" x14ac:dyDescent="0.2">
      <c r="M1441" s="114"/>
    </row>
    <row r="1442" spans="13:13" x14ac:dyDescent="0.2">
      <c r="M1442" s="114"/>
    </row>
    <row r="1443" spans="13:13" x14ac:dyDescent="0.2">
      <c r="M1443" s="114"/>
    </row>
    <row r="1444" spans="13:13" x14ac:dyDescent="0.2">
      <c r="M1444" s="114"/>
    </row>
    <row r="1445" spans="13:13" x14ac:dyDescent="0.2">
      <c r="M1445" s="114"/>
    </row>
    <row r="1446" spans="13:13" x14ac:dyDescent="0.2">
      <c r="M1446" s="114"/>
    </row>
    <row r="1447" spans="13:13" x14ac:dyDescent="0.2">
      <c r="M1447" s="114"/>
    </row>
    <row r="1448" spans="13:13" x14ac:dyDescent="0.2">
      <c r="M1448" s="114"/>
    </row>
    <row r="1449" spans="13:13" x14ac:dyDescent="0.2">
      <c r="M1449" s="114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AB85"/>
  <sheetViews>
    <sheetView workbookViewId="0"/>
  </sheetViews>
  <sheetFormatPr defaultRowHeight="11.25" x14ac:dyDescent="0.2"/>
  <cols>
    <col min="1" max="1" width="3.28515625" style="43" customWidth="1"/>
    <col min="2" max="2" width="24" style="43" customWidth="1"/>
    <col min="3" max="3" width="24.140625" style="43" customWidth="1"/>
    <col min="4" max="4" width="11.85546875" style="43" customWidth="1"/>
    <col min="5" max="5" width="11.28515625" style="43" customWidth="1"/>
    <col min="6" max="6" width="7.7109375" style="43" customWidth="1"/>
    <col min="7" max="10" width="9.140625" style="43"/>
    <col min="11" max="11" width="9.42578125" style="43" customWidth="1"/>
    <col min="12" max="13" width="9.140625" style="43"/>
    <col min="14" max="14" width="10" style="43" bestFit="1" customWidth="1"/>
    <col min="15" max="15" width="9.140625" style="43"/>
    <col min="16" max="16" width="9.42578125" style="43" customWidth="1"/>
    <col min="17" max="17" width="11.28515625" style="43" customWidth="1"/>
    <col min="18" max="18" width="9.28515625" style="43" customWidth="1"/>
    <col min="19" max="19" width="8.140625" style="43" customWidth="1"/>
    <col min="20" max="20" width="18.42578125" style="43" customWidth="1"/>
    <col min="21" max="21" width="14.42578125" style="43" customWidth="1"/>
    <col min="22" max="23" width="9.140625" style="43"/>
    <col min="24" max="24" width="10.28515625" style="43" customWidth="1"/>
    <col min="25" max="26" width="9.140625" style="43"/>
    <col min="27" max="27" width="13.42578125" style="43" customWidth="1"/>
    <col min="28" max="16384" width="9.140625" style="43"/>
  </cols>
  <sheetData>
    <row r="1" spans="2:28" ht="15.75" x14ac:dyDescent="0.25">
      <c r="B1" s="35" t="s">
        <v>217</v>
      </c>
    </row>
    <row r="2" spans="2:28" x14ac:dyDescent="0.2">
      <c r="F2" s="43" t="s">
        <v>173</v>
      </c>
      <c r="H2" s="54">
        <v>1</v>
      </c>
      <c r="I2" s="43" t="s">
        <v>289</v>
      </c>
    </row>
    <row r="3" spans="2:28" x14ac:dyDescent="0.2">
      <c r="F3" s="43" t="s">
        <v>182</v>
      </c>
      <c r="H3" s="58">
        <v>0.45865001003832001</v>
      </c>
      <c r="I3" s="43" t="s">
        <v>183</v>
      </c>
    </row>
    <row r="4" spans="2:28" x14ac:dyDescent="0.2">
      <c r="N4" s="47"/>
    </row>
    <row r="5" spans="2:28" x14ac:dyDescent="0.2">
      <c r="N5" s="109"/>
    </row>
    <row r="6" spans="2:28" ht="12" thickBot="1" x14ac:dyDescent="0.25"/>
    <row r="7" spans="2:28" x14ac:dyDescent="0.2">
      <c r="B7" s="44" t="s">
        <v>108</v>
      </c>
      <c r="C7" s="45" t="s">
        <v>116</v>
      </c>
      <c r="D7" s="93" t="s">
        <v>156</v>
      </c>
      <c r="E7" s="44" t="s">
        <v>153</v>
      </c>
      <c r="F7" s="37" t="s">
        <v>159</v>
      </c>
      <c r="G7" s="64"/>
      <c r="H7" s="64"/>
      <c r="I7" s="64"/>
      <c r="J7" s="64"/>
      <c r="K7" s="64"/>
      <c r="L7" s="64"/>
      <c r="M7" s="64"/>
      <c r="N7" s="64"/>
      <c r="O7" s="64"/>
      <c r="P7" s="64" t="s">
        <v>186</v>
      </c>
      <c r="Q7" s="64"/>
      <c r="R7" s="106" t="s">
        <v>187</v>
      </c>
      <c r="S7" s="64"/>
      <c r="T7" s="64"/>
      <c r="U7" s="64"/>
      <c r="V7" s="64"/>
      <c r="W7" s="64"/>
      <c r="X7" s="64"/>
      <c r="Y7" s="64"/>
      <c r="Z7" s="64"/>
      <c r="AA7" s="53"/>
      <c r="AB7" s="103"/>
    </row>
    <row r="8" spans="2:28" x14ac:dyDescent="0.2">
      <c r="B8" s="46"/>
      <c r="C8" s="47"/>
      <c r="D8" s="94" t="s">
        <v>151</v>
      </c>
      <c r="E8" s="48" t="s">
        <v>154</v>
      </c>
      <c r="F8" s="46"/>
      <c r="G8" s="47"/>
      <c r="H8" s="47"/>
      <c r="I8" s="47"/>
      <c r="J8" s="47"/>
      <c r="K8" s="47"/>
      <c r="L8" s="47"/>
      <c r="M8" s="47"/>
      <c r="N8" s="47"/>
      <c r="O8" s="47"/>
      <c r="P8" s="47" t="s">
        <v>184</v>
      </c>
      <c r="Q8" s="47"/>
      <c r="R8" s="40" t="s">
        <v>189</v>
      </c>
      <c r="S8" s="47"/>
      <c r="T8" s="47"/>
      <c r="U8" s="47"/>
      <c r="V8" s="47"/>
      <c r="W8" s="47"/>
      <c r="X8" s="47"/>
      <c r="Y8" s="47"/>
      <c r="Z8" s="47"/>
      <c r="AA8" s="52" t="s">
        <v>213</v>
      </c>
      <c r="AB8" s="81" t="s">
        <v>290</v>
      </c>
    </row>
    <row r="9" spans="2:28" x14ac:dyDescent="0.2">
      <c r="B9" s="46"/>
      <c r="C9" s="47"/>
      <c r="D9" s="81"/>
      <c r="E9" s="48" t="s">
        <v>155</v>
      </c>
      <c r="F9" s="46"/>
      <c r="G9" s="47"/>
      <c r="H9" s="47"/>
      <c r="I9" s="47"/>
      <c r="J9" s="47"/>
      <c r="K9" s="47"/>
      <c r="L9" s="40" t="s">
        <v>160</v>
      </c>
      <c r="M9" s="47"/>
      <c r="N9" s="47" t="s">
        <v>163</v>
      </c>
      <c r="O9" s="47" t="s">
        <v>179</v>
      </c>
      <c r="P9" s="47" t="s">
        <v>185</v>
      </c>
      <c r="Q9" s="47" t="s">
        <v>191</v>
      </c>
      <c r="R9" s="40" t="s">
        <v>194</v>
      </c>
      <c r="S9" s="47"/>
      <c r="T9" s="47"/>
      <c r="U9" s="47"/>
      <c r="V9" s="47" t="s">
        <v>252</v>
      </c>
      <c r="W9" s="47"/>
      <c r="X9" s="47"/>
      <c r="Y9" s="47"/>
      <c r="Z9" s="47"/>
      <c r="AA9" s="52" t="s">
        <v>214</v>
      </c>
      <c r="AB9" s="81" t="s">
        <v>291</v>
      </c>
    </row>
    <row r="10" spans="2:28" x14ac:dyDescent="0.2">
      <c r="B10" s="46"/>
      <c r="C10" s="47"/>
      <c r="D10" s="81" t="s">
        <v>152</v>
      </c>
      <c r="E10" s="48" t="s">
        <v>150</v>
      </c>
      <c r="F10" s="38" t="s">
        <v>195</v>
      </c>
      <c r="G10" s="40" t="s">
        <v>207</v>
      </c>
      <c r="H10" s="40" t="s">
        <v>54</v>
      </c>
      <c r="I10" s="40" t="s">
        <v>160</v>
      </c>
      <c r="J10" s="40" t="s">
        <v>161</v>
      </c>
      <c r="K10" s="47" t="s">
        <v>174</v>
      </c>
      <c r="L10" s="40" t="s">
        <v>162</v>
      </c>
      <c r="M10" s="47" t="s">
        <v>176</v>
      </c>
      <c r="N10" s="40" t="s">
        <v>168</v>
      </c>
      <c r="O10" s="47" t="s">
        <v>94</v>
      </c>
      <c r="P10" s="47" t="s">
        <v>190</v>
      </c>
      <c r="Q10" s="40" t="s">
        <v>192</v>
      </c>
      <c r="R10" s="43" t="s">
        <v>292</v>
      </c>
      <c r="S10" s="40"/>
      <c r="T10" s="40"/>
      <c r="U10" s="40" t="s">
        <v>251</v>
      </c>
      <c r="V10" s="40" t="s">
        <v>253</v>
      </c>
      <c r="W10" s="40" t="s">
        <v>173</v>
      </c>
      <c r="X10" s="40" t="s">
        <v>208</v>
      </c>
      <c r="Y10" s="40" t="s">
        <v>208</v>
      </c>
      <c r="Z10" s="40" t="s">
        <v>209</v>
      </c>
      <c r="AA10" s="65" t="s">
        <v>215</v>
      </c>
      <c r="AB10" s="81" t="s">
        <v>166</v>
      </c>
    </row>
    <row r="11" spans="2:28" x14ac:dyDescent="0.2">
      <c r="B11" s="46"/>
      <c r="C11" s="47"/>
      <c r="D11" s="81"/>
      <c r="E11" s="48"/>
      <c r="F11" s="38" t="s">
        <v>164</v>
      </c>
      <c r="G11" s="40" t="s">
        <v>164</v>
      </c>
      <c r="H11" s="40" t="s">
        <v>165</v>
      </c>
      <c r="I11" s="40" t="s">
        <v>166</v>
      </c>
      <c r="J11" s="40" t="s">
        <v>167</v>
      </c>
      <c r="K11" s="40" t="s">
        <v>175</v>
      </c>
      <c r="L11" s="40" t="s">
        <v>61</v>
      </c>
      <c r="M11" s="40" t="s">
        <v>177</v>
      </c>
      <c r="N11" s="40" t="s">
        <v>177</v>
      </c>
      <c r="O11" s="47" t="s">
        <v>178</v>
      </c>
      <c r="P11" s="47" t="s">
        <v>94</v>
      </c>
      <c r="Q11" s="40" t="s">
        <v>193</v>
      </c>
      <c r="R11" s="43" t="s">
        <v>94</v>
      </c>
      <c r="S11" s="40" t="s">
        <v>188</v>
      </c>
      <c r="T11" s="40" t="s">
        <v>250</v>
      </c>
      <c r="U11" s="40" t="s">
        <v>197</v>
      </c>
      <c r="V11" s="40" t="s">
        <v>45</v>
      </c>
      <c r="W11" s="40" t="s">
        <v>325</v>
      </c>
      <c r="X11" s="40" t="s">
        <v>210</v>
      </c>
      <c r="Y11" s="40" t="s">
        <v>211</v>
      </c>
      <c r="Z11" s="40" t="s">
        <v>162</v>
      </c>
      <c r="AA11" s="65" t="s">
        <v>216</v>
      </c>
      <c r="AB11" s="81" t="s">
        <v>196</v>
      </c>
    </row>
    <row r="12" spans="2:28" ht="12" thickBot="1" x14ac:dyDescent="0.25">
      <c r="B12" s="49"/>
      <c r="C12" s="50"/>
      <c r="D12" s="81"/>
      <c r="E12" s="46"/>
      <c r="F12" s="38" t="s">
        <v>169</v>
      </c>
      <c r="G12" s="40" t="s">
        <v>169</v>
      </c>
      <c r="H12" s="40" t="s">
        <v>170</v>
      </c>
      <c r="I12" s="40" t="s">
        <v>171</v>
      </c>
      <c r="J12" s="40" t="s">
        <v>171</v>
      </c>
      <c r="K12" s="40" t="s">
        <v>170</v>
      </c>
      <c r="L12" s="40" t="s">
        <v>172</v>
      </c>
      <c r="M12" s="40" t="s">
        <v>170</v>
      </c>
      <c r="N12" s="40" t="s">
        <v>170</v>
      </c>
      <c r="O12" s="47"/>
      <c r="P12" s="47"/>
      <c r="Q12" s="40" t="s">
        <v>170</v>
      </c>
      <c r="R12" s="40" t="s">
        <v>170</v>
      </c>
      <c r="S12" s="40"/>
      <c r="T12" s="83"/>
      <c r="U12" s="47"/>
      <c r="V12" s="47"/>
      <c r="W12" s="47"/>
      <c r="X12" s="40" t="s">
        <v>212</v>
      </c>
      <c r="Y12" s="40" t="s">
        <v>212</v>
      </c>
      <c r="Z12" s="40" t="s">
        <v>212</v>
      </c>
      <c r="AA12" s="65" t="s">
        <v>212</v>
      </c>
      <c r="AB12" s="104"/>
    </row>
    <row r="13" spans="2:28" x14ac:dyDescent="0.2">
      <c r="B13" s="48" t="s">
        <v>109</v>
      </c>
      <c r="C13" s="51" t="s">
        <v>117</v>
      </c>
      <c r="D13" s="98" t="s">
        <v>158</v>
      </c>
      <c r="E13" s="55">
        <v>0.16300000000000001</v>
      </c>
      <c r="F13" s="76">
        <v>6115.7593285101466</v>
      </c>
      <c r="G13" s="77">
        <f>$H$2*F13</f>
        <v>6115.7593285101466</v>
      </c>
      <c r="H13" s="77">
        <v>14</v>
      </c>
      <c r="I13" s="77">
        <v>190</v>
      </c>
      <c r="J13" s="39">
        <v>0</v>
      </c>
      <c r="K13" s="77">
        <f>4*H13</f>
        <v>56</v>
      </c>
      <c r="L13" s="78">
        <f t="shared" ref="L13:L23" si="0">(H13*I13)/(60*1000)</f>
        <v>4.4333333333333336E-2</v>
      </c>
      <c r="M13" s="77">
        <f t="shared" ref="M13:M18" si="1">G13*H13</f>
        <v>85620.630599142052</v>
      </c>
      <c r="N13" s="77">
        <f>(365*24*60)-M13</f>
        <v>439979.36940085795</v>
      </c>
      <c r="O13" s="64" t="s">
        <v>180</v>
      </c>
      <c r="P13" s="79">
        <f t="shared" ref="P13:P45" si="2">IF(O13="YES",$H$3,1)</f>
        <v>1</v>
      </c>
      <c r="Q13" s="77">
        <f>((365*24*60)*P13)-(M13+(G13*K13))</f>
        <v>97496.847004289739</v>
      </c>
      <c r="R13" s="77">
        <f>Q13/G13</f>
        <v>15.941903820476343</v>
      </c>
      <c r="S13" s="78">
        <f>1/R13</f>
        <v>6.2727765219331252E-2</v>
      </c>
      <c r="T13" s="82" t="s">
        <v>219</v>
      </c>
      <c r="U13" s="64" t="s">
        <v>200</v>
      </c>
      <c r="V13" s="78">
        <v>1</v>
      </c>
      <c r="W13" s="64">
        <f>S13/V13</f>
        <v>6.2727765219331252E-2</v>
      </c>
      <c r="X13" s="77">
        <f>G13*L13</f>
        <v>271.13199689728316</v>
      </c>
      <c r="Y13" s="77">
        <f>((365*24*60)-M13)*J13/(60*1000)</f>
        <v>0</v>
      </c>
      <c r="Z13" s="77">
        <f>X13+Y13</f>
        <v>271.13199689728316</v>
      </c>
      <c r="AA13" s="80">
        <f t="shared" ref="AA13:AA45" si="3">Z13*E13</f>
        <v>44.194515494257153</v>
      </c>
      <c r="AB13" s="81">
        <v>0.8</v>
      </c>
    </row>
    <row r="14" spans="2:28" x14ac:dyDescent="0.2">
      <c r="B14" s="48"/>
      <c r="C14" s="51" t="s">
        <v>118</v>
      </c>
      <c r="D14" s="99" t="s">
        <v>157</v>
      </c>
      <c r="E14" s="56">
        <v>0.65100000000000002</v>
      </c>
      <c r="F14" s="66">
        <v>6115.7593285101466</v>
      </c>
      <c r="G14" s="67">
        <f t="shared" ref="G14:G45" si="4">$H$2*F14</f>
        <v>6115.7593285101466</v>
      </c>
      <c r="H14" s="47">
        <v>22</v>
      </c>
      <c r="I14" s="67">
        <v>190</v>
      </c>
      <c r="J14" s="42">
        <v>0</v>
      </c>
      <c r="K14" s="47">
        <f>2*H14</f>
        <v>44</v>
      </c>
      <c r="L14" s="68">
        <f t="shared" si="0"/>
        <v>6.9666666666666668E-2</v>
      </c>
      <c r="M14" s="67">
        <f t="shared" si="1"/>
        <v>134546.70522722322</v>
      </c>
      <c r="N14" s="67">
        <f>(365*24*60)-M14</f>
        <v>391053.29477277678</v>
      </c>
      <c r="O14" s="47" t="s">
        <v>180</v>
      </c>
      <c r="P14" s="69">
        <f t="shared" si="2"/>
        <v>1</v>
      </c>
      <c r="Q14" s="67">
        <f t="shared" ref="Q14:Q45" si="5">((365*24*60)*P14)-(M14+(G14*K14))</f>
        <v>121959.88431833033</v>
      </c>
      <c r="R14" s="67">
        <f t="shared" ref="R14:R45" si="6">Q14/G14</f>
        <v>19.941903820476345</v>
      </c>
      <c r="S14" s="68">
        <f t="shared" ref="S14:S45" si="7">1/R14</f>
        <v>5.0145663573665428E-2</v>
      </c>
      <c r="T14" s="82" t="s">
        <v>220</v>
      </c>
      <c r="U14" s="47" t="s">
        <v>200</v>
      </c>
      <c r="V14" s="68">
        <v>1</v>
      </c>
      <c r="W14" s="47">
        <f t="shared" ref="W14:W45" si="8">S14/V14</f>
        <v>5.0145663573665428E-2</v>
      </c>
      <c r="X14" s="67">
        <f t="shared" ref="X14:X45" si="9">G14*L14</f>
        <v>426.06456655287354</v>
      </c>
      <c r="Y14" s="67">
        <f t="shared" ref="Y14:Y45" si="10">((365*24*60)-M14)*J14/(60*1000)</f>
        <v>0</v>
      </c>
      <c r="Z14" s="67">
        <f t="shared" ref="Z14:Z45" si="11">X14+Y14</f>
        <v>426.06456655287354</v>
      </c>
      <c r="AA14" s="70">
        <f t="shared" si="3"/>
        <v>277.36803282592069</v>
      </c>
      <c r="AB14" s="81">
        <v>0.8</v>
      </c>
    </row>
    <row r="15" spans="2:28" x14ac:dyDescent="0.2">
      <c r="B15" s="48"/>
      <c r="C15" s="51" t="s">
        <v>119</v>
      </c>
      <c r="D15" s="99" t="s">
        <v>158</v>
      </c>
      <c r="E15" s="56">
        <v>0.43</v>
      </c>
      <c r="F15" s="66">
        <v>6115.7593285101466</v>
      </c>
      <c r="G15" s="67">
        <f t="shared" si="4"/>
        <v>6115.7593285101466</v>
      </c>
      <c r="H15" s="47">
        <v>18</v>
      </c>
      <c r="I15" s="67">
        <v>110</v>
      </c>
      <c r="J15" s="42">
        <v>0</v>
      </c>
      <c r="K15" s="47">
        <f>2*H15</f>
        <v>36</v>
      </c>
      <c r="L15" s="68">
        <f t="shared" si="0"/>
        <v>3.3000000000000002E-2</v>
      </c>
      <c r="M15" s="67">
        <f t="shared" si="1"/>
        <v>110083.66791318264</v>
      </c>
      <c r="N15" s="67">
        <f>(365*24*60)-M15</f>
        <v>415516.33208681736</v>
      </c>
      <c r="O15" s="47" t="s">
        <v>180</v>
      </c>
      <c r="P15" s="69">
        <f t="shared" si="2"/>
        <v>1</v>
      </c>
      <c r="Q15" s="67">
        <f t="shared" si="5"/>
        <v>195348.99626045208</v>
      </c>
      <c r="R15" s="67">
        <f t="shared" si="6"/>
        <v>31.941903820476345</v>
      </c>
      <c r="S15" s="68">
        <f t="shared" si="7"/>
        <v>3.1306837739551091E-2</v>
      </c>
      <c r="T15" s="82" t="s">
        <v>221</v>
      </c>
      <c r="U15" s="47" t="s">
        <v>200</v>
      </c>
      <c r="V15" s="68">
        <v>1</v>
      </c>
      <c r="W15" s="47">
        <f t="shared" si="8"/>
        <v>3.1306837739551091E-2</v>
      </c>
      <c r="X15" s="67">
        <f t="shared" si="9"/>
        <v>201.82005784083483</v>
      </c>
      <c r="Y15" s="67">
        <f t="shared" si="10"/>
        <v>0</v>
      </c>
      <c r="Z15" s="67">
        <f t="shared" si="11"/>
        <v>201.82005784083483</v>
      </c>
      <c r="AA15" s="70">
        <f t="shared" si="3"/>
        <v>86.78262487155898</v>
      </c>
      <c r="AB15" s="81">
        <v>0.8</v>
      </c>
    </row>
    <row r="16" spans="2:28" x14ac:dyDescent="0.2">
      <c r="B16" s="48"/>
      <c r="C16" s="51" t="s">
        <v>120</v>
      </c>
      <c r="D16" s="99" t="s">
        <v>158</v>
      </c>
      <c r="E16" s="56">
        <v>0.29099999999999998</v>
      </c>
      <c r="F16" s="66">
        <v>6115.7593285101466</v>
      </c>
      <c r="G16" s="67">
        <f t="shared" si="4"/>
        <v>6115.7593285101466</v>
      </c>
      <c r="H16" s="47">
        <v>20</v>
      </c>
      <c r="I16" s="67">
        <v>155</v>
      </c>
      <c r="J16" s="42">
        <v>0</v>
      </c>
      <c r="K16" s="47">
        <f>2*H16</f>
        <v>40</v>
      </c>
      <c r="L16" s="68">
        <f t="shared" si="0"/>
        <v>5.1666666666666666E-2</v>
      </c>
      <c r="M16" s="67">
        <f t="shared" si="1"/>
        <v>122315.18657020293</v>
      </c>
      <c r="N16" s="67">
        <f>(365*24*60)-M16</f>
        <v>403284.81342979707</v>
      </c>
      <c r="O16" s="47" t="s">
        <v>180</v>
      </c>
      <c r="P16" s="69">
        <f t="shared" si="2"/>
        <v>1</v>
      </c>
      <c r="Q16" s="67">
        <f>((365*24*60)*P16)-(M16+(G16*K16))</f>
        <v>158654.4402893912</v>
      </c>
      <c r="R16" s="67">
        <f t="shared" si="6"/>
        <v>25.941903820476345</v>
      </c>
      <c r="S16" s="68">
        <f t="shared" si="7"/>
        <v>3.8547672018222678E-2</v>
      </c>
      <c r="T16" s="82" t="s">
        <v>222</v>
      </c>
      <c r="U16" s="47" t="s">
        <v>200</v>
      </c>
      <c r="V16" s="68">
        <v>1</v>
      </c>
      <c r="W16" s="47">
        <f t="shared" si="8"/>
        <v>3.8547672018222678E-2</v>
      </c>
      <c r="X16" s="67">
        <f>G16*L16</f>
        <v>315.98089863969091</v>
      </c>
      <c r="Y16" s="67">
        <f t="shared" si="10"/>
        <v>0</v>
      </c>
      <c r="Z16" s="67">
        <f t="shared" si="11"/>
        <v>315.98089863969091</v>
      </c>
      <c r="AA16" s="70">
        <f t="shared" si="3"/>
        <v>91.950441504150049</v>
      </c>
      <c r="AB16" s="81">
        <v>0.8</v>
      </c>
    </row>
    <row r="17" spans="2:28" x14ac:dyDescent="0.2">
      <c r="B17" s="48" t="s">
        <v>110</v>
      </c>
      <c r="C17" s="51" t="s">
        <v>121</v>
      </c>
      <c r="D17" s="99" t="s">
        <v>157</v>
      </c>
      <c r="E17" s="56">
        <v>0.9</v>
      </c>
      <c r="F17" s="66">
        <v>1.0000000000000001E-5</v>
      </c>
      <c r="G17" s="67">
        <f t="shared" si="4"/>
        <v>1.0000000000000001E-5</v>
      </c>
      <c r="H17" s="47">
        <v>0</v>
      </c>
      <c r="I17" s="67">
        <v>0</v>
      </c>
      <c r="J17" s="42">
        <v>1</v>
      </c>
      <c r="K17" s="47">
        <v>0</v>
      </c>
      <c r="L17" s="68">
        <f t="shared" si="0"/>
        <v>0</v>
      </c>
      <c r="M17" s="67">
        <f t="shared" si="1"/>
        <v>0</v>
      </c>
      <c r="N17" s="67">
        <f>(365*24*60)-M17</f>
        <v>525600</v>
      </c>
      <c r="O17" s="47" t="s">
        <v>181</v>
      </c>
      <c r="P17" s="69">
        <f t="shared" si="2"/>
        <v>0.45865001003832001</v>
      </c>
      <c r="Q17" s="67">
        <f t="shared" si="5"/>
        <v>241066.44527614099</v>
      </c>
      <c r="R17" s="67">
        <f t="shared" si="6"/>
        <v>24106644527.614098</v>
      </c>
      <c r="S17" s="68">
        <f t="shared" si="7"/>
        <v>4.1482338981458108E-11</v>
      </c>
      <c r="T17" s="82" t="s">
        <v>223</v>
      </c>
      <c r="U17" s="47" t="s">
        <v>198</v>
      </c>
      <c r="V17" s="68">
        <v>1</v>
      </c>
      <c r="W17" s="47">
        <f t="shared" si="8"/>
        <v>4.1482338981458108E-11</v>
      </c>
      <c r="X17" s="67">
        <f t="shared" si="9"/>
        <v>0</v>
      </c>
      <c r="Y17" s="67">
        <f t="shared" si="10"/>
        <v>8.76</v>
      </c>
      <c r="Z17" s="67">
        <f t="shared" si="11"/>
        <v>8.76</v>
      </c>
      <c r="AA17" s="70">
        <f t="shared" si="3"/>
        <v>7.8840000000000003</v>
      </c>
      <c r="AB17" s="81">
        <v>1</v>
      </c>
    </row>
    <row r="18" spans="2:28" x14ac:dyDescent="0.2">
      <c r="B18" s="48"/>
      <c r="C18" s="51" t="s">
        <v>122</v>
      </c>
      <c r="D18" s="99" t="s">
        <v>157</v>
      </c>
      <c r="E18" s="56">
        <v>0.9</v>
      </c>
      <c r="F18" s="66">
        <v>1212.7628580967942</v>
      </c>
      <c r="G18" s="67">
        <f t="shared" si="4"/>
        <v>1212.7628580967942</v>
      </c>
      <c r="H18" s="47">
        <v>60</v>
      </c>
      <c r="I18" s="67">
        <v>15</v>
      </c>
      <c r="J18" s="42">
        <v>2</v>
      </c>
      <c r="K18" s="47">
        <v>0</v>
      </c>
      <c r="L18" s="68">
        <f t="shared" si="0"/>
        <v>1.4999999999999999E-2</v>
      </c>
      <c r="M18" s="67">
        <f t="shared" si="1"/>
        <v>72765.771485807651</v>
      </c>
      <c r="N18" s="67">
        <f t="shared" ref="N18:N45" si="12">(365*24*60)-M18</f>
        <v>452834.22851419233</v>
      </c>
      <c r="O18" s="47" t="s">
        <v>181</v>
      </c>
      <c r="P18" s="69">
        <f t="shared" si="2"/>
        <v>0.45865001003832001</v>
      </c>
      <c r="Q18" s="67">
        <f t="shared" si="5"/>
        <v>168300.67379033333</v>
      </c>
      <c r="R18" s="67">
        <f t="shared" si="6"/>
        <v>138.77459444499311</v>
      </c>
      <c r="S18" s="68">
        <f t="shared" si="7"/>
        <v>7.2059299038079753E-3</v>
      </c>
      <c r="T18" s="82" t="s">
        <v>224</v>
      </c>
      <c r="U18" s="47" t="s">
        <v>198</v>
      </c>
      <c r="V18" s="68">
        <v>1</v>
      </c>
      <c r="W18" s="47">
        <f t="shared" si="8"/>
        <v>7.2059299038079753E-3</v>
      </c>
      <c r="X18" s="67">
        <f t="shared" si="9"/>
        <v>18.191442871451912</v>
      </c>
      <c r="Y18" s="67">
        <f t="shared" si="10"/>
        <v>15.094474283806411</v>
      </c>
      <c r="Z18" s="67">
        <f t="shared" si="11"/>
        <v>33.285917155258325</v>
      </c>
      <c r="AA18" s="70">
        <f t="shared" si="3"/>
        <v>29.957325439732493</v>
      </c>
      <c r="AB18" s="81">
        <v>1</v>
      </c>
    </row>
    <row r="19" spans="2:28" x14ac:dyDescent="0.2">
      <c r="B19" s="48"/>
      <c r="C19" s="51" t="s">
        <v>123</v>
      </c>
      <c r="D19" s="99" t="s">
        <v>158</v>
      </c>
      <c r="E19" s="56">
        <v>0.9</v>
      </c>
      <c r="F19" s="66">
        <v>1.0000000000000001E-5</v>
      </c>
      <c r="G19" s="67">
        <f t="shared" si="4"/>
        <v>1.0000000000000001E-5</v>
      </c>
      <c r="H19" s="47">
        <v>0</v>
      </c>
      <c r="I19" s="67">
        <v>0</v>
      </c>
      <c r="J19" s="42">
        <v>2</v>
      </c>
      <c r="K19" s="47">
        <v>0</v>
      </c>
      <c r="L19" s="68">
        <f t="shared" si="0"/>
        <v>0</v>
      </c>
      <c r="M19" s="67">
        <f t="shared" ref="M19:M45" si="13">G19*H19</f>
        <v>0</v>
      </c>
      <c r="N19" s="67">
        <f t="shared" si="12"/>
        <v>525600</v>
      </c>
      <c r="O19" s="47" t="s">
        <v>180</v>
      </c>
      <c r="P19" s="69">
        <f t="shared" si="2"/>
        <v>1</v>
      </c>
      <c r="Q19" s="67">
        <f t="shared" si="5"/>
        <v>525600</v>
      </c>
      <c r="R19" s="67">
        <f t="shared" si="6"/>
        <v>52559999999.999992</v>
      </c>
      <c r="S19" s="68">
        <f t="shared" si="7"/>
        <v>1.9025875190258754E-11</v>
      </c>
      <c r="T19" s="82" t="s">
        <v>225</v>
      </c>
      <c r="U19" s="47" t="s">
        <v>200</v>
      </c>
      <c r="V19" s="68">
        <v>1</v>
      </c>
      <c r="W19" s="47">
        <f t="shared" si="8"/>
        <v>1.9025875190258754E-11</v>
      </c>
      <c r="X19" s="67">
        <f t="shared" si="9"/>
        <v>0</v>
      </c>
      <c r="Y19" s="67">
        <f t="shared" si="10"/>
        <v>17.52</v>
      </c>
      <c r="Z19" s="67">
        <f t="shared" si="11"/>
        <v>17.52</v>
      </c>
      <c r="AA19" s="70">
        <f t="shared" si="3"/>
        <v>15.768000000000001</v>
      </c>
      <c r="AB19" s="81">
        <v>1</v>
      </c>
    </row>
    <row r="20" spans="2:28" x14ac:dyDescent="0.2">
      <c r="B20" s="48"/>
      <c r="C20" s="51" t="s">
        <v>124</v>
      </c>
      <c r="D20" s="99" t="s">
        <v>157</v>
      </c>
      <c r="E20" s="56">
        <v>0.9</v>
      </c>
      <c r="F20" s="66">
        <v>1.0000000000000001E-5</v>
      </c>
      <c r="G20" s="67">
        <f t="shared" si="4"/>
        <v>1.0000000000000001E-5</v>
      </c>
      <c r="H20" s="47">
        <v>0</v>
      </c>
      <c r="I20" s="67">
        <v>0</v>
      </c>
      <c r="J20" s="42">
        <v>1</v>
      </c>
      <c r="K20" s="47">
        <v>0</v>
      </c>
      <c r="L20" s="68">
        <f t="shared" si="0"/>
        <v>0</v>
      </c>
      <c r="M20" s="67">
        <f t="shared" si="13"/>
        <v>0</v>
      </c>
      <c r="N20" s="67">
        <f t="shared" si="12"/>
        <v>525600</v>
      </c>
      <c r="O20" s="47" t="s">
        <v>181</v>
      </c>
      <c r="P20" s="69">
        <f t="shared" si="2"/>
        <v>0.45865001003832001</v>
      </c>
      <c r="Q20" s="67">
        <f t="shared" si="5"/>
        <v>241066.44527614099</v>
      </c>
      <c r="R20" s="67">
        <f t="shared" si="6"/>
        <v>24106644527.614098</v>
      </c>
      <c r="S20" s="68">
        <f t="shared" si="7"/>
        <v>4.1482338981458108E-11</v>
      </c>
      <c r="T20" s="82" t="s">
        <v>226</v>
      </c>
      <c r="U20" s="47" t="s">
        <v>198</v>
      </c>
      <c r="V20" s="68">
        <v>1</v>
      </c>
      <c r="W20" s="47">
        <f t="shared" si="8"/>
        <v>4.1482338981458108E-11</v>
      </c>
      <c r="X20" s="67">
        <f t="shared" si="9"/>
        <v>0</v>
      </c>
      <c r="Y20" s="67">
        <f t="shared" si="10"/>
        <v>8.76</v>
      </c>
      <c r="Z20" s="67">
        <f t="shared" si="11"/>
        <v>8.76</v>
      </c>
      <c r="AA20" s="70">
        <f t="shared" si="3"/>
        <v>7.8840000000000003</v>
      </c>
      <c r="AB20" s="81">
        <v>1</v>
      </c>
    </row>
    <row r="21" spans="2:28" x14ac:dyDescent="0.2">
      <c r="B21" s="48"/>
      <c r="C21" s="51" t="s">
        <v>125</v>
      </c>
      <c r="D21" s="99" t="s">
        <v>157</v>
      </c>
      <c r="E21" s="56">
        <v>0.9</v>
      </c>
      <c r="F21" s="66">
        <v>109.4255449998425</v>
      </c>
      <c r="G21" s="67">
        <f t="shared" si="4"/>
        <v>109.4255449998425</v>
      </c>
      <c r="H21" s="47">
        <v>60</v>
      </c>
      <c r="I21" s="67">
        <v>100</v>
      </c>
      <c r="J21" s="42">
        <v>9</v>
      </c>
      <c r="K21" s="47">
        <v>0</v>
      </c>
      <c r="L21" s="68">
        <f t="shared" si="0"/>
        <v>0.1</v>
      </c>
      <c r="M21" s="67">
        <f t="shared" si="13"/>
        <v>6565.5326999905501</v>
      </c>
      <c r="N21" s="67">
        <f t="shared" si="12"/>
        <v>519034.46730000945</v>
      </c>
      <c r="O21" s="47" t="s">
        <v>181</v>
      </c>
      <c r="P21" s="69">
        <f t="shared" si="2"/>
        <v>0.45865001003832001</v>
      </c>
      <c r="Q21" s="67">
        <f t="shared" si="5"/>
        <v>234500.91257615044</v>
      </c>
      <c r="R21" s="67">
        <f t="shared" si="6"/>
        <v>2143.0179998325616</v>
      </c>
      <c r="S21" s="68">
        <f t="shared" si="7"/>
        <v>4.6663163822148582E-4</v>
      </c>
      <c r="T21" s="82" t="s">
        <v>227</v>
      </c>
      <c r="U21" s="47" t="s">
        <v>198</v>
      </c>
      <c r="V21" s="68">
        <v>1</v>
      </c>
      <c r="W21" s="47">
        <f t="shared" si="8"/>
        <v>4.6663163822148582E-4</v>
      </c>
      <c r="X21" s="67">
        <f t="shared" si="9"/>
        <v>10.942554499984251</v>
      </c>
      <c r="Y21" s="67">
        <f t="shared" si="10"/>
        <v>77.855170095001412</v>
      </c>
      <c r="Z21" s="67">
        <f t="shared" si="11"/>
        <v>88.797724594985667</v>
      </c>
      <c r="AA21" s="70">
        <f t="shared" si="3"/>
        <v>79.917952135487099</v>
      </c>
      <c r="AB21" s="81">
        <v>1</v>
      </c>
    </row>
    <row r="22" spans="2:28" x14ac:dyDescent="0.2">
      <c r="B22" s="48"/>
      <c r="C22" s="51" t="s">
        <v>126</v>
      </c>
      <c r="D22" s="99" t="s">
        <v>157</v>
      </c>
      <c r="E22" s="57">
        <v>0.9</v>
      </c>
      <c r="F22" s="66">
        <v>35.459469210774678</v>
      </c>
      <c r="G22" s="67">
        <f t="shared" si="4"/>
        <v>35.459469210774678</v>
      </c>
      <c r="H22" s="47">
        <v>30</v>
      </c>
      <c r="I22" s="67">
        <v>1000</v>
      </c>
      <c r="J22" s="42">
        <v>0</v>
      </c>
      <c r="K22" s="47">
        <v>0</v>
      </c>
      <c r="L22" s="68">
        <f t="shared" si="0"/>
        <v>0.5</v>
      </c>
      <c r="M22" s="67">
        <f t="shared" si="13"/>
        <v>1063.7840763232402</v>
      </c>
      <c r="N22" s="67">
        <f t="shared" si="12"/>
        <v>524536.21592367673</v>
      </c>
      <c r="O22" s="47" t="s">
        <v>181</v>
      </c>
      <c r="P22" s="69">
        <f t="shared" si="2"/>
        <v>0.45865001003832001</v>
      </c>
      <c r="Q22" s="67">
        <f t="shared" si="5"/>
        <v>240002.66119981775</v>
      </c>
      <c r="R22" s="67">
        <f t="shared" si="6"/>
        <v>6768.3658707133382</v>
      </c>
      <c r="S22" s="68">
        <f t="shared" si="7"/>
        <v>1.4774615011977878E-4</v>
      </c>
      <c r="T22" s="82" t="s">
        <v>228</v>
      </c>
      <c r="U22" s="47" t="s">
        <v>201</v>
      </c>
      <c r="V22" s="68">
        <v>1.8464057565467505E-2</v>
      </c>
      <c r="W22" s="47">
        <f t="shared" si="8"/>
        <v>8.0018246041488605E-3</v>
      </c>
      <c r="X22" s="67">
        <f t="shared" si="9"/>
        <v>17.729734605387339</v>
      </c>
      <c r="Y22" s="67">
        <f t="shared" si="10"/>
        <v>0</v>
      </c>
      <c r="Z22" s="67">
        <f t="shared" si="11"/>
        <v>17.729734605387339</v>
      </c>
      <c r="AA22" s="70">
        <f t="shared" si="3"/>
        <v>15.956761144848606</v>
      </c>
      <c r="AB22" s="81">
        <v>1</v>
      </c>
    </row>
    <row r="23" spans="2:28" x14ac:dyDescent="0.2">
      <c r="B23" s="48"/>
      <c r="C23" s="51" t="s">
        <v>127</v>
      </c>
      <c r="D23" s="99" t="s">
        <v>157</v>
      </c>
      <c r="E23" s="57">
        <v>0.93700000000000006</v>
      </c>
      <c r="F23" s="66">
        <v>110.36759791853621</v>
      </c>
      <c r="G23" s="67">
        <f t="shared" si="4"/>
        <v>110.36759791853621</v>
      </c>
      <c r="H23" s="47">
        <v>20</v>
      </c>
      <c r="I23" s="67">
        <v>2000</v>
      </c>
      <c r="J23" s="42">
        <v>0</v>
      </c>
      <c r="K23" s="47">
        <v>0</v>
      </c>
      <c r="L23" s="68">
        <f t="shared" si="0"/>
        <v>0.66666666666666663</v>
      </c>
      <c r="M23" s="67">
        <f t="shared" si="13"/>
        <v>2207.3519583707239</v>
      </c>
      <c r="N23" s="67">
        <f t="shared" si="12"/>
        <v>523392.64804162929</v>
      </c>
      <c r="O23" s="47" t="s">
        <v>181</v>
      </c>
      <c r="P23" s="69">
        <f t="shared" si="2"/>
        <v>0.45865001003832001</v>
      </c>
      <c r="Q23" s="67">
        <f t="shared" si="5"/>
        <v>238859.09331777028</v>
      </c>
      <c r="R23" s="67">
        <f t="shared" si="6"/>
        <v>2164.2139343657309</v>
      </c>
      <c r="S23" s="68">
        <f t="shared" si="7"/>
        <v>4.6206152918661038E-4</v>
      </c>
      <c r="T23" s="82" t="s">
        <v>229</v>
      </c>
      <c r="U23" s="47" t="s">
        <v>202</v>
      </c>
      <c r="V23" s="68">
        <v>6.6462402697566564E-2</v>
      </c>
      <c r="W23" s="47">
        <f t="shared" si="8"/>
        <v>6.952224271656194E-3</v>
      </c>
      <c r="X23" s="67">
        <f t="shared" si="9"/>
        <v>73.578398612357461</v>
      </c>
      <c r="Y23" s="67">
        <f t="shared" si="10"/>
        <v>0</v>
      </c>
      <c r="Z23" s="67">
        <f t="shared" si="11"/>
        <v>73.578398612357461</v>
      </c>
      <c r="AA23" s="70">
        <f t="shared" si="3"/>
        <v>68.942959499778951</v>
      </c>
      <c r="AB23" s="81">
        <v>1</v>
      </c>
    </row>
    <row r="24" spans="2:28" x14ac:dyDescent="0.2">
      <c r="B24" s="48"/>
      <c r="C24" s="51" t="s">
        <v>128</v>
      </c>
      <c r="D24" s="99" t="s">
        <v>157</v>
      </c>
      <c r="E24" s="56">
        <v>0.2</v>
      </c>
      <c r="F24" s="66">
        <v>197.12358834843343</v>
      </c>
      <c r="G24" s="67">
        <f t="shared" si="4"/>
        <v>197.12358834843343</v>
      </c>
      <c r="H24" s="47">
        <v>31</v>
      </c>
      <c r="I24" s="67">
        <v>37</v>
      </c>
      <c r="J24" s="42">
        <v>3</v>
      </c>
      <c r="K24" s="47">
        <v>0</v>
      </c>
      <c r="L24" s="68">
        <f t="shared" ref="L24:L45" si="14">(H24*I24)/(60*1000)</f>
        <v>1.9116666666666667E-2</v>
      </c>
      <c r="M24" s="67">
        <f t="shared" si="13"/>
        <v>6110.8312388014365</v>
      </c>
      <c r="N24" s="67">
        <f t="shared" si="12"/>
        <v>519489.16876119858</v>
      </c>
      <c r="O24" s="47" t="s">
        <v>181</v>
      </c>
      <c r="P24" s="69">
        <f t="shared" si="2"/>
        <v>0.45865001003832001</v>
      </c>
      <c r="Q24" s="67">
        <f t="shared" si="5"/>
        <v>234955.61403733955</v>
      </c>
      <c r="R24" s="67">
        <f t="shared" si="6"/>
        <v>1191.9203379254373</v>
      </c>
      <c r="S24" s="68">
        <f t="shared" si="7"/>
        <v>8.3898224418296383E-4</v>
      </c>
      <c r="T24" s="82" t="s">
        <v>230</v>
      </c>
      <c r="U24" s="47" t="s">
        <v>198</v>
      </c>
      <c r="V24" s="68">
        <v>1</v>
      </c>
      <c r="W24" s="47">
        <f t="shared" si="8"/>
        <v>8.3898224418296383E-4</v>
      </c>
      <c r="X24" s="67">
        <f t="shared" si="9"/>
        <v>3.7683459305942191</v>
      </c>
      <c r="Y24" s="67">
        <f t="shared" si="10"/>
        <v>25.97445843805993</v>
      </c>
      <c r="Z24" s="67">
        <f t="shared" si="11"/>
        <v>29.742804368654149</v>
      </c>
      <c r="AA24" s="70">
        <f t="shared" si="3"/>
        <v>5.9485608737308304</v>
      </c>
      <c r="AB24" s="81">
        <v>0.9</v>
      </c>
    </row>
    <row r="25" spans="2:28" x14ac:dyDescent="0.2">
      <c r="B25" s="48"/>
      <c r="C25" s="51" t="s">
        <v>129</v>
      </c>
      <c r="D25" s="99" t="s">
        <v>157</v>
      </c>
      <c r="E25" s="56">
        <v>0.70799999999999996</v>
      </c>
      <c r="F25" s="66">
        <v>449.23798477601161</v>
      </c>
      <c r="G25" s="67">
        <f t="shared" si="4"/>
        <v>449.23798477601161</v>
      </c>
      <c r="H25" s="47">
        <v>300</v>
      </c>
      <c r="I25" s="67">
        <v>140.69999999999999</v>
      </c>
      <c r="J25" s="42">
        <v>5</v>
      </c>
      <c r="K25" s="47">
        <v>0</v>
      </c>
      <c r="L25" s="68">
        <f t="shared" si="14"/>
        <v>0.70350000000000001</v>
      </c>
      <c r="M25" s="67">
        <f t="shared" si="13"/>
        <v>134771.39543280349</v>
      </c>
      <c r="N25" s="67">
        <f t="shared" si="12"/>
        <v>390828.60456719651</v>
      </c>
      <c r="O25" s="47" t="s">
        <v>181</v>
      </c>
      <c r="P25" s="69">
        <f t="shared" si="2"/>
        <v>0.45865001003832001</v>
      </c>
      <c r="Q25" s="67">
        <f t="shared" si="5"/>
        <v>106295.0498433375</v>
      </c>
      <c r="R25" s="67">
        <f t="shared" si="6"/>
        <v>236.61189268386514</v>
      </c>
      <c r="S25" s="68">
        <f t="shared" si="7"/>
        <v>4.2263302518613906E-3</v>
      </c>
      <c r="T25" s="82" t="s">
        <v>231</v>
      </c>
      <c r="U25" s="47" t="s">
        <v>198</v>
      </c>
      <c r="V25" s="68">
        <v>1</v>
      </c>
      <c r="W25" s="47">
        <f t="shared" si="8"/>
        <v>4.2263302518613906E-3</v>
      </c>
      <c r="X25" s="67">
        <f t="shared" si="9"/>
        <v>316.03892228992419</v>
      </c>
      <c r="Y25" s="67">
        <f t="shared" si="10"/>
        <v>32.569050380599705</v>
      </c>
      <c r="Z25" s="67">
        <f t="shared" si="11"/>
        <v>348.60797267052391</v>
      </c>
      <c r="AA25" s="70">
        <f t="shared" si="3"/>
        <v>246.81444465073091</v>
      </c>
      <c r="AB25" s="81">
        <v>0.9</v>
      </c>
    </row>
    <row r="26" spans="2:28" x14ac:dyDescent="0.2">
      <c r="B26" s="48"/>
      <c r="C26" s="51" t="s">
        <v>130</v>
      </c>
      <c r="D26" s="99" t="s">
        <v>157</v>
      </c>
      <c r="E26" s="56">
        <v>0.66500000000000004</v>
      </c>
      <c r="F26" s="66">
        <v>654.87595801136911</v>
      </c>
      <c r="G26" s="67">
        <f t="shared" si="4"/>
        <v>654.87595801136911</v>
      </c>
      <c r="H26" s="47">
        <v>4</v>
      </c>
      <c r="I26" s="67">
        <v>335.2</v>
      </c>
      <c r="J26" s="42">
        <v>4</v>
      </c>
      <c r="K26" s="47">
        <v>0</v>
      </c>
      <c r="L26" s="68">
        <f t="shared" si="14"/>
        <v>2.2346666666666667E-2</v>
      </c>
      <c r="M26" s="67">
        <f t="shared" si="13"/>
        <v>2619.5038320454764</v>
      </c>
      <c r="N26" s="67">
        <f t="shared" si="12"/>
        <v>522980.49616795452</v>
      </c>
      <c r="O26" s="47" t="s">
        <v>181</v>
      </c>
      <c r="P26" s="69">
        <f t="shared" si="2"/>
        <v>0.45865001003832001</v>
      </c>
      <c r="Q26" s="67">
        <f t="shared" si="5"/>
        <v>238446.94144409552</v>
      </c>
      <c r="R26" s="67">
        <f t="shared" si="6"/>
        <v>364.11008608130322</v>
      </c>
      <c r="S26" s="68">
        <f t="shared" si="7"/>
        <v>2.7464221350262377E-3</v>
      </c>
      <c r="T26" s="82" t="s">
        <v>232</v>
      </c>
      <c r="U26" s="47" t="s">
        <v>198</v>
      </c>
      <c r="V26" s="68">
        <v>1</v>
      </c>
      <c r="W26" s="47">
        <f t="shared" si="8"/>
        <v>2.7464221350262377E-3</v>
      </c>
      <c r="X26" s="67">
        <f t="shared" si="9"/>
        <v>14.634294741694061</v>
      </c>
      <c r="Y26" s="67">
        <f t="shared" si="10"/>
        <v>34.865366411196966</v>
      </c>
      <c r="Z26" s="67">
        <f t="shared" si="11"/>
        <v>49.499661152891029</v>
      </c>
      <c r="AA26" s="70">
        <f t="shared" si="3"/>
        <v>32.917274666672533</v>
      </c>
      <c r="AB26" s="81">
        <v>0.9</v>
      </c>
    </row>
    <row r="27" spans="2:28" x14ac:dyDescent="0.2">
      <c r="B27" s="48"/>
      <c r="C27" s="51" t="s">
        <v>131</v>
      </c>
      <c r="D27" s="99" t="s">
        <v>157</v>
      </c>
      <c r="E27" s="56">
        <v>0.97699999999999998</v>
      </c>
      <c r="F27" s="66">
        <v>1464.2665373768289</v>
      </c>
      <c r="G27" s="67">
        <f t="shared" si="4"/>
        <v>1464.2665373768289</v>
      </c>
      <c r="H27" s="47">
        <v>73</v>
      </c>
      <c r="I27" s="67">
        <v>124</v>
      </c>
      <c r="J27" s="42">
        <v>3</v>
      </c>
      <c r="K27" s="47">
        <v>0</v>
      </c>
      <c r="L27" s="68">
        <f t="shared" si="14"/>
        <v>0.15086666666666668</v>
      </c>
      <c r="M27" s="67">
        <f t="shared" si="13"/>
        <v>106891.4572285085</v>
      </c>
      <c r="N27" s="67">
        <f t="shared" si="12"/>
        <v>418708.54277149151</v>
      </c>
      <c r="O27" s="47" t="s">
        <v>181</v>
      </c>
      <c r="P27" s="69">
        <f t="shared" si="2"/>
        <v>0.45865001003832001</v>
      </c>
      <c r="Q27" s="67">
        <f t="shared" si="5"/>
        <v>134174.98804763251</v>
      </c>
      <c r="R27" s="67">
        <f t="shared" si="6"/>
        <v>91.632899217926052</v>
      </c>
      <c r="S27" s="68">
        <f t="shared" si="7"/>
        <v>1.0913110995448795E-2</v>
      </c>
      <c r="T27" s="82" t="s">
        <v>233</v>
      </c>
      <c r="U27" s="47" t="s">
        <v>203</v>
      </c>
      <c r="V27" s="68">
        <v>0.33975356210711299</v>
      </c>
      <c r="W27" s="47">
        <f t="shared" si="8"/>
        <v>3.2120666896814622E-2</v>
      </c>
      <c r="X27" s="67">
        <f t="shared" si="9"/>
        <v>220.90901160558425</v>
      </c>
      <c r="Y27" s="67">
        <f t="shared" si="10"/>
        <v>20.935427138574578</v>
      </c>
      <c r="Z27" s="67">
        <f t="shared" si="11"/>
        <v>241.84443874415882</v>
      </c>
      <c r="AA27" s="70">
        <f t="shared" si="3"/>
        <v>236.28201665304317</v>
      </c>
      <c r="AB27" s="81">
        <v>0.9</v>
      </c>
    </row>
    <row r="28" spans="2:28" x14ac:dyDescent="0.2">
      <c r="B28" s="48"/>
      <c r="C28" s="51" t="s">
        <v>132</v>
      </c>
      <c r="D28" s="99" t="s">
        <v>158</v>
      </c>
      <c r="E28" s="56">
        <v>0.57999999999999996</v>
      </c>
      <c r="F28" s="66">
        <v>1464.2665373768291</v>
      </c>
      <c r="G28" s="67">
        <f t="shared" si="4"/>
        <v>1464.2665373768291</v>
      </c>
      <c r="H28" s="47">
        <v>73</v>
      </c>
      <c r="I28" s="67">
        <v>124</v>
      </c>
      <c r="J28" s="42">
        <v>3</v>
      </c>
      <c r="K28" s="47">
        <v>0</v>
      </c>
      <c r="L28" s="68">
        <f t="shared" si="14"/>
        <v>0.15086666666666668</v>
      </c>
      <c r="M28" s="67">
        <f t="shared" si="13"/>
        <v>106891.45722850853</v>
      </c>
      <c r="N28" s="67">
        <f t="shared" si="12"/>
        <v>418708.54277149145</v>
      </c>
      <c r="O28" s="47" t="s">
        <v>181</v>
      </c>
      <c r="P28" s="69">
        <f t="shared" si="2"/>
        <v>0.45865001003832001</v>
      </c>
      <c r="Q28" s="67">
        <f t="shared" si="5"/>
        <v>134174.98804763245</v>
      </c>
      <c r="R28" s="67">
        <f t="shared" si="6"/>
        <v>91.632899217925996</v>
      </c>
      <c r="S28" s="68">
        <f t="shared" si="7"/>
        <v>1.09131109954488E-2</v>
      </c>
      <c r="T28" s="82" t="s">
        <v>234</v>
      </c>
      <c r="U28" s="47" t="s">
        <v>203</v>
      </c>
      <c r="V28" s="68">
        <v>0.33975356210711299</v>
      </c>
      <c r="W28" s="47">
        <f t="shared" si="8"/>
        <v>3.2120666896814636E-2</v>
      </c>
      <c r="X28" s="67">
        <f t="shared" si="9"/>
        <v>220.90901160558431</v>
      </c>
      <c r="Y28" s="67">
        <f t="shared" si="10"/>
        <v>20.935427138574571</v>
      </c>
      <c r="Z28" s="67">
        <f t="shared" si="11"/>
        <v>241.84443874415888</v>
      </c>
      <c r="AA28" s="70">
        <f t="shared" si="3"/>
        <v>140.26977447161215</v>
      </c>
      <c r="AB28" s="81">
        <v>0.9</v>
      </c>
    </row>
    <row r="29" spans="2:28" x14ac:dyDescent="0.2">
      <c r="B29" s="48"/>
      <c r="C29" s="51" t="s">
        <v>133</v>
      </c>
      <c r="D29" s="99" t="s">
        <v>158</v>
      </c>
      <c r="E29" s="56">
        <v>0.18</v>
      </c>
      <c r="F29" s="66">
        <v>1521.4959662521808</v>
      </c>
      <c r="G29" s="67">
        <f t="shared" si="4"/>
        <v>1521.4959662521808</v>
      </c>
      <c r="H29" s="47">
        <v>73</v>
      </c>
      <c r="I29" s="67">
        <v>124</v>
      </c>
      <c r="J29" s="42">
        <v>2</v>
      </c>
      <c r="K29" s="47">
        <v>0</v>
      </c>
      <c r="L29" s="68">
        <f t="shared" si="14"/>
        <v>0.15086666666666668</v>
      </c>
      <c r="M29" s="67">
        <f t="shared" si="13"/>
        <v>111069.20553640919</v>
      </c>
      <c r="N29" s="67">
        <f t="shared" si="12"/>
        <v>414530.79446359084</v>
      </c>
      <c r="O29" s="47" t="s">
        <v>181</v>
      </c>
      <c r="P29" s="69">
        <f t="shared" si="2"/>
        <v>0.45865001003832001</v>
      </c>
      <c r="Q29" s="67">
        <f t="shared" si="5"/>
        <v>129997.2397397318</v>
      </c>
      <c r="R29" s="67">
        <f t="shared" si="6"/>
        <v>85.440410374499393</v>
      </c>
      <c r="S29" s="68">
        <f t="shared" si="7"/>
        <v>1.1704063634723139E-2</v>
      </c>
      <c r="T29" s="82" t="s">
        <v>235</v>
      </c>
      <c r="U29" s="47" t="s">
        <v>203</v>
      </c>
      <c r="V29" s="68">
        <v>0.33975356210711299</v>
      </c>
      <c r="W29" s="47">
        <f t="shared" si="8"/>
        <v>3.4448685577086718E-2</v>
      </c>
      <c r="X29" s="67">
        <f t="shared" si="9"/>
        <v>229.5430247752457</v>
      </c>
      <c r="Y29" s="67">
        <f t="shared" si="10"/>
        <v>13.817693148786361</v>
      </c>
      <c r="Z29" s="67">
        <f t="shared" si="11"/>
        <v>243.36071792403206</v>
      </c>
      <c r="AA29" s="70">
        <f t="shared" si="3"/>
        <v>43.804929226325768</v>
      </c>
      <c r="AB29" s="81">
        <v>0.9</v>
      </c>
    </row>
    <row r="30" spans="2:28" x14ac:dyDescent="0.2">
      <c r="B30" s="48"/>
      <c r="C30" s="51" t="s">
        <v>134</v>
      </c>
      <c r="D30" s="99" t="s">
        <v>157</v>
      </c>
      <c r="E30" s="56">
        <v>0.89600000000000002</v>
      </c>
      <c r="F30" s="66">
        <v>1464.2665373768289</v>
      </c>
      <c r="G30" s="67">
        <f t="shared" si="4"/>
        <v>1464.2665373768289</v>
      </c>
      <c r="H30" s="47">
        <v>73</v>
      </c>
      <c r="I30" s="67">
        <v>33.55219735291432</v>
      </c>
      <c r="J30" s="42">
        <v>2</v>
      </c>
      <c r="K30" s="47">
        <v>0</v>
      </c>
      <c r="L30" s="68">
        <f t="shared" si="14"/>
        <v>4.0821840112712428E-2</v>
      </c>
      <c r="M30" s="67">
        <f t="shared" si="13"/>
        <v>106891.4572285085</v>
      </c>
      <c r="N30" s="67">
        <f t="shared" si="12"/>
        <v>418708.54277149151</v>
      </c>
      <c r="O30" s="47" t="s">
        <v>181</v>
      </c>
      <c r="P30" s="69">
        <f t="shared" si="2"/>
        <v>0.45865001003832001</v>
      </c>
      <c r="Q30" s="67">
        <f t="shared" si="5"/>
        <v>134174.98804763251</v>
      </c>
      <c r="R30" s="67">
        <f t="shared" si="6"/>
        <v>91.632899217926052</v>
      </c>
      <c r="S30" s="68">
        <f t="shared" si="7"/>
        <v>1.0913110995448795E-2</v>
      </c>
      <c r="T30" s="82" t="s">
        <v>236</v>
      </c>
      <c r="U30" s="47" t="s">
        <v>203</v>
      </c>
      <c r="V30" s="68">
        <v>0.33975356210711299</v>
      </c>
      <c r="W30" s="47">
        <f t="shared" si="8"/>
        <v>3.2120666896814622E-2</v>
      </c>
      <c r="X30" s="67">
        <f t="shared" si="9"/>
        <v>59.774054471191967</v>
      </c>
      <c r="Y30" s="67">
        <f t="shared" si="10"/>
        <v>13.956951425716383</v>
      </c>
      <c r="Z30" s="67">
        <f t="shared" si="11"/>
        <v>73.731005896908357</v>
      </c>
      <c r="AA30" s="70">
        <f t="shared" si="3"/>
        <v>66.062981283629895</v>
      </c>
      <c r="AB30" s="81">
        <v>1</v>
      </c>
    </row>
    <row r="31" spans="2:28" x14ac:dyDescent="0.2">
      <c r="B31" s="48"/>
      <c r="C31" s="51" t="s">
        <v>135</v>
      </c>
      <c r="D31" s="99" t="s">
        <v>157</v>
      </c>
      <c r="E31" s="56">
        <f>0.46+0.34+0.134</f>
        <v>0.93400000000000005</v>
      </c>
      <c r="F31" s="66">
        <v>1464.2665373768289</v>
      </c>
      <c r="G31" s="67">
        <f t="shared" si="4"/>
        <v>1464.2665373768289</v>
      </c>
      <c r="H31" s="47">
        <v>73</v>
      </c>
      <c r="I31" s="67">
        <v>26.823742372673486</v>
      </c>
      <c r="J31" s="42">
        <v>15</v>
      </c>
      <c r="K31" s="47">
        <v>0</v>
      </c>
      <c r="L31" s="68">
        <f t="shared" si="14"/>
        <v>3.2635553220086072E-2</v>
      </c>
      <c r="M31" s="67">
        <f t="shared" si="13"/>
        <v>106891.4572285085</v>
      </c>
      <c r="N31" s="67">
        <f t="shared" si="12"/>
        <v>418708.54277149151</v>
      </c>
      <c r="O31" s="47" t="s">
        <v>181</v>
      </c>
      <c r="P31" s="69">
        <f t="shared" si="2"/>
        <v>0.45865001003832001</v>
      </c>
      <c r="Q31" s="67">
        <f t="shared" si="5"/>
        <v>134174.98804763251</v>
      </c>
      <c r="R31" s="67">
        <f t="shared" si="6"/>
        <v>91.632899217926052</v>
      </c>
      <c r="S31" s="68">
        <f t="shared" si="7"/>
        <v>1.0913110995448795E-2</v>
      </c>
      <c r="T31" s="82" t="s">
        <v>237</v>
      </c>
      <c r="U31" s="47" t="s">
        <v>203</v>
      </c>
      <c r="V31" s="68">
        <v>0.33975356210711299</v>
      </c>
      <c r="W31" s="47">
        <f t="shared" si="8"/>
        <v>3.2120666896814622E-2</v>
      </c>
      <c r="X31" s="67">
        <f t="shared" si="9"/>
        <v>47.787148508952647</v>
      </c>
      <c r="Y31" s="67">
        <f t="shared" si="10"/>
        <v>104.67713569287288</v>
      </c>
      <c r="Z31" s="67">
        <f t="shared" si="11"/>
        <v>152.46428420182554</v>
      </c>
      <c r="AA31" s="70">
        <f t="shared" si="3"/>
        <v>142.40164144450506</v>
      </c>
      <c r="AB31" s="81">
        <v>1</v>
      </c>
    </row>
    <row r="32" spans="2:28" x14ac:dyDescent="0.2">
      <c r="B32" s="48" t="s">
        <v>111</v>
      </c>
      <c r="C32" s="51" t="s">
        <v>136</v>
      </c>
      <c r="D32" s="99" t="s">
        <v>158</v>
      </c>
      <c r="E32" s="56">
        <v>0.46300000000000002</v>
      </c>
      <c r="F32" s="66">
        <v>417.90200729867883</v>
      </c>
      <c r="G32" s="67">
        <f t="shared" si="4"/>
        <v>417.90200729867883</v>
      </c>
      <c r="H32" s="47">
        <v>16</v>
      </c>
      <c r="I32" s="67">
        <v>2400</v>
      </c>
      <c r="J32" s="42">
        <v>1</v>
      </c>
      <c r="K32" s="47">
        <v>0</v>
      </c>
      <c r="L32" s="68">
        <f t="shared" si="14"/>
        <v>0.64</v>
      </c>
      <c r="M32" s="67">
        <f t="shared" si="13"/>
        <v>6686.4321167788612</v>
      </c>
      <c r="N32" s="67">
        <f t="shared" si="12"/>
        <v>518913.56788322114</v>
      </c>
      <c r="O32" s="47" t="s">
        <v>181</v>
      </c>
      <c r="P32" s="69">
        <f t="shared" si="2"/>
        <v>0.45865001003832001</v>
      </c>
      <c r="Q32" s="67">
        <f t="shared" si="5"/>
        <v>234380.01315936213</v>
      </c>
      <c r="R32" s="67">
        <f t="shared" si="6"/>
        <v>560.84921600256484</v>
      </c>
      <c r="S32" s="68">
        <f t="shared" si="7"/>
        <v>1.7830104268085967E-3</v>
      </c>
      <c r="T32" s="82" t="s">
        <v>238</v>
      </c>
      <c r="U32" s="47" t="s">
        <v>204</v>
      </c>
      <c r="V32" s="68">
        <v>0.14425825237799811</v>
      </c>
      <c r="W32" s="47">
        <f t="shared" si="8"/>
        <v>1.2359850458583102E-2</v>
      </c>
      <c r="X32" s="67">
        <f t="shared" si="9"/>
        <v>267.45728467115447</v>
      </c>
      <c r="Y32" s="67">
        <f t="shared" si="10"/>
        <v>8.6485594647203516</v>
      </c>
      <c r="Z32" s="67">
        <f t="shared" si="11"/>
        <v>276.1058441358748</v>
      </c>
      <c r="AA32" s="70">
        <f t="shared" si="3"/>
        <v>127.83700583491004</v>
      </c>
      <c r="AB32" s="81">
        <v>1</v>
      </c>
    </row>
    <row r="33" spans="2:28" x14ac:dyDescent="0.2">
      <c r="B33" s="48"/>
      <c r="C33" s="51" t="s">
        <v>137</v>
      </c>
      <c r="D33" s="99" t="s">
        <v>158</v>
      </c>
      <c r="E33" s="56">
        <v>0.61599999999999999</v>
      </c>
      <c r="F33" s="66">
        <v>219.79280100850326</v>
      </c>
      <c r="G33" s="67">
        <f t="shared" si="4"/>
        <v>219.79280100850326</v>
      </c>
      <c r="H33" s="47">
        <v>27</v>
      </c>
      <c r="I33" s="67">
        <v>2125</v>
      </c>
      <c r="J33" s="42">
        <v>3</v>
      </c>
      <c r="K33" s="47">
        <v>0</v>
      </c>
      <c r="L33" s="68">
        <f t="shared" si="14"/>
        <v>0.95625000000000004</v>
      </c>
      <c r="M33" s="67">
        <f t="shared" si="13"/>
        <v>5934.4056272295884</v>
      </c>
      <c r="N33" s="67">
        <f t="shared" si="12"/>
        <v>519665.5943727704</v>
      </c>
      <c r="O33" s="47" t="s">
        <v>181</v>
      </c>
      <c r="P33" s="69">
        <f t="shared" si="2"/>
        <v>0.45865001003832001</v>
      </c>
      <c r="Q33" s="67">
        <f t="shared" si="5"/>
        <v>235132.03964891139</v>
      </c>
      <c r="R33" s="67">
        <f t="shared" si="6"/>
        <v>1069.7895407403025</v>
      </c>
      <c r="S33" s="68">
        <f t="shared" si="7"/>
        <v>9.347632986839565E-4</v>
      </c>
      <c r="T33" s="82" t="s">
        <v>239</v>
      </c>
      <c r="U33" s="47" t="s">
        <v>204</v>
      </c>
      <c r="V33" s="68">
        <v>0.14425825237799811</v>
      </c>
      <c r="W33" s="47">
        <f t="shared" si="8"/>
        <v>6.4797908145636466E-3</v>
      </c>
      <c r="X33" s="67">
        <f t="shared" si="9"/>
        <v>210.17686596438125</v>
      </c>
      <c r="Y33" s="67">
        <f t="shared" si="10"/>
        <v>25.983279718638521</v>
      </c>
      <c r="Z33" s="67">
        <f t="shared" si="11"/>
        <v>236.16014568301978</v>
      </c>
      <c r="AA33" s="70">
        <f t="shared" si="3"/>
        <v>145.47464974074018</v>
      </c>
      <c r="AB33" s="81">
        <v>1</v>
      </c>
    </row>
    <row r="34" spans="2:28" x14ac:dyDescent="0.2">
      <c r="B34" s="48"/>
      <c r="C34" s="51" t="s">
        <v>138</v>
      </c>
      <c r="D34" s="99" t="s">
        <v>157</v>
      </c>
      <c r="E34" s="56">
        <v>0.85899999999999999</v>
      </c>
      <c r="F34" s="66">
        <v>94.619322407248035</v>
      </c>
      <c r="G34" s="67">
        <f t="shared" si="4"/>
        <v>94.619322407248035</v>
      </c>
      <c r="H34" s="47">
        <v>30</v>
      </c>
      <c r="I34" s="67">
        <v>1250</v>
      </c>
      <c r="J34" s="42">
        <v>2</v>
      </c>
      <c r="K34" s="47">
        <v>0</v>
      </c>
      <c r="L34" s="68">
        <f t="shared" si="14"/>
        <v>0.625</v>
      </c>
      <c r="M34" s="67">
        <f t="shared" si="13"/>
        <v>2838.5796722174409</v>
      </c>
      <c r="N34" s="67">
        <f t="shared" si="12"/>
        <v>522761.42032778257</v>
      </c>
      <c r="O34" s="47" t="s">
        <v>181</v>
      </c>
      <c r="P34" s="69">
        <f t="shared" si="2"/>
        <v>0.45865001003832001</v>
      </c>
      <c r="Q34" s="67">
        <f t="shared" si="5"/>
        <v>238227.86560392356</v>
      </c>
      <c r="R34" s="67">
        <f t="shared" si="6"/>
        <v>2517.7507040113283</v>
      </c>
      <c r="S34" s="68">
        <f t="shared" si="7"/>
        <v>3.971799107857585E-4</v>
      </c>
      <c r="T34" s="82" t="s">
        <v>240</v>
      </c>
      <c r="U34" s="47" t="s">
        <v>204</v>
      </c>
      <c r="V34" s="68">
        <v>0.14425825237799811</v>
      </c>
      <c r="W34" s="47">
        <f t="shared" si="8"/>
        <v>2.7532560823281911E-3</v>
      </c>
      <c r="X34" s="67">
        <f t="shared" si="9"/>
        <v>59.137076504530022</v>
      </c>
      <c r="Y34" s="67">
        <f t="shared" si="10"/>
        <v>17.425380677592752</v>
      </c>
      <c r="Z34" s="67">
        <f t="shared" si="11"/>
        <v>76.56245718212277</v>
      </c>
      <c r="AA34" s="70">
        <f t="shared" si="3"/>
        <v>65.767150719443464</v>
      </c>
      <c r="AB34" s="81">
        <v>1</v>
      </c>
    </row>
    <row r="35" spans="2:28" x14ac:dyDescent="0.2">
      <c r="B35" s="48"/>
      <c r="C35" s="51" t="s">
        <v>139</v>
      </c>
      <c r="D35" s="99" t="s">
        <v>157</v>
      </c>
      <c r="E35" s="56">
        <v>0.97499999999999998</v>
      </c>
      <c r="F35" s="66">
        <v>1519.8228661664216</v>
      </c>
      <c r="G35" s="67">
        <f t="shared" si="4"/>
        <v>1519.8228661664216</v>
      </c>
      <c r="H35" s="47">
        <v>3</v>
      </c>
      <c r="I35" s="67">
        <v>2000</v>
      </c>
      <c r="J35" s="42">
        <v>1</v>
      </c>
      <c r="K35" s="47">
        <v>0</v>
      </c>
      <c r="L35" s="68">
        <f t="shared" si="14"/>
        <v>0.1</v>
      </c>
      <c r="M35" s="67">
        <f t="shared" si="13"/>
        <v>4559.4685984992648</v>
      </c>
      <c r="N35" s="67">
        <f t="shared" si="12"/>
        <v>521040.53140150075</v>
      </c>
      <c r="O35" s="47" t="s">
        <v>181</v>
      </c>
      <c r="P35" s="69">
        <f t="shared" si="2"/>
        <v>0.45865001003832001</v>
      </c>
      <c r="Q35" s="67">
        <f t="shared" si="5"/>
        <v>236506.97667764174</v>
      </c>
      <c r="R35" s="67">
        <f t="shared" si="6"/>
        <v>155.61482982171691</v>
      </c>
      <c r="S35" s="68">
        <f t="shared" si="7"/>
        <v>6.4261227618580379E-3</v>
      </c>
      <c r="T35" s="82" t="s">
        <v>241</v>
      </c>
      <c r="U35" s="47" t="s">
        <v>198</v>
      </c>
      <c r="V35" s="68">
        <v>1</v>
      </c>
      <c r="W35" s="47">
        <f t="shared" si="8"/>
        <v>6.4261227618580379E-3</v>
      </c>
      <c r="X35" s="67">
        <f t="shared" si="9"/>
        <v>151.98228661664217</v>
      </c>
      <c r="Y35" s="67">
        <f t="shared" si="10"/>
        <v>8.6840088566916798</v>
      </c>
      <c r="Z35" s="67">
        <f t="shared" si="11"/>
        <v>160.66629547333386</v>
      </c>
      <c r="AA35" s="70">
        <f t="shared" si="3"/>
        <v>156.64963808650052</v>
      </c>
      <c r="AB35" s="81">
        <v>1</v>
      </c>
    </row>
    <row r="36" spans="2:28" x14ac:dyDescent="0.2">
      <c r="B36" s="48"/>
      <c r="C36" s="51" t="s">
        <v>140</v>
      </c>
      <c r="D36" s="99" t="s">
        <v>157</v>
      </c>
      <c r="E36" s="56">
        <v>1</v>
      </c>
      <c r="F36" s="66">
        <v>292.32622404105638</v>
      </c>
      <c r="G36" s="67">
        <f t="shared" si="4"/>
        <v>292.32622404105638</v>
      </c>
      <c r="H36" s="47">
        <v>3</v>
      </c>
      <c r="I36" s="67">
        <v>1000</v>
      </c>
      <c r="J36" s="42">
        <v>2</v>
      </c>
      <c r="K36" s="47">
        <v>0</v>
      </c>
      <c r="L36" s="68">
        <f t="shared" si="14"/>
        <v>0.05</v>
      </c>
      <c r="M36" s="67">
        <f t="shared" si="13"/>
        <v>876.97867212316919</v>
      </c>
      <c r="N36" s="67">
        <f t="shared" si="12"/>
        <v>524723.02132787684</v>
      </c>
      <c r="O36" s="47" t="s">
        <v>181</v>
      </c>
      <c r="P36" s="69">
        <f t="shared" si="2"/>
        <v>0.45865001003832001</v>
      </c>
      <c r="Q36" s="67">
        <f t="shared" si="5"/>
        <v>240189.46660401783</v>
      </c>
      <c r="R36" s="67">
        <f t="shared" si="6"/>
        <v>821.64871588901281</v>
      </c>
      <c r="S36" s="68">
        <f t="shared" si="7"/>
        <v>1.2170651285178648E-3</v>
      </c>
      <c r="T36" s="82" t="s">
        <v>242</v>
      </c>
      <c r="U36" s="47" t="s">
        <v>204</v>
      </c>
      <c r="V36" s="68">
        <v>0.14425825237799811</v>
      </c>
      <c r="W36" s="47">
        <f t="shared" si="8"/>
        <v>8.4367106106956295E-3</v>
      </c>
      <c r="X36" s="67">
        <f t="shared" si="9"/>
        <v>14.61631120205282</v>
      </c>
      <c r="Y36" s="67">
        <f t="shared" si="10"/>
        <v>17.490767377595894</v>
      </c>
      <c r="Z36" s="67">
        <f t="shared" si="11"/>
        <v>32.107078579648714</v>
      </c>
      <c r="AA36" s="70">
        <f t="shared" si="3"/>
        <v>32.107078579648714</v>
      </c>
      <c r="AB36" s="81">
        <v>1</v>
      </c>
    </row>
    <row r="37" spans="2:28" x14ac:dyDescent="0.2">
      <c r="B37" s="48" t="s">
        <v>112</v>
      </c>
      <c r="C37" s="51" t="s">
        <v>141</v>
      </c>
      <c r="D37" s="99" t="s">
        <v>158</v>
      </c>
      <c r="E37" s="56">
        <v>0.33500000000000002</v>
      </c>
      <c r="F37" s="66">
        <v>241.47639572683093</v>
      </c>
      <c r="G37" s="67">
        <f t="shared" si="4"/>
        <v>241.47639572683093</v>
      </c>
      <c r="H37" s="47">
        <v>60</v>
      </c>
      <c r="I37" s="67">
        <v>1130.6122448979593</v>
      </c>
      <c r="J37" s="42">
        <v>0</v>
      </c>
      <c r="K37" s="47">
        <v>0</v>
      </c>
      <c r="L37" s="68">
        <f t="shared" si="14"/>
        <v>1.1306122448979594</v>
      </c>
      <c r="M37" s="67">
        <f t="shared" si="13"/>
        <v>14488.583743609855</v>
      </c>
      <c r="N37" s="67">
        <f t="shared" si="12"/>
        <v>511111.41625639016</v>
      </c>
      <c r="O37" s="47" t="s">
        <v>181</v>
      </c>
      <c r="P37" s="69">
        <f t="shared" si="2"/>
        <v>0.45865001003832001</v>
      </c>
      <c r="Q37" s="67">
        <f t="shared" si="5"/>
        <v>226577.86153253113</v>
      </c>
      <c r="R37" s="67">
        <f t="shared" si="6"/>
        <v>938.30231667382634</v>
      </c>
      <c r="S37" s="68">
        <f t="shared" si="7"/>
        <v>1.0657545891444506E-3</v>
      </c>
      <c r="T37" s="82" t="s">
        <v>243</v>
      </c>
      <c r="U37" s="47" t="s">
        <v>204</v>
      </c>
      <c r="V37" s="68">
        <v>0.14425825237799811</v>
      </c>
      <c r="W37" s="47">
        <f t="shared" si="8"/>
        <v>7.3878240695157398E-3</v>
      </c>
      <c r="X37" s="67">
        <f t="shared" si="9"/>
        <v>273.01616986258034</v>
      </c>
      <c r="Y37" s="67">
        <f t="shared" si="10"/>
        <v>0</v>
      </c>
      <c r="Z37" s="67">
        <f t="shared" si="11"/>
        <v>273.01616986258034</v>
      </c>
      <c r="AA37" s="70">
        <f t="shared" si="3"/>
        <v>91.460416903964415</v>
      </c>
      <c r="AB37" s="81">
        <v>0.8</v>
      </c>
    </row>
    <row r="38" spans="2:28" x14ac:dyDescent="0.2">
      <c r="B38" s="48"/>
      <c r="C38" s="51" t="s">
        <v>142</v>
      </c>
      <c r="D38" s="99" t="s">
        <v>158</v>
      </c>
      <c r="E38" s="56">
        <v>0.41599999999999998</v>
      </c>
      <c r="F38" s="66">
        <v>122.07291573827781</v>
      </c>
      <c r="G38" s="67">
        <f t="shared" si="4"/>
        <v>122.07291573827781</v>
      </c>
      <c r="H38" s="47">
        <v>60</v>
      </c>
      <c r="I38" s="67">
        <v>2500</v>
      </c>
      <c r="J38" s="42">
        <v>1</v>
      </c>
      <c r="K38" s="47">
        <v>0</v>
      </c>
      <c r="L38" s="68">
        <f t="shared" si="14"/>
        <v>2.5</v>
      </c>
      <c r="M38" s="67">
        <f t="shared" si="13"/>
        <v>7324.3749442966691</v>
      </c>
      <c r="N38" s="67">
        <f t="shared" si="12"/>
        <v>518275.62505570333</v>
      </c>
      <c r="O38" s="47" t="s">
        <v>181</v>
      </c>
      <c r="P38" s="69">
        <f t="shared" si="2"/>
        <v>0.45865001003832001</v>
      </c>
      <c r="Q38" s="67">
        <f t="shared" si="5"/>
        <v>233742.07033184433</v>
      </c>
      <c r="R38" s="67">
        <f t="shared" si="6"/>
        <v>1914.7742062046198</v>
      </c>
      <c r="S38" s="68">
        <f t="shared" si="7"/>
        <v>5.2225478949925665E-4</v>
      </c>
      <c r="T38" s="82" t="s">
        <v>244</v>
      </c>
      <c r="U38" s="47" t="s">
        <v>205</v>
      </c>
      <c r="V38" s="68">
        <v>1.7697722839512747E-2</v>
      </c>
      <c r="W38" s="47">
        <f t="shared" si="8"/>
        <v>2.9509716828271641E-2</v>
      </c>
      <c r="X38" s="67">
        <f t="shared" si="9"/>
        <v>305.18228934569453</v>
      </c>
      <c r="Y38" s="67">
        <f t="shared" si="10"/>
        <v>8.6379270842617224</v>
      </c>
      <c r="Z38" s="67">
        <f t="shared" si="11"/>
        <v>313.82021642995625</v>
      </c>
      <c r="AA38" s="70">
        <f t="shared" si="3"/>
        <v>130.5492100348618</v>
      </c>
      <c r="AB38" s="81">
        <v>0.8</v>
      </c>
    </row>
    <row r="39" spans="2:28" x14ac:dyDescent="0.2">
      <c r="B39" s="48"/>
      <c r="C39" s="51" t="s">
        <v>143</v>
      </c>
      <c r="D39" s="99" t="s">
        <v>157</v>
      </c>
      <c r="E39" s="56">
        <v>0.78100000000000003</v>
      </c>
      <c r="F39" s="66">
        <v>195.90659586554477</v>
      </c>
      <c r="G39" s="67">
        <f t="shared" si="4"/>
        <v>195.90659586554477</v>
      </c>
      <c r="H39" s="47">
        <v>138</v>
      </c>
      <c r="I39" s="67">
        <v>405.54347826086956</v>
      </c>
      <c r="J39" s="42">
        <v>1</v>
      </c>
      <c r="K39" s="47">
        <v>0</v>
      </c>
      <c r="L39" s="68">
        <f t="shared" si="14"/>
        <v>0.93274999999999997</v>
      </c>
      <c r="M39" s="67">
        <f t="shared" si="13"/>
        <v>27035.110229445178</v>
      </c>
      <c r="N39" s="67">
        <f t="shared" si="12"/>
        <v>498564.88977055484</v>
      </c>
      <c r="O39" s="47" t="s">
        <v>181</v>
      </c>
      <c r="P39" s="69">
        <f t="shared" si="2"/>
        <v>0.45865001003832001</v>
      </c>
      <c r="Q39" s="67">
        <f t="shared" si="5"/>
        <v>214031.33504669581</v>
      </c>
      <c r="R39" s="67">
        <f t="shared" si="6"/>
        <v>1092.5172483400736</v>
      </c>
      <c r="S39" s="68">
        <f t="shared" si="7"/>
        <v>9.1531735679172064E-4</v>
      </c>
      <c r="T39" s="82" t="s">
        <v>245</v>
      </c>
      <c r="U39" s="47" t="s">
        <v>205</v>
      </c>
      <c r="V39" s="68">
        <v>1.7697722839512747E-2</v>
      </c>
      <c r="W39" s="47">
        <f t="shared" si="8"/>
        <v>5.1719498892147935E-2</v>
      </c>
      <c r="X39" s="67">
        <f t="shared" si="9"/>
        <v>182.73187729358688</v>
      </c>
      <c r="Y39" s="67">
        <f t="shared" si="10"/>
        <v>8.3094148295092474</v>
      </c>
      <c r="Z39" s="67">
        <f t="shared" si="11"/>
        <v>191.04129212309613</v>
      </c>
      <c r="AA39" s="70">
        <f t="shared" si="3"/>
        <v>149.20324914813807</v>
      </c>
      <c r="AB39" s="81">
        <v>0.8</v>
      </c>
    </row>
    <row r="40" spans="2:28" x14ac:dyDescent="0.2">
      <c r="B40" s="48"/>
      <c r="C40" s="51" t="s">
        <v>144</v>
      </c>
      <c r="D40" s="99" t="s">
        <v>158</v>
      </c>
      <c r="E40" s="56">
        <v>0.153</v>
      </c>
      <c r="F40" s="66">
        <v>195.90659586554477</v>
      </c>
      <c r="G40" s="67">
        <f t="shared" si="4"/>
        <v>195.90659586554477</v>
      </c>
      <c r="H40" s="47">
        <v>198</v>
      </c>
      <c r="I40" s="67">
        <v>792.0347860576635</v>
      </c>
      <c r="J40" s="42">
        <v>1</v>
      </c>
      <c r="K40" s="47">
        <v>0</v>
      </c>
      <c r="L40" s="68">
        <f t="shared" si="14"/>
        <v>2.6137147939902894</v>
      </c>
      <c r="M40" s="67">
        <f t="shared" si="13"/>
        <v>38789.505981377864</v>
      </c>
      <c r="N40" s="67">
        <f t="shared" si="12"/>
        <v>486810.49401862215</v>
      </c>
      <c r="O40" s="47" t="s">
        <v>181</v>
      </c>
      <c r="P40" s="69">
        <f t="shared" si="2"/>
        <v>0.45865001003832001</v>
      </c>
      <c r="Q40" s="67">
        <f t="shared" si="5"/>
        <v>202276.93929476314</v>
      </c>
      <c r="R40" s="67">
        <f t="shared" si="6"/>
        <v>1032.5172483400736</v>
      </c>
      <c r="S40" s="68">
        <f t="shared" si="7"/>
        <v>9.6850682311375429E-4</v>
      </c>
      <c r="T40" s="82" t="s">
        <v>246</v>
      </c>
      <c r="U40" s="47" t="s">
        <v>205</v>
      </c>
      <c r="V40" s="68">
        <v>1.7697722839512747E-2</v>
      </c>
      <c r="W40" s="47">
        <f t="shared" si="8"/>
        <v>5.4724940146052101E-2</v>
      </c>
      <c r="X40" s="67">
        <f t="shared" si="9"/>
        <v>512.04396785405129</v>
      </c>
      <c r="Y40" s="67">
        <f t="shared" si="10"/>
        <v>8.113508233643703</v>
      </c>
      <c r="Z40" s="67">
        <f t="shared" si="11"/>
        <v>520.15747608769504</v>
      </c>
      <c r="AA40" s="70">
        <f t="shared" si="3"/>
        <v>79.584093841417342</v>
      </c>
      <c r="AB40" s="81">
        <v>0.8</v>
      </c>
    </row>
    <row r="41" spans="2:28" x14ac:dyDescent="0.2">
      <c r="B41" s="48" t="s">
        <v>113</v>
      </c>
      <c r="C41" s="51" t="s">
        <v>145</v>
      </c>
      <c r="D41" s="99" t="s">
        <v>158</v>
      </c>
      <c r="E41" s="56">
        <v>0.17</v>
      </c>
      <c r="F41" s="66">
        <v>2684.9968455895232</v>
      </c>
      <c r="G41" s="67">
        <f t="shared" si="4"/>
        <v>2684.9968455895232</v>
      </c>
      <c r="H41" s="47">
        <v>20</v>
      </c>
      <c r="I41" s="67">
        <v>3000</v>
      </c>
      <c r="J41" s="42">
        <v>0</v>
      </c>
      <c r="K41" s="47">
        <v>0</v>
      </c>
      <c r="L41" s="68">
        <f t="shared" si="14"/>
        <v>1</v>
      </c>
      <c r="M41" s="67">
        <f t="shared" si="13"/>
        <v>53699.936911790464</v>
      </c>
      <c r="N41" s="67">
        <f t="shared" si="12"/>
        <v>471900.06308820954</v>
      </c>
      <c r="O41" s="47" t="s">
        <v>181</v>
      </c>
      <c r="P41" s="69">
        <f t="shared" si="2"/>
        <v>0.45865001003832001</v>
      </c>
      <c r="Q41" s="67">
        <f t="shared" si="5"/>
        <v>187366.50836435053</v>
      </c>
      <c r="R41" s="67">
        <f t="shared" si="6"/>
        <v>69.782766662138101</v>
      </c>
      <c r="S41" s="68">
        <f t="shared" si="7"/>
        <v>1.4330185629377863E-2</v>
      </c>
      <c r="T41" s="82" t="s">
        <v>145</v>
      </c>
      <c r="U41" s="47" t="s">
        <v>198</v>
      </c>
      <c r="V41" s="68">
        <v>1</v>
      </c>
      <c r="W41" s="47">
        <f t="shared" si="8"/>
        <v>1.4330185629377863E-2</v>
      </c>
      <c r="X41" s="67">
        <f t="shared" si="9"/>
        <v>2684.9968455895232</v>
      </c>
      <c r="Y41" s="67">
        <f t="shared" si="10"/>
        <v>0</v>
      </c>
      <c r="Z41" s="67">
        <f t="shared" si="11"/>
        <v>2684.9968455895232</v>
      </c>
      <c r="AA41" s="70">
        <f t="shared" si="3"/>
        <v>456.44946375021897</v>
      </c>
      <c r="AB41" s="81">
        <v>1</v>
      </c>
    </row>
    <row r="42" spans="2:28" x14ac:dyDescent="0.2">
      <c r="B42" s="48"/>
      <c r="C42" s="51" t="s">
        <v>146</v>
      </c>
      <c r="D42" s="99" t="s">
        <v>158</v>
      </c>
      <c r="E42" s="56">
        <v>0.01</v>
      </c>
      <c r="F42" s="66">
        <v>7208.6328354414363</v>
      </c>
      <c r="G42" s="67">
        <f t="shared" si="4"/>
        <v>7208.6328354414363</v>
      </c>
      <c r="H42" s="47">
        <v>5</v>
      </c>
      <c r="I42" s="67">
        <v>3000</v>
      </c>
      <c r="J42" s="42">
        <v>0</v>
      </c>
      <c r="K42" s="47">
        <v>0</v>
      </c>
      <c r="L42" s="68">
        <f t="shared" si="14"/>
        <v>0.25</v>
      </c>
      <c r="M42" s="67">
        <f t="shared" si="13"/>
        <v>36043.164177207182</v>
      </c>
      <c r="N42" s="67">
        <f t="shared" si="12"/>
        <v>489556.83582279284</v>
      </c>
      <c r="O42" s="47" t="s">
        <v>181</v>
      </c>
      <c r="P42" s="69">
        <f t="shared" si="2"/>
        <v>0.45865001003832001</v>
      </c>
      <c r="Q42" s="67">
        <f t="shared" si="5"/>
        <v>205023.2810989338</v>
      </c>
      <c r="R42" s="67">
        <f t="shared" si="6"/>
        <v>28.44135438427816</v>
      </c>
      <c r="S42" s="68">
        <f t="shared" si="7"/>
        <v>3.5160069611620923E-2</v>
      </c>
      <c r="T42" s="82" t="s">
        <v>247</v>
      </c>
      <c r="U42" s="47" t="s">
        <v>198</v>
      </c>
      <c r="V42" s="68">
        <v>1</v>
      </c>
      <c r="W42" s="47">
        <f t="shared" si="8"/>
        <v>3.5160069611620923E-2</v>
      </c>
      <c r="X42" s="67">
        <f t="shared" si="9"/>
        <v>1802.1582088603591</v>
      </c>
      <c r="Y42" s="67">
        <f t="shared" si="10"/>
        <v>0</v>
      </c>
      <c r="Z42" s="67">
        <f t="shared" si="11"/>
        <v>1802.1582088603591</v>
      </c>
      <c r="AA42" s="70">
        <f t="shared" si="3"/>
        <v>18.021582088603591</v>
      </c>
      <c r="AB42" s="81">
        <v>1</v>
      </c>
    </row>
    <row r="43" spans="2:28" x14ac:dyDescent="0.2">
      <c r="B43" s="48"/>
      <c r="C43" s="51" t="s">
        <v>147</v>
      </c>
      <c r="D43" s="99" t="s">
        <v>158</v>
      </c>
      <c r="E43" s="56">
        <v>0.67</v>
      </c>
      <c r="F43" s="66">
        <v>290.3955056878134</v>
      </c>
      <c r="G43" s="67">
        <f t="shared" si="4"/>
        <v>290.3955056878134</v>
      </c>
      <c r="H43" s="47">
        <v>3</v>
      </c>
      <c r="I43" s="67">
        <v>9000</v>
      </c>
      <c r="J43" s="42">
        <v>0</v>
      </c>
      <c r="K43" s="47">
        <v>0</v>
      </c>
      <c r="L43" s="68">
        <f t="shared" si="14"/>
        <v>0.45</v>
      </c>
      <c r="M43" s="67">
        <f t="shared" si="13"/>
        <v>871.18651706344019</v>
      </c>
      <c r="N43" s="67">
        <f t="shared" si="12"/>
        <v>524728.81348293659</v>
      </c>
      <c r="O43" s="47" t="s">
        <v>181</v>
      </c>
      <c r="P43" s="69">
        <f t="shared" si="2"/>
        <v>0.45865001003832001</v>
      </c>
      <c r="Q43" s="67">
        <f t="shared" si="5"/>
        <v>240195.25875907755</v>
      </c>
      <c r="R43" s="67">
        <f t="shared" si="6"/>
        <v>827.13146055812899</v>
      </c>
      <c r="S43" s="68">
        <f t="shared" si="7"/>
        <v>1.208997659604464E-3</v>
      </c>
      <c r="T43" s="82" t="s">
        <v>248</v>
      </c>
      <c r="U43" s="47" t="s">
        <v>206</v>
      </c>
      <c r="V43" s="68">
        <v>0.12514407112909459</v>
      </c>
      <c r="W43" s="47">
        <f t="shared" si="8"/>
        <v>9.6608464843476356E-3</v>
      </c>
      <c r="X43" s="67">
        <f t="shared" si="9"/>
        <v>130.67797755951602</v>
      </c>
      <c r="Y43" s="67">
        <f t="shared" si="10"/>
        <v>0</v>
      </c>
      <c r="Z43" s="67">
        <f t="shared" si="11"/>
        <v>130.67797755951602</v>
      </c>
      <c r="AA43" s="70">
        <f t="shared" si="3"/>
        <v>87.554244964875735</v>
      </c>
      <c r="AB43" s="81">
        <v>1</v>
      </c>
    </row>
    <row r="44" spans="2:28" x14ac:dyDescent="0.2">
      <c r="B44" s="48" t="s">
        <v>114</v>
      </c>
      <c r="C44" s="51" t="s">
        <v>148</v>
      </c>
      <c r="D44" s="99" t="s">
        <v>158</v>
      </c>
      <c r="E44" s="57">
        <v>2.7699999999999999E-2</v>
      </c>
      <c r="F44" s="66">
        <v>227.2087838085352</v>
      </c>
      <c r="G44" s="67">
        <f t="shared" si="4"/>
        <v>227.2087838085352</v>
      </c>
      <c r="H44" s="47">
        <v>360</v>
      </c>
      <c r="I44" s="67">
        <v>10200</v>
      </c>
      <c r="J44" s="42">
        <v>0</v>
      </c>
      <c r="K44" s="47">
        <v>0</v>
      </c>
      <c r="L44" s="68">
        <f t="shared" si="14"/>
        <v>61.2</v>
      </c>
      <c r="M44" s="67">
        <f t="shared" si="13"/>
        <v>81795.162171072676</v>
      </c>
      <c r="N44" s="67">
        <f t="shared" si="12"/>
        <v>443804.83782892732</v>
      </c>
      <c r="O44" s="47" t="s">
        <v>180</v>
      </c>
      <c r="P44" s="69">
        <f t="shared" si="2"/>
        <v>1</v>
      </c>
      <c r="Q44" s="67">
        <f t="shared" si="5"/>
        <v>443804.83782892732</v>
      </c>
      <c r="R44" s="67">
        <f t="shared" si="6"/>
        <v>1953.2908472540119</v>
      </c>
      <c r="S44" s="68">
        <f t="shared" si="7"/>
        <v>5.1195652782883136E-4</v>
      </c>
      <c r="T44" s="82" t="s">
        <v>199</v>
      </c>
      <c r="U44" s="47" t="s">
        <v>276</v>
      </c>
      <c r="V44" s="68">
        <v>0.62248981865352115</v>
      </c>
      <c r="W44" s="47">
        <f t="shared" si="8"/>
        <v>8.2243357640165223E-4</v>
      </c>
      <c r="X44" s="67">
        <f t="shared" si="9"/>
        <v>13905.177569082354</v>
      </c>
      <c r="Y44" s="67">
        <f t="shared" si="10"/>
        <v>0</v>
      </c>
      <c r="Z44" s="67">
        <f t="shared" si="11"/>
        <v>13905.177569082354</v>
      </c>
      <c r="AA44" s="70">
        <f t="shared" si="3"/>
        <v>385.17341866358117</v>
      </c>
      <c r="AB44" s="81">
        <v>1</v>
      </c>
    </row>
    <row r="45" spans="2:28" ht="12" thickBot="1" x14ac:dyDescent="0.25">
      <c r="B45" s="46"/>
      <c r="C45" s="51" t="s">
        <v>149</v>
      </c>
      <c r="D45" s="100" t="s">
        <v>158</v>
      </c>
      <c r="E45" s="56">
        <v>2.5999999999999999E-2</v>
      </c>
      <c r="F45" s="95">
        <v>365.67577623611385</v>
      </c>
      <c r="G45" s="71">
        <f t="shared" si="4"/>
        <v>365.67577623611385</v>
      </c>
      <c r="H45" s="72">
        <v>240</v>
      </c>
      <c r="I45" s="71">
        <v>2000</v>
      </c>
      <c r="J45" s="41">
        <v>0</v>
      </c>
      <c r="K45" s="72">
        <v>0</v>
      </c>
      <c r="L45" s="73">
        <f t="shared" si="14"/>
        <v>8</v>
      </c>
      <c r="M45" s="71">
        <f t="shared" si="13"/>
        <v>87762.186296667322</v>
      </c>
      <c r="N45" s="71">
        <f t="shared" si="12"/>
        <v>437837.81370333268</v>
      </c>
      <c r="O45" s="72" t="s">
        <v>181</v>
      </c>
      <c r="P45" s="73">
        <f t="shared" si="2"/>
        <v>0.45865001003832001</v>
      </c>
      <c r="Q45" s="71">
        <f t="shared" si="5"/>
        <v>153304.25897947367</v>
      </c>
      <c r="R45" s="71">
        <f t="shared" si="6"/>
        <v>419.23547837220252</v>
      </c>
      <c r="S45" s="74">
        <f t="shared" si="7"/>
        <v>2.3852943073491206E-3</v>
      </c>
      <c r="T45" s="82" t="s">
        <v>249</v>
      </c>
      <c r="U45" s="72" t="s">
        <v>198</v>
      </c>
      <c r="V45" s="74">
        <v>1</v>
      </c>
      <c r="W45" s="72">
        <f t="shared" si="8"/>
        <v>2.3852943073491206E-3</v>
      </c>
      <c r="X45" s="71">
        <f t="shared" si="9"/>
        <v>2925.4062098889108</v>
      </c>
      <c r="Y45" s="71">
        <f t="shared" si="10"/>
        <v>0</v>
      </c>
      <c r="Z45" s="71">
        <f t="shared" si="11"/>
        <v>2925.4062098889108</v>
      </c>
      <c r="AA45" s="75">
        <f t="shared" si="3"/>
        <v>76.060561457111675</v>
      </c>
      <c r="AB45" s="81">
        <v>1</v>
      </c>
    </row>
    <row r="46" spans="2:28" ht="12" thickBot="1" x14ac:dyDescent="0.25">
      <c r="B46" s="59" t="s">
        <v>115</v>
      </c>
      <c r="C46" s="60" t="s">
        <v>115</v>
      </c>
      <c r="D46" s="101" t="s">
        <v>157</v>
      </c>
      <c r="E46" s="61">
        <v>1</v>
      </c>
      <c r="F46" s="96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>
        <v>715</v>
      </c>
      <c r="AA46" s="62">
        <v>715</v>
      </c>
      <c r="AB46" s="105">
        <v>1</v>
      </c>
    </row>
    <row r="47" spans="2:28" ht="12" thickBot="1" x14ac:dyDescent="0.25">
      <c r="B47" s="63"/>
      <c r="C47" s="61"/>
      <c r="D47" s="61"/>
      <c r="E47" s="61"/>
      <c r="F47" s="63" t="s">
        <v>218</v>
      </c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2">
        <f>SUM(AA13:AA46)</f>
        <v>4358</v>
      </c>
      <c r="AB47" s="105"/>
    </row>
    <row r="50" spans="1:11" x14ac:dyDescent="0.2">
      <c r="B50" s="82" t="s">
        <v>327</v>
      </c>
    </row>
    <row r="52" spans="1:11" x14ac:dyDescent="0.2">
      <c r="A52" s="107">
        <v>1</v>
      </c>
      <c r="B52" s="107" t="s">
        <v>319</v>
      </c>
      <c r="C52" s="107"/>
      <c r="D52" s="107"/>
      <c r="E52" s="107"/>
      <c r="F52" s="107"/>
      <c r="G52" s="107"/>
      <c r="H52" s="107"/>
      <c r="I52" s="107"/>
    </row>
    <row r="53" spans="1:11" x14ac:dyDescent="0.2">
      <c r="B53" s="47" t="s">
        <v>296</v>
      </c>
    </row>
    <row r="54" spans="1:11" x14ac:dyDescent="0.2">
      <c r="B54" s="47" t="s">
        <v>297</v>
      </c>
    </row>
    <row r="55" spans="1:11" x14ac:dyDescent="0.2">
      <c r="B55" s="47" t="s">
        <v>298</v>
      </c>
    </row>
    <row r="56" spans="1:11" x14ac:dyDescent="0.2">
      <c r="B56" s="47" t="s">
        <v>299</v>
      </c>
    </row>
    <row r="57" spans="1:11" x14ac:dyDescent="0.2">
      <c r="B57" s="47" t="s">
        <v>300</v>
      </c>
    </row>
    <row r="58" spans="1:11" x14ac:dyDescent="0.2">
      <c r="B58" s="47" t="s">
        <v>301</v>
      </c>
      <c r="K58" s="47"/>
    </row>
    <row r="59" spans="1:11" x14ac:dyDescent="0.2">
      <c r="B59" s="47" t="s">
        <v>302</v>
      </c>
      <c r="K59" s="47"/>
    </row>
    <row r="60" spans="1:11" x14ac:dyDescent="0.2">
      <c r="B60" s="47" t="s">
        <v>303</v>
      </c>
      <c r="K60" s="47"/>
    </row>
    <row r="61" spans="1:11" x14ac:dyDescent="0.2">
      <c r="B61" s="47" t="s">
        <v>304</v>
      </c>
      <c r="K61" s="47"/>
    </row>
    <row r="62" spans="1:11" x14ac:dyDescent="0.2">
      <c r="B62" s="47" t="s">
        <v>305</v>
      </c>
      <c r="K62" s="47"/>
    </row>
    <row r="63" spans="1:11" x14ac:dyDescent="0.2">
      <c r="B63" s="47" t="s">
        <v>306</v>
      </c>
    </row>
    <row r="64" spans="1:11" x14ac:dyDescent="0.2">
      <c r="B64" s="47" t="s">
        <v>307</v>
      </c>
    </row>
    <row r="65" spans="1:11" x14ac:dyDescent="0.2">
      <c r="B65" s="47" t="s">
        <v>308</v>
      </c>
      <c r="K65" s="47"/>
    </row>
    <row r="66" spans="1:11" x14ac:dyDescent="0.2">
      <c r="B66" s="47" t="s">
        <v>309</v>
      </c>
    </row>
    <row r="67" spans="1:11" x14ac:dyDescent="0.2">
      <c r="B67" s="47"/>
    </row>
    <row r="68" spans="1:11" x14ac:dyDescent="0.2">
      <c r="A68" s="107">
        <v>2</v>
      </c>
      <c r="B68" s="107" t="s">
        <v>295</v>
      </c>
    </row>
    <row r="69" spans="1:11" x14ac:dyDescent="0.2">
      <c r="A69" s="107"/>
      <c r="B69" s="47" t="s">
        <v>312</v>
      </c>
    </row>
    <row r="70" spans="1:11" ht="12.75" x14ac:dyDescent="0.2">
      <c r="A70" s="107"/>
      <c r="B70" s="108" t="s">
        <v>311</v>
      </c>
    </row>
    <row r="71" spans="1:11" x14ac:dyDescent="0.2">
      <c r="A71" s="107"/>
      <c r="B71" s="47" t="s">
        <v>310</v>
      </c>
    </row>
    <row r="72" spans="1:11" x14ac:dyDescent="0.2">
      <c r="A72" s="107"/>
      <c r="B72" s="47" t="s">
        <v>314</v>
      </c>
    </row>
    <row r="73" spans="1:11" x14ac:dyDescent="0.2">
      <c r="A73" s="107"/>
      <c r="B73" s="47" t="s">
        <v>313</v>
      </c>
    </row>
    <row r="74" spans="1:11" x14ac:dyDescent="0.2">
      <c r="A74" s="107"/>
      <c r="B74" s="47" t="s">
        <v>315</v>
      </c>
    </row>
    <row r="75" spans="1:11" x14ac:dyDescent="0.2">
      <c r="A75" s="107"/>
      <c r="B75" s="40" t="s">
        <v>326</v>
      </c>
    </row>
    <row r="76" spans="1:11" x14ac:dyDescent="0.2">
      <c r="A76" s="107"/>
      <c r="B76" s="47"/>
    </row>
    <row r="77" spans="1:11" x14ac:dyDescent="0.2">
      <c r="A77" s="107">
        <v>3</v>
      </c>
      <c r="B77" s="107" t="s">
        <v>321</v>
      </c>
    </row>
    <row r="78" spans="1:11" x14ac:dyDescent="0.2">
      <c r="A78" s="107">
        <v>4</v>
      </c>
      <c r="B78" s="107" t="s">
        <v>322</v>
      </c>
    </row>
    <row r="79" spans="1:11" x14ac:dyDescent="0.2">
      <c r="A79" s="107">
        <v>5</v>
      </c>
      <c r="B79" s="107" t="s">
        <v>316</v>
      </c>
      <c r="C79" s="107"/>
      <c r="K79" s="47"/>
    </row>
    <row r="80" spans="1:11" x14ac:dyDescent="0.2">
      <c r="A80" s="107">
        <v>6</v>
      </c>
      <c r="B80" s="107" t="s">
        <v>317</v>
      </c>
      <c r="C80" s="107"/>
    </row>
    <row r="81" spans="1:11" x14ac:dyDescent="0.2">
      <c r="A81" s="107">
        <v>7</v>
      </c>
      <c r="B81" s="107" t="s">
        <v>318</v>
      </c>
      <c r="C81" s="107"/>
    </row>
    <row r="82" spans="1:11" x14ac:dyDescent="0.2">
      <c r="A82" s="36">
        <v>8</v>
      </c>
      <c r="B82" s="36" t="s">
        <v>320</v>
      </c>
    </row>
    <row r="83" spans="1:11" x14ac:dyDescent="0.2">
      <c r="A83" s="36">
        <v>9</v>
      </c>
      <c r="B83" s="36" t="s">
        <v>323</v>
      </c>
      <c r="K83" s="40"/>
    </row>
    <row r="84" spans="1:11" x14ac:dyDescent="0.2">
      <c r="A84" s="36">
        <v>10</v>
      </c>
      <c r="B84" s="36" t="s">
        <v>324</v>
      </c>
      <c r="K84" s="40"/>
    </row>
    <row r="85" spans="1:11" x14ac:dyDescent="0.2">
      <c r="K85" s="40"/>
    </row>
  </sheetData>
  <phoneticPr fontId="14" type="noConversion"/>
  <hyperlinks>
    <hyperlink ref="B70" r:id="rId1" xr:uid="{00000000-0004-0000-0300-000000000000}"/>
  </hyperlinks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heet1.btnAllocateAppliances_Click">
                <anchor moveWithCells="1" sizeWithCells="1">
                  <from>
                    <xdr:col>3</xdr:col>
                    <xdr:colOff>38100</xdr:colOff>
                    <xdr:row>10</xdr:row>
                    <xdr:rowOff>28575</xdr:rowOff>
                  </from>
                  <to>
                    <xdr:col>3</xdr:col>
                    <xdr:colOff>742950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AN1453"/>
  <sheetViews>
    <sheetView topLeftCell="A1407" workbookViewId="0">
      <selection activeCell="F12" sqref="F12:F1451"/>
    </sheetView>
  </sheetViews>
  <sheetFormatPr defaultRowHeight="12.75" x14ac:dyDescent="0.2"/>
  <cols>
    <col min="1" max="3" width="8.5703125" customWidth="1"/>
    <col min="4" max="6" width="13.28515625" customWidth="1"/>
    <col min="7" max="7" width="9.140625" style="43"/>
    <col min="8" max="8" width="12.5703125" style="43" customWidth="1"/>
    <col min="9" max="16384" width="9.140625" style="43"/>
  </cols>
  <sheetData>
    <row r="1" spans="1:40" ht="15.75" x14ac:dyDescent="0.25">
      <c r="A1" s="35" t="s">
        <v>254</v>
      </c>
      <c r="B1" s="35"/>
      <c r="C1" s="35"/>
    </row>
    <row r="3" spans="1:40" x14ac:dyDescent="0.2">
      <c r="D3" s="36"/>
      <c r="E3" s="111"/>
      <c r="F3" s="36"/>
    </row>
    <row r="4" spans="1:40" x14ac:dyDescent="0.2">
      <c r="D4" s="36"/>
      <c r="E4" s="36"/>
      <c r="F4" s="36"/>
    </row>
    <row r="5" spans="1:40" x14ac:dyDescent="0.2">
      <c r="D5" s="36"/>
      <c r="E5" s="36"/>
      <c r="F5" s="36"/>
    </row>
    <row r="6" spans="1:40" s="36" customFormat="1" x14ac:dyDescent="0.2">
      <c r="A6" s="1"/>
      <c r="B6" s="1"/>
      <c r="C6" s="1"/>
      <c r="D6" s="1"/>
      <c r="E6" s="1"/>
      <c r="F6" s="1"/>
    </row>
    <row r="7" spans="1:40" s="36" customFormat="1" x14ac:dyDescent="0.2">
      <c r="A7" s="1"/>
      <c r="B7" s="1"/>
      <c r="C7" s="1"/>
      <c r="D7" s="1"/>
      <c r="E7" s="1"/>
      <c r="F7" s="1"/>
    </row>
    <row r="8" spans="1:40" x14ac:dyDescent="0.2">
      <c r="C8" s="1" t="s">
        <v>179</v>
      </c>
      <c r="D8" s="1" t="s">
        <v>279</v>
      </c>
      <c r="E8" s="1" t="s">
        <v>280</v>
      </c>
      <c r="F8" s="1" t="s">
        <v>278</v>
      </c>
    </row>
    <row r="9" spans="1:40" x14ac:dyDescent="0.2">
      <c r="A9" s="18" t="s">
        <v>36</v>
      </c>
      <c r="B9" s="18"/>
      <c r="C9" s="18" t="s">
        <v>263</v>
      </c>
      <c r="D9" s="1" t="s">
        <v>166</v>
      </c>
      <c r="E9" s="1" t="s">
        <v>166</v>
      </c>
      <c r="F9" s="1" t="s">
        <v>166</v>
      </c>
      <c r="H9" s="36" t="s">
        <v>281</v>
      </c>
    </row>
    <row r="10" spans="1:40" x14ac:dyDescent="0.2">
      <c r="A10" s="18" t="s">
        <v>37</v>
      </c>
      <c r="B10" s="18" t="s">
        <v>38</v>
      </c>
      <c r="C10" s="18" t="s">
        <v>76</v>
      </c>
      <c r="D10" s="1" t="s">
        <v>61</v>
      </c>
      <c r="E10" s="1" t="s">
        <v>61</v>
      </c>
      <c r="F10" s="1" t="s">
        <v>61</v>
      </c>
      <c r="H10" s="43" t="s">
        <v>219</v>
      </c>
      <c r="I10" s="43" t="s">
        <v>220</v>
      </c>
      <c r="J10" s="43" t="s">
        <v>221</v>
      </c>
      <c r="K10" s="43" t="s">
        <v>222</v>
      </c>
      <c r="L10" s="43" t="s">
        <v>223</v>
      </c>
      <c r="M10" s="43" t="s">
        <v>224</v>
      </c>
      <c r="N10" s="43" t="s">
        <v>225</v>
      </c>
      <c r="O10" s="43" t="s">
        <v>226</v>
      </c>
      <c r="P10" s="43" t="s">
        <v>227</v>
      </c>
      <c r="Q10" s="43" t="s">
        <v>228</v>
      </c>
      <c r="R10" s="43" t="s">
        <v>229</v>
      </c>
      <c r="S10" s="43" t="s">
        <v>230</v>
      </c>
      <c r="T10" s="43" t="s">
        <v>231</v>
      </c>
      <c r="U10" s="43" t="s">
        <v>232</v>
      </c>
      <c r="V10" s="43" t="s">
        <v>233</v>
      </c>
      <c r="W10" s="43" t="s">
        <v>234</v>
      </c>
      <c r="X10" s="43" t="s">
        <v>235</v>
      </c>
      <c r="Y10" s="43" t="s">
        <v>236</v>
      </c>
      <c r="Z10" s="43" t="s">
        <v>237</v>
      </c>
      <c r="AA10" s="43" t="s">
        <v>238</v>
      </c>
      <c r="AB10" s="43" t="s">
        <v>239</v>
      </c>
      <c r="AC10" s="43" t="s">
        <v>240</v>
      </c>
      <c r="AD10" s="43" t="s">
        <v>241</v>
      </c>
      <c r="AE10" s="43" t="s">
        <v>242</v>
      </c>
      <c r="AF10" s="43" t="s">
        <v>243</v>
      </c>
      <c r="AG10" s="43" t="s">
        <v>244</v>
      </c>
      <c r="AH10" s="43" t="s">
        <v>245</v>
      </c>
      <c r="AI10" s="43" t="s">
        <v>246</v>
      </c>
      <c r="AJ10" s="43" t="s">
        <v>145</v>
      </c>
      <c r="AK10" s="43" t="s">
        <v>247</v>
      </c>
      <c r="AL10" s="43" t="s">
        <v>248</v>
      </c>
      <c r="AM10" s="43" t="s">
        <v>199</v>
      </c>
      <c r="AN10" s="43" t="s">
        <v>249</v>
      </c>
    </row>
    <row r="11" spans="1:40" x14ac:dyDescent="0.2">
      <c r="D11" s="10" t="s">
        <v>171</v>
      </c>
      <c r="E11" s="10" t="s">
        <v>171</v>
      </c>
      <c r="F11" s="10" t="s">
        <v>171</v>
      </c>
      <c r="H11" s="10" t="s">
        <v>171</v>
      </c>
      <c r="I11" s="10" t="s">
        <v>171</v>
      </c>
      <c r="J11" s="10" t="s">
        <v>171</v>
      </c>
      <c r="K11" s="10" t="s">
        <v>171</v>
      </c>
      <c r="L11" s="10" t="s">
        <v>171</v>
      </c>
      <c r="M11" s="10" t="s">
        <v>171</v>
      </c>
      <c r="N11" s="10" t="s">
        <v>171</v>
      </c>
      <c r="O11" s="10" t="s">
        <v>171</v>
      </c>
      <c r="P11" s="10" t="s">
        <v>171</v>
      </c>
      <c r="Q11" s="10" t="s">
        <v>171</v>
      </c>
      <c r="R11" s="10" t="s">
        <v>171</v>
      </c>
      <c r="S11" s="10" t="s">
        <v>171</v>
      </c>
      <c r="T11" s="10" t="s">
        <v>171</v>
      </c>
      <c r="U11" s="10" t="s">
        <v>171</v>
      </c>
      <c r="V11" s="10" t="s">
        <v>171</v>
      </c>
      <c r="W11" s="10" t="s">
        <v>171</v>
      </c>
      <c r="X11" s="10" t="s">
        <v>171</v>
      </c>
      <c r="Y11" s="10" t="s">
        <v>171</v>
      </c>
      <c r="Z11" s="10" t="s">
        <v>171</v>
      </c>
      <c r="AA11" s="10" t="s">
        <v>171</v>
      </c>
      <c r="AB11" s="10" t="s">
        <v>171</v>
      </c>
      <c r="AC11" s="10" t="s">
        <v>171</v>
      </c>
      <c r="AD11" s="10" t="s">
        <v>171</v>
      </c>
      <c r="AE11" s="10" t="s">
        <v>171</v>
      </c>
      <c r="AF11" s="10" t="s">
        <v>171</v>
      </c>
      <c r="AG11" s="10" t="s">
        <v>171</v>
      </c>
      <c r="AH11" s="10" t="s">
        <v>171</v>
      </c>
      <c r="AI11" s="10" t="s">
        <v>171</v>
      </c>
      <c r="AJ11" s="10" t="s">
        <v>171</v>
      </c>
      <c r="AK11" s="10" t="s">
        <v>171</v>
      </c>
      <c r="AL11" s="10" t="s">
        <v>171</v>
      </c>
      <c r="AM11" s="10" t="s">
        <v>171</v>
      </c>
      <c r="AN11" s="10" t="s">
        <v>171</v>
      </c>
    </row>
    <row r="12" spans="1:40" x14ac:dyDescent="0.2">
      <c r="A12">
        <v>1</v>
      </c>
      <c r="B12" s="97">
        <v>0</v>
      </c>
      <c r="C12">
        <f ca="1">INDIRECT("occ_sim_data!C"&amp;(ROUNDDOWN((A12-1)/10,0)+11))</f>
        <v>0</v>
      </c>
      <c r="D12">
        <f>E12+F12</f>
        <v>28</v>
      </c>
      <c r="E12">
        <f>IF(appliances!$D$46="YES",light_sim_data!B12,0)</f>
        <v>0</v>
      </c>
      <c r="F12">
        <f>SUM(H12:AN12)</f>
        <v>28</v>
      </c>
      <c r="H12" s="43">
        <v>0</v>
      </c>
      <c r="I12" s="43">
        <v>0</v>
      </c>
      <c r="J12" s="43">
        <v>0</v>
      </c>
      <c r="K12" s="43">
        <v>0</v>
      </c>
      <c r="L12" s="43">
        <v>0</v>
      </c>
      <c r="M12" s="43">
        <v>2</v>
      </c>
      <c r="N12" s="43">
        <v>2</v>
      </c>
      <c r="O12" s="43">
        <v>1</v>
      </c>
      <c r="P12" s="43">
        <v>9</v>
      </c>
      <c r="Q12" s="43">
        <v>0</v>
      </c>
      <c r="R12" s="43">
        <v>0</v>
      </c>
      <c r="S12" s="43">
        <v>0</v>
      </c>
      <c r="T12" s="43">
        <v>0</v>
      </c>
      <c r="U12" s="43">
        <v>0</v>
      </c>
      <c r="V12" s="43">
        <v>3</v>
      </c>
      <c r="W12" s="43">
        <v>0</v>
      </c>
      <c r="X12" s="43">
        <v>0</v>
      </c>
      <c r="Y12" s="43">
        <v>2</v>
      </c>
      <c r="Z12" s="43">
        <v>0</v>
      </c>
      <c r="AA12" s="43">
        <v>0</v>
      </c>
      <c r="AB12" s="43">
        <v>3</v>
      </c>
      <c r="AC12" s="43">
        <v>2</v>
      </c>
      <c r="AD12" s="43">
        <v>1</v>
      </c>
      <c r="AE12" s="43">
        <v>2</v>
      </c>
      <c r="AF12" s="43">
        <v>0</v>
      </c>
      <c r="AG12" s="43">
        <v>0</v>
      </c>
      <c r="AH12" s="43">
        <v>1</v>
      </c>
      <c r="AI12" s="43">
        <v>0</v>
      </c>
      <c r="AJ12" s="43">
        <v>0</v>
      </c>
      <c r="AK12" s="43">
        <v>0</v>
      </c>
      <c r="AL12" s="43">
        <v>0</v>
      </c>
      <c r="AM12" s="43">
        <v>0</v>
      </c>
      <c r="AN12" s="43">
        <v>0</v>
      </c>
    </row>
    <row r="13" spans="1:40" x14ac:dyDescent="0.2">
      <c r="A13">
        <v>2</v>
      </c>
      <c r="B13" s="97">
        <v>6.9444444444444447E-4</v>
      </c>
      <c r="C13">
        <f t="shared" ref="C13:C76" ca="1" si="0">INDIRECT("occ_sim_data!C"&amp;(ROUNDDOWN((A13-1)/10,0)+11))</f>
        <v>0</v>
      </c>
      <c r="D13">
        <f t="shared" ref="D13:D76" si="1">E13+F13</f>
        <v>28</v>
      </c>
      <c r="E13">
        <f>IF(appliances!$D$46="YES",light_sim_data!B13,0)</f>
        <v>0</v>
      </c>
      <c r="F13">
        <f t="shared" ref="F13:F76" si="2">SUM(H13:AN13)</f>
        <v>28</v>
      </c>
      <c r="H13" s="43">
        <v>0</v>
      </c>
      <c r="I13" s="43">
        <v>0</v>
      </c>
      <c r="J13" s="43">
        <v>0</v>
      </c>
      <c r="K13" s="43">
        <v>0</v>
      </c>
      <c r="L13" s="43">
        <v>0</v>
      </c>
      <c r="M13" s="43">
        <v>2</v>
      </c>
      <c r="N13" s="43">
        <v>2</v>
      </c>
      <c r="O13" s="43">
        <v>1</v>
      </c>
      <c r="P13" s="43">
        <v>9</v>
      </c>
      <c r="Q13" s="43">
        <v>0</v>
      </c>
      <c r="R13" s="43">
        <v>0</v>
      </c>
      <c r="S13" s="43">
        <v>0</v>
      </c>
      <c r="T13" s="43">
        <v>0</v>
      </c>
      <c r="U13" s="43">
        <v>0</v>
      </c>
      <c r="V13" s="43">
        <v>3</v>
      </c>
      <c r="W13" s="43">
        <v>0</v>
      </c>
      <c r="X13" s="43">
        <v>0</v>
      </c>
      <c r="Y13" s="43">
        <v>2</v>
      </c>
      <c r="Z13" s="43">
        <v>0</v>
      </c>
      <c r="AA13" s="43">
        <v>0</v>
      </c>
      <c r="AB13" s="43">
        <v>3</v>
      </c>
      <c r="AC13" s="43">
        <v>2</v>
      </c>
      <c r="AD13" s="43">
        <v>1</v>
      </c>
      <c r="AE13" s="43">
        <v>2</v>
      </c>
      <c r="AF13" s="43">
        <v>0</v>
      </c>
      <c r="AG13" s="43">
        <v>0</v>
      </c>
      <c r="AH13" s="43">
        <v>1</v>
      </c>
      <c r="AI13" s="43">
        <v>0</v>
      </c>
      <c r="AJ13" s="43">
        <v>0</v>
      </c>
      <c r="AK13" s="43">
        <v>0</v>
      </c>
      <c r="AL13" s="43">
        <v>0</v>
      </c>
      <c r="AM13" s="43">
        <v>0</v>
      </c>
      <c r="AN13" s="43">
        <v>0</v>
      </c>
    </row>
    <row r="14" spans="1:40" x14ac:dyDescent="0.2">
      <c r="A14">
        <v>3</v>
      </c>
      <c r="B14" s="97">
        <v>1.3888888888888889E-3</v>
      </c>
      <c r="C14">
        <f t="shared" ca="1" si="0"/>
        <v>0</v>
      </c>
      <c r="D14">
        <f t="shared" si="1"/>
        <v>28</v>
      </c>
      <c r="E14">
        <f>IF(appliances!$D$46="YES",light_sim_data!B14,0)</f>
        <v>0</v>
      </c>
      <c r="F14">
        <f t="shared" si="2"/>
        <v>28</v>
      </c>
      <c r="H14" s="43">
        <v>0</v>
      </c>
      <c r="I14" s="43">
        <v>0</v>
      </c>
      <c r="J14" s="43">
        <v>0</v>
      </c>
      <c r="K14" s="43">
        <v>0</v>
      </c>
      <c r="L14" s="43">
        <v>0</v>
      </c>
      <c r="M14" s="43">
        <v>2</v>
      </c>
      <c r="N14" s="43">
        <v>2</v>
      </c>
      <c r="O14" s="43">
        <v>1</v>
      </c>
      <c r="P14" s="43">
        <v>9</v>
      </c>
      <c r="Q14" s="43">
        <v>0</v>
      </c>
      <c r="R14" s="43">
        <v>0</v>
      </c>
      <c r="S14" s="43">
        <v>0</v>
      </c>
      <c r="T14" s="43">
        <v>0</v>
      </c>
      <c r="U14" s="43">
        <v>0</v>
      </c>
      <c r="V14" s="43">
        <v>3</v>
      </c>
      <c r="W14" s="43">
        <v>0</v>
      </c>
      <c r="X14" s="43">
        <v>0</v>
      </c>
      <c r="Y14" s="43">
        <v>2</v>
      </c>
      <c r="Z14" s="43">
        <v>0</v>
      </c>
      <c r="AA14" s="43">
        <v>0</v>
      </c>
      <c r="AB14" s="43">
        <v>3</v>
      </c>
      <c r="AC14" s="43">
        <v>2</v>
      </c>
      <c r="AD14" s="43">
        <v>1</v>
      </c>
      <c r="AE14" s="43">
        <v>2</v>
      </c>
      <c r="AF14" s="43">
        <v>0</v>
      </c>
      <c r="AG14" s="43">
        <v>0</v>
      </c>
      <c r="AH14" s="43">
        <v>1</v>
      </c>
      <c r="AI14" s="43">
        <v>0</v>
      </c>
      <c r="AJ14" s="43">
        <v>0</v>
      </c>
      <c r="AK14" s="43">
        <v>0</v>
      </c>
      <c r="AL14" s="43">
        <v>0</v>
      </c>
      <c r="AM14" s="43">
        <v>0</v>
      </c>
      <c r="AN14" s="43">
        <v>0</v>
      </c>
    </row>
    <row r="15" spans="1:40" x14ac:dyDescent="0.2">
      <c r="A15">
        <v>4</v>
      </c>
      <c r="B15" s="97">
        <v>2.0833333333333298E-3</v>
      </c>
      <c r="C15">
        <f t="shared" ca="1" si="0"/>
        <v>0</v>
      </c>
      <c r="D15">
        <f t="shared" si="1"/>
        <v>28</v>
      </c>
      <c r="E15">
        <f>IF(appliances!$D$46="YES",light_sim_data!B15,0)</f>
        <v>0</v>
      </c>
      <c r="F15">
        <f t="shared" si="2"/>
        <v>28</v>
      </c>
      <c r="H15" s="43">
        <v>0</v>
      </c>
      <c r="I15" s="43">
        <v>0</v>
      </c>
      <c r="J15" s="43">
        <v>0</v>
      </c>
      <c r="K15" s="43">
        <v>0</v>
      </c>
      <c r="L15" s="43">
        <v>0</v>
      </c>
      <c r="M15" s="43">
        <v>2</v>
      </c>
      <c r="N15" s="43">
        <v>2</v>
      </c>
      <c r="O15" s="43">
        <v>1</v>
      </c>
      <c r="P15" s="43">
        <v>9</v>
      </c>
      <c r="Q15" s="43">
        <v>0</v>
      </c>
      <c r="R15" s="43">
        <v>0</v>
      </c>
      <c r="S15" s="43">
        <v>0</v>
      </c>
      <c r="T15" s="43">
        <v>0</v>
      </c>
      <c r="U15" s="43">
        <v>0</v>
      </c>
      <c r="V15" s="43">
        <v>3</v>
      </c>
      <c r="W15" s="43">
        <v>0</v>
      </c>
      <c r="X15" s="43">
        <v>0</v>
      </c>
      <c r="Y15" s="43">
        <v>2</v>
      </c>
      <c r="Z15" s="43">
        <v>0</v>
      </c>
      <c r="AA15" s="43">
        <v>0</v>
      </c>
      <c r="AB15" s="43">
        <v>3</v>
      </c>
      <c r="AC15" s="43">
        <v>2</v>
      </c>
      <c r="AD15" s="43">
        <v>1</v>
      </c>
      <c r="AE15" s="43">
        <v>2</v>
      </c>
      <c r="AF15" s="43">
        <v>0</v>
      </c>
      <c r="AG15" s="43">
        <v>0</v>
      </c>
      <c r="AH15" s="43">
        <v>1</v>
      </c>
      <c r="AI15" s="43">
        <v>0</v>
      </c>
      <c r="AJ15" s="43">
        <v>0</v>
      </c>
      <c r="AK15" s="43">
        <v>0</v>
      </c>
      <c r="AL15" s="43">
        <v>0</v>
      </c>
      <c r="AM15" s="43">
        <v>0</v>
      </c>
      <c r="AN15" s="43">
        <v>0</v>
      </c>
    </row>
    <row r="16" spans="1:40" x14ac:dyDescent="0.2">
      <c r="A16">
        <v>5</v>
      </c>
      <c r="B16" s="97">
        <v>2.7777777777777801E-3</v>
      </c>
      <c r="C16">
        <f t="shared" ca="1" si="0"/>
        <v>0</v>
      </c>
      <c r="D16">
        <f t="shared" si="1"/>
        <v>28</v>
      </c>
      <c r="E16">
        <f>IF(appliances!$D$46="YES",light_sim_data!B16,0)</f>
        <v>0</v>
      </c>
      <c r="F16">
        <f t="shared" si="2"/>
        <v>28</v>
      </c>
      <c r="H16" s="43">
        <v>0</v>
      </c>
      <c r="I16" s="43">
        <v>0</v>
      </c>
      <c r="J16" s="43">
        <v>0</v>
      </c>
      <c r="K16" s="43">
        <v>0</v>
      </c>
      <c r="L16" s="43">
        <v>0</v>
      </c>
      <c r="M16" s="43">
        <v>2</v>
      </c>
      <c r="N16" s="43">
        <v>2</v>
      </c>
      <c r="O16" s="43">
        <v>1</v>
      </c>
      <c r="P16" s="43">
        <v>9</v>
      </c>
      <c r="Q16" s="43">
        <v>0</v>
      </c>
      <c r="R16" s="43">
        <v>0</v>
      </c>
      <c r="S16" s="43">
        <v>0</v>
      </c>
      <c r="T16" s="43">
        <v>0</v>
      </c>
      <c r="U16" s="43">
        <v>0</v>
      </c>
      <c r="V16" s="43">
        <v>3</v>
      </c>
      <c r="W16" s="43">
        <v>0</v>
      </c>
      <c r="X16" s="43">
        <v>0</v>
      </c>
      <c r="Y16" s="43">
        <v>2</v>
      </c>
      <c r="Z16" s="43">
        <v>0</v>
      </c>
      <c r="AA16" s="43">
        <v>0</v>
      </c>
      <c r="AB16" s="43">
        <v>3</v>
      </c>
      <c r="AC16" s="43">
        <v>2</v>
      </c>
      <c r="AD16" s="43">
        <v>1</v>
      </c>
      <c r="AE16" s="43">
        <v>2</v>
      </c>
      <c r="AF16" s="43">
        <v>0</v>
      </c>
      <c r="AG16" s="43">
        <v>0</v>
      </c>
      <c r="AH16" s="43">
        <v>1</v>
      </c>
      <c r="AI16" s="43">
        <v>0</v>
      </c>
      <c r="AJ16" s="43">
        <v>0</v>
      </c>
      <c r="AK16" s="43">
        <v>0</v>
      </c>
      <c r="AL16" s="43">
        <v>0</v>
      </c>
      <c r="AM16" s="43">
        <v>0</v>
      </c>
      <c r="AN16" s="43">
        <v>0</v>
      </c>
    </row>
    <row r="17" spans="1:40" x14ac:dyDescent="0.2">
      <c r="A17">
        <v>6</v>
      </c>
      <c r="B17" s="97">
        <v>3.4722222222222199E-3</v>
      </c>
      <c r="C17">
        <f t="shared" ca="1" si="0"/>
        <v>0</v>
      </c>
      <c r="D17">
        <f t="shared" si="1"/>
        <v>28</v>
      </c>
      <c r="E17">
        <f>IF(appliances!$D$46="YES",light_sim_data!B17,0)</f>
        <v>0</v>
      </c>
      <c r="F17">
        <f t="shared" si="2"/>
        <v>28</v>
      </c>
      <c r="H17" s="43">
        <v>0</v>
      </c>
      <c r="I17" s="43">
        <v>0</v>
      </c>
      <c r="J17" s="43">
        <v>0</v>
      </c>
      <c r="K17" s="43">
        <v>0</v>
      </c>
      <c r="L17" s="43">
        <v>0</v>
      </c>
      <c r="M17" s="43">
        <v>2</v>
      </c>
      <c r="N17" s="43">
        <v>2</v>
      </c>
      <c r="O17" s="43">
        <v>1</v>
      </c>
      <c r="P17" s="43">
        <v>9</v>
      </c>
      <c r="Q17" s="43">
        <v>0</v>
      </c>
      <c r="R17" s="43">
        <v>0</v>
      </c>
      <c r="S17" s="43">
        <v>0</v>
      </c>
      <c r="T17" s="43">
        <v>0</v>
      </c>
      <c r="U17" s="43">
        <v>0</v>
      </c>
      <c r="V17" s="43">
        <v>3</v>
      </c>
      <c r="W17" s="43">
        <v>0</v>
      </c>
      <c r="X17" s="43">
        <v>0</v>
      </c>
      <c r="Y17" s="43">
        <v>2</v>
      </c>
      <c r="Z17" s="43">
        <v>0</v>
      </c>
      <c r="AA17" s="43">
        <v>0</v>
      </c>
      <c r="AB17" s="43">
        <v>3</v>
      </c>
      <c r="AC17" s="43">
        <v>2</v>
      </c>
      <c r="AD17" s="43">
        <v>1</v>
      </c>
      <c r="AE17" s="43">
        <v>2</v>
      </c>
      <c r="AF17" s="43">
        <v>0</v>
      </c>
      <c r="AG17" s="43">
        <v>0</v>
      </c>
      <c r="AH17" s="43">
        <v>1</v>
      </c>
      <c r="AI17" s="43">
        <v>0</v>
      </c>
      <c r="AJ17" s="43">
        <v>0</v>
      </c>
      <c r="AK17" s="43">
        <v>0</v>
      </c>
      <c r="AL17" s="43">
        <v>0</v>
      </c>
      <c r="AM17" s="43">
        <v>0</v>
      </c>
      <c r="AN17" s="43">
        <v>0</v>
      </c>
    </row>
    <row r="18" spans="1:40" x14ac:dyDescent="0.2">
      <c r="A18">
        <v>7</v>
      </c>
      <c r="B18" s="97">
        <v>4.1666666666666701E-3</v>
      </c>
      <c r="C18">
        <f t="shared" ca="1" si="0"/>
        <v>0</v>
      </c>
      <c r="D18">
        <f t="shared" si="1"/>
        <v>28</v>
      </c>
      <c r="E18">
        <f>IF(appliances!$D$46="YES",light_sim_data!B18,0)</f>
        <v>0</v>
      </c>
      <c r="F18">
        <f t="shared" si="2"/>
        <v>28</v>
      </c>
      <c r="H18" s="43">
        <v>0</v>
      </c>
      <c r="I18" s="43">
        <v>0</v>
      </c>
      <c r="J18" s="43">
        <v>0</v>
      </c>
      <c r="K18" s="43">
        <v>0</v>
      </c>
      <c r="L18" s="43">
        <v>0</v>
      </c>
      <c r="M18" s="43">
        <v>2</v>
      </c>
      <c r="N18" s="43">
        <v>2</v>
      </c>
      <c r="O18" s="43">
        <v>1</v>
      </c>
      <c r="P18" s="43">
        <v>9</v>
      </c>
      <c r="Q18" s="43">
        <v>0</v>
      </c>
      <c r="R18" s="43">
        <v>0</v>
      </c>
      <c r="S18" s="43">
        <v>0</v>
      </c>
      <c r="T18" s="43">
        <v>0</v>
      </c>
      <c r="U18" s="43">
        <v>0</v>
      </c>
      <c r="V18" s="43">
        <v>3</v>
      </c>
      <c r="W18" s="43">
        <v>0</v>
      </c>
      <c r="X18" s="43">
        <v>0</v>
      </c>
      <c r="Y18" s="43">
        <v>2</v>
      </c>
      <c r="Z18" s="43">
        <v>0</v>
      </c>
      <c r="AA18" s="43">
        <v>0</v>
      </c>
      <c r="AB18" s="43">
        <v>3</v>
      </c>
      <c r="AC18" s="43">
        <v>2</v>
      </c>
      <c r="AD18" s="43">
        <v>1</v>
      </c>
      <c r="AE18" s="43">
        <v>2</v>
      </c>
      <c r="AF18" s="43">
        <v>0</v>
      </c>
      <c r="AG18" s="43">
        <v>0</v>
      </c>
      <c r="AH18" s="43">
        <v>1</v>
      </c>
      <c r="AI18" s="43">
        <v>0</v>
      </c>
      <c r="AJ18" s="43">
        <v>0</v>
      </c>
      <c r="AK18" s="43">
        <v>0</v>
      </c>
      <c r="AL18" s="43">
        <v>0</v>
      </c>
      <c r="AM18" s="43">
        <v>0</v>
      </c>
      <c r="AN18" s="43">
        <v>0</v>
      </c>
    </row>
    <row r="19" spans="1:40" x14ac:dyDescent="0.2">
      <c r="A19">
        <v>8</v>
      </c>
      <c r="B19" s="97">
        <v>4.8611111111111103E-3</v>
      </c>
      <c r="C19">
        <f t="shared" ca="1" si="0"/>
        <v>0</v>
      </c>
      <c r="D19">
        <f t="shared" si="1"/>
        <v>28</v>
      </c>
      <c r="E19">
        <f>IF(appliances!$D$46="YES",light_sim_data!B19,0)</f>
        <v>0</v>
      </c>
      <c r="F19">
        <f t="shared" si="2"/>
        <v>28</v>
      </c>
      <c r="H19" s="43">
        <v>0</v>
      </c>
      <c r="I19" s="43">
        <v>0</v>
      </c>
      <c r="J19" s="43">
        <v>0</v>
      </c>
      <c r="K19" s="43">
        <v>0</v>
      </c>
      <c r="L19" s="43">
        <v>0</v>
      </c>
      <c r="M19" s="43">
        <v>2</v>
      </c>
      <c r="N19" s="43">
        <v>2</v>
      </c>
      <c r="O19" s="43">
        <v>1</v>
      </c>
      <c r="P19" s="43">
        <v>9</v>
      </c>
      <c r="Q19" s="43">
        <v>0</v>
      </c>
      <c r="R19" s="43">
        <v>0</v>
      </c>
      <c r="S19" s="43">
        <v>0</v>
      </c>
      <c r="T19" s="43">
        <v>0</v>
      </c>
      <c r="U19" s="43">
        <v>0</v>
      </c>
      <c r="V19" s="43">
        <v>3</v>
      </c>
      <c r="W19" s="43">
        <v>0</v>
      </c>
      <c r="X19" s="43">
        <v>0</v>
      </c>
      <c r="Y19" s="43">
        <v>2</v>
      </c>
      <c r="Z19" s="43">
        <v>0</v>
      </c>
      <c r="AA19" s="43">
        <v>0</v>
      </c>
      <c r="AB19" s="43">
        <v>3</v>
      </c>
      <c r="AC19" s="43">
        <v>2</v>
      </c>
      <c r="AD19" s="43">
        <v>1</v>
      </c>
      <c r="AE19" s="43">
        <v>2</v>
      </c>
      <c r="AF19" s="43">
        <v>0</v>
      </c>
      <c r="AG19" s="43">
        <v>0</v>
      </c>
      <c r="AH19" s="43">
        <v>1</v>
      </c>
      <c r="AI19" s="43">
        <v>0</v>
      </c>
      <c r="AJ19" s="43">
        <v>0</v>
      </c>
      <c r="AK19" s="43">
        <v>0</v>
      </c>
      <c r="AL19" s="43">
        <v>0</v>
      </c>
      <c r="AM19" s="43">
        <v>0</v>
      </c>
      <c r="AN19" s="43">
        <v>0</v>
      </c>
    </row>
    <row r="20" spans="1:40" x14ac:dyDescent="0.2">
      <c r="A20">
        <v>9</v>
      </c>
      <c r="B20" s="97">
        <v>5.5555555555555601E-3</v>
      </c>
      <c r="C20">
        <f t="shared" ca="1" si="0"/>
        <v>0</v>
      </c>
      <c r="D20">
        <f t="shared" si="1"/>
        <v>28</v>
      </c>
      <c r="E20">
        <f>IF(appliances!$D$46="YES",light_sim_data!B20,0)</f>
        <v>0</v>
      </c>
      <c r="F20">
        <f t="shared" si="2"/>
        <v>28</v>
      </c>
      <c r="H20" s="43">
        <v>0</v>
      </c>
      <c r="I20" s="43">
        <v>0</v>
      </c>
      <c r="J20" s="43">
        <v>0</v>
      </c>
      <c r="K20" s="43">
        <v>0</v>
      </c>
      <c r="L20" s="43">
        <v>0</v>
      </c>
      <c r="M20" s="43">
        <v>2</v>
      </c>
      <c r="N20" s="43">
        <v>2</v>
      </c>
      <c r="O20" s="43">
        <v>1</v>
      </c>
      <c r="P20" s="43">
        <v>9</v>
      </c>
      <c r="Q20" s="43">
        <v>0</v>
      </c>
      <c r="R20" s="43">
        <v>0</v>
      </c>
      <c r="S20" s="43">
        <v>0</v>
      </c>
      <c r="T20" s="43">
        <v>0</v>
      </c>
      <c r="U20" s="43">
        <v>0</v>
      </c>
      <c r="V20" s="43">
        <v>3</v>
      </c>
      <c r="W20" s="43">
        <v>0</v>
      </c>
      <c r="X20" s="43">
        <v>0</v>
      </c>
      <c r="Y20" s="43">
        <v>2</v>
      </c>
      <c r="Z20" s="43">
        <v>0</v>
      </c>
      <c r="AA20" s="43">
        <v>0</v>
      </c>
      <c r="AB20" s="43">
        <v>3</v>
      </c>
      <c r="AC20" s="43">
        <v>2</v>
      </c>
      <c r="AD20" s="43">
        <v>1</v>
      </c>
      <c r="AE20" s="43">
        <v>2</v>
      </c>
      <c r="AF20" s="43">
        <v>0</v>
      </c>
      <c r="AG20" s="43">
        <v>0</v>
      </c>
      <c r="AH20" s="43">
        <v>1</v>
      </c>
      <c r="AI20" s="43">
        <v>0</v>
      </c>
      <c r="AJ20" s="43">
        <v>0</v>
      </c>
      <c r="AK20" s="43">
        <v>0</v>
      </c>
      <c r="AL20" s="43">
        <v>0</v>
      </c>
      <c r="AM20" s="43">
        <v>0</v>
      </c>
      <c r="AN20" s="43">
        <v>0</v>
      </c>
    </row>
    <row r="21" spans="1:40" x14ac:dyDescent="0.2">
      <c r="A21">
        <v>10</v>
      </c>
      <c r="B21" s="97">
        <v>6.2500000000000003E-3</v>
      </c>
      <c r="C21">
        <f t="shared" ca="1" si="0"/>
        <v>0</v>
      </c>
      <c r="D21">
        <f t="shared" si="1"/>
        <v>28</v>
      </c>
      <c r="E21">
        <f>IF(appliances!$D$46="YES",light_sim_data!B21,0)</f>
        <v>0</v>
      </c>
      <c r="F21">
        <f t="shared" si="2"/>
        <v>28</v>
      </c>
      <c r="H21" s="43">
        <v>0</v>
      </c>
      <c r="I21" s="43">
        <v>0</v>
      </c>
      <c r="J21" s="43">
        <v>0</v>
      </c>
      <c r="K21" s="43">
        <v>0</v>
      </c>
      <c r="L21" s="43">
        <v>0</v>
      </c>
      <c r="M21" s="43">
        <v>2</v>
      </c>
      <c r="N21" s="43">
        <v>2</v>
      </c>
      <c r="O21" s="43">
        <v>1</v>
      </c>
      <c r="P21" s="43">
        <v>9</v>
      </c>
      <c r="Q21" s="43">
        <v>0</v>
      </c>
      <c r="R21" s="43">
        <v>0</v>
      </c>
      <c r="S21" s="43">
        <v>0</v>
      </c>
      <c r="T21" s="43">
        <v>0</v>
      </c>
      <c r="U21" s="43">
        <v>0</v>
      </c>
      <c r="V21" s="43">
        <v>3</v>
      </c>
      <c r="W21" s="43">
        <v>0</v>
      </c>
      <c r="X21" s="43">
        <v>0</v>
      </c>
      <c r="Y21" s="43">
        <v>2</v>
      </c>
      <c r="Z21" s="43">
        <v>0</v>
      </c>
      <c r="AA21" s="43">
        <v>0</v>
      </c>
      <c r="AB21" s="43">
        <v>3</v>
      </c>
      <c r="AC21" s="43">
        <v>2</v>
      </c>
      <c r="AD21" s="43">
        <v>1</v>
      </c>
      <c r="AE21" s="43">
        <v>2</v>
      </c>
      <c r="AF21" s="43">
        <v>0</v>
      </c>
      <c r="AG21" s="43">
        <v>0</v>
      </c>
      <c r="AH21" s="43">
        <v>1</v>
      </c>
      <c r="AI21" s="43">
        <v>0</v>
      </c>
      <c r="AJ21" s="43">
        <v>0</v>
      </c>
      <c r="AK21" s="43">
        <v>0</v>
      </c>
      <c r="AL21" s="43">
        <v>0</v>
      </c>
      <c r="AM21" s="43">
        <v>0</v>
      </c>
      <c r="AN21" s="43">
        <v>0</v>
      </c>
    </row>
    <row r="22" spans="1:40" x14ac:dyDescent="0.2">
      <c r="A22">
        <v>11</v>
      </c>
      <c r="B22" s="97">
        <v>6.9444444444444397E-3</v>
      </c>
      <c r="C22">
        <f t="shared" ca="1" si="0"/>
        <v>0</v>
      </c>
      <c r="D22">
        <f t="shared" si="1"/>
        <v>28</v>
      </c>
      <c r="E22">
        <f>IF(appliances!$D$46="YES",light_sim_data!B22,0)</f>
        <v>0</v>
      </c>
      <c r="F22">
        <f t="shared" si="2"/>
        <v>28</v>
      </c>
      <c r="H22" s="43">
        <v>0</v>
      </c>
      <c r="I22" s="43">
        <v>0</v>
      </c>
      <c r="J22" s="43">
        <v>0</v>
      </c>
      <c r="K22" s="43">
        <v>0</v>
      </c>
      <c r="L22" s="43">
        <v>0</v>
      </c>
      <c r="M22" s="43">
        <v>2</v>
      </c>
      <c r="N22" s="43">
        <v>2</v>
      </c>
      <c r="O22" s="43">
        <v>1</v>
      </c>
      <c r="P22" s="43">
        <v>9</v>
      </c>
      <c r="Q22" s="43">
        <v>0</v>
      </c>
      <c r="R22" s="43">
        <v>0</v>
      </c>
      <c r="S22" s="43">
        <v>0</v>
      </c>
      <c r="T22" s="43">
        <v>0</v>
      </c>
      <c r="U22" s="43">
        <v>0</v>
      </c>
      <c r="V22" s="43">
        <v>3</v>
      </c>
      <c r="W22" s="43">
        <v>0</v>
      </c>
      <c r="X22" s="43">
        <v>0</v>
      </c>
      <c r="Y22" s="43">
        <v>2</v>
      </c>
      <c r="Z22" s="43">
        <v>0</v>
      </c>
      <c r="AA22" s="43">
        <v>0</v>
      </c>
      <c r="AB22" s="43">
        <v>3</v>
      </c>
      <c r="AC22" s="43">
        <v>2</v>
      </c>
      <c r="AD22" s="43">
        <v>1</v>
      </c>
      <c r="AE22" s="43">
        <v>2</v>
      </c>
      <c r="AF22" s="43">
        <v>0</v>
      </c>
      <c r="AG22" s="43">
        <v>0</v>
      </c>
      <c r="AH22" s="43">
        <v>1</v>
      </c>
      <c r="AI22" s="43">
        <v>0</v>
      </c>
      <c r="AJ22" s="43">
        <v>0</v>
      </c>
      <c r="AK22" s="43">
        <v>0</v>
      </c>
      <c r="AL22" s="43">
        <v>0</v>
      </c>
      <c r="AM22" s="43">
        <v>0</v>
      </c>
      <c r="AN22" s="43">
        <v>0</v>
      </c>
    </row>
    <row r="23" spans="1:40" x14ac:dyDescent="0.2">
      <c r="A23">
        <v>12</v>
      </c>
      <c r="B23" s="97">
        <v>7.6388888888888904E-3</v>
      </c>
      <c r="C23">
        <f t="shared" ca="1" si="0"/>
        <v>0</v>
      </c>
      <c r="D23">
        <f t="shared" si="1"/>
        <v>28</v>
      </c>
      <c r="E23">
        <f>IF(appliances!$D$46="YES",light_sim_data!B23,0)</f>
        <v>0</v>
      </c>
      <c r="F23">
        <f t="shared" si="2"/>
        <v>28</v>
      </c>
      <c r="H23" s="43">
        <v>0</v>
      </c>
      <c r="I23" s="43">
        <v>0</v>
      </c>
      <c r="J23" s="43">
        <v>0</v>
      </c>
      <c r="K23" s="43">
        <v>0</v>
      </c>
      <c r="L23" s="43">
        <v>0</v>
      </c>
      <c r="M23" s="43">
        <v>2</v>
      </c>
      <c r="N23" s="43">
        <v>2</v>
      </c>
      <c r="O23" s="43">
        <v>1</v>
      </c>
      <c r="P23" s="43">
        <v>9</v>
      </c>
      <c r="Q23" s="43">
        <v>0</v>
      </c>
      <c r="R23" s="43">
        <v>0</v>
      </c>
      <c r="S23" s="43">
        <v>0</v>
      </c>
      <c r="T23" s="43">
        <v>0</v>
      </c>
      <c r="U23" s="43">
        <v>0</v>
      </c>
      <c r="V23" s="43">
        <v>3</v>
      </c>
      <c r="W23" s="43">
        <v>0</v>
      </c>
      <c r="X23" s="43">
        <v>0</v>
      </c>
      <c r="Y23" s="43">
        <v>2</v>
      </c>
      <c r="Z23" s="43">
        <v>0</v>
      </c>
      <c r="AA23" s="43">
        <v>0</v>
      </c>
      <c r="AB23" s="43">
        <v>3</v>
      </c>
      <c r="AC23" s="43">
        <v>2</v>
      </c>
      <c r="AD23" s="43">
        <v>1</v>
      </c>
      <c r="AE23" s="43">
        <v>2</v>
      </c>
      <c r="AF23" s="43">
        <v>0</v>
      </c>
      <c r="AG23" s="43">
        <v>0</v>
      </c>
      <c r="AH23" s="43">
        <v>1</v>
      </c>
      <c r="AI23" s="43">
        <v>0</v>
      </c>
      <c r="AJ23" s="43">
        <v>0</v>
      </c>
      <c r="AK23" s="43">
        <v>0</v>
      </c>
      <c r="AL23" s="43">
        <v>0</v>
      </c>
      <c r="AM23" s="43">
        <v>0</v>
      </c>
      <c r="AN23" s="43">
        <v>0</v>
      </c>
    </row>
    <row r="24" spans="1:40" x14ac:dyDescent="0.2">
      <c r="A24">
        <v>13</v>
      </c>
      <c r="B24" s="97">
        <v>8.3333333333333297E-3</v>
      </c>
      <c r="C24">
        <f t="shared" ca="1" si="0"/>
        <v>0</v>
      </c>
      <c r="D24">
        <f t="shared" si="1"/>
        <v>28</v>
      </c>
      <c r="E24">
        <f>IF(appliances!$D$46="YES",light_sim_data!B24,0)</f>
        <v>0</v>
      </c>
      <c r="F24">
        <f t="shared" si="2"/>
        <v>28</v>
      </c>
      <c r="H24" s="43">
        <v>0</v>
      </c>
      <c r="I24" s="43">
        <v>0</v>
      </c>
      <c r="J24" s="43">
        <v>0</v>
      </c>
      <c r="K24" s="43">
        <v>0</v>
      </c>
      <c r="L24" s="43">
        <v>0</v>
      </c>
      <c r="M24" s="43">
        <v>2</v>
      </c>
      <c r="N24" s="43">
        <v>2</v>
      </c>
      <c r="O24" s="43">
        <v>1</v>
      </c>
      <c r="P24" s="43">
        <v>9</v>
      </c>
      <c r="Q24" s="43">
        <v>0</v>
      </c>
      <c r="R24" s="43">
        <v>0</v>
      </c>
      <c r="S24" s="43">
        <v>0</v>
      </c>
      <c r="T24" s="43">
        <v>0</v>
      </c>
      <c r="U24" s="43">
        <v>0</v>
      </c>
      <c r="V24" s="43">
        <v>3</v>
      </c>
      <c r="W24" s="43">
        <v>0</v>
      </c>
      <c r="X24" s="43">
        <v>0</v>
      </c>
      <c r="Y24" s="43">
        <v>2</v>
      </c>
      <c r="Z24" s="43">
        <v>0</v>
      </c>
      <c r="AA24" s="43">
        <v>0</v>
      </c>
      <c r="AB24" s="43">
        <v>3</v>
      </c>
      <c r="AC24" s="43">
        <v>2</v>
      </c>
      <c r="AD24" s="43">
        <v>1</v>
      </c>
      <c r="AE24" s="43">
        <v>2</v>
      </c>
      <c r="AF24" s="43">
        <v>0</v>
      </c>
      <c r="AG24" s="43">
        <v>0</v>
      </c>
      <c r="AH24" s="43">
        <v>1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43">
        <v>0</v>
      </c>
    </row>
    <row r="25" spans="1:40" x14ac:dyDescent="0.2">
      <c r="A25">
        <v>14</v>
      </c>
      <c r="B25" s="97">
        <v>9.0277777777777804E-3</v>
      </c>
      <c r="C25">
        <f t="shared" ca="1" si="0"/>
        <v>0</v>
      </c>
      <c r="D25">
        <f t="shared" si="1"/>
        <v>28</v>
      </c>
      <c r="E25">
        <f>IF(appliances!$D$46="YES",light_sim_data!B25,0)</f>
        <v>0</v>
      </c>
      <c r="F25">
        <f t="shared" si="2"/>
        <v>28</v>
      </c>
      <c r="H25" s="43">
        <v>0</v>
      </c>
      <c r="I25" s="43">
        <v>0</v>
      </c>
      <c r="J25" s="43">
        <v>0</v>
      </c>
      <c r="K25" s="43">
        <v>0</v>
      </c>
      <c r="L25" s="43">
        <v>0</v>
      </c>
      <c r="M25" s="43">
        <v>2</v>
      </c>
      <c r="N25" s="43">
        <v>2</v>
      </c>
      <c r="O25" s="43">
        <v>1</v>
      </c>
      <c r="P25" s="43">
        <v>9</v>
      </c>
      <c r="Q25" s="43">
        <v>0</v>
      </c>
      <c r="R25" s="43">
        <v>0</v>
      </c>
      <c r="S25" s="43">
        <v>0</v>
      </c>
      <c r="T25" s="43">
        <v>0</v>
      </c>
      <c r="U25" s="43">
        <v>0</v>
      </c>
      <c r="V25" s="43">
        <v>3</v>
      </c>
      <c r="W25" s="43">
        <v>0</v>
      </c>
      <c r="X25" s="43">
        <v>0</v>
      </c>
      <c r="Y25" s="43">
        <v>2</v>
      </c>
      <c r="Z25" s="43">
        <v>0</v>
      </c>
      <c r="AA25" s="43">
        <v>0</v>
      </c>
      <c r="AB25" s="43">
        <v>3</v>
      </c>
      <c r="AC25" s="43">
        <v>2</v>
      </c>
      <c r="AD25" s="43">
        <v>1</v>
      </c>
      <c r="AE25" s="43">
        <v>2</v>
      </c>
      <c r="AF25" s="43">
        <v>0</v>
      </c>
      <c r="AG25" s="43">
        <v>0</v>
      </c>
      <c r="AH25" s="43">
        <v>1</v>
      </c>
      <c r="AI25" s="43">
        <v>0</v>
      </c>
      <c r="AJ25" s="43">
        <v>0</v>
      </c>
      <c r="AK25" s="43">
        <v>0</v>
      </c>
      <c r="AL25" s="43">
        <v>0</v>
      </c>
      <c r="AM25" s="43">
        <v>0</v>
      </c>
      <c r="AN25" s="43">
        <v>0</v>
      </c>
    </row>
    <row r="26" spans="1:40" x14ac:dyDescent="0.2">
      <c r="A26">
        <v>15</v>
      </c>
      <c r="B26" s="97">
        <v>9.7222222222222206E-3</v>
      </c>
      <c r="C26">
        <f t="shared" ca="1" si="0"/>
        <v>0</v>
      </c>
      <c r="D26">
        <f t="shared" si="1"/>
        <v>28</v>
      </c>
      <c r="E26">
        <f>IF(appliances!$D$46="YES",light_sim_data!B26,0)</f>
        <v>0</v>
      </c>
      <c r="F26">
        <f t="shared" si="2"/>
        <v>28</v>
      </c>
      <c r="H26" s="43">
        <v>0</v>
      </c>
      <c r="I26" s="43">
        <v>0</v>
      </c>
      <c r="J26" s="43">
        <v>0</v>
      </c>
      <c r="K26" s="43">
        <v>0</v>
      </c>
      <c r="L26" s="43">
        <v>0</v>
      </c>
      <c r="M26" s="43">
        <v>2</v>
      </c>
      <c r="N26" s="43">
        <v>2</v>
      </c>
      <c r="O26" s="43">
        <v>1</v>
      </c>
      <c r="P26" s="43">
        <v>9</v>
      </c>
      <c r="Q26" s="43">
        <v>0</v>
      </c>
      <c r="R26" s="43">
        <v>0</v>
      </c>
      <c r="S26" s="43">
        <v>0</v>
      </c>
      <c r="T26" s="43">
        <v>0</v>
      </c>
      <c r="U26" s="43">
        <v>0</v>
      </c>
      <c r="V26" s="43">
        <v>3</v>
      </c>
      <c r="W26" s="43">
        <v>0</v>
      </c>
      <c r="X26" s="43">
        <v>0</v>
      </c>
      <c r="Y26" s="43">
        <v>2</v>
      </c>
      <c r="Z26" s="43">
        <v>0</v>
      </c>
      <c r="AA26" s="43">
        <v>0</v>
      </c>
      <c r="AB26" s="43">
        <v>3</v>
      </c>
      <c r="AC26" s="43">
        <v>2</v>
      </c>
      <c r="AD26" s="43">
        <v>1</v>
      </c>
      <c r="AE26" s="43">
        <v>2</v>
      </c>
      <c r="AF26" s="43">
        <v>0</v>
      </c>
      <c r="AG26" s="43">
        <v>0</v>
      </c>
      <c r="AH26" s="43">
        <v>1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43">
        <v>0</v>
      </c>
    </row>
    <row r="27" spans="1:40" x14ac:dyDescent="0.2">
      <c r="A27">
        <v>16</v>
      </c>
      <c r="B27" s="97">
        <v>1.0416666666666701E-2</v>
      </c>
      <c r="C27">
        <f t="shared" ca="1" si="0"/>
        <v>0</v>
      </c>
      <c r="D27">
        <f t="shared" si="1"/>
        <v>28</v>
      </c>
      <c r="E27">
        <f>IF(appliances!$D$46="YES",light_sim_data!B27,0)</f>
        <v>0</v>
      </c>
      <c r="F27">
        <f t="shared" si="2"/>
        <v>28</v>
      </c>
      <c r="H27" s="43">
        <v>0</v>
      </c>
      <c r="I27" s="43">
        <v>0</v>
      </c>
      <c r="J27" s="43">
        <v>0</v>
      </c>
      <c r="K27" s="43">
        <v>0</v>
      </c>
      <c r="L27" s="43">
        <v>0</v>
      </c>
      <c r="M27" s="43">
        <v>2</v>
      </c>
      <c r="N27" s="43">
        <v>2</v>
      </c>
      <c r="O27" s="43">
        <v>1</v>
      </c>
      <c r="P27" s="43">
        <v>9</v>
      </c>
      <c r="Q27" s="43">
        <v>0</v>
      </c>
      <c r="R27" s="43">
        <v>0</v>
      </c>
      <c r="S27" s="43">
        <v>0</v>
      </c>
      <c r="T27" s="43">
        <v>0</v>
      </c>
      <c r="U27" s="43">
        <v>0</v>
      </c>
      <c r="V27" s="43">
        <v>3</v>
      </c>
      <c r="W27" s="43">
        <v>0</v>
      </c>
      <c r="X27" s="43">
        <v>0</v>
      </c>
      <c r="Y27" s="43">
        <v>2</v>
      </c>
      <c r="Z27" s="43">
        <v>0</v>
      </c>
      <c r="AA27" s="43">
        <v>0</v>
      </c>
      <c r="AB27" s="43">
        <v>3</v>
      </c>
      <c r="AC27" s="43">
        <v>2</v>
      </c>
      <c r="AD27" s="43">
        <v>1</v>
      </c>
      <c r="AE27" s="43">
        <v>2</v>
      </c>
      <c r="AF27" s="43">
        <v>0</v>
      </c>
      <c r="AG27" s="43">
        <v>0</v>
      </c>
      <c r="AH27" s="43">
        <v>1</v>
      </c>
      <c r="AI27" s="43">
        <v>0</v>
      </c>
      <c r="AJ27" s="43">
        <v>0</v>
      </c>
      <c r="AK27" s="43">
        <v>0</v>
      </c>
      <c r="AL27" s="43">
        <v>0</v>
      </c>
      <c r="AM27" s="43">
        <v>0</v>
      </c>
      <c r="AN27" s="43">
        <v>0</v>
      </c>
    </row>
    <row r="28" spans="1:40" x14ac:dyDescent="0.2">
      <c r="A28">
        <v>17</v>
      </c>
      <c r="B28" s="97">
        <v>1.1111111111111099E-2</v>
      </c>
      <c r="C28">
        <f t="shared" ca="1" si="0"/>
        <v>0</v>
      </c>
      <c r="D28">
        <f t="shared" si="1"/>
        <v>28</v>
      </c>
      <c r="E28">
        <f>IF(appliances!$D$46="YES",light_sim_data!B28,0)</f>
        <v>0</v>
      </c>
      <c r="F28">
        <f t="shared" si="2"/>
        <v>28</v>
      </c>
      <c r="H28" s="43">
        <v>0</v>
      </c>
      <c r="I28" s="43">
        <v>0</v>
      </c>
      <c r="J28" s="43">
        <v>0</v>
      </c>
      <c r="K28" s="43">
        <v>0</v>
      </c>
      <c r="L28" s="43">
        <v>0</v>
      </c>
      <c r="M28" s="43">
        <v>2</v>
      </c>
      <c r="N28" s="43">
        <v>2</v>
      </c>
      <c r="O28" s="43">
        <v>1</v>
      </c>
      <c r="P28" s="43">
        <v>9</v>
      </c>
      <c r="Q28" s="43">
        <v>0</v>
      </c>
      <c r="R28" s="43">
        <v>0</v>
      </c>
      <c r="S28" s="43">
        <v>0</v>
      </c>
      <c r="T28" s="43">
        <v>0</v>
      </c>
      <c r="U28" s="43">
        <v>0</v>
      </c>
      <c r="V28" s="43">
        <v>3</v>
      </c>
      <c r="W28" s="43">
        <v>0</v>
      </c>
      <c r="X28" s="43">
        <v>0</v>
      </c>
      <c r="Y28" s="43">
        <v>2</v>
      </c>
      <c r="Z28" s="43">
        <v>0</v>
      </c>
      <c r="AA28" s="43">
        <v>0</v>
      </c>
      <c r="AB28" s="43">
        <v>3</v>
      </c>
      <c r="AC28" s="43">
        <v>2</v>
      </c>
      <c r="AD28" s="43">
        <v>1</v>
      </c>
      <c r="AE28" s="43">
        <v>2</v>
      </c>
      <c r="AF28" s="43">
        <v>0</v>
      </c>
      <c r="AG28" s="43">
        <v>0</v>
      </c>
      <c r="AH28" s="43">
        <v>1</v>
      </c>
      <c r="AI28" s="43">
        <v>0</v>
      </c>
      <c r="AJ28" s="43">
        <v>0</v>
      </c>
      <c r="AK28" s="43">
        <v>0</v>
      </c>
      <c r="AL28" s="43">
        <v>0</v>
      </c>
      <c r="AM28" s="43">
        <v>0</v>
      </c>
      <c r="AN28" s="43">
        <v>0</v>
      </c>
    </row>
    <row r="29" spans="1:40" x14ac:dyDescent="0.2">
      <c r="A29">
        <v>18</v>
      </c>
      <c r="B29" s="97">
        <v>1.18055555555556E-2</v>
      </c>
      <c r="C29">
        <f t="shared" ca="1" si="0"/>
        <v>0</v>
      </c>
      <c r="D29">
        <f t="shared" si="1"/>
        <v>28</v>
      </c>
      <c r="E29">
        <f>IF(appliances!$D$46="YES",light_sim_data!B29,0)</f>
        <v>0</v>
      </c>
      <c r="F29">
        <f t="shared" si="2"/>
        <v>28</v>
      </c>
      <c r="H29" s="43">
        <v>0</v>
      </c>
      <c r="I29" s="43">
        <v>0</v>
      </c>
      <c r="J29" s="43">
        <v>0</v>
      </c>
      <c r="K29" s="43">
        <v>0</v>
      </c>
      <c r="L29" s="43">
        <v>0</v>
      </c>
      <c r="M29" s="43">
        <v>2</v>
      </c>
      <c r="N29" s="43">
        <v>2</v>
      </c>
      <c r="O29" s="43">
        <v>1</v>
      </c>
      <c r="P29" s="43">
        <v>9</v>
      </c>
      <c r="Q29" s="43">
        <v>0</v>
      </c>
      <c r="R29" s="43">
        <v>0</v>
      </c>
      <c r="S29" s="43">
        <v>0</v>
      </c>
      <c r="T29" s="43">
        <v>0</v>
      </c>
      <c r="U29" s="43">
        <v>0</v>
      </c>
      <c r="V29" s="43">
        <v>3</v>
      </c>
      <c r="W29" s="43">
        <v>0</v>
      </c>
      <c r="X29" s="43">
        <v>0</v>
      </c>
      <c r="Y29" s="43">
        <v>2</v>
      </c>
      <c r="Z29" s="43">
        <v>0</v>
      </c>
      <c r="AA29" s="43">
        <v>0</v>
      </c>
      <c r="AB29" s="43">
        <v>3</v>
      </c>
      <c r="AC29" s="43">
        <v>2</v>
      </c>
      <c r="AD29" s="43">
        <v>1</v>
      </c>
      <c r="AE29" s="43">
        <v>2</v>
      </c>
      <c r="AF29" s="43">
        <v>0</v>
      </c>
      <c r="AG29" s="43">
        <v>0</v>
      </c>
      <c r="AH29" s="43">
        <v>1</v>
      </c>
      <c r="AI29" s="43">
        <v>0</v>
      </c>
      <c r="AJ29" s="43">
        <v>0</v>
      </c>
      <c r="AK29" s="43">
        <v>0</v>
      </c>
      <c r="AL29" s="43">
        <v>0</v>
      </c>
      <c r="AM29" s="43">
        <v>0</v>
      </c>
      <c r="AN29" s="43">
        <v>0</v>
      </c>
    </row>
    <row r="30" spans="1:40" x14ac:dyDescent="0.2">
      <c r="A30">
        <v>19</v>
      </c>
      <c r="B30" s="97">
        <v>1.2500000000000001E-2</v>
      </c>
      <c r="C30">
        <f t="shared" ca="1" si="0"/>
        <v>0</v>
      </c>
      <c r="D30">
        <f t="shared" si="1"/>
        <v>28</v>
      </c>
      <c r="E30">
        <f>IF(appliances!$D$46="YES",light_sim_data!B30,0)</f>
        <v>0</v>
      </c>
      <c r="F30">
        <f t="shared" si="2"/>
        <v>28</v>
      </c>
      <c r="H30" s="43">
        <v>0</v>
      </c>
      <c r="I30" s="43">
        <v>0</v>
      </c>
      <c r="J30" s="43">
        <v>0</v>
      </c>
      <c r="K30" s="43">
        <v>0</v>
      </c>
      <c r="L30" s="43">
        <v>0</v>
      </c>
      <c r="M30" s="43">
        <v>2</v>
      </c>
      <c r="N30" s="43">
        <v>2</v>
      </c>
      <c r="O30" s="43">
        <v>1</v>
      </c>
      <c r="P30" s="43">
        <v>9</v>
      </c>
      <c r="Q30" s="43">
        <v>0</v>
      </c>
      <c r="R30" s="43">
        <v>0</v>
      </c>
      <c r="S30" s="43">
        <v>0</v>
      </c>
      <c r="T30" s="43">
        <v>0</v>
      </c>
      <c r="U30" s="43">
        <v>0</v>
      </c>
      <c r="V30" s="43">
        <v>3</v>
      </c>
      <c r="W30" s="43">
        <v>0</v>
      </c>
      <c r="X30" s="43">
        <v>0</v>
      </c>
      <c r="Y30" s="43">
        <v>2</v>
      </c>
      <c r="Z30" s="43">
        <v>0</v>
      </c>
      <c r="AA30" s="43">
        <v>0</v>
      </c>
      <c r="AB30" s="43">
        <v>3</v>
      </c>
      <c r="AC30" s="43">
        <v>2</v>
      </c>
      <c r="AD30" s="43">
        <v>1</v>
      </c>
      <c r="AE30" s="43">
        <v>2</v>
      </c>
      <c r="AF30" s="43">
        <v>0</v>
      </c>
      <c r="AG30" s="43">
        <v>0</v>
      </c>
      <c r="AH30" s="43">
        <v>1</v>
      </c>
      <c r="AI30" s="43">
        <v>0</v>
      </c>
      <c r="AJ30" s="43">
        <v>0</v>
      </c>
      <c r="AK30" s="43">
        <v>0</v>
      </c>
      <c r="AL30" s="43">
        <v>0</v>
      </c>
      <c r="AM30" s="43">
        <v>0</v>
      </c>
      <c r="AN30" s="43">
        <v>0</v>
      </c>
    </row>
    <row r="31" spans="1:40" x14ac:dyDescent="0.2">
      <c r="A31">
        <v>20</v>
      </c>
      <c r="B31" s="97">
        <v>1.3194444444444399E-2</v>
      </c>
      <c r="C31">
        <f t="shared" ca="1" si="0"/>
        <v>0</v>
      </c>
      <c r="D31">
        <f t="shared" si="1"/>
        <v>28</v>
      </c>
      <c r="E31">
        <f>IF(appliances!$D$46="YES",light_sim_data!B31,0)</f>
        <v>0</v>
      </c>
      <c r="F31">
        <f t="shared" si="2"/>
        <v>28</v>
      </c>
      <c r="H31" s="43">
        <v>0</v>
      </c>
      <c r="I31" s="43">
        <v>0</v>
      </c>
      <c r="J31" s="43">
        <v>0</v>
      </c>
      <c r="K31" s="43">
        <v>0</v>
      </c>
      <c r="L31" s="43">
        <v>0</v>
      </c>
      <c r="M31" s="43">
        <v>2</v>
      </c>
      <c r="N31" s="43">
        <v>2</v>
      </c>
      <c r="O31" s="43">
        <v>1</v>
      </c>
      <c r="P31" s="43">
        <v>9</v>
      </c>
      <c r="Q31" s="43">
        <v>0</v>
      </c>
      <c r="R31" s="43">
        <v>0</v>
      </c>
      <c r="S31" s="43">
        <v>0</v>
      </c>
      <c r="T31" s="43">
        <v>0</v>
      </c>
      <c r="U31" s="43">
        <v>0</v>
      </c>
      <c r="V31" s="43">
        <v>3</v>
      </c>
      <c r="W31" s="43">
        <v>0</v>
      </c>
      <c r="X31" s="43">
        <v>0</v>
      </c>
      <c r="Y31" s="43">
        <v>2</v>
      </c>
      <c r="Z31" s="43">
        <v>0</v>
      </c>
      <c r="AA31" s="43">
        <v>0</v>
      </c>
      <c r="AB31" s="43">
        <v>3</v>
      </c>
      <c r="AC31" s="43">
        <v>2</v>
      </c>
      <c r="AD31" s="43">
        <v>1</v>
      </c>
      <c r="AE31" s="43">
        <v>2</v>
      </c>
      <c r="AF31" s="43">
        <v>0</v>
      </c>
      <c r="AG31" s="43">
        <v>0</v>
      </c>
      <c r="AH31" s="43">
        <v>1</v>
      </c>
      <c r="AI31" s="43">
        <v>0</v>
      </c>
      <c r="AJ31" s="43">
        <v>0</v>
      </c>
      <c r="AK31" s="43">
        <v>0</v>
      </c>
      <c r="AL31" s="43">
        <v>0</v>
      </c>
      <c r="AM31" s="43">
        <v>0</v>
      </c>
      <c r="AN31" s="43">
        <v>0</v>
      </c>
    </row>
    <row r="32" spans="1:40" x14ac:dyDescent="0.2">
      <c r="A32">
        <v>21</v>
      </c>
      <c r="B32" s="97">
        <v>1.38888888888889E-2</v>
      </c>
      <c r="C32">
        <f t="shared" ca="1" si="0"/>
        <v>0</v>
      </c>
      <c r="D32">
        <f t="shared" si="1"/>
        <v>28</v>
      </c>
      <c r="E32">
        <f>IF(appliances!$D$46="YES",light_sim_data!B32,0)</f>
        <v>0</v>
      </c>
      <c r="F32">
        <f t="shared" si="2"/>
        <v>28</v>
      </c>
      <c r="H32" s="43">
        <v>0</v>
      </c>
      <c r="I32" s="43">
        <v>0</v>
      </c>
      <c r="J32" s="43">
        <v>0</v>
      </c>
      <c r="K32" s="43">
        <v>0</v>
      </c>
      <c r="L32" s="43">
        <v>0</v>
      </c>
      <c r="M32" s="43">
        <v>2</v>
      </c>
      <c r="N32" s="43">
        <v>2</v>
      </c>
      <c r="O32" s="43">
        <v>1</v>
      </c>
      <c r="P32" s="43">
        <v>9</v>
      </c>
      <c r="Q32" s="43">
        <v>0</v>
      </c>
      <c r="R32" s="43">
        <v>0</v>
      </c>
      <c r="S32" s="43">
        <v>0</v>
      </c>
      <c r="T32" s="43">
        <v>0</v>
      </c>
      <c r="U32" s="43">
        <v>0</v>
      </c>
      <c r="V32" s="43">
        <v>3</v>
      </c>
      <c r="W32" s="43">
        <v>0</v>
      </c>
      <c r="X32" s="43">
        <v>0</v>
      </c>
      <c r="Y32" s="43">
        <v>2</v>
      </c>
      <c r="Z32" s="43">
        <v>0</v>
      </c>
      <c r="AA32" s="43">
        <v>0</v>
      </c>
      <c r="AB32" s="43">
        <v>3</v>
      </c>
      <c r="AC32" s="43">
        <v>2</v>
      </c>
      <c r="AD32" s="43">
        <v>1</v>
      </c>
      <c r="AE32" s="43">
        <v>2</v>
      </c>
      <c r="AF32" s="43">
        <v>0</v>
      </c>
      <c r="AG32" s="43">
        <v>0</v>
      </c>
      <c r="AH32" s="43">
        <v>1</v>
      </c>
      <c r="AI32" s="43">
        <v>0</v>
      </c>
      <c r="AJ32" s="43">
        <v>0</v>
      </c>
      <c r="AK32" s="43">
        <v>0</v>
      </c>
      <c r="AL32" s="43">
        <v>0</v>
      </c>
      <c r="AM32" s="43">
        <v>0</v>
      </c>
      <c r="AN32" s="43">
        <v>0</v>
      </c>
    </row>
    <row r="33" spans="1:40" x14ac:dyDescent="0.2">
      <c r="A33">
        <v>22</v>
      </c>
      <c r="B33" s="97">
        <v>1.4583333333333301E-2</v>
      </c>
      <c r="C33">
        <f t="shared" ca="1" si="0"/>
        <v>0</v>
      </c>
      <c r="D33">
        <f t="shared" si="1"/>
        <v>28</v>
      </c>
      <c r="E33">
        <f>IF(appliances!$D$46="YES",light_sim_data!B33,0)</f>
        <v>0</v>
      </c>
      <c r="F33">
        <f t="shared" si="2"/>
        <v>28</v>
      </c>
      <c r="H33" s="43">
        <v>0</v>
      </c>
      <c r="I33" s="43">
        <v>0</v>
      </c>
      <c r="J33" s="43">
        <v>0</v>
      </c>
      <c r="K33" s="43">
        <v>0</v>
      </c>
      <c r="L33" s="43">
        <v>0</v>
      </c>
      <c r="M33" s="43">
        <v>2</v>
      </c>
      <c r="N33" s="43">
        <v>2</v>
      </c>
      <c r="O33" s="43">
        <v>1</v>
      </c>
      <c r="P33" s="43">
        <v>9</v>
      </c>
      <c r="Q33" s="43">
        <v>0</v>
      </c>
      <c r="R33" s="43">
        <v>0</v>
      </c>
      <c r="S33" s="43">
        <v>0</v>
      </c>
      <c r="T33" s="43">
        <v>0</v>
      </c>
      <c r="U33" s="43">
        <v>0</v>
      </c>
      <c r="V33" s="43">
        <v>3</v>
      </c>
      <c r="W33" s="43">
        <v>0</v>
      </c>
      <c r="X33" s="43">
        <v>0</v>
      </c>
      <c r="Y33" s="43">
        <v>2</v>
      </c>
      <c r="Z33" s="43">
        <v>0</v>
      </c>
      <c r="AA33" s="43">
        <v>0</v>
      </c>
      <c r="AB33" s="43">
        <v>3</v>
      </c>
      <c r="AC33" s="43">
        <v>2</v>
      </c>
      <c r="AD33" s="43">
        <v>1</v>
      </c>
      <c r="AE33" s="43">
        <v>2</v>
      </c>
      <c r="AF33" s="43">
        <v>0</v>
      </c>
      <c r="AG33" s="43">
        <v>0</v>
      </c>
      <c r="AH33" s="43">
        <v>1</v>
      </c>
      <c r="AI33" s="43">
        <v>0</v>
      </c>
      <c r="AJ33" s="43">
        <v>0</v>
      </c>
      <c r="AK33" s="43">
        <v>0</v>
      </c>
      <c r="AL33" s="43">
        <v>0</v>
      </c>
      <c r="AM33" s="43">
        <v>0</v>
      </c>
      <c r="AN33" s="43">
        <v>0</v>
      </c>
    </row>
    <row r="34" spans="1:40" x14ac:dyDescent="0.2">
      <c r="A34">
        <v>23</v>
      </c>
      <c r="B34" s="97">
        <v>1.52777777777778E-2</v>
      </c>
      <c r="C34">
        <f t="shared" ca="1" si="0"/>
        <v>0</v>
      </c>
      <c r="D34">
        <f t="shared" si="1"/>
        <v>28</v>
      </c>
      <c r="E34">
        <f>IF(appliances!$D$46="YES",light_sim_data!B34,0)</f>
        <v>0</v>
      </c>
      <c r="F34">
        <f t="shared" si="2"/>
        <v>28</v>
      </c>
      <c r="H34" s="43">
        <v>0</v>
      </c>
      <c r="I34" s="43">
        <v>0</v>
      </c>
      <c r="J34" s="43">
        <v>0</v>
      </c>
      <c r="K34" s="43">
        <v>0</v>
      </c>
      <c r="L34" s="43">
        <v>0</v>
      </c>
      <c r="M34" s="43">
        <v>2</v>
      </c>
      <c r="N34" s="43">
        <v>2</v>
      </c>
      <c r="O34" s="43">
        <v>1</v>
      </c>
      <c r="P34" s="43">
        <v>9</v>
      </c>
      <c r="Q34" s="43">
        <v>0</v>
      </c>
      <c r="R34" s="43">
        <v>0</v>
      </c>
      <c r="S34" s="43">
        <v>0</v>
      </c>
      <c r="T34" s="43">
        <v>0</v>
      </c>
      <c r="U34" s="43">
        <v>0</v>
      </c>
      <c r="V34" s="43">
        <v>3</v>
      </c>
      <c r="W34" s="43">
        <v>0</v>
      </c>
      <c r="X34" s="43">
        <v>0</v>
      </c>
      <c r="Y34" s="43">
        <v>2</v>
      </c>
      <c r="Z34" s="43">
        <v>0</v>
      </c>
      <c r="AA34" s="43">
        <v>0</v>
      </c>
      <c r="AB34" s="43">
        <v>3</v>
      </c>
      <c r="AC34" s="43">
        <v>2</v>
      </c>
      <c r="AD34" s="43">
        <v>1</v>
      </c>
      <c r="AE34" s="43">
        <v>2</v>
      </c>
      <c r="AF34" s="43">
        <v>0</v>
      </c>
      <c r="AG34" s="43">
        <v>0</v>
      </c>
      <c r="AH34" s="43">
        <v>1</v>
      </c>
      <c r="AI34" s="43">
        <v>0</v>
      </c>
      <c r="AJ34" s="43">
        <v>0</v>
      </c>
      <c r="AK34" s="43">
        <v>0</v>
      </c>
      <c r="AL34" s="43">
        <v>0</v>
      </c>
      <c r="AM34" s="43">
        <v>0</v>
      </c>
      <c r="AN34" s="43">
        <v>0</v>
      </c>
    </row>
    <row r="35" spans="1:40" x14ac:dyDescent="0.2">
      <c r="A35">
        <v>24</v>
      </c>
      <c r="B35" s="97">
        <v>1.59722222222222E-2</v>
      </c>
      <c r="C35">
        <f t="shared" ca="1" si="0"/>
        <v>0</v>
      </c>
      <c r="D35">
        <f t="shared" si="1"/>
        <v>28</v>
      </c>
      <c r="E35">
        <f>IF(appliances!$D$46="YES",light_sim_data!B35,0)</f>
        <v>0</v>
      </c>
      <c r="F35">
        <f t="shared" si="2"/>
        <v>28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43">
        <v>2</v>
      </c>
      <c r="N35" s="43">
        <v>2</v>
      </c>
      <c r="O35" s="43">
        <v>1</v>
      </c>
      <c r="P35" s="43">
        <v>9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3</v>
      </c>
      <c r="W35" s="43">
        <v>0</v>
      </c>
      <c r="X35" s="43">
        <v>0</v>
      </c>
      <c r="Y35" s="43">
        <v>2</v>
      </c>
      <c r="Z35" s="43">
        <v>0</v>
      </c>
      <c r="AA35" s="43">
        <v>0</v>
      </c>
      <c r="AB35" s="43">
        <v>3</v>
      </c>
      <c r="AC35" s="43">
        <v>2</v>
      </c>
      <c r="AD35" s="43">
        <v>1</v>
      </c>
      <c r="AE35" s="43">
        <v>2</v>
      </c>
      <c r="AF35" s="43">
        <v>0</v>
      </c>
      <c r="AG35" s="43">
        <v>0</v>
      </c>
      <c r="AH35" s="43">
        <v>1</v>
      </c>
      <c r="AI35" s="43">
        <v>0</v>
      </c>
      <c r="AJ35" s="43">
        <v>0</v>
      </c>
      <c r="AK35" s="43">
        <v>0</v>
      </c>
      <c r="AL35" s="43">
        <v>0</v>
      </c>
      <c r="AM35" s="43">
        <v>0</v>
      </c>
      <c r="AN35" s="43">
        <v>0</v>
      </c>
    </row>
    <row r="36" spans="1:40" x14ac:dyDescent="0.2">
      <c r="A36">
        <v>25</v>
      </c>
      <c r="B36" s="97">
        <v>1.6666666666666701E-2</v>
      </c>
      <c r="C36">
        <f t="shared" ca="1" si="0"/>
        <v>0</v>
      </c>
      <c r="D36">
        <f t="shared" si="1"/>
        <v>28</v>
      </c>
      <c r="E36">
        <f>IF(appliances!$D$46="YES",light_sim_data!B36,0)</f>
        <v>0</v>
      </c>
      <c r="F36">
        <f t="shared" si="2"/>
        <v>28</v>
      </c>
      <c r="H36" s="43">
        <v>0</v>
      </c>
      <c r="I36" s="43">
        <v>0</v>
      </c>
      <c r="J36" s="43">
        <v>0</v>
      </c>
      <c r="K36" s="43">
        <v>0</v>
      </c>
      <c r="L36" s="43">
        <v>0</v>
      </c>
      <c r="M36" s="43">
        <v>2</v>
      </c>
      <c r="N36" s="43">
        <v>2</v>
      </c>
      <c r="O36" s="43">
        <v>1</v>
      </c>
      <c r="P36" s="43">
        <v>9</v>
      </c>
      <c r="Q36" s="43">
        <v>0</v>
      </c>
      <c r="R36" s="43">
        <v>0</v>
      </c>
      <c r="S36" s="43">
        <v>0</v>
      </c>
      <c r="T36" s="43">
        <v>0</v>
      </c>
      <c r="U36" s="43">
        <v>0</v>
      </c>
      <c r="V36" s="43">
        <v>3</v>
      </c>
      <c r="W36" s="43">
        <v>0</v>
      </c>
      <c r="X36" s="43">
        <v>0</v>
      </c>
      <c r="Y36" s="43">
        <v>2</v>
      </c>
      <c r="Z36" s="43">
        <v>0</v>
      </c>
      <c r="AA36" s="43">
        <v>0</v>
      </c>
      <c r="AB36" s="43">
        <v>3</v>
      </c>
      <c r="AC36" s="43">
        <v>2</v>
      </c>
      <c r="AD36" s="43">
        <v>1</v>
      </c>
      <c r="AE36" s="43">
        <v>2</v>
      </c>
      <c r="AF36" s="43">
        <v>0</v>
      </c>
      <c r="AG36" s="43">
        <v>0</v>
      </c>
      <c r="AH36" s="43">
        <v>1</v>
      </c>
      <c r="AI36" s="43">
        <v>0</v>
      </c>
      <c r="AJ36" s="43">
        <v>0</v>
      </c>
      <c r="AK36" s="43">
        <v>0</v>
      </c>
      <c r="AL36" s="43">
        <v>0</v>
      </c>
      <c r="AM36" s="43">
        <v>0</v>
      </c>
      <c r="AN36" s="43">
        <v>0</v>
      </c>
    </row>
    <row r="37" spans="1:40" x14ac:dyDescent="0.2">
      <c r="A37">
        <v>26</v>
      </c>
      <c r="B37" s="97">
        <v>1.7361111111111101E-2</v>
      </c>
      <c r="C37">
        <f t="shared" ca="1" si="0"/>
        <v>0</v>
      </c>
      <c r="D37">
        <f t="shared" si="1"/>
        <v>28</v>
      </c>
      <c r="E37">
        <f>IF(appliances!$D$46="YES",light_sim_data!B37,0)</f>
        <v>0</v>
      </c>
      <c r="F37">
        <f t="shared" si="2"/>
        <v>28</v>
      </c>
      <c r="H37" s="43">
        <v>0</v>
      </c>
      <c r="I37" s="43">
        <v>0</v>
      </c>
      <c r="J37" s="43">
        <v>0</v>
      </c>
      <c r="K37" s="43">
        <v>0</v>
      </c>
      <c r="L37" s="43">
        <v>0</v>
      </c>
      <c r="M37" s="43">
        <v>2</v>
      </c>
      <c r="N37" s="43">
        <v>2</v>
      </c>
      <c r="O37" s="43">
        <v>1</v>
      </c>
      <c r="P37" s="43">
        <v>9</v>
      </c>
      <c r="Q37" s="43">
        <v>0</v>
      </c>
      <c r="R37" s="43">
        <v>0</v>
      </c>
      <c r="S37" s="43">
        <v>0</v>
      </c>
      <c r="T37" s="43">
        <v>0</v>
      </c>
      <c r="U37" s="43">
        <v>0</v>
      </c>
      <c r="V37" s="43">
        <v>3</v>
      </c>
      <c r="W37" s="43">
        <v>0</v>
      </c>
      <c r="X37" s="43">
        <v>0</v>
      </c>
      <c r="Y37" s="43">
        <v>2</v>
      </c>
      <c r="Z37" s="43">
        <v>0</v>
      </c>
      <c r="AA37" s="43">
        <v>0</v>
      </c>
      <c r="AB37" s="43">
        <v>3</v>
      </c>
      <c r="AC37" s="43">
        <v>2</v>
      </c>
      <c r="AD37" s="43">
        <v>1</v>
      </c>
      <c r="AE37" s="43">
        <v>2</v>
      </c>
      <c r="AF37" s="43">
        <v>0</v>
      </c>
      <c r="AG37" s="43">
        <v>0</v>
      </c>
      <c r="AH37" s="43">
        <v>1</v>
      </c>
      <c r="AI37" s="43">
        <v>0</v>
      </c>
      <c r="AJ37" s="43">
        <v>0</v>
      </c>
      <c r="AK37" s="43">
        <v>0</v>
      </c>
      <c r="AL37" s="43">
        <v>0</v>
      </c>
      <c r="AM37" s="43">
        <v>0</v>
      </c>
      <c r="AN37" s="43">
        <v>0</v>
      </c>
    </row>
    <row r="38" spans="1:40" x14ac:dyDescent="0.2">
      <c r="A38">
        <v>27</v>
      </c>
      <c r="B38" s="97">
        <v>1.8055555555555599E-2</v>
      </c>
      <c r="C38">
        <f t="shared" ca="1" si="0"/>
        <v>0</v>
      </c>
      <c r="D38">
        <f t="shared" si="1"/>
        <v>28</v>
      </c>
      <c r="E38">
        <f>IF(appliances!$D$46="YES",light_sim_data!B38,0)</f>
        <v>0</v>
      </c>
      <c r="F38">
        <f t="shared" si="2"/>
        <v>28</v>
      </c>
      <c r="H38" s="43">
        <v>0</v>
      </c>
      <c r="I38" s="43">
        <v>0</v>
      </c>
      <c r="J38" s="43">
        <v>0</v>
      </c>
      <c r="K38" s="43">
        <v>0</v>
      </c>
      <c r="L38" s="43">
        <v>0</v>
      </c>
      <c r="M38" s="43">
        <v>2</v>
      </c>
      <c r="N38" s="43">
        <v>2</v>
      </c>
      <c r="O38" s="43">
        <v>1</v>
      </c>
      <c r="P38" s="43">
        <v>9</v>
      </c>
      <c r="Q38" s="43">
        <v>0</v>
      </c>
      <c r="R38" s="43">
        <v>0</v>
      </c>
      <c r="S38" s="43">
        <v>0</v>
      </c>
      <c r="T38" s="43">
        <v>0</v>
      </c>
      <c r="U38" s="43">
        <v>0</v>
      </c>
      <c r="V38" s="43">
        <v>3</v>
      </c>
      <c r="W38" s="43">
        <v>0</v>
      </c>
      <c r="X38" s="43">
        <v>0</v>
      </c>
      <c r="Y38" s="43">
        <v>2</v>
      </c>
      <c r="Z38" s="43">
        <v>0</v>
      </c>
      <c r="AA38" s="43">
        <v>0</v>
      </c>
      <c r="AB38" s="43">
        <v>3</v>
      </c>
      <c r="AC38" s="43">
        <v>2</v>
      </c>
      <c r="AD38" s="43">
        <v>1</v>
      </c>
      <c r="AE38" s="43">
        <v>2</v>
      </c>
      <c r="AF38" s="43">
        <v>0</v>
      </c>
      <c r="AG38" s="43">
        <v>0</v>
      </c>
      <c r="AH38" s="43">
        <v>1</v>
      </c>
      <c r="AI38" s="43">
        <v>0</v>
      </c>
      <c r="AJ38" s="43">
        <v>0</v>
      </c>
      <c r="AK38" s="43">
        <v>0</v>
      </c>
      <c r="AL38" s="43">
        <v>0</v>
      </c>
      <c r="AM38" s="43">
        <v>0</v>
      </c>
      <c r="AN38" s="43">
        <v>0</v>
      </c>
    </row>
    <row r="39" spans="1:40" x14ac:dyDescent="0.2">
      <c r="A39">
        <v>28</v>
      </c>
      <c r="B39" s="97">
        <v>1.8749999999999999E-2</v>
      </c>
      <c r="C39">
        <f t="shared" ca="1" si="0"/>
        <v>0</v>
      </c>
      <c r="D39">
        <f t="shared" si="1"/>
        <v>28</v>
      </c>
      <c r="E39">
        <f>IF(appliances!$D$46="YES",light_sim_data!B39,0)</f>
        <v>0</v>
      </c>
      <c r="F39">
        <f t="shared" si="2"/>
        <v>28</v>
      </c>
      <c r="H39" s="43">
        <v>0</v>
      </c>
      <c r="I39" s="43">
        <v>0</v>
      </c>
      <c r="J39" s="43">
        <v>0</v>
      </c>
      <c r="K39" s="43">
        <v>0</v>
      </c>
      <c r="L39" s="43">
        <v>0</v>
      </c>
      <c r="M39" s="43">
        <v>2</v>
      </c>
      <c r="N39" s="43">
        <v>2</v>
      </c>
      <c r="O39" s="43">
        <v>1</v>
      </c>
      <c r="P39" s="43">
        <v>9</v>
      </c>
      <c r="Q39" s="43">
        <v>0</v>
      </c>
      <c r="R39" s="43">
        <v>0</v>
      </c>
      <c r="S39" s="43">
        <v>0</v>
      </c>
      <c r="T39" s="43">
        <v>0</v>
      </c>
      <c r="U39" s="43">
        <v>0</v>
      </c>
      <c r="V39" s="43">
        <v>3</v>
      </c>
      <c r="W39" s="43">
        <v>0</v>
      </c>
      <c r="X39" s="43">
        <v>0</v>
      </c>
      <c r="Y39" s="43">
        <v>2</v>
      </c>
      <c r="Z39" s="43">
        <v>0</v>
      </c>
      <c r="AA39" s="43">
        <v>0</v>
      </c>
      <c r="AB39" s="43">
        <v>3</v>
      </c>
      <c r="AC39" s="43">
        <v>2</v>
      </c>
      <c r="AD39" s="43">
        <v>1</v>
      </c>
      <c r="AE39" s="43">
        <v>2</v>
      </c>
      <c r="AF39" s="43">
        <v>0</v>
      </c>
      <c r="AG39" s="43">
        <v>0</v>
      </c>
      <c r="AH39" s="43">
        <v>1</v>
      </c>
      <c r="AI39" s="43">
        <v>0</v>
      </c>
      <c r="AJ39" s="43">
        <v>0</v>
      </c>
      <c r="AK39" s="43">
        <v>0</v>
      </c>
      <c r="AL39" s="43">
        <v>0</v>
      </c>
      <c r="AM39" s="43">
        <v>0</v>
      </c>
      <c r="AN39" s="43">
        <v>0</v>
      </c>
    </row>
    <row r="40" spans="1:40" x14ac:dyDescent="0.2">
      <c r="A40">
        <v>29</v>
      </c>
      <c r="B40" s="97">
        <v>1.94444444444444E-2</v>
      </c>
      <c r="C40">
        <f t="shared" ca="1" si="0"/>
        <v>0</v>
      </c>
      <c r="D40">
        <f t="shared" si="1"/>
        <v>28</v>
      </c>
      <c r="E40">
        <f>IF(appliances!$D$46="YES",light_sim_data!B40,0)</f>
        <v>0</v>
      </c>
      <c r="F40">
        <f t="shared" si="2"/>
        <v>28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2</v>
      </c>
      <c r="N40" s="43">
        <v>2</v>
      </c>
      <c r="O40" s="43">
        <v>1</v>
      </c>
      <c r="P40" s="43">
        <v>9</v>
      </c>
      <c r="Q40" s="43">
        <v>0</v>
      </c>
      <c r="R40" s="43">
        <v>0</v>
      </c>
      <c r="S40" s="43">
        <v>0</v>
      </c>
      <c r="T40" s="43">
        <v>0</v>
      </c>
      <c r="U40" s="43">
        <v>0</v>
      </c>
      <c r="V40" s="43">
        <v>3</v>
      </c>
      <c r="W40" s="43">
        <v>0</v>
      </c>
      <c r="X40" s="43">
        <v>0</v>
      </c>
      <c r="Y40" s="43">
        <v>2</v>
      </c>
      <c r="Z40" s="43">
        <v>0</v>
      </c>
      <c r="AA40" s="43">
        <v>0</v>
      </c>
      <c r="AB40" s="43">
        <v>3</v>
      </c>
      <c r="AC40" s="43">
        <v>2</v>
      </c>
      <c r="AD40" s="43">
        <v>1</v>
      </c>
      <c r="AE40" s="43">
        <v>2</v>
      </c>
      <c r="AF40" s="43">
        <v>0</v>
      </c>
      <c r="AG40" s="43">
        <v>0</v>
      </c>
      <c r="AH40" s="43">
        <v>1</v>
      </c>
      <c r="AI40" s="43">
        <v>0</v>
      </c>
      <c r="AJ40" s="43">
        <v>0</v>
      </c>
      <c r="AK40" s="43">
        <v>0</v>
      </c>
      <c r="AL40" s="43">
        <v>0</v>
      </c>
      <c r="AM40" s="43">
        <v>0</v>
      </c>
      <c r="AN40" s="43">
        <v>0</v>
      </c>
    </row>
    <row r="41" spans="1:40" x14ac:dyDescent="0.2">
      <c r="A41">
        <v>30</v>
      </c>
      <c r="B41" s="97">
        <v>2.0138888888888901E-2</v>
      </c>
      <c r="C41">
        <f t="shared" ca="1" si="0"/>
        <v>0</v>
      </c>
      <c r="D41">
        <f t="shared" si="1"/>
        <v>28</v>
      </c>
      <c r="E41">
        <f>IF(appliances!$D$46="YES",light_sim_data!B41,0)</f>
        <v>0</v>
      </c>
      <c r="F41">
        <f t="shared" si="2"/>
        <v>28</v>
      </c>
      <c r="H41" s="43">
        <v>0</v>
      </c>
      <c r="I41" s="43">
        <v>0</v>
      </c>
      <c r="J41" s="43">
        <v>0</v>
      </c>
      <c r="K41" s="43">
        <v>0</v>
      </c>
      <c r="L41" s="43">
        <v>0</v>
      </c>
      <c r="M41" s="43">
        <v>2</v>
      </c>
      <c r="N41" s="43">
        <v>2</v>
      </c>
      <c r="O41" s="43">
        <v>1</v>
      </c>
      <c r="P41" s="43">
        <v>9</v>
      </c>
      <c r="Q41" s="43">
        <v>0</v>
      </c>
      <c r="R41" s="43">
        <v>0</v>
      </c>
      <c r="S41" s="43">
        <v>0</v>
      </c>
      <c r="T41" s="43">
        <v>0</v>
      </c>
      <c r="U41" s="43">
        <v>0</v>
      </c>
      <c r="V41" s="43">
        <v>3</v>
      </c>
      <c r="W41" s="43">
        <v>0</v>
      </c>
      <c r="X41" s="43">
        <v>0</v>
      </c>
      <c r="Y41" s="43">
        <v>2</v>
      </c>
      <c r="Z41" s="43">
        <v>0</v>
      </c>
      <c r="AA41" s="43">
        <v>0</v>
      </c>
      <c r="AB41" s="43">
        <v>3</v>
      </c>
      <c r="AC41" s="43">
        <v>2</v>
      </c>
      <c r="AD41" s="43">
        <v>1</v>
      </c>
      <c r="AE41" s="43">
        <v>2</v>
      </c>
      <c r="AF41" s="43">
        <v>0</v>
      </c>
      <c r="AG41" s="43">
        <v>0</v>
      </c>
      <c r="AH41" s="43">
        <v>1</v>
      </c>
      <c r="AI41" s="43">
        <v>0</v>
      </c>
      <c r="AJ41" s="43">
        <v>0</v>
      </c>
      <c r="AK41" s="43">
        <v>0</v>
      </c>
      <c r="AL41" s="43">
        <v>0</v>
      </c>
      <c r="AM41" s="43">
        <v>0</v>
      </c>
      <c r="AN41" s="43">
        <v>0</v>
      </c>
    </row>
    <row r="42" spans="1:40" x14ac:dyDescent="0.2">
      <c r="A42">
        <v>31</v>
      </c>
      <c r="B42" s="97">
        <v>2.0833333333333301E-2</v>
      </c>
      <c r="C42">
        <f t="shared" ca="1" si="0"/>
        <v>0</v>
      </c>
      <c r="D42">
        <f t="shared" si="1"/>
        <v>28</v>
      </c>
      <c r="E42">
        <f>IF(appliances!$D$46="YES",light_sim_data!B42,0)</f>
        <v>0</v>
      </c>
      <c r="F42">
        <f t="shared" si="2"/>
        <v>28</v>
      </c>
      <c r="H42" s="43">
        <v>0</v>
      </c>
      <c r="I42" s="43">
        <v>0</v>
      </c>
      <c r="J42" s="43">
        <v>0</v>
      </c>
      <c r="K42" s="43">
        <v>0</v>
      </c>
      <c r="L42" s="43">
        <v>0</v>
      </c>
      <c r="M42" s="43">
        <v>2</v>
      </c>
      <c r="N42" s="43">
        <v>2</v>
      </c>
      <c r="O42" s="43">
        <v>1</v>
      </c>
      <c r="P42" s="43">
        <v>9</v>
      </c>
      <c r="Q42" s="43">
        <v>0</v>
      </c>
      <c r="R42" s="43">
        <v>0</v>
      </c>
      <c r="S42" s="43">
        <v>0</v>
      </c>
      <c r="T42" s="43">
        <v>0</v>
      </c>
      <c r="U42" s="43">
        <v>0</v>
      </c>
      <c r="V42" s="43">
        <v>3</v>
      </c>
      <c r="W42" s="43">
        <v>0</v>
      </c>
      <c r="X42" s="43">
        <v>0</v>
      </c>
      <c r="Y42" s="43">
        <v>2</v>
      </c>
      <c r="Z42" s="43">
        <v>0</v>
      </c>
      <c r="AA42" s="43">
        <v>0</v>
      </c>
      <c r="AB42" s="43">
        <v>3</v>
      </c>
      <c r="AC42" s="43">
        <v>2</v>
      </c>
      <c r="AD42" s="43">
        <v>1</v>
      </c>
      <c r="AE42" s="43">
        <v>2</v>
      </c>
      <c r="AF42" s="43">
        <v>0</v>
      </c>
      <c r="AG42" s="43">
        <v>0</v>
      </c>
      <c r="AH42" s="43">
        <v>1</v>
      </c>
      <c r="AI42" s="43">
        <v>0</v>
      </c>
      <c r="AJ42" s="43">
        <v>0</v>
      </c>
      <c r="AK42" s="43">
        <v>0</v>
      </c>
      <c r="AL42" s="43">
        <v>0</v>
      </c>
      <c r="AM42" s="43">
        <v>0</v>
      </c>
      <c r="AN42" s="43">
        <v>0</v>
      </c>
    </row>
    <row r="43" spans="1:40" x14ac:dyDescent="0.2">
      <c r="A43">
        <v>32</v>
      </c>
      <c r="B43" s="97">
        <v>2.1527777777777798E-2</v>
      </c>
      <c r="C43">
        <f t="shared" ca="1" si="0"/>
        <v>0</v>
      </c>
      <c r="D43">
        <f t="shared" si="1"/>
        <v>28</v>
      </c>
      <c r="E43">
        <f>IF(appliances!$D$46="YES",light_sim_data!B43,0)</f>
        <v>0</v>
      </c>
      <c r="F43">
        <f t="shared" si="2"/>
        <v>28</v>
      </c>
      <c r="H43" s="43">
        <v>0</v>
      </c>
      <c r="I43" s="43">
        <v>0</v>
      </c>
      <c r="J43" s="43">
        <v>0</v>
      </c>
      <c r="K43" s="43">
        <v>0</v>
      </c>
      <c r="L43" s="43">
        <v>0</v>
      </c>
      <c r="M43" s="43">
        <v>2</v>
      </c>
      <c r="N43" s="43">
        <v>2</v>
      </c>
      <c r="O43" s="43">
        <v>1</v>
      </c>
      <c r="P43" s="43">
        <v>9</v>
      </c>
      <c r="Q43" s="43">
        <v>0</v>
      </c>
      <c r="R43" s="43">
        <v>0</v>
      </c>
      <c r="S43" s="43">
        <v>0</v>
      </c>
      <c r="T43" s="43">
        <v>0</v>
      </c>
      <c r="U43" s="43">
        <v>0</v>
      </c>
      <c r="V43" s="43">
        <v>3</v>
      </c>
      <c r="W43" s="43">
        <v>0</v>
      </c>
      <c r="X43" s="43">
        <v>0</v>
      </c>
      <c r="Y43" s="43">
        <v>2</v>
      </c>
      <c r="Z43" s="43">
        <v>0</v>
      </c>
      <c r="AA43" s="43">
        <v>0</v>
      </c>
      <c r="AB43" s="43">
        <v>3</v>
      </c>
      <c r="AC43" s="43">
        <v>2</v>
      </c>
      <c r="AD43" s="43">
        <v>1</v>
      </c>
      <c r="AE43" s="43">
        <v>2</v>
      </c>
      <c r="AF43" s="43">
        <v>0</v>
      </c>
      <c r="AG43" s="43">
        <v>0</v>
      </c>
      <c r="AH43" s="43">
        <v>1</v>
      </c>
      <c r="AI43" s="43">
        <v>0</v>
      </c>
      <c r="AJ43" s="43">
        <v>0</v>
      </c>
      <c r="AK43" s="43">
        <v>0</v>
      </c>
      <c r="AL43" s="43">
        <v>0</v>
      </c>
      <c r="AM43" s="43">
        <v>0</v>
      </c>
      <c r="AN43" s="43">
        <v>0</v>
      </c>
    </row>
    <row r="44" spans="1:40" x14ac:dyDescent="0.2">
      <c r="A44">
        <v>33</v>
      </c>
      <c r="B44" s="97">
        <v>2.2222222222222199E-2</v>
      </c>
      <c r="C44">
        <f t="shared" ca="1" si="0"/>
        <v>0</v>
      </c>
      <c r="D44">
        <f t="shared" si="1"/>
        <v>28</v>
      </c>
      <c r="E44">
        <f>IF(appliances!$D$46="YES",light_sim_data!B44,0)</f>
        <v>0</v>
      </c>
      <c r="F44">
        <f t="shared" si="2"/>
        <v>28</v>
      </c>
      <c r="H44" s="43">
        <v>0</v>
      </c>
      <c r="I44" s="43">
        <v>0</v>
      </c>
      <c r="J44" s="43">
        <v>0</v>
      </c>
      <c r="K44" s="43">
        <v>0</v>
      </c>
      <c r="L44" s="43">
        <v>0</v>
      </c>
      <c r="M44" s="43">
        <v>2</v>
      </c>
      <c r="N44" s="43">
        <v>2</v>
      </c>
      <c r="O44" s="43">
        <v>1</v>
      </c>
      <c r="P44" s="43">
        <v>9</v>
      </c>
      <c r="Q44" s="43">
        <v>0</v>
      </c>
      <c r="R44" s="43">
        <v>0</v>
      </c>
      <c r="S44" s="43">
        <v>0</v>
      </c>
      <c r="T44" s="43">
        <v>0</v>
      </c>
      <c r="U44" s="43">
        <v>0</v>
      </c>
      <c r="V44" s="43">
        <v>3</v>
      </c>
      <c r="W44" s="43">
        <v>0</v>
      </c>
      <c r="X44" s="43">
        <v>0</v>
      </c>
      <c r="Y44" s="43">
        <v>2</v>
      </c>
      <c r="Z44" s="43">
        <v>0</v>
      </c>
      <c r="AA44" s="43">
        <v>0</v>
      </c>
      <c r="AB44" s="43">
        <v>3</v>
      </c>
      <c r="AC44" s="43">
        <v>2</v>
      </c>
      <c r="AD44" s="43">
        <v>1</v>
      </c>
      <c r="AE44" s="43">
        <v>2</v>
      </c>
      <c r="AF44" s="43">
        <v>0</v>
      </c>
      <c r="AG44" s="43">
        <v>0</v>
      </c>
      <c r="AH44" s="43">
        <v>1</v>
      </c>
      <c r="AI44" s="43">
        <v>0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</row>
    <row r="45" spans="1:40" x14ac:dyDescent="0.2">
      <c r="A45">
        <v>34</v>
      </c>
      <c r="B45" s="97">
        <v>2.29166666666667E-2</v>
      </c>
      <c r="C45">
        <f t="shared" ca="1" si="0"/>
        <v>0</v>
      </c>
      <c r="D45">
        <f t="shared" si="1"/>
        <v>28</v>
      </c>
      <c r="E45">
        <f>IF(appliances!$D$46="YES",light_sim_data!B45,0)</f>
        <v>0</v>
      </c>
      <c r="F45">
        <f t="shared" si="2"/>
        <v>28</v>
      </c>
      <c r="H45" s="43">
        <v>0</v>
      </c>
      <c r="I45" s="43">
        <v>0</v>
      </c>
      <c r="J45" s="43">
        <v>0</v>
      </c>
      <c r="K45" s="43">
        <v>0</v>
      </c>
      <c r="L45" s="43">
        <v>0</v>
      </c>
      <c r="M45" s="43">
        <v>2</v>
      </c>
      <c r="N45" s="43">
        <v>2</v>
      </c>
      <c r="O45" s="43">
        <v>1</v>
      </c>
      <c r="P45" s="43">
        <v>9</v>
      </c>
      <c r="Q45" s="43">
        <v>0</v>
      </c>
      <c r="R45" s="43">
        <v>0</v>
      </c>
      <c r="S45" s="43">
        <v>0</v>
      </c>
      <c r="T45" s="43">
        <v>0</v>
      </c>
      <c r="U45" s="43">
        <v>0</v>
      </c>
      <c r="V45" s="43">
        <v>3</v>
      </c>
      <c r="W45" s="43">
        <v>0</v>
      </c>
      <c r="X45" s="43">
        <v>0</v>
      </c>
      <c r="Y45" s="43">
        <v>2</v>
      </c>
      <c r="Z45" s="43">
        <v>0</v>
      </c>
      <c r="AA45" s="43">
        <v>0</v>
      </c>
      <c r="AB45" s="43">
        <v>3</v>
      </c>
      <c r="AC45" s="43">
        <v>2</v>
      </c>
      <c r="AD45" s="43">
        <v>1</v>
      </c>
      <c r="AE45" s="43">
        <v>2</v>
      </c>
      <c r="AF45" s="43">
        <v>0</v>
      </c>
      <c r="AG45" s="43">
        <v>0</v>
      </c>
      <c r="AH45" s="43">
        <v>1</v>
      </c>
      <c r="AI45" s="43">
        <v>0</v>
      </c>
      <c r="AJ45" s="43">
        <v>0</v>
      </c>
      <c r="AK45" s="43">
        <v>0</v>
      </c>
      <c r="AL45" s="43">
        <v>0</v>
      </c>
      <c r="AM45" s="43">
        <v>0</v>
      </c>
      <c r="AN45" s="43">
        <v>0</v>
      </c>
    </row>
    <row r="46" spans="1:40" x14ac:dyDescent="0.2">
      <c r="A46">
        <v>35</v>
      </c>
      <c r="B46" s="97">
        <v>2.36111111111111E-2</v>
      </c>
      <c r="C46">
        <f t="shared" ca="1" si="0"/>
        <v>0</v>
      </c>
      <c r="D46">
        <f t="shared" si="1"/>
        <v>28</v>
      </c>
      <c r="E46">
        <f>IF(appliances!$D$46="YES",light_sim_data!B46,0)</f>
        <v>0</v>
      </c>
      <c r="F46">
        <f t="shared" si="2"/>
        <v>28</v>
      </c>
      <c r="H46" s="43">
        <v>0</v>
      </c>
      <c r="I46" s="43">
        <v>0</v>
      </c>
      <c r="J46" s="43">
        <v>0</v>
      </c>
      <c r="K46" s="43">
        <v>0</v>
      </c>
      <c r="L46" s="43">
        <v>0</v>
      </c>
      <c r="M46" s="43">
        <v>2</v>
      </c>
      <c r="N46" s="43">
        <v>2</v>
      </c>
      <c r="O46" s="43">
        <v>1</v>
      </c>
      <c r="P46" s="43">
        <v>9</v>
      </c>
      <c r="Q46" s="43">
        <v>0</v>
      </c>
      <c r="R46" s="43">
        <v>0</v>
      </c>
      <c r="S46" s="43">
        <v>0</v>
      </c>
      <c r="T46" s="43">
        <v>0</v>
      </c>
      <c r="U46" s="43">
        <v>0</v>
      </c>
      <c r="V46" s="43">
        <v>3</v>
      </c>
      <c r="W46" s="43">
        <v>0</v>
      </c>
      <c r="X46" s="43">
        <v>0</v>
      </c>
      <c r="Y46" s="43">
        <v>2</v>
      </c>
      <c r="Z46" s="43">
        <v>0</v>
      </c>
      <c r="AA46" s="43">
        <v>0</v>
      </c>
      <c r="AB46" s="43">
        <v>3</v>
      </c>
      <c r="AC46" s="43">
        <v>2</v>
      </c>
      <c r="AD46" s="43">
        <v>1</v>
      </c>
      <c r="AE46" s="43">
        <v>2</v>
      </c>
      <c r="AF46" s="43">
        <v>0</v>
      </c>
      <c r="AG46" s="43">
        <v>0</v>
      </c>
      <c r="AH46" s="43">
        <v>1</v>
      </c>
      <c r="AI46" s="43">
        <v>0</v>
      </c>
      <c r="AJ46" s="43">
        <v>0</v>
      </c>
      <c r="AK46" s="43">
        <v>0</v>
      </c>
      <c r="AL46" s="43">
        <v>0</v>
      </c>
      <c r="AM46" s="43">
        <v>0</v>
      </c>
      <c r="AN46" s="43">
        <v>0</v>
      </c>
    </row>
    <row r="47" spans="1:40" x14ac:dyDescent="0.2">
      <c r="A47">
        <v>36</v>
      </c>
      <c r="B47" s="97">
        <v>2.4305555555555601E-2</v>
      </c>
      <c r="C47">
        <f t="shared" ca="1" si="0"/>
        <v>0</v>
      </c>
      <c r="D47">
        <f t="shared" si="1"/>
        <v>28</v>
      </c>
      <c r="E47">
        <f>IF(appliances!$D$46="YES",light_sim_data!B47,0)</f>
        <v>0</v>
      </c>
      <c r="F47">
        <f t="shared" si="2"/>
        <v>28</v>
      </c>
      <c r="H47" s="43">
        <v>0</v>
      </c>
      <c r="I47" s="43">
        <v>0</v>
      </c>
      <c r="J47" s="43">
        <v>0</v>
      </c>
      <c r="K47" s="43">
        <v>0</v>
      </c>
      <c r="L47" s="43">
        <v>0</v>
      </c>
      <c r="M47" s="43">
        <v>2</v>
      </c>
      <c r="N47" s="43">
        <v>2</v>
      </c>
      <c r="O47" s="43">
        <v>1</v>
      </c>
      <c r="P47" s="43">
        <v>9</v>
      </c>
      <c r="Q47" s="43">
        <v>0</v>
      </c>
      <c r="R47" s="43">
        <v>0</v>
      </c>
      <c r="S47" s="43">
        <v>0</v>
      </c>
      <c r="T47" s="43">
        <v>0</v>
      </c>
      <c r="U47" s="43">
        <v>0</v>
      </c>
      <c r="V47" s="43">
        <v>3</v>
      </c>
      <c r="W47" s="43">
        <v>0</v>
      </c>
      <c r="X47" s="43">
        <v>0</v>
      </c>
      <c r="Y47" s="43">
        <v>2</v>
      </c>
      <c r="Z47" s="43">
        <v>0</v>
      </c>
      <c r="AA47" s="43">
        <v>0</v>
      </c>
      <c r="AB47" s="43">
        <v>3</v>
      </c>
      <c r="AC47" s="43">
        <v>2</v>
      </c>
      <c r="AD47" s="43">
        <v>1</v>
      </c>
      <c r="AE47" s="43">
        <v>2</v>
      </c>
      <c r="AF47" s="43">
        <v>0</v>
      </c>
      <c r="AG47" s="43">
        <v>0</v>
      </c>
      <c r="AH47" s="43">
        <v>1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</row>
    <row r="48" spans="1:40" x14ac:dyDescent="0.2">
      <c r="A48">
        <v>37</v>
      </c>
      <c r="B48" s="97">
        <v>2.5000000000000001E-2</v>
      </c>
      <c r="C48">
        <f t="shared" ca="1" si="0"/>
        <v>0</v>
      </c>
      <c r="D48">
        <f t="shared" si="1"/>
        <v>28</v>
      </c>
      <c r="E48">
        <f>IF(appliances!$D$46="YES",light_sim_data!B48,0)</f>
        <v>0</v>
      </c>
      <c r="F48">
        <f t="shared" si="2"/>
        <v>28</v>
      </c>
      <c r="H48" s="43">
        <v>0</v>
      </c>
      <c r="I48" s="43">
        <v>0</v>
      </c>
      <c r="J48" s="43">
        <v>0</v>
      </c>
      <c r="K48" s="43">
        <v>0</v>
      </c>
      <c r="L48" s="43">
        <v>0</v>
      </c>
      <c r="M48" s="43">
        <v>2</v>
      </c>
      <c r="N48" s="43">
        <v>2</v>
      </c>
      <c r="O48" s="43">
        <v>1</v>
      </c>
      <c r="P48" s="43">
        <v>9</v>
      </c>
      <c r="Q48" s="43">
        <v>0</v>
      </c>
      <c r="R48" s="43">
        <v>0</v>
      </c>
      <c r="S48" s="43">
        <v>0</v>
      </c>
      <c r="T48" s="43">
        <v>0</v>
      </c>
      <c r="U48" s="43">
        <v>0</v>
      </c>
      <c r="V48" s="43">
        <v>3</v>
      </c>
      <c r="W48" s="43">
        <v>0</v>
      </c>
      <c r="X48" s="43">
        <v>0</v>
      </c>
      <c r="Y48" s="43">
        <v>2</v>
      </c>
      <c r="Z48" s="43">
        <v>0</v>
      </c>
      <c r="AA48" s="43">
        <v>0</v>
      </c>
      <c r="AB48" s="43">
        <v>3</v>
      </c>
      <c r="AC48" s="43">
        <v>2</v>
      </c>
      <c r="AD48" s="43">
        <v>1</v>
      </c>
      <c r="AE48" s="43">
        <v>2</v>
      </c>
      <c r="AF48" s="43">
        <v>0</v>
      </c>
      <c r="AG48" s="43">
        <v>0</v>
      </c>
      <c r="AH48" s="43">
        <v>1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</row>
    <row r="49" spans="1:40" x14ac:dyDescent="0.2">
      <c r="A49">
        <v>38</v>
      </c>
      <c r="B49" s="97">
        <v>2.5694444444444402E-2</v>
      </c>
      <c r="C49">
        <f t="shared" ca="1" si="0"/>
        <v>0</v>
      </c>
      <c r="D49">
        <f t="shared" si="1"/>
        <v>28</v>
      </c>
      <c r="E49">
        <f>IF(appliances!$D$46="YES",light_sim_data!B49,0)</f>
        <v>0</v>
      </c>
      <c r="F49">
        <f t="shared" si="2"/>
        <v>28</v>
      </c>
      <c r="H49" s="43">
        <v>0</v>
      </c>
      <c r="I49" s="43">
        <v>0</v>
      </c>
      <c r="J49" s="43">
        <v>0</v>
      </c>
      <c r="K49" s="43">
        <v>0</v>
      </c>
      <c r="L49" s="43">
        <v>0</v>
      </c>
      <c r="M49" s="43">
        <v>2</v>
      </c>
      <c r="N49" s="43">
        <v>2</v>
      </c>
      <c r="O49" s="43">
        <v>1</v>
      </c>
      <c r="P49" s="43">
        <v>9</v>
      </c>
      <c r="Q49" s="43">
        <v>0</v>
      </c>
      <c r="R49" s="43">
        <v>0</v>
      </c>
      <c r="S49" s="43">
        <v>0</v>
      </c>
      <c r="T49" s="43">
        <v>0</v>
      </c>
      <c r="U49" s="43">
        <v>0</v>
      </c>
      <c r="V49" s="43">
        <v>3</v>
      </c>
      <c r="W49" s="43">
        <v>0</v>
      </c>
      <c r="X49" s="43">
        <v>0</v>
      </c>
      <c r="Y49" s="43">
        <v>2</v>
      </c>
      <c r="Z49" s="43">
        <v>0</v>
      </c>
      <c r="AA49" s="43">
        <v>0</v>
      </c>
      <c r="AB49" s="43">
        <v>3</v>
      </c>
      <c r="AC49" s="43">
        <v>2</v>
      </c>
      <c r="AD49" s="43">
        <v>1</v>
      </c>
      <c r="AE49" s="43">
        <v>2</v>
      </c>
      <c r="AF49" s="43">
        <v>0</v>
      </c>
      <c r="AG49" s="43">
        <v>0</v>
      </c>
      <c r="AH49" s="43">
        <v>1</v>
      </c>
      <c r="AI49" s="43">
        <v>0</v>
      </c>
      <c r="AJ49" s="43">
        <v>0</v>
      </c>
      <c r="AK49" s="43">
        <v>0</v>
      </c>
      <c r="AL49" s="43">
        <v>0</v>
      </c>
      <c r="AM49" s="43">
        <v>0</v>
      </c>
      <c r="AN49" s="43">
        <v>0</v>
      </c>
    </row>
    <row r="50" spans="1:40" x14ac:dyDescent="0.2">
      <c r="A50">
        <v>39</v>
      </c>
      <c r="B50" s="97">
        <v>2.6388888888888899E-2</v>
      </c>
      <c r="C50">
        <f t="shared" ca="1" si="0"/>
        <v>0</v>
      </c>
      <c r="D50">
        <f t="shared" si="1"/>
        <v>28</v>
      </c>
      <c r="E50">
        <f>IF(appliances!$D$46="YES",light_sim_data!B50,0)</f>
        <v>0</v>
      </c>
      <c r="F50">
        <f t="shared" si="2"/>
        <v>28</v>
      </c>
      <c r="H50" s="43">
        <v>0</v>
      </c>
      <c r="I50" s="43">
        <v>0</v>
      </c>
      <c r="J50" s="43">
        <v>0</v>
      </c>
      <c r="K50" s="43">
        <v>0</v>
      </c>
      <c r="L50" s="43">
        <v>0</v>
      </c>
      <c r="M50" s="43">
        <v>2</v>
      </c>
      <c r="N50" s="43">
        <v>2</v>
      </c>
      <c r="O50" s="43">
        <v>1</v>
      </c>
      <c r="P50" s="43">
        <v>9</v>
      </c>
      <c r="Q50" s="43">
        <v>0</v>
      </c>
      <c r="R50" s="43">
        <v>0</v>
      </c>
      <c r="S50" s="43">
        <v>0</v>
      </c>
      <c r="T50" s="43">
        <v>0</v>
      </c>
      <c r="U50" s="43">
        <v>0</v>
      </c>
      <c r="V50" s="43">
        <v>3</v>
      </c>
      <c r="W50" s="43">
        <v>0</v>
      </c>
      <c r="X50" s="43">
        <v>0</v>
      </c>
      <c r="Y50" s="43">
        <v>2</v>
      </c>
      <c r="Z50" s="43">
        <v>0</v>
      </c>
      <c r="AA50" s="43">
        <v>0</v>
      </c>
      <c r="AB50" s="43">
        <v>3</v>
      </c>
      <c r="AC50" s="43">
        <v>2</v>
      </c>
      <c r="AD50" s="43">
        <v>1</v>
      </c>
      <c r="AE50" s="43">
        <v>2</v>
      </c>
      <c r="AF50" s="43">
        <v>0</v>
      </c>
      <c r="AG50" s="43">
        <v>0</v>
      </c>
      <c r="AH50" s="43">
        <v>1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43">
        <v>0</v>
      </c>
    </row>
    <row r="51" spans="1:40" x14ac:dyDescent="0.2">
      <c r="A51">
        <v>40</v>
      </c>
      <c r="B51" s="97">
        <v>2.70833333333333E-2</v>
      </c>
      <c r="C51">
        <f t="shared" ca="1" si="0"/>
        <v>0</v>
      </c>
      <c r="D51">
        <f t="shared" si="1"/>
        <v>28</v>
      </c>
      <c r="E51">
        <f>IF(appliances!$D$46="YES",light_sim_data!B51,0)</f>
        <v>0</v>
      </c>
      <c r="F51">
        <f t="shared" si="2"/>
        <v>28</v>
      </c>
      <c r="H51" s="43">
        <v>0</v>
      </c>
      <c r="I51" s="43">
        <v>0</v>
      </c>
      <c r="J51" s="43">
        <v>0</v>
      </c>
      <c r="K51" s="43">
        <v>0</v>
      </c>
      <c r="L51" s="43">
        <v>0</v>
      </c>
      <c r="M51" s="43">
        <v>2</v>
      </c>
      <c r="N51" s="43">
        <v>2</v>
      </c>
      <c r="O51" s="43">
        <v>1</v>
      </c>
      <c r="P51" s="43">
        <v>9</v>
      </c>
      <c r="Q51" s="43">
        <v>0</v>
      </c>
      <c r="R51" s="43">
        <v>0</v>
      </c>
      <c r="S51" s="43">
        <v>0</v>
      </c>
      <c r="T51" s="43">
        <v>0</v>
      </c>
      <c r="U51" s="43">
        <v>0</v>
      </c>
      <c r="V51" s="43">
        <v>3</v>
      </c>
      <c r="W51" s="43">
        <v>0</v>
      </c>
      <c r="X51" s="43">
        <v>0</v>
      </c>
      <c r="Y51" s="43">
        <v>2</v>
      </c>
      <c r="Z51" s="43">
        <v>0</v>
      </c>
      <c r="AA51" s="43">
        <v>0</v>
      </c>
      <c r="AB51" s="43">
        <v>3</v>
      </c>
      <c r="AC51" s="43">
        <v>2</v>
      </c>
      <c r="AD51" s="43">
        <v>1</v>
      </c>
      <c r="AE51" s="43">
        <v>2</v>
      </c>
      <c r="AF51" s="43">
        <v>0</v>
      </c>
      <c r="AG51" s="43">
        <v>0</v>
      </c>
      <c r="AH51" s="43">
        <v>1</v>
      </c>
      <c r="AI51" s="43">
        <v>0</v>
      </c>
      <c r="AJ51" s="43">
        <v>0</v>
      </c>
      <c r="AK51" s="43">
        <v>0</v>
      </c>
      <c r="AL51" s="43">
        <v>0</v>
      </c>
      <c r="AM51" s="43">
        <v>0</v>
      </c>
      <c r="AN51" s="43">
        <v>0</v>
      </c>
    </row>
    <row r="52" spans="1:40" x14ac:dyDescent="0.2">
      <c r="A52">
        <v>41</v>
      </c>
      <c r="B52" s="97">
        <v>2.7777777777777801E-2</v>
      </c>
      <c r="C52">
        <f t="shared" ca="1" si="0"/>
        <v>0</v>
      </c>
      <c r="D52">
        <f t="shared" si="1"/>
        <v>187</v>
      </c>
      <c r="E52">
        <f>IF(appliances!$D$46="YES",light_sim_data!B52,0)</f>
        <v>0</v>
      </c>
      <c r="F52">
        <f t="shared" si="2"/>
        <v>187</v>
      </c>
      <c r="H52" s="43">
        <v>159</v>
      </c>
      <c r="I52" s="43">
        <v>0</v>
      </c>
      <c r="J52" s="43">
        <v>0</v>
      </c>
      <c r="K52" s="43">
        <v>0</v>
      </c>
      <c r="L52" s="43">
        <v>0</v>
      </c>
      <c r="M52" s="43">
        <v>2</v>
      </c>
      <c r="N52" s="43">
        <v>2</v>
      </c>
      <c r="O52" s="43">
        <v>1</v>
      </c>
      <c r="P52" s="43">
        <v>9</v>
      </c>
      <c r="Q52" s="43">
        <v>0</v>
      </c>
      <c r="R52" s="43">
        <v>0</v>
      </c>
      <c r="S52" s="43">
        <v>0</v>
      </c>
      <c r="T52" s="43">
        <v>0</v>
      </c>
      <c r="U52" s="43">
        <v>0</v>
      </c>
      <c r="V52" s="43">
        <v>3</v>
      </c>
      <c r="W52" s="43">
        <v>0</v>
      </c>
      <c r="X52" s="43">
        <v>0</v>
      </c>
      <c r="Y52" s="43">
        <v>2</v>
      </c>
      <c r="Z52" s="43">
        <v>0</v>
      </c>
      <c r="AA52" s="43">
        <v>0</v>
      </c>
      <c r="AB52" s="43">
        <v>3</v>
      </c>
      <c r="AC52" s="43">
        <v>2</v>
      </c>
      <c r="AD52" s="43">
        <v>1</v>
      </c>
      <c r="AE52" s="43">
        <v>2</v>
      </c>
      <c r="AF52" s="43">
        <v>0</v>
      </c>
      <c r="AG52" s="43">
        <v>0</v>
      </c>
      <c r="AH52" s="43">
        <v>1</v>
      </c>
      <c r="AI52" s="43">
        <v>0</v>
      </c>
      <c r="AJ52" s="43">
        <v>0</v>
      </c>
      <c r="AK52" s="43">
        <v>0</v>
      </c>
      <c r="AL52" s="43">
        <v>0</v>
      </c>
      <c r="AM52" s="43">
        <v>0</v>
      </c>
      <c r="AN52" s="43">
        <v>0</v>
      </c>
    </row>
    <row r="53" spans="1:40" x14ac:dyDescent="0.2">
      <c r="A53">
        <v>42</v>
      </c>
      <c r="B53" s="97">
        <v>2.8472222222222201E-2</v>
      </c>
      <c r="C53">
        <f t="shared" ca="1" si="0"/>
        <v>0</v>
      </c>
      <c r="D53">
        <f t="shared" si="1"/>
        <v>187</v>
      </c>
      <c r="E53">
        <f>IF(appliances!$D$46="YES",light_sim_data!B53,0)</f>
        <v>0</v>
      </c>
      <c r="F53">
        <f t="shared" si="2"/>
        <v>187</v>
      </c>
      <c r="H53" s="43">
        <v>159</v>
      </c>
      <c r="I53" s="43">
        <v>0</v>
      </c>
      <c r="J53" s="43">
        <v>0</v>
      </c>
      <c r="K53" s="43">
        <v>0</v>
      </c>
      <c r="L53" s="43">
        <v>0</v>
      </c>
      <c r="M53" s="43">
        <v>2</v>
      </c>
      <c r="N53" s="43">
        <v>2</v>
      </c>
      <c r="O53" s="43">
        <v>1</v>
      </c>
      <c r="P53" s="43">
        <v>9</v>
      </c>
      <c r="Q53" s="43">
        <v>0</v>
      </c>
      <c r="R53" s="43">
        <v>0</v>
      </c>
      <c r="S53" s="43">
        <v>0</v>
      </c>
      <c r="T53" s="43">
        <v>0</v>
      </c>
      <c r="U53" s="43">
        <v>0</v>
      </c>
      <c r="V53" s="43">
        <v>3</v>
      </c>
      <c r="W53" s="43">
        <v>0</v>
      </c>
      <c r="X53" s="43">
        <v>0</v>
      </c>
      <c r="Y53" s="43">
        <v>2</v>
      </c>
      <c r="Z53" s="43">
        <v>0</v>
      </c>
      <c r="AA53" s="43">
        <v>0</v>
      </c>
      <c r="AB53" s="43">
        <v>3</v>
      </c>
      <c r="AC53" s="43">
        <v>2</v>
      </c>
      <c r="AD53" s="43">
        <v>1</v>
      </c>
      <c r="AE53" s="43">
        <v>2</v>
      </c>
      <c r="AF53" s="43">
        <v>0</v>
      </c>
      <c r="AG53" s="43">
        <v>0</v>
      </c>
      <c r="AH53" s="43">
        <v>1</v>
      </c>
      <c r="AI53" s="43">
        <v>0</v>
      </c>
      <c r="AJ53" s="43">
        <v>0</v>
      </c>
      <c r="AK53" s="43">
        <v>0</v>
      </c>
      <c r="AL53" s="43">
        <v>0</v>
      </c>
      <c r="AM53" s="43">
        <v>0</v>
      </c>
      <c r="AN53" s="43">
        <v>0</v>
      </c>
    </row>
    <row r="54" spans="1:40" x14ac:dyDescent="0.2">
      <c r="A54">
        <v>43</v>
      </c>
      <c r="B54" s="97">
        <v>2.9166666666666698E-2</v>
      </c>
      <c r="C54">
        <f t="shared" ca="1" si="0"/>
        <v>0</v>
      </c>
      <c r="D54">
        <f t="shared" si="1"/>
        <v>187</v>
      </c>
      <c r="E54">
        <f>IF(appliances!$D$46="YES",light_sim_data!B54,0)</f>
        <v>0</v>
      </c>
      <c r="F54">
        <f t="shared" si="2"/>
        <v>187</v>
      </c>
      <c r="H54" s="43">
        <v>159</v>
      </c>
      <c r="I54" s="43">
        <v>0</v>
      </c>
      <c r="J54" s="43">
        <v>0</v>
      </c>
      <c r="K54" s="43">
        <v>0</v>
      </c>
      <c r="L54" s="43">
        <v>0</v>
      </c>
      <c r="M54" s="43">
        <v>2</v>
      </c>
      <c r="N54" s="43">
        <v>2</v>
      </c>
      <c r="O54" s="43">
        <v>1</v>
      </c>
      <c r="P54" s="43">
        <v>9</v>
      </c>
      <c r="Q54" s="43">
        <v>0</v>
      </c>
      <c r="R54" s="43">
        <v>0</v>
      </c>
      <c r="S54" s="43">
        <v>0</v>
      </c>
      <c r="T54" s="43">
        <v>0</v>
      </c>
      <c r="U54" s="43">
        <v>0</v>
      </c>
      <c r="V54" s="43">
        <v>3</v>
      </c>
      <c r="W54" s="43">
        <v>0</v>
      </c>
      <c r="X54" s="43">
        <v>0</v>
      </c>
      <c r="Y54" s="43">
        <v>2</v>
      </c>
      <c r="Z54" s="43">
        <v>0</v>
      </c>
      <c r="AA54" s="43">
        <v>0</v>
      </c>
      <c r="AB54" s="43">
        <v>3</v>
      </c>
      <c r="AC54" s="43">
        <v>2</v>
      </c>
      <c r="AD54" s="43">
        <v>1</v>
      </c>
      <c r="AE54" s="43">
        <v>2</v>
      </c>
      <c r="AF54" s="43">
        <v>0</v>
      </c>
      <c r="AG54" s="43">
        <v>0</v>
      </c>
      <c r="AH54" s="43">
        <v>1</v>
      </c>
      <c r="AI54" s="43">
        <v>0</v>
      </c>
      <c r="AJ54" s="43">
        <v>0</v>
      </c>
      <c r="AK54" s="43">
        <v>0</v>
      </c>
      <c r="AL54" s="43">
        <v>0</v>
      </c>
      <c r="AM54" s="43">
        <v>0</v>
      </c>
      <c r="AN54" s="43">
        <v>0</v>
      </c>
    </row>
    <row r="55" spans="1:40" x14ac:dyDescent="0.2">
      <c r="A55">
        <v>44</v>
      </c>
      <c r="B55" s="97">
        <v>2.9861111111111099E-2</v>
      </c>
      <c r="C55">
        <f t="shared" ca="1" si="0"/>
        <v>0</v>
      </c>
      <c r="D55">
        <f t="shared" si="1"/>
        <v>187</v>
      </c>
      <c r="E55">
        <f>IF(appliances!$D$46="YES",light_sim_data!B55,0)</f>
        <v>0</v>
      </c>
      <c r="F55">
        <f t="shared" si="2"/>
        <v>187</v>
      </c>
      <c r="H55" s="43">
        <v>159</v>
      </c>
      <c r="I55" s="43">
        <v>0</v>
      </c>
      <c r="J55" s="43">
        <v>0</v>
      </c>
      <c r="K55" s="43">
        <v>0</v>
      </c>
      <c r="L55" s="43">
        <v>0</v>
      </c>
      <c r="M55" s="43">
        <v>2</v>
      </c>
      <c r="N55" s="43">
        <v>2</v>
      </c>
      <c r="O55" s="43">
        <v>1</v>
      </c>
      <c r="P55" s="43">
        <v>9</v>
      </c>
      <c r="Q55" s="43">
        <v>0</v>
      </c>
      <c r="R55" s="43">
        <v>0</v>
      </c>
      <c r="S55" s="43">
        <v>0</v>
      </c>
      <c r="T55" s="43">
        <v>0</v>
      </c>
      <c r="U55" s="43">
        <v>0</v>
      </c>
      <c r="V55" s="43">
        <v>3</v>
      </c>
      <c r="W55" s="43">
        <v>0</v>
      </c>
      <c r="X55" s="43">
        <v>0</v>
      </c>
      <c r="Y55" s="43">
        <v>2</v>
      </c>
      <c r="Z55" s="43">
        <v>0</v>
      </c>
      <c r="AA55" s="43">
        <v>0</v>
      </c>
      <c r="AB55" s="43">
        <v>3</v>
      </c>
      <c r="AC55" s="43">
        <v>2</v>
      </c>
      <c r="AD55" s="43">
        <v>1</v>
      </c>
      <c r="AE55" s="43">
        <v>2</v>
      </c>
      <c r="AF55" s="43">
        <v>0</v>
      </c>
      <c r="AG55" s="43">
        <v>0</v>
      </c>
      <c r="AH55" s="43">
        <v>1</v>
      </c>
      <c r="AI55" s="43">
        <v>0</v>
      </c>
      <c r="AJ55" s="43">
        <v>0</v>
      </c>
      <c r="AK55" s="43">
        <v>0</v>
      </c>
      <c r="AL55" s="43">
        <v>0</v>
      </c>
      <c r="AM55" s="43">
        <v>0</v>
      </c>
      <c r="AN55" s="43">
        <v>0</v>
      </c>
    </row>
    <row r="56" spans="1:40" x14ac:dyDescent="0.2">
      <c r="A56">
        <v>45</v>
      </c>
      <c r="B56" s="97">
        <v>3.05555555555556E-2</v>
      </c>
      <c r="C56">
        <f t="shared" ca="1" si="0"/>
        <v>0</v>
      </c>
      <c r="D56">
        <f t="shared" si="1"/>
        <v>187</v>
      </c>
      <c r="E56">
        <f>IF(appliances!$D$46="YES",light_sim_data!B56,0)</f>
        <v>0</v>
      </c>
      <c r="F56">
        <f t="shared" si="2"/>
        <v>187</v>
      </c>
      <c r="H56" s="43">
        <v>159</v>
      </c>
      <c r="I56" s="43">
        <v>0</v>
      </c>
      <c r="J56" s="43">
        <v>0</v>
      </c>
      <c r="K56" s="43">
        <v>0</v>
      </c>
      <c r="L56" s="43">
        <v>0</v>
      </c>
      <c r="M56" s="43">
        <v>2</v>
      </c>
      <c r="N56" s="43">
        <v>2</v>
      </c>
      <c r="O56" s="43">
        <v>1</v>
      </c>
      <c r="P56" s="43">
        <v>9</v>
      </c>
      <c r="Q56" s="43">
        <v>0</v>
      </c>
      <c r="R56" s="43">
        <v>0</v>
      </c>
      <c r="S56" s="43">
        <v>0</v>
      </c>
      <c r="T56" s="43">
        <v>0</v>
      </c>
      <c r="U56" s="43">
        <v>0</v>
      </c>
      <c r="V56" s="43">
        <v>3</v>
      </c>
      <c r="W56" s="43">
        <v>0</v>
      </c>
      <c r="X56" s="43">
        <v>0</v>
      </c>
      <c r="Y56" s="43">
        <v>2</v>
      </c>
      <c r="Z56" s="43">
        <v>0</v>
      </c>
      <c r="AA56" s="43">
        <v>0</v>
      </c>
      <c r="AB56" s="43">
        <v>3</v>
      </c>
      <c r="AC56" s="43">
        <v>2</v>
      </c>
      <c r="AD56" s="43">
        <v>1</v>
      </c>
      <c r="AE56" s="43">
        <v>2</v>
      </c>
      <c r="AF56" s="43">
        <v>0</v>
      </c>
      <c r="AG56" s="43">
        <v>0</v>
      </c>
      <c r="AH56" s="43">
        <v>1</v>
      </c>
      <c r="AI56" s="43">
        <v>0</v>
      </c>
      <c r="AJ56" s="43">
        <v>0</v>
      </c>
      <c r="AK56" s="43">
        <v>0</v>
      </c>
      <c r="AL56" s="43">
        <v>0</v>
      </c>
      <c r="AM56" s="43">
        <v>0</v>
      </c>
      <c r="AN56" s="43">
        <v>0</v>
      </c>
    </row>
    <row r="57" spans="1:40" x14ac:dyDescent="0.2">
      <c r="A57">
        <v>46</v>
      </c>
      <c r="B57" s="97">
        <v>3.125E-2</v>
      </c>
      <c r="C57">
        <f t="shared" ca="1" si="0"/>
        <v>0</v>
      </c>
      <c r="D57">
        <f t="shared" si="1"/>
        <v>187</v>
      </c>
      <c r="E57">
        <f>IF(appliances!$D$46="YES",light_sim_data!B57,0)</f>
        <v>0</v>
      </c>
      <c r="F57">
        <f t="shared" si="2"/>
        <v>187</v>
      </c>
      <c r="H57" s="43">
        <v>159</v>
      </c>
      <c r="I57" s="43">
        <v>0</v>
      </c>
      <c r="J57" s="43">
        <v>0</v>
      </c>
      <c r="K57" s="43">
        <v>0</v>
      </c>
      <c r="L57" s="43">
        <v>0</v>
      </c>
      <c r="M57" s="43">
        <v>2</v>
      </c>
      <c r="N57" s="43">
        <v>2</v>
      </c>
      <c r="O57" s="43">
        <v>1</v>
      </c>
      <c r="P57" s="43">
        <v>9</v>
      </c>
      <c r="Q57" s="43">
        <v>0</v>
      </c>
      <c r="R57" s="43">
        <v>0</v>
      </c>
      <c r="S57" s="43">
        <v>0</v>
      </c>
      <c r="T57" s="43">
        <v>0</v>
      </c>
      <c r="U57" s="43">
        <v>0</v>
      </c>
      <c r="V57" s="43">
        <v>3</v>
      </c>
      <c r="W57" s="43">
        <v>0</v>
      </c>
      <c r="X57" s="43">
        <v>0</v>
      </c>
      <c r="Y57" s="43">
        <v>2</v>
      </c>
      <c r="Z57" s="43">
        <v>0</v>
      </c>
      <c r="AA57" s="43">
        <v>0</v>
      </c>
      <c r="AB57" s="43">
        <v>3</v>
      </c>
      <c r="AC57" s="43">
        <v>2</v>
      </c>
      <c r="AD57" s="43">
        <v>1</v>
      </c>
      <c r="AE57" s="43">
        <v>2</v>
      </c>
      <c r="AF57" s="43">
        <v>0</v>
      </c>
      <c r="AG57" s="43">
        <v>0</v>
      </c>
      <c r="AH57" s="43">
        <v>1</v>
      </c>
      <c r="AI57" s="43">
        <v>0</v>
      </c>
      <c r="AJ57" s="43">
        <v>0</v>
      </c>
      <c r="AK57" s="43">
        <v>0</v>
      </c>
      <c r="AL57" s="43">
        <v>0</v>
      </c>
      <c r="AM57" s="43">
        <v>0</v>
      </c>
      <c r="AN57" s="43">
        <v>0</v>
      </c>
    </row>
    <row r="58" spans="1:40" x14ac:dyDescent="0.2">
      <c r="A58">
        <v>47</v>
      </c>
      <c r="B58" s="97">
        <v>3.19444444444444E-2</v>
      </c>
      <c r="C58">
        <f t="shared" ca="1" si="0"/>
        <v>0</v>
      </c>
      <c r="D58">
        <f t="shared" si="1"/>
        <v>187</v>
      </c>
      <c r="E58">
        <f>IF(appliances!$D$46="YES",light_sim_data!B58,0)</f>
        <v>0</v>
      </c>
      <c r="F58">
        <f t="shared" si="2"/>
        <v>187</v>
      </c>
      <c r="H58" s="43">
        <v>159</v>
      </c>
      <c r="I58" s="43">
        <v>0</v>
      </c>
      <c r="J58" s="43">
        <v>0</v>
      </c>
      <c r="K58" s="43">
        <v>0</v>
      </c>
      <c r="L58" s="43">
        <v>0</v>
      </c>
      <c r="M58" s="43">
        <v>2</v>
      </c>
      <c r="N58" s="43">
        <v>2</v>
      </c>
      <c r="O58" s="43">
        <v>1</v>
      </c>
      <c r="P58" s="43">
        <v>9</v>
      </c>
      <c r="Q58" s="43">
        <v>0</v>
      </c>
      <c r="R58" s="43">
        <v>0</v>
      </c>
      <c r="S58" s="43">
        <v>0</v>
      </c>
      <c r="T58" s="43">
        <v>0</v>
      </c>
      <c r="U58" s="43">
        <v>0</v>
      </c>
      <c r="V58" s="43">
        <v>3</v>
      </c>
      <c r="W58" s="43">
        <v>0</v>
      </c>
      <c r="X58" s="43">
        <v>0</v>
      </c>
      <c r="Y58" s="43">
        <v>2</v>
      </c>
      <c r="Z58" s="43">
        <v>0</v>
      </c>
      <c r="AA58" s="43">
        <v>0</v>
      </c>
      <c r="AB58" s="43">
        <v>3</v>
      </c>
      <c r="AC58" s="43">
        <v>2</v>
      </c>
      <c r="AD58" s="43">
        <v>1</v>
      </c>
      <c r="AE58" s="43">
        <v>2</v>
      </c>
      <c r="AF58" s="43">
        <v>0</v>
      </c>
      <c r="AG58" s="43">
        <v>0</v>
      </c>
      <c r="AH58" s="43">
        <v>1</v>
      </c>
      <c r="AI58" s="43">
        <v>0</v>
      </c>
      <c r="AJ58" s="43">
        <v>0</v>
      </c>
      <c r="AK58" s="43">
        <v>0</v>
      </c>
      <c r="AL58" s="43">
        <v>0</v>
      </c>
      <c r="AM58" s="43">
        <v>0</v>
      </c>
      <c r="AN58" s="43">
        <v>0</v>
      </c>
    </row>
    <row r="59" spans="1:40" x14ac:dyDescent="0.2">
      <c r="A59">
        <v>48</v>
      </c>
      <c r="B59" s="97">
        <v>3.2638888888888898E-2</v>
      </c>
      <c r="C59">
        <f t="shared" ca="1" si="0"/>
        <v>0</v>
      </c>
      <c r="D59">
        <f t="shared" si="1"/>
        <v>187</v>
      </c>
      <c r="E59">
        <f>IF(appliances!$D$46="YES",light_sim_data!B59,0)</f>
        <v>0</v>
      </c>
      <c r="F59">
        <f t="shared" si="2"/>
        <v>187</v>
      </c>
      <c r="H59" s="43">
        <v>159</v>
      </c>
      <c r="I59" s="43">
        <v>0</v>
      </c>
      <c r="J59" s="43">
        <v>0</v>
      </c>
      <c r="K59" s="43">
        <v>0</v>
      </c>
      <c r="L59" s="43">
        <v>0</v>
      </c>
      <c r="M59" s="43">
        <v>2</v>
      </c>
      <c r="N59" s="43">
        <v>2</v>
      </c>
      <c r="O59" s="43">
        <v>1</v>
      </c>
      <c r="P59" s="43">
        <v>9</v>
      </c>
      <c r="Q59" s="43">
        <v>0</v>
      </c>
      <c r="R59" s="43">
        <v>0</v>
      </c>
      <c r="S59" s="43">
        <v>0</v>
      </c>
      <c r="T59" s="43">
        <v>0</v>
      </c>
      <c r="U59" s="43">
        <v>0</v>
      </c>
      <c r="V59" s="43">
        <v>3</v>
      </c>
      <c r="W59" s="43">
        <v>0</v>
      </c>
      <c r="X59" s="43">
        <v>0</v>
      </c>
      <c r="Y59" s="43">
        <v>2</v>
      </c>
      <c r="Z59" s="43">
        <v>0</v>
      </c>
      <c r="AA59" s="43">
        <v>0</v>
      </c>
      <c r="AB59" s="43">
        <v>3</v>
      </c>
      <c r="AC59" s="43">
        <v>2</v>
      </c>
      <c r="AD59" s="43">
        <v>1</v>
      </c>
      <c r="AE59" s="43">
        <v>2</v>
      </c>
      <c r="AF59" s="43">
        <v>0</v>
      </c>
      <c r="AG59" s="43">
        <v>0</v>
      </c>
      <c r="AH59" s="43">
        <v>1</v>
      </c>
      <c r="AI59" s="43">
        <v>0</v>
      </c>
      <c r="AJ59" s="43">
        <v>0</v>
      </c>
      <c r="AK59" s="43">
        <v>0</v>
      </c>
      <c r="AL59" s="43">
        <v>0</v>
      </c>
      <c r="AM59" s="43">
        <v>0</v>
      </c>
      <c r="AN59" s="43">
        <v>0</v>
      </c>
    </row>
    <row r="60" spans="1:40" x14ac:dyDescent="0.2">
      <c r="A60">
        <v>49</v>
      </c>
      <c r="B60" s="97">
        <v>3.3333333333333298E-2</v>
      </c>
      <c r="C60">
        <f t="shared" ca="1" si="0"/>
        <v>0</v>
      </c>
      <c r="D60">
        <f t="shared" si="1"/>
        <v>187</v>
      </c>
      <c r="E60">
        <f>IF(appliances!$D$46="YES",light_sim_data!B60,0)</f>
        <v>0</v>
      </c>
      <c r="F60">
        <f t="shared" si="2"/>
        <v>187</v>
      </c>
      <c r="H60" s="43">
        <v>159</v>
      </c>
      <c r="I60" s="43">
        <v>0</v>
      </c>
      <c r="J60" s="43">
        <v>0</v>
      </c>
      <c r="K60" s="43">
        <v>0</v>
      </c>
      <c r="L60" s="43">
        <v>0</v>
      </c>
      <c r="M60" s="43">
        <v>2</v>
      </c>
      <c r="N60" s="43">
        <v>2</v>
      </c>
      <c r="O60" s="43">
        <v>1</v>
      </c>
      <c r="P60" s="43">
        <v>9</v>
      </c>
      <c r="Q60" s="43">
        <v>0</v>
      </c>
      <c r="R60" s="43">
        <v>0</v>
      </c>
      <c r="S60" s="43">
        <v>0</v>
      </c>
      <c r="T60" s="43">
        <v>0</v>
      </c>
      <c r="U60" s="43">
        <v>0</v>
      </c>
      <c r="V60" s="43">
        <v>3</v>
      </c>
      <c r="W60" s="43">
        <v>0</v>
      </c>
      <c r="X60" s="43">
        <v>0</v>
      </c>
      <c r="Y60" s="43">
        <v>2</v>
      </c>
      <c r="Z60" s="43">
        <v>0</v>
      </c>
      <c r="AA60" s="43">
        <v>0</v>
      </c>
      <c r="AB60" s="43">
        <v>3</v>
      </c>
      <c r="AC60" s="43">
        <v>2</v>
      </c>
      <c r="AD60" s="43">
        <v>1</v>
      </c>
      <c r="AE60" s="43">
        <v>2</v>
      </c>
      <c r="AF60" s="43">
        <v>0</v>
      </c>
      <c r="AG60" s="43">
        <v>0</v>
      </c>
      <c r="AH60" s="43">
        <v>1</v>
      </c>
      <c r="AI60" s="43">
        <v>0</v>
      </c>
      <c r="AJ60" s="43">
        <v>0</v>
      </c>
      <c r="AK60" s="43">
        <v>0</v>
      </c>
      <c r="AL60" s="43">
        <v>0</v>
      </c>
      <c r="AM60" s="43">
        <v>0</v>
      </c>
      <c r="AN60" s="43">
        <v>0</v>
      </c>
    </row>
    <row r="61" spans="1:40" x14ac:dyDescent="0.2">
      <c r="A61">
        <v>50</v>
      </c>
      <c r="B61" s="97">
        <v>3.4027777777777803E-2</v>
      </c>
      <c r="C61">
        <f t="shared" ca="1" si="0"/>
        <v>0</v>
      </c>
      <c r="D61">
        <f t="shared" si="1"/>
        <v>187</v>
      </c>
      <c r="E61">
        <f>IF(appliances!$D$46="YES",light_sim_data!B61,0)</f>
        <v>0</v>
      </c>
      <c r="F61">
        <f t="shared" si="2"/>
        <v>187</v>
      </c>
      <c r="H61" s="43">
        <v>159</v>
      </c>
      <c r="I61" s="43">
        <v>0</v>
      </c>
      <c r="J61" s="43">
        <v>0</v>
      </c>
      <c r="K61" s="43">
        <v>0</v>
      </c>
      <c r="L61" s="43">
        <v>0</v>
      </c>
      <c r="M61" s="43">
        <v>2</v>
      </c>
      <c r="N61" s="43">
        <v>2</v>
      </c>
      <c r="O61" s="43">
        <v>1</v>
      </c>
      <c r="P61" s="43">
        <v>9</v>
      </c>
      <c r="Q61" s="43">
        <v>0</v>
      </c>
      <c r="R61" s="43">
        <v>0</v>
      </c>
      <c r="S61" s="43">
        <v>0</v>
      </c>
      <c r="T61" s="43">
        <v>0</v>
      </c>
      <c r="U61" s="43">
        <v>0</v>
      </c>
      <c r="V61" s="43">
        <v>3</v>
      </c>
      <c r="W61" s="43">
        <v>0</v>
      </c>
      <c r="X61" s="43">
        <v>0</v>
      </c>
      <c r="Y61" s="43">
        <v>2</v>
      </c>
      <c r="Z61" s="43">
        <v>0</v>
      </c>
      <c r="AA61" s="43">
        <v>0</v>
      </c>
      <c r="AB61" s="43">
        <v>3</v>
      </c>
      <c r="AC61" s="43">
        <v>2</v>
      </c>
      <c r="AD61" s="43">
        <v>1</v>
      </c>
      <c r="AE61" s="43">
        <v>2</v>
      </c>
      <c r="AF61" s="43">
        <v>0</v>
      </c>
      <c r="AG61" s="43">
        <v>0</v>
      </c>
      <c r="AH61" s="43">
        <v>1</v>
      </c>
      <c r="AI61" s="43">
        <v>0</v>
      </c>
      <c r="AJ61" s="43">
        <v>0</v>
      </c>
      <c r="AK61" s="43">
        <v>0</v>
      </c>
      <c r="AL61" s="43">
        <v>0</v>
      </c>
      <c r="AM61" s="43">
        <v>0</v>
      </c>
      <c r="AN61" s="43">
        <v>0</v>
      </c>
    </row>
    <row r="62" spans="1:40" x14ac:dyDescent="0.2">
      <c r="A62">
        <v>51</v>
      </c>
      <c r="B62" s="97">
        <v>3.4722222222222203E-2</v>
      </c>
      <c r="C62">
        <f t="shared" ca="1" si="0"/>
        <v>0</v>
      </c>
      <c r="D62">
        <f t="shared" si="1"/>
        <v>187</v>
      </c>
      <c r="E62">
        <f>IF(appliances!$D$46="YES",light_sim_data!B62,0)</f>
        <v>0</v>
      </c>
      <c r="F62">
        <f t="shared" si="2"/>
        <v>187</v>
      </c>
      <c r="H62" s="43">
        <v>159</v>
      </c>
      <c r="I62" s="43">
        <v>0</v>
      </c>
      <c r="J62" s="43">
        <v>0</v>
      </c>
      <c r="K62" s="43">
        <v>0</v>
      </c>
      <c r="L62" s="43">
        <v>0</v>
      </c>
      <c r="M62" s="43">
        <v>2</v>
      </c>
      <c r="N62" s="43">
        <v>2</v>
      </c>
      <c r="O62" s="43">
        <v>1</v>
      </c>
      <c r="P62" s="43">
        <v>9</v>
      </c>
      <c r="Q62" s="43">
        <v>0</v>
      </c>
      <c r="R62" s="43">
        <v>0</v>
      </c>
      <c r="S62" s="43">
        <v>0</v>
      </c>
      <c r="T62" s="43">
        <v>0</v>
      </c>
      <c r="U62" s="43">
        <v>0</v>
      </c>
      <c r="V62" s="43">
        <v>3</v>
      </c>
      <c r="W62" s="43">
        <v>0</v>
      </c>
      <c r="X62" s="43">
        <v>0</v>
      </c>
      <c r="Y62" s="43">
        <v>2</v>
      </c>
      <c r="Z62" s="43">
        <v>0</v>
      </c>
      <c r="AA62" s="43">
        <v>0</v>
      </c>
      <c r="AB62" s="43">
        <v>3</v>
      </c>
      <c r="AC62" s="43">
        <v>2</v>
      </c>
      <c r="AD62" s="43">
        <v>1</v>
      </c>
      <c r="AE62" s="43">
        <v>2</v>
      </c>
      <c r="AF62" s="43">
        <v>0</v>
      </c>
      <c r="AG62" s="43">
        <v>0</v>
      </c>
      <c r="AH62" s="43">
        <v>1</v>
      </c>
      <c r="AI62" s="43">
        <v>0</v>
      </c>
      <c r="AJ62" s="43">
        <v>0</v>
      </c>
      <c r="AK62" s="43">
        <v>0</v>
      </c>
      <c r="AL62" s="43">
        <v>0</v>
      </c>
      <c r="AM62" s="43">
        <v>0</v>
      </c>
      <c r="AN62" s="43">
        <v>0</v>
      </c>
    </row>
    <row r="63" spans="1:40" x14ac:dyDescent="0.2">
      <c r="A63">
        <v>52</v>
      </c>
      <c r="B63" s="97">
        <v>3.54166666666667E-2</v>
      </c>
      <c r="C63">
        <f t="shared" ca="1" si="0"/>
        <v>0</v>
      </c>
      <c r="D63">
        <f t="shared" si="1"/>
        <v>187</v>
      </c>
      <c r="E63">
        <f>IF(appliances!$D$46="YES",light_sim_data!B63,0)</f>
        <v>0</v>
      </c>
      <c r="F63">
        <f t="shared" si="2"/>
        <v>187</v>
      </c>
      <c r="H63" s="43">
        <v>159</v>
      </c>
      <c r="I63" s="43">
        <v>0</v>
      </c>
      <c r="J63" s="43">
        <v>0</v>
      </c>
      <c r="K63" s="43">
        <v>0</v>
      </c>
      <c r="L63" s="43">
        <v>0</v>
      </c>
      <c r="M63" s="43">
        <v>2</v>
      </c>
      <c r="N63" s="43">
        <v>2</v>
      </c>
      <c r="O63" s="43">
        <v>1</v>
      </c>
      <c r="P63" s="43">
        <v>9</v>
      </c>
      <c r="Q63" s="43">
        <v>0</v>
      </c>
      <c r="R63" s="43">
        <v>0</v>
      </c>
      <c r="S63" s="43">
        <v>0</v>
      </c>
      <c r="T63" s="43">
        <v>0</v>
      </c>
      <c r="U63" s="43">
        <v>0</v>
      </c>
      <c r="V63" s="43">
        <v>3</v>
      </c>
      <c r="W63" s="43">
        <v>0</v>
      </c>
      <c r="X63" s="43">
        <v>0</v>
      </c>
      <c r="Y63" s="43">
        <v>2</v>
      </c>
      <c r="Z63" s="43">
        <v>0</v>
      </c>
      <c r="AA63" s="43">
        <v>0</v>
      </c>
      <c r="AB63" s="43">
        <v>3</v>
      </c>
      <c r="AC63" s="43">
        <v>2</v>
      </c>
      <c r="AD63" s="43">
        <v>1</v>
      </c>
      <c r="AE63" s="43">
        <v>2</v>
      </c>
      <c r="AF63" s="43">
        <v>0</v>
      </c>
      <c r="AG63" s="43">
        <v>0</v>
      </c>
      <c r="AH63" s="43">
        <v>1</v>
      </c>
      <c r="AI63" s="43">
        <v>0</v>
      </c>
      <c r="AJ63" s="43">
        <v>0</v>
      </c>
      <c r="AK63" s="43">
        <v>0</v>
      </c>
      <c r="AL63" s="43">
        <v>0</v>
      </c>
      <c r="AM63" s="43">
        <v>0</v>
      </c>
      <c r="AN63" s="43">
        <v>0</v>
      </c>
    </row>
    <row r="64" spans="1:40" x14ac:dyDescent="0.2">
      <c r="A64">
        <v>53</v>
      </c>
      <c r="B64" s="97">
        <v>3.6111111111111101E-2</v>
      </c>
      <c r="C64">
        <f t="shared" ca="1" si="0"/>
        <v>0</v>
      </c>
      <c r="D64">
        <f t="shared" si="1"/>
        <v>187</v>
      </c>
      <c r="E64">
        <f>IF(appliances!$D$46="YES",light_sim_data!B64,0)</f>
        <v>0</v>
      </c>
      <c r="F64">
        <f t="shared" si="2"/>
        <v>187</v>
      </c>
      <c r="H64" s="43">
        <v>159</v>
      </c>
      <c r="I64" s="43">
        <v>0</v>
      </c>
      <c r="J64" s="43">
        <v>0</v>
      </c>
      <c r="K64" s="43">
        <v>0</v>
      </c>
      <c r="L64" s="43">
        <v>0</v>
      </c>
      <c r="M64" s="43">
        <v>2</v>
      </c>
      <c r="N64" s="43">
        <v>2</v>
      </c>
      <c r="O64" s="43">
        <v>1</v>
      </c>
      <c r="P64" s="43">
        <v>9</v>
      </c>
      <c r="Q64" s="43">
        <v>0</v>
      </c>
      <c r="R64" s="43">
        <v>0</v>
      </c>
      <c r="S64" s="43">
        <v>0</v>
      </c>
      <c r="T64" s="43">
        <v>0</v>
      </c>
      <c r="U64" s="43">
        <v>0</v>
      </c>
      <c r="V64" s="43">
        <v>3</v>
      </c>
      <c r="W64" s="43">
        <v>0</v>
      </c>
      <c r="X64" s="43">
        <v>0</v>
      </c>
      <c r="Y64" s="43">
        <v>2</v>
      </c>
      <c r="Z64" s="43">
        <v>0</v>
      </c>
      <c r="AA64" s="43">
        <v>0</v>
      </c>
      <c r="AB64" s="43">
        <v>3</v>
      </c>
      <c r="AC64" s="43">
        <v>2</v>
      </c>
      <c r="AD64" s="43">
        <v>1</v>
      </c>
      <c r="AE64" s="43">
        <v>2</v>
      </c>
      <c r="AF64" s="43">
        <v>0</v>
      </c>
      <c r="AG64" s="43">
        <v>0</v>
      </c>
      <c r="AH64" s="43">
        <v>1</v>
      </c>
      <c r="AI64" s="43">
        <v>0</v>
      </c>
      <c r="AJ64" s="43">
        <v>0</v>
      </c>
      <c r="AK64" s="43">
        <v>0</v>
      </c>
      <c r="AL64" s="43">
        <v>0</v>
      </c>
      <c r="AM64" s="43">
        <v>0</v>
      </c>
      <c r="AN64" s="43">
        <v>0</v>
      </c>
    </row>
    <row r="65" spans="1:40" x14ac:dyDescent="0.2">
      <c r="A65">
        <v>54</v>
      </c>
      <c r="B65" s="97">
        <v>3.6805555555555598E-2</v>
      </c>
      <c r="C65">
        <f t="shared" ca="1" si="0"/>
        <v>0</v>
      </c>
      <c r="D65">
        <f t="shared" si="1"/>
        <v>187</v>
      </c>
      <c r="E65">
        <f>IF(appliances!$D$46="YES",light_sim_data!B65,0)</f>
        <v>0</v>
      </c>
      <c r="F65">
        <f t="shared" si="2"/>
        <v>187</v>
      </c>
      <c r="H65" s="43">
        <v>159</v>
      </c>
      <c r="I65" s="43">
        <v>0</v>
      </c>
      <c r="J65" s="43">
        <v>0</v>
      </c>
      <c r="K65" s="43">
        <v>0</v>
      </c>
      <c r="L65" s="43">
        <v>0</v>
      </c>
      <c r="M65" s="43">
        <v>2</v>
      </c>
      <c r="N65" s="43">
        <v>2</v>
      </c>
      <c r="O65" s="43">
        <v>1</v>
      </c>
      <c r="P65" s="43">
        <v>9</v>
      </c>
      <c r="Q65" s="43">
        <v>0</v>
      </c>
      <c r="R65" s="43">
        <v>0</v>
      </c>
      <c r="S65" s="43">
        <v>0</v>
      </c>
      <c r="T65" s="43">
        <v>0</v>
      </c>
      <c r="U65" s="43">
        <v>0</v>
      </c>
      <c r="V65" s="43">
        <v>3</v>
      </c>
      <c r="W65" s="43">
        <v>0</v>
      </c>
      <c r="X65" s="43">
        <v>0</v>
      </c>
      <c r="Y65" s="43">
        <v>2</v>
      </c>
      <c r="Z65" s="43">
        <v>0</v>
      </c>
      <c r="AA65" s="43">
        <v>0</v>
      </c>
      <c r="AB65" s="43">
        <v>3</v>
      </c>
      <c r="AC65" s="43">
        <v>2</v>
      </c>
      <c r="AD65" s="43">
        <v>1</v>
      </c>
      <c r="AE65" s="43">
        <v>2</v>
      </c>
      <c r="AF65" s="43">
        <v>0</v>
      </c>
      <c r="AG65" s="43">
        <v>0</v>
      </c>
      <c r="AH65" s="43">
        <v>1</v>
      </c>
      <c r="AI65" s="43">
        <v>0</v>
      </c>
      <c r="AJ65" s="43">
        <v>0</v>
      </c>
      <c r="AK65" s="43">
        <v>0</v>
      </c>
      <c r="AL65" s="43">
        <v>0</v>
      </c>
      <c r="AM65" s="43">
        <v>0</v>
      </c>
      <c r="AN65" s="43">
        <v>0</v>
      </c>
    </row>
    <row r="66" spans="1:40" x14ac:dyDescent="0.2">
      <c r="A66">
        <v>55</v>
      </c>
      <c r="B66" s="97">
        <v>3.7499999999999999E-2</v>
      </c>
      <c r="C66">
        <f t="shared" ca="1" si="0"/>
        <v>0</v>
      </c>
      <c r="D66">
        <f t="shared" si="1"/>
        <v>28</v>
      </c>
      <c r="E66">
        <f>IF(appliances!$D$46="YES",light_sim_data!B66,0)</f>
        <v>0</v>
      </c>
      <c r="F66">
        <f t="shared" si="2"/>
        <v>28</v>
      </c>
      <c r="H66" s="43">
        <v>0</v>
      </c>
      <c r="I66" s="43">
        <v>0</v>
      </c>
      <c r="J66" s="43">
        <v>0</v>
      </c>
      <c r="K66" s="43">
        <v>0</v>
      </c>
      <c r="L66" s="43">
        <v>0</v>
      </c>
      <c r="M66" s="43">
        <v>2</v>
      </c>
      <c r="N66" s="43">
        <v>2</v>
      </c>
      <c r="O66" s="43">
        <v>1</v>
      </c>
      <c r="P66" s="43">
        <v>9</v>
      </c>
      <c r="Q66" s="43">
        <v>0</v>
      </c>
      <c r="R66" s="43">
        <v>0</v>
      </c>
      <c r="S66" s="43">
        <v>0</v>
      </c>
      <c r="T66" s="43">
        <v>0</v>
      </c>
      <c r="U66" s="43">
        <v>0</v>
      </c>
      <c r="V66" s="43">
        <v>3</v>
      </c>
      <c r="W66" s="43">
        <v>0</v>
      </c>
      <c r="X66" s="43">
        <v>0</v>
      </c>
      <c r="Y66" s="43">
        <v>2</v>
      </c>
      <c r="Z66" s="43">
        <v>0</v>
      </c>
      <c r="AA66" s="43">
        <v>0</v>
      </c>
      <c r="AB66" s="43">
        <v>3</v>
      </c>
      <c r="AC66" s="43">
        <v>2</v>
      </c>
      <c r="AD66" s="43">
        <v>1</v>
      </c>
      <c r="AE66" s="43">
        <v>2</v>
      </c>
      <c r="AF66" s="43">
        <v>0</v>
      </c>
      <c r="AG66" s="43">
        <v>0</v>
      </c>
      <c r="AH66" s="43">
        <v>1</v>
      </c>
      <c r="AI66" s="43">
        <v>0</v>
      </c>
      <c r="AJ66" s="43">
        <v>0</v>
      </c>
      <c r="AK66" s="43">
        <v>0</v>
      </c>
      <c r="AL66" s="43">
        <v>0</v>
      </c>
      <c r="AM66" s="43">
        <v>0</v>
      </c>
      <c r="AN66" s="43">
        <v>0</v>
      </c>
    </row>
    <row r="67" spans="1:40" x14ac:dyDescent="0.2">
      <c r="A67">
        <v>56</v>
      </c>
      <c r="B67" s="97">
        <v>3.8194444444444399E-2</v>
      </c>
      <c r="C67">
        <f t="shared" ca="1" si="0"/>
        <v>0</v>
      </c>
      <c r="D67">
        <f t="shared" si="1"/>
        <v>28</v>
      </c>
      <c r="E67">
        <f>IF(appliances!$D$46="YES",light_sim_data!B67,0)</f>
        <v>0</v>
      </c>
      <c r="F67">
        <f t="shared" si="2"/>
        <v>28</v>
      </c>
      <c r="H67" s="43">
        <v>0</v>
      </c>
      <c r="I67" s="43">
        <v>0</v>
      </c>
      <c r="J67" s="43">
        <v>0</v>
      </c>
      <c r="K67" s="43">
        <v>0</v>
      </c>
      <c r="L67" s="43">
        <v>0</v>
      </c>
      <c r="M67" s="43">
        <v>2</v>
      </c>
      <c r="N67" s="43">
        <v>2</v>
      </c>
      <c r="O67" s="43">
        <v>1</v>
      </c>
      <c r="P67" s="43">
        <v>9</v>
      </c>
      <c r="Q67" s="43">
        <v>0</v>
      </c>
      <c r="R67" s="43">
        <v>0</v>
      </c>
      <c r="S67" s="43">
        <v>0</v>
      </c>
      <c r="T67" s="43">
        <v>0</v>
      </c>
      <c r="U67" s="43">
        <v>0</v>
      </c>
      <c r="V67" s="43">
        <v>3</v>
      </c>
      <c r="W67" s="43">
        <v>0</v>
      </c>
      <c r="X67" s="43">
        <v>0</v>
      </c>
      <c r="Y67" s="43">
        <v>2</v>
      </c>
      <c r="Z67" s="43">
        <v>0</v>
      </c>
      <c r="AA67" s="43">
        <v>0</v>
      </c>
      <c r="AB67" s="43">
        <v>3</v>
      </c>
      <c r="AC67" s="43">
        <v>2</v>
      </c>
      <c r="AD67" s="43">
        <v>1</v>
      </c>
      <c r="AE67" s="43">
        <v>2</v>
      </c>
      <c r="AF67" s="43">
        <v>0</v>
      </c>
      <c r="AG67" s="43">
        <v>0</v>
      </c>
      <c r="AH67" s="43">
        <v>1</v>
      </c>
      <c r="AI67" s="43">
        <v>0</v>
      </c>
      <c r="AJ67" s="43">
        <v>0</v>
      </c>
      <c r="AK67" s="43">
        <v>0</v>
      </c>
      <c r="AL67" s="43">
        <v>0</v>
      </c>
      <c r="AM67" s="43">
        <v>0</v>
      </c>
      <c r="AN67" s="43">
        <v>0</v>
      </c>
    </row>
    <row r="68" spans="1:40" x14ac:dyDescent="0.2">
      <c r="A68">
        <v>57</v>
      </c>
      <c r="B68" s="97">
        <v>3.8888888888888903E-2</v>
      </c>
      <c r="C68">
        <f t="shared" ca="1" si="0"/>
        <v>0</v>
      </c>
      <c r="D68">
        <f t="shared" si="1"/>
        <v>28</v>
      </c>
      <c r="E68">
        <f>IF(appliances!$D$46="YES",light_sim_data!B68,0)</f>
        <v>0</v>
      </c>
      <c r="F68">
        <f t="shared" si="2"/>
        <v>28</v>
      </c>
      <c r="H68" s="43">
        <v>0</v>
      </c>
      <c r="I68" s="43">
        <v>0</v>
      </c>
      <c r="J68" s="43">
        <v>0</v>
      </c>
      <c r="K68" s="43">
        <v>0</v>
      </c>
      <c r="L68" s="43">
        <v>0</v>
      </c>
      <c r="M68" s="43">
        <v>2</v>
      </c>
      <c r="N68" s="43">
        <v>2</v>
      </c>
      <c r="O68" s="43">
        <v>1</v>
      </c>
      <c r="P68" s="43">
        <v>9</v>
      </c>
      <c r="Q68" s="43">
        <v>0</v>
      </c>
      <c r="R68" s="43">
        <v>0</v>
      </c>
      <c r="S68" s="43">
        <v>0</v>
      </c>
      <c r="T68" s="43">
        <v>0</v>
      </c>
      <c r="U68" s="43">
        <v>0</v>
      </c>
      <c r="V68" s="43">
        <v>3</v>
      </c>
      <c r="W68" s="43">
        <v>0</v>
      </c>
      <c r="X68" s="43">
        <v>0</v>
      </c>
      <c r="Y68" s="43">
        <v>2</v>
      </c>
      <c r="Z68" s="43">
        <v>0</v>
      </c>
      <c r="AA68" s="43">
        <v>0</v>
      </c>
      <c r="AB68" s="43">
        <v>3</v>
      </c>
      <c r="AC68" s="43">
        <v>2</v>
      </c>
      <c r="AD68" s="43">
        <v>1</v>
      </c>
      <c r="AE68" s="43">
        <v>2</v>
      </c>
      <c r="AF68" s="43">
        <v>0</v>
      </c>
      <c r="AG68" s="43">
        <v>0</v>
      </c>
      <c r="AH68" s="43">
        <v>1</v>
      </c>
      <c r="AI68" s="43">
        <v>0</v>
      </c>
      <c r="AJ68" s="43">
        <v>0</v>
      </c>
      <c r="AK68" s="43">
        <v>0</v>
      </c>
      <c r="AL68" s="43">
        <v>0</v>
      </c>
      <c r="AM68" s="43">
        <v>0</v>
      </c>
      <c r="AN68" s="43">
        <v>0</v>
      </c>
    </row>
    <row r="69" spans="1:40" x14ac:dyDescent="0.2">
      <c r="A69">
        <v>58</v>
      </c>
      <c r="B69" s="97">
        <v>3.9583333333333297E-2</v>
      </c>
      <c r="C69">
        <f t="shared" ca="1" si="0"/>
        <v>0</v>
      </c>
      <c r="D69">
        <f t="shared" si="1"/>
        <v>28</v>
      </c>
      <c r="E69">
        <f>IF(appliances!$D$46="YES",light_sim_data!B69,0)</f>
        <v>0</v>
      </c>
      <c r="F69">
        <f t="shared" si="2"/>
        <v>28</v>
      </c>
      <c r="H69" s="43">
        <v>0</v>
      </c>
      <c r="I69" s="43">
        <v>0</v>
      </c>
      <c r="J69" s="43">
        <v>0</v>
      </c>
      <c r="K69" s="43">
        <v>0</v>
      </c>
      <c r="L69" s="43">
        <v>0</v>
      </c>
      <c r="M69" s="43">
        <v>2</v>
      </c>
      <c r="N69" s="43">
        <v>2</v>
      </c>
      <c r="O69" s="43">
        <v>1</v>
      </c>
      <c r="P69" s="43">
        <v>9</v>
      </c>
      <c r="Q69" s="43">
        <v>0</v>
      </c>
      <c r="R69" s="43">
        <v>0</v>
      </c>
      <c r="S69" s="43">
        <v>0</v>
      </c>
      <c r="T69" s="43">
        <v>0</v>
      </c>
      <c r="U69" s="43">
        <v>0</v>
      </c>
      <c r="V69" s="43">
        <v>3</v>
      </c>
      <c r="W69" s="43">
        <v>0</v>
      </c>
      <c r="X69" s="43">
        <v>0</v>
      </c>
      <c r="Y69" s="43">
        <v>2</v>
      </c>
      <c r="Z69" s="43">
        <v>0</v>
      </c>
      <c r="AA69" s="43">
        <v>0</v>
      </c>
      <c r="AB69" s="43">
        <v>3</v>
      </c>
      <c r="AC69" s="43">
        <v>2</v>
      </c>
      <c r="AD69" s="43">
        <v>1</v>
      </c>
      <c r="AE69" s="43">
        <v>2</v>
      </c>
      <c r="AF69" s="43">
        <v>0</v>
      </c>
      <c r="AG69" s="43">
        <v>0</v>
      </c>
      <c r="AH69" s="43">
        <v>1</v>
      </c>
      <c r="AI69" s="43">
        <v>0</v>
      </c>
      <c r="AJ69" s="43">
        <v>0</v>
      </c>
      <c r="AK69" s="43">
        <v>0</v>
      </c>
      <c r="AL69" s="43">
        <v>0</v>
      </c>
      <c r="AM69" s="43">
        <v>0</v>
      </c>
      <c r="AN69" s="43">
        <v>0</v>
      </c>
    </row>
    <row r="70" spans="1:40" x14ac:dyDescent="0.2">
      <c r="A70">
        <v>59</v>
      </c>
      <c r="B70" s="97">
        <v>4.0277777777777801E-2</v>
      </c>
      <c r="C70">
        <f t="shared" ca="1" si="0"/>
        <v>0</v>
      </c>
      <c r="D70">
        <f t="shared" si="1"/>
        <v>28</v>
      </c>
      <c r="E70">
        <f>IF(appliances!$D$46="YES",light_sim_data!B70,0)</f>
        <v>0</v>
      </c>
      <c r="F70">
        <f t="shared" si="2"/>
        <v>28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2</v>
      </c>
      <c r="N70" s="43">
        <v>2</v>
      </c>
      <c r="O70" s="43">
        <v>1</v>
      </c>
      <c r="P70" s="43">
        <v>9</v>
      </c>
      <c r="Q70" s="43">
        <v>0</v>
      </c>
      <c r="R70" s="43">
        <v>0</v>
      </c>
      <c r="S70" s="43">
        <v>0</v>
      </c>
      <c r="T70" s="43">
        <v>0</v>
      </c>
      <c r="U70" s="43">
        <v>0</v>
      </c>
      <c r="V70" s="43">
        <v>3</v>
      </c>
      <c r="W70" s="43">
        <v>0</v>
      </c>
      <c r="X70" s="43">
        <v>0</v>
      </c>
      <c r="Y70" s="43">
        <v>2</v>
      </c>
      <c r="Z70" s="43">
        <v>0</v>
      </c>
      <c r="AA70" s="43">
        <v>0</v>
      </c>
      <c r="AB70" s="43">
        <v>3</v>
      </c>
      <c r="AC70" s="43">
        <v>2</v>
      </c>
      <c r="AD70" s="43">
        <v>1</v>
      </c>
      <c r="AE70" s="43">
        <v>2</v>
      </c>
      <c r="AF70" s="43">
        <v>0</v>
      </c>
      <c r="AG70" s="43">
        <v>0</v>
      </c>
      <c r="AH70" s="43">
        <v>1</v>
      </c>
      <c r="AI70" s="43">
        <v>0</v>
      </c>
      <c r="AJ70" s="43">
        <v>0</v>
      </c>
      <c r="AK70" s="43">
        <v>0</v>
      </c>
      <c r="AL70" s="43">
        <v>0</v>
      </c>
      <c r="AM70" s="43">
        <v>0</v>
      </c>
      <c r="AN70" s="43">
        <v>0</v>
      </c>
    </row>
    <row r="71" spans="1:40" x14ac:dyDescent="0.2">
      <c r="A71">
        <v>60</v>
      </c>
      <c r="B71" s="97">
        <v>4.0972222222222202E-2</v>
      </c>
      <c r="C71">
        <f t="shared" ca="1" si="0"/>
        <v>0</v>
      </c>
      <c r="D71">
        <f t="shared" si="1"/>
        <v>28</v>
      </c>
      <c r="E71">
        <f>IF(appliances!$D$46="YES",light_sim_data!B71,0)</f>
        <v>0</v>
      </c>
      <c r="F71">
        <f t="shared" si="2"/>
        <v>28</v>
      </c>
      <c r="H71" s="43">
        <v>0</v>
      </c>
      <c r="I71" s="43">
        <v>0</v>
      </c>
      <c r="J71" s="43">
        <v>0</v>
      </c>
      <c r="K71" s="43">
        <v>0</v>
      </c>
      <c r="L71" s="43">
        <v>0</v>
      </c>
      <c r="M71" s="43">
        <v>2</v>
      </c>
      <c r="N71" s="43">
        <v>2</v>
      </c>
      <c r="O71" s="43">
        <v>1</v>
      </c>
      <c r="P71" s="43">
        <v>9</v>
      </c>
      <c r="Q71" s="43">
        <v>0</v>
      </c>
      <c r="R71" s="43">
        <v>0</v>
      </c>
      <c r="S71" s="43">
        <v>0</v>
      </c>
      <c r="T71" s="43">
        <v>0</v>
      </c>
      <c r="U71" s="43">
        <v>0</v>
      </c>
      <c r="V71" s="43">
        <v>3</v>
      </c>
      <c r="W71" s="43">
        <v>0</v>
      </c>
      <c r="X71" s="43">
        <v>0</v>
      </c>
      <c r="Y71" s="43">
        <v>2</v>
      </c>
      <c r="Z71" s="43">
        <v>0</v>
      </c>
      <c r="AA71" s="43">
        <v>0</v>
      </c>
      <c r="AB71" s="43">
        <v>3</v>
      </c>
      <c r="AC71" s="43">
        <v>2</v>
      </c>
      <c r="AD71" s="43">
        <v>1</v>
      </c>
      <c r="AE71" s="43">
        <v>2</v>
      </c>
      <c r="AF71" s="43">
        <v>0</v>
      </c>
      <c r="AG71" s="43">
        <v>0</v>
      </c>
      <c r="AH71" s="43">
        <v>1</v>
      </c>
      <c r="AI71" s="43">
        <v>0</v>
      </c>
      <c r="AJ71" s="43">
        <v>0</v>
      </c>
      <c r="AK71" s="43">
        <v>0</v>
      </c>
      <c r="AL71" s="43">
        <v>0</v>
      </c>
      <c r="AM71" s="43">
        <v>0</v>
      </c>
      <c r="AN71" s="43">
        <v>0</v>
      </c>
    </row>
    <row r="72" spans="1:40" x14ac:dyDescent="0.2">
      <c r="A72">
        <v>61</v>
      </c>
      <c r="B72" s="97">
        <v>4.1666666666666699E-2</v>
      </c>
      <c r="C72">
        <f t="shared" ca="1" si="0"/>
        <v>0</v>
      </c>
      <c r="D72">
        <f t="shared" si="1"/>
        <v>28</v>
      </c>
      <c r="E72">
        <f>IF(appliances!$D$46="YES",light_sim_data!B72,0)</f>
        <v>0</v>
      </c>
      <c r="F72">
        <f t="shared" si="2"/>
        <v>28</v>
      </c>
      <c r="H72" s="43">
        <v>0</v>
      </c>
      <c r="I72" s="43">
        <v>0</v>
      </c>
      <c r="J72" s="43">
        <v>0</v>
      </c>
      <c r="K72" s="43">
        <v>0</v>
      </c>
      <c r="L72" s="43">
        <v>0</v>
      </c>
      <c r="M72" s="43">
        <v>2</v>
      </c>
      <c r="N72" s="43">
        <v>2</v>
      </c>
      <c r="O72" s="43">
        <v>1</v>
      </c>
      <c r="P72" s="43">
        <v>9</v>
      </c>
      <c r="Q72" s="43">
        <v>0</v>
      </c>
      <c r="R72" s="43">
        <v>0</v>
      </c>
      <c r="S72" s="43">
        <v>0</v>
      </c>
      <c r="T72" s="43">
        <v>0</v>
      </c>
      <c r="U72" s="43">
        <v>0</v>
      </c>
      <c r="V72" s="43">
        <v>3</v>
      </c>
      <c r="W72" s="43">
        <v>0</v>
      </c>
      <c r="X72" s="43">
        <v>0</v>
      </c>
      <c r="Y72" s="43">
        <v>2</v>
      </c>
      <c r="Z72" s="43">
        <v>0</v>
      </c>
      <c r="AA72" s="43">
        <v>0</v>
      </c>
      <c r="AB72" s="43">
        <v>3</v>
      </c>
      <c r="AC72" s="43">
        <v>2</v>
      </c>
      <c r="AD72" s="43">
        <v>1</v>
      </c>
      <c r="AE72" s="43">
        <v>2</v>
      </c>
      <c r="AF72" s="43">
        <v>0</v>
      </c>
      <c r="AG72" s="43">
        <v>0</v>
      </c>
      <c r="AH72" s="43">
        <v>1</v>
      </c>
      <c r="AI72" s="43">
        <v>0</v>
      </c>
      <c r="AJ72" s="43">
        <v>0</v>
      </c>
      <c r="AK72" s="43">
        <v>0</v>
      </c>
      <c r="AL72" s="43">
        <v>0</v>
      </c>
      <c r="AM72" s="43">
        <v>0</v>
      </c>
      <c r="AN72" s="43">
        <v>0</v>
      </c>
    </row>
    <row r="73" spans="1:40" x14ac:dyDescent="0.2">
      <c r="A73">
        <v>62</v>
      </c>
      <c r="B73" s="97">
        <v>4.2361111111111099E-2</v>
      </c>
      <c r="C73">
        <f t="shared" ca="1" si="0"/>
        <v>0</v>
      </c>
      <c r="D73">
        <f t="shared" si="1"/>
        <v>28</v>
      </c>
      <c r="E73">
        <f>IF(appliances!$D$46="YES",light_sim_data!B73,0)</f>
        <v>0</v>
      </c>
      <c r="F73">
        <f t="shared" si="2"/>
        <v>28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2</v>
      </c>
      <c r="N73" s="43">
        <v>2</v>
      </c>
      <c r="O73" s="43">
        <v>1</v>
      </c>
      <c r="P73" s="43">
        <v>9</v>
      </c>
      <c r="Q73" s="43">
        <v>0</v>
      </c>
      <c r="R73" s="43">
        <v>0</v>
      </c>
      <c r="S73" s="43">
        <v>0</v>
      </c>
      <c r="T73" s="43">
        <v>0</v>
      </c>
      <c r="U73" s="43">
        <v>0</v>
      </c>
      <c r="V73" s="43">
        <v>3</v>
      </c>
      <c r="W73" s="43">
        <v>0</v>
      </c>
      <c r="X73" s="43">
        <v>0</v>
      </c>
      <c r="Y73" s="43">
        <v>2</v>
      </c>
      <c r="Z73" s="43">
        <v>0</v>
      </c>
      <c r="AA73" s="43">
        <v>0</v>
      </c>
      <c r="AB73" s="43">
        <v>3</v>
      </c>
      <c r="AC73" s="43">
        <v>2</v>
      </c>
      <c r="AD73" s="43">
        <v>1</v>
      </c>
      <c r="AE73" s="43">
        <v>2</v>
      </c>
      <c r="AF73" s="43">
        <v>0</v>
      </c>
      <c r="AG73" s="43">
        <v>0</v>
      </c>
      <c r="AH73" s="43">
        <v>1</v>
      </c>
      <c r="AI73" s="43">
        <v>0</v>
      </c>
      <c r="AJ73" s="43">
        <v>0</v>
      </c>
      <c r="AK73" s="43">
        <v>0</v>
      </c>
      <c r="AL73" s="43">
        <v>0</v>
      </c>
      <c r="AM73" s="43">
        <v>0</v>
      </c>
      <c r="AN73" s="43">
        <v>0</v>
      </c>
    </row>
    <row r="74" spans="1:40" x14ac:dyDescent="0.2">
      <c r="A74">
        <v>63</v>
      </c>
      <c r="B74" s="97">
        <v>4.3055555555555597E-2</v>
      </c>
      <c r="C74">
        <f t="shared" ca="1" si="0"/>
        <v>0</v>
      </c>
      <c r="D74">
        <f t="shared" si="1"/>
        <v>208</v>
      </c>
      <c r="E74">
        <f>IF(appliances!$D$46="YES",light_sim_data!B74,0)</f>
        <v>0</v>
      </c>
      <c r="F74">
        <f t="shared" si="2"/>
        <v>208</v>
      </c>
      <c r="H74" s="43">
        <v>0</v>
      </c>
      <c r="I74" s="43">
        <v>180</v>
      </c>
      <c r="J74" s="43">
        <v>0</v>
      </c>
      <c r="K74" s="43">
        <v>0</v>
      </c>
      <c r="L74" s="43">
        <v>0</v>
      </c>
      <c r="M74" s="43">
        <v>2</v>
      </c>
      <c r="N74" s="43">
        <v>2</v>
      </c>
      <c r="O74" s="43">
        <v>1</v>
      </c>
      <c r="P74" s="43">
        <v>9</v>
      </c>
      <c r="Q74" s="43">
        <v>0</v>
      </c>
      <c r="R74" s="43">
        <v>0</v>
      </c>
      <c r="S74" s="43">
        <v>0</v>
      </c>
      <c r="T74" s="43">
        <v>0</v>
      </c>
      <c r="U74" s="43">
        <v>0</v>
      </c>
      <c r="V74" s="43">
        <v>3</v>
      </c>
      <c r="W74" s="43">
        <v>0</v>
      </c>
      <c r="X74" s="43">
        <v>0</v>
      </c>
      <c r="Y74" s="43">
        <v>2</v>
      </c>
      <c r="Z74" s="43">
        <v>0</v>
      </c>
      <c r="AA74" s="43">
        <v>0</v>
      </c>
      <c r="AB74" s="43">
        <v>3</v>
      </c>
      <c r="AC74" s="43">
        <v>2</v>
      </c>
      <c r="AD74" s="43">
        <v>1</v>
      </c>
      <c r="AE74" s="43">
        <v>2</v>
      </c>
      <c r="AF74" s="43">
        <v>0</v>
      </c>
      <c r="AG74" s="43">
        <v>0</v>
      </c>
      <c r="AH74" s="43">
        <v>1</v>
      </c>
      <c r="AI74" s="43">
        <v>0</v>
      </c>
      <c r="AJ74" s="43">
        <v>0</v>
      </c>
      <c r="AK74" s="43">
        <v>0</v>
      </c>
      <c r="AL74" s="43">
        <v>0</v>
      </c>
      <c r="AM74" s="43">
        <v>0</v>
      </c>
      <c r="AN74" s="43">
        <v>0</v>
      </c>
    </row>
    <row r="75" spans="1:40" x14ac:dyDescent="0.2">
      <c r="A75">
        <v>64</v>
      </c>
      <c r="B75" s="97">
        <v>4.3749999999999997E-2</v>
      </c>
      <c r="C75">
        <f t="shared" ca="1" si="0"/>
        <v>0</v>
      </c>
      <c r="D75">
        <f t="shared" si="1"/>
        <v>208</v>
      </c>
      <c r="E75">
        <f>IF(appliances!$D$46="YES",light_sim_data!B75,0)</f>
        <v>0</v>
      </c>
      <c r="F75">
        <f t="shared" si="2"/>
        <v>208</v>
      </c>
      <c r="H75" s="43">
        <v>0</v>
      </c>
      <c r="I75" s="43">
        <v>180</v>
      </c>
      <c r="J75" s="43">
        <v>0</v>
      </c>
      <c r="K75" s="43">
        <v>0</v>
      </c>
      <c r="L75" s="43">
        <v>0</v>
      </c>
      <c r="M75" s="43">
        <v>2</v>
      </c>
      <c r="N75" s="43">
        <v>2</v>
      </c>
      <c r="O75" s="43">
        <v>1</v>
      </c>
      <c r="P75" s="43">
        <v>9</v>
      </c>
      <c r="Q75" s="43">
        <v>0</v>
      </c>
      <c r="R75" s="43">
        <v>0</v>
      </c>
      <c r="S75" s="43">
        <v>0</v>
      </c>
      <c r="T75" s="43">
        <v>0</v>
      </c>
      <c r="U75" s="43">
        <v>0</v>
      </c>
      <c r="V75" s="43">
        <v>3</v>
      </c>
      <c r="W75" s="43">
        <v>0</v>
      </c>
      <c r="X75" s="43">
        <v>0</v>
      </c>
      <c r="Y75" s="43">
        <v>2</v>
      </c>
      <c r="Z75" s="43">
        <v>0</v>
      </c>
      <c r="AA75" s="43">
        <v>0</v>
      </c>
      <c r="AB75" s="43">
        <v>3</v>
      </c>
      <c r="AC75" s="43">
        <v>2</v>
      </c>
      <c r="AD75" s="43">
        <v>1</v>
      </c>
      <c r="AE75" s="43">
        <v>2</v>
      </c>
      <c r="AF75" s="43">
        <v>0</v>
      </c>
      <c r="AG75" s="43">
        <v>0</v>
      </c>
      <c r="AH75" s="43">
        <v>1</v>
      </c>
      <c r="AI75" s="43">
        <v>0</v>
      </c>
      <c r="AJ75" s="43">
        <v>0</v>
      </c>
      <c r="AK75" s="43">
        <v>0</v>
      </c>
      <c r="AL75" s="43">
        <v>0</v>
      </c>
      <c r="AM75" s="43">
        <v>0</v>
      </c>
      <c r="AN75" s="43">
        <v>0</v>
      </c>
    </row>
    <row r="76" spans="1:40" x14ac:dyDescent="0.2">
      <c r="A76">
        <v>65</v>
      </c>
      <c r="B76" s="97">
        <v>4.4444444444444398E-2</v>
      </c>
      <c r="C76">
        <f t="shared" ca="1" si="0"/>
        <v>0</v>
      </c>
      <c r="D76">
        <f t="shared" si="1"/>
        <v>208</v>
      </c>
      <c r="E76">
        <f>IF(appliances!$D$46="YES",light_sim_data!B76,0)</f>
        <v>0</v>
      </c>
      <c r="F76">
        <f t="shared" si="2"/>
        <v>208</v>
      </c>
      <c r="H76" s="43">
        <v>0</v>
      </c>
      <c r="I76" s="43">
        <v>180</v>
      </c>
      <c r="J76" s="43">
        <v>0</v>
      </c>
      <c r="K76" s="43">
        <v>0</v>
      </c>
      <c r="L76" s="43">
        <v>0</v>
      </c>
      <c r="M76" s="43">
        <v>2</v>
      </c>
      <c r="N76" s="43">
        <v>2</v>
      </c>
      <c r="O76" s="43">
        <v>1</v>
      </c>
      <c r="P76" s="43">
        <v>9</v>
      </c>
      <c r="Q76" s="43">
        <v>0</v>
      </c>
      <c r="R76" s="43">
        <v>0</v>
      </c>
      <c r="S76" s="43">
        <v>0</v>
      </c>
      <c r="T76" s="43">
        <v>0</v>
      </c>
      <c r="U76" s="43">
        <v>0</v>
      </c>
      <c r="V76" s="43">
        <v>3</v>
      </c>
      <c r="W76" s="43">
        <v>0</v>
      </c>
      <c r="X76" s="43">
        <v>0</v>
      </c>
      <c r="Y76" s="43">
        <v>2</v>
      </c>
      <c r="Z76" s="43">
        <v>0</v>
      </c>
      <c r="AA76" s="43">
        <v>0</v>
      </c>
      <c r="AB76" s="43">
        <v>3</v>
      </c>
      <c r="AC76" s="43">
        <v>2</v>
      </c>
      <c r="AD76" s="43">
        <v>1</v>
      </c>
      <c r="AE76" s="43">
        <v>2</v>
      </c>
      <c r="AF76" s="43">
        <v>0</v>
      </c>
      <c r="AG76" s="43">
        <v>0</v>
      </c>
      <c r="AH76" s="43">
        <v>1</v>
      </c>
      <c r="AI76" s="43">
        <v>0</v>
      </c>
      <c r="AJ76" s="43">
        <v>0</v>
      </c>
      <c r="AK76" s="43">
        <v>0</v>
      </c>
      <c r="AL76" s="43">
        <v>0</v>
      </c>
      <c r="AM76" s="43">
        <v>0</v>
      </c>
      <c r="AN76" s="43">
        <v>0</v>
      </c>
    </row>
    <row r="77" spans="1:40" x14ac:dyDescent="0.2">
      <c r="A77">
        <v>66</v>
      </c>
      <c r="B77" s="97">
        <v>4.5138888888888902E-2</v>
      </c>
      <c r="C77">
        <f t="shared" ref="C77:C140" ca="1" si="3">INDIRECT("occ_sim_data!C"&amp;(ROUNDDOWN((A77-1)/10,0)+11))</f>
        <v>0</v>
      </c>
      <c r="D77">
        <f t="shared" ref="D77:D140" si="4">E77+F77</f>
        <v>208</v>
      </c>
      <c r="E77">
        <f>IF(appliances!$D$46="YES",light_sim_data!B77,0)</f>
        <v>0</v>
      </c>
      <c r="F77">
        <f t="shared" ref="F77:F140" si="5">SUM(H77:AN77)</f>
        <v>208</v>
      </c>
      <c r="H77" s="43">
        <v>0</v>
      </c>
      <c r="I77" s="43">
        <v>180</v>
      </c>
      <c r="J77" s="43">
        <v>0</v>
      </c>
      <c r="K77" s="43">
        <v>0</v>
      </c>
      <c r="L77" s="43">
        <v>0</v>
      </c>
      <c r="M77" s="43">
        <v>2</v>
      </c>
      <c r="N77" s="43">
        <v>2</v>
      </c>
      <c r="O77" s="43">
        <v>1</v>
      </c>
      <c r="P77" s="43">
        <v>9</v>
      </c>
      <c r="Q77" s="43">
        <v>0</v>
      </c>
      <c r="R77" s="43">
        <v>0</v>
      </c>
      <c r="S77" s="43">
        <v>0</v>
      </c>
      <c r="T77" s="43">
        <v>0</v>
      </c>
      <c r="U77" s="43">
        <v>0</v>
      </c>
      <c r="V77" s="43">
        <v>3</v>
      </c>
      <c r="W77" s="43">
        <v>0</v>
      </c>
      <c r="X77" s="43">
        <v>0</v>
      </c>
      <c r="Y77" s="43">
        <v>2</v>
      </c>
      <c r="Z77" s="43">
        <v>0</v>
      </c>
      <c r="AA77" s="43">
        <v>0</v>
      </c>
      <c r="AB77" s="43">
        <v>3</v>
      </c>
      <c r="AC77" s="43">
        <v>2</v>
      </c>
      <c r="AD77" s="43">
        <v>1</v>
      </c>
      <c r="AE77" s="43">
        <v>2</v>
      </c>
      <c r="AF77" s="43">
        <v>0</v>
      </c>
      <c r="AG77" s="43">
        <v>0</v>
      </c>
      <c r="AH77" s="43">
        <v>1</v>
      </c>
      <c r="AI77" s="43">
        <v>0</v>
      </c>
      <c r="AJ77" s="43">
        <v>0</v>
      </c>
      <c r="AK77" s="43">
        <v>0</v>
      </c>
      <c r="AL77" s="43">
        <v>0</v>
      </c>
      <c r="AM77" s="43">
        <v>0</v>
      </c>
      <c r="AN77" s="43">
        <v>0</v>
      </c>
    </row>
    <row r="78" spans="1:40" x14ac:dyDescent="0.2">
      <c r="A78">
        <v>67</v>
      </c>
      <c r="B78" s="97">
        <v>4.5833333333333302E-2</v>
      </c>
      <c r="C78">
        <f t="shared" ca="1" si="3"/>
        <v>0</v>
      </c>
      <c r="D78">
        <f t="shared" si="4"/>
        <v>208</v>
      </c>
      <c r="E78">
        <f>IF(appliances!$D$46="YES",light_sim_data!B78,0)</f>
        <v>0</v>
      </c>
      <c r="F78">
        <f t="shared" si="5"/>
        <v>208</v>
      </c>
      <c r="H78" s="43">
        <v>0</v>
      </c>
      <c r="I78" s="43">
        <v>180</v>
      </c>
      <c r="J78" s="43">
        <v>0</v>
      </c>
      <c r="K78" s="43">
        <v>0</v>
      </c>
      <c r="L78" s="43">
        <v>0</v>
      </c>
      <c r="M78" s="43">
        <v>2</v>
      </c>
      <c r="N78" s="43">
        <v>2</v>
      </c>
      <c r="O78" s="43">
        <v>1</v>
      </c>
      <c r="P78" s="43">
        <v>9</v>
      </c>
      <c r="Q78" s="43">
        <v>0</v>
      </c>
      <c r="R78" s="43">
        <v>0</v>
      </c>
      <c r="S78" s="43">
        <v>0</v>
      </c>
      <c r="T78" s="43">
        <v>0</v>
      </c>
      <c r="U78" s="43">
        <v>0</v>
      </c>
      <c r="V78" s="43">
        <v>3</v>
      </c>
      <c r="W78" s="43">
        <v>0</v>
      </c>
      <c r="X78" s="43">
        <v>0</v>
      </c>
      <c r="Y78" s="43">
        <v>2</v>
      </c>
      <c r="Z78" s="43">
        <v>0</v>
      </c>
      <c r="AA78" s="43">
        <v>0</v>
      </c>
      <c r="AB78" s="43">
        <v>3</v>
      </c>
      <c r="AC78" s="43">
        <v>2</v>
      </c>
      <c r="AD78" s="43">
        <v>1</v>
      </c>
      <c r="AE78" s="43">
        <v>2</v>
      </c>
      <c r="AF78" s="43">
        <v>0</v>
      </c>
      <c r="AG78" s="43">
        <v>0</v>
      </c>
      <c r="AH78" s="43">
        <v>1</v>
      </c>
      <c r="AI78" s="43">
        <v>0</v>
      </c>
      <c r="AJ78" s="43">
        <v>0</v>
      </c>
      <c r="AK78" s="43">
        <v>0</v>
      </c>
      <c r="AL78" s="43">
        <v>0</v>
      </c>
      <c r="AM78" s="43">
        <v>0</v>
      </c>
      <c r="AN78" s="43">
        <v>0</v>
      </c>
    </row>
    <row r="79" spans="1:40" x14ac:dyDescent="0.2">
      <c r="A79">
        <v>68</v>
      </c>
      <c r="B79" s="97">
        <v>4.65277777777778E-2</v>
      </c>
      <c r="C79">
        <f t="shared" ca="1" si="3"/>
        <v>0</v>
      </c>
      <c r="D79">
        <f t="shared" si="4"/>
        <v>208</v>
      </c>
      <c r="E79">
        <f>IF(appliances!$D$46="YES",light_sim_data!B79,0)</f>
        <v>0</v>
      </c>
      <c r="F79">
        <f t="shared" si="5"/>
        <v>208</v>
      </c>
      <c r="H79" s="43">
        <v>0</v>
      </c>
      <c r="I79" s="43">
        <v>180</v>
      </c>
      <c r="J79" s="43">
        <v>0</v>
      </c>
      <c r="K79" s="43">
        <v>0</v>
      </c>
      <c r="L79" s="43">
        <v>0</v>
      </c>
      <c r="M79" s="43">
        <v>2</v>
      </c>
      <c r="N79" s="43">
        <v>2</v>
      </c>
      <c r="O79" s="43">
        <v>1</v>
      </c>
      <c r="P79" s="43">
        <v>9</v>
      </c>
      <c r="Q79" s="43">
        <v>0</v>
      </c>
      <c r="R79" s="43">
        <v>0</v>
      </c>
      <c r="S79" s="43">
        <v>0</v>
      </c>
      <c r="T79" s="43">
        <v>0</v>
      </c>
      <c r="U79" s="43">
        <v>0</v>
      </c>
      <c r="V79" s="43">
        <v>3</v>
      </c>
      <c r="W79" s="43">
        <v>0</v>
      </c>
      <c r="X79" s="43">
        <v>0</v>
      </c>
      <c r="Y79" s="43">
        <v>2</v>
      </c>
      <c r="Z79" s="43">
        <v>0</v>
      </c>
      <c r="AA79" s="43">
        <v>0</v>
      </c>
      <c r="AB79" s="43">
        <v>3</v>
      </c>
      <c r="AC79" s="43">
        <v>2</v>
      </c>
      <c r="AD79" s="43">
        <v>1</v>
      </c>
      <c r="AE79" s="43">
        <v>2</v>
      </c>
      <c r="AF79" s="43">
        <v>0</v>
      </c>
      <c r="AG79" s="43">
        <v>0</v>
      </c>
      <c r="AH79" s="43">
        <v>1</v>
      </c>
      <c r="AI79" s="43">
        <v>0</v>
      </c>
      <c r="AJ79" s="43">
        <v>0</v>
      </c>
      <c r="AK79" s="43">
        <v>0</v>
      </c>
      <c r="AL79" s="43">
        <v>0</v>
      </c>
      <c r="AM79" s="43">
        <v>0</v>
      </c>
      <c r="AN79" s="43">
        <v>0</v>
      </c>
    </row>
    <row r="80" spans="1:40" x14ac:dyDescent="0.2">
      <c r="A80">
        <v>69</v>
      </c>
      <c r="B80" s="97">
        <v>4.72222222222222E-2</v>
      </c>
      <c r="C80">
        <f t="shared" ca="1" si="3"/>
        <v>0</v>
      </c>
      <c r="D80">
        <f t="shared" si="4"/>
        <v>208</v>
      </c>
      <c r="E80">
        <f>IF(appliances!$D$46="YES",light_sim_data!B80,0)</f>
        <v>0</v>
      </c>
      <c r="F80">
        <f t="shared" si="5"/>
        <v>208</v>
      </c>
      <c r="H80" s="43">
        <v>0</v>
      </c>
      <c r="I80" s="43">
        <v>180</v>
      </c>
      <c r="J80" s="43">
        <v>0</v>
      </c>
      <c r="K80" s="43">
        <v>0</v>
      </c>
      <c r="L80" s="43">
        <v>0</v>
      </c>
      <c r="M80" s="43">
        <v>2</v>
      </c>
      <c r="N80" s="43">
        <v>2</v>
      </c>
      <c r="O80" s="43">
        <v>1</v>
      </c>
      <c r="P80" s="43">
        <v>9</v>
      </c>
      <c r="Q80" s="43">
        <v>0</v>
      </c>
      <c r="R80" s="43">
        <v>0</v>
      </c>
      <c r="S80" s="43">
        <v>0</v>
      </c>
      <c r="T80" s="43">
        <v>0</v>
      </c>
      <c r="U80" s="43">
        <v>0</v>
      </c>
      <c r="V80" s="43">
        <v>3</v>
      </c>
      <c r="W80" s="43">
        <v>0</v>
      </c>
      <c r="X80" s="43">
        <v>0</v>
      </c>
      <c r="Y80" s="43">
        <v>2</v>
      </c>
      <c r="Z80" s="43">
        <v>0</v>
      </c>
      <c r="AA80" s="43">
        <v>0</v>
      </c>
      <c r="AB80" s="43">
        <v>3</v>
      </c>
      <c r="AC80" s="43">
        <v>2</v>
      </c>
      <c r="AD80" s="43">
        <v>1</v>
      </c>
      <c r="AE80" s="43">
        <v>2</v>
      </c>
      <c r="AF80" s="43">
        <v>0</v>
      </c>
      <c r="AG80" s="43">
        <v>0</v>
      </c>
      <c r="AH80" s="43">
        <v>1</v>
      </c>
      <c r="AI80" s="43">
        <v>0</v>
      </c>
      <c r="AJ80" s="43">
        <v>0</v>
      </c>
      <c r="AK80" s="43">
        <v>0</v>
      </c>
      <c r="AL80" s="43">
        <v>0</v>
      </c>
      <c r="AM80" s="43">
        <v>0</v>
      </c>
      <c r="AN80" s="43">
        <v>0</v>
      </c>
    </row>
    <row r="81" spans="1:40" x14ac:dyDescent="0.2">
      <c r="A81">
        <v>70</v>
      </c>
      <c r="B81" s="97">
        <v>4.7916666666666698E-2</v>
      </c>
      <c r="C81">
        <f t="shared" ca="1" si="3"/>
        <v>0</v>
      </c>
      <c r="D81">
        <f t="shared" si="4"/>
        <v>208</v>
      </c>
      <c r="E81">
        <f>IF(appliances!$D$46="YES",light_sim_data!B81,0)</f>
        <v>0</v>
      </c>
      <c r="F81">
        <f t="shared" si="5"/>
        <v>208</v>
      </c>
      <c r="H81" s="43">
        <v>0</v>
      </c>
      <c r="I81" s="43">
        <v>180</v>
      </c>
      <c r="J81" s="43">
        <v>0</v>
      </c>
      <c r="K81" s="43">
        <v>0</v>
      </c>
      <c r="L81" s="43">
        <v>0</v>
      </c>
      <c r="M81" s="43">
        <v>2</v>
      </c>
      <c r="N81" s="43">
        <v>2</v>
      </c>
      <c r="O81" s="43">
        <v>1</v>
      </c>
      <c r="P81" s="43">
        <v>9</v>
      </c>
      <c r="Q81" s="43">
        <v>0</v>
      </c>
      <c r="R81" s="43">
        <v>0</v>
      </c>
      <c r="S81" s="43">
        <v>0</v>
      </c>
      <c r="T81" s="43">
        <v>0</v>
      </c>
      <c r="U81" s="43">
        <v>0</v>
      </c>
      <c r="V81" s="43">
        <v>3</v>
      </c>
      <c r="W81" s="43">
        <v>0</v>
      </c>
      <c r="X81" s="43">
        <v>0</v>
      </c>
      <c r="Y81" s="43">
        <v>2</v>
      </c>
      <c r="Z81" s="43">
        <v>0</v>
      </c>
      <c r="AA81" s="43">
        <v>0</v>
      </c>
      <c r="AB81" s="43">
        <v>3</v>
      </c>
      <c r="AC81" s="43">
        <v>2</v>
      </c>
      <c r="AD81" s="43">
        <v>1</v>
      </c>
      <c r="AE81" s="43">
        <v>2</v>
      </c>
      <c r="AF81" s="43">
        <v>0</v>
      </c>
      <c r="AG81" s="43">
        <v>0</v>
      </c>
      <c r="AH81" s="43">
        <v>1</v>
      </c>
      <c r="AI81" s="43">
        <v>0</v>
      </c>
      <c r="AJ81" s="43">
        <v>0</v>
      </c>
      <c r="AK81" s="43">
        <v>0</v>
      </c>
      <c r="AL81" s="43">
        <v>0</v>
      </c>
      <c r="AM81" s="43">
        <v>0</v>
      </c>
      <c r="AN81" s="43">
        <v>0</v>
      </c>
    </row>
    <row r="82" spans="1:40" x14ac:dyDescent="0.2">
      <c r="A82">
        <v>71</v>
      </c>
      <c r="B82" s="97">
        <v>4.8611111111111098E-2</v>
      </c>
      <c r="C82">
        <f t="shared" ca="1" si="3"/>
        <v>0</v>
      </c>
      <c r="D82">
        <f t="shared" si="4"/>
        <v>208</v>
      </c>
      <c r="E82">
        <f>IF(appliances!$D$46="YES",light_sim_data!B82,0)</f>
        <v>0</v>
      </c>
      <c r="F82">
        <f t="shared" si="5"/>
        <v>208</v>
      </c>
      <c r="H82" s="43">
        <v>0</v>
      </c>
      <c r="I82" s="43">
        <v>180</v>
      </c>
      <c r="J82" s="43">
        <v>0</v>
      </c>
      <c r="K82" s="43">
        <v>0</v>
      </c>
      <c r="L82" s="43">
        <v>0</v>
      </c>
      <c r="M82" s="43">
        <v>2</v>
      </c>
      <c r="N82" s="43">
        <v>2</v>
      </c>
      <c r="O82" s="43">
        <v>1</v>
      </c>
      <c r="P82" s="43">
        <v>9</v>
      </c>
      <c r="Q82" s="43">
        <v>0</v>
      </c>
      <c r="R82" s="43">
        <v>0</v>
      </c>
      <c r="S82" s="43">
        <v>0</v>
      </c>
      <c r="T82" s="43">
        <v>0</v>
      </c>
      <c r="U82" s="43">
        <v>0</v>
      </c>
      <c r="V82" s="43">
        <v>3</v>
      </c>
      <c r="W82" s="43">
        <v>0</v>
      </c>
      <c r="X82" s="43">
        <v>0</v>
      </c>
      <c r="Y82" s="43">
        <v>2</v>
      </c>
      <c r="Z82" s="43">
        <v>0</v>
      </c>
      <c r="AA82" s="43">
        <v>0</v>
      </c>
      <c r="AB82" s="43">
        <v>3</v>
      </c>
      <c r="AC82" s="43">
        <v>2</v>
      </c>
      <c r="AD82" s="43">
        <v>1</v>
      </c>
      <c r="AE82" s="43">
        <v>2</v>
      </c>
      <c r="AF82" s="43">
        <v>0</v>
      </c>
      <c r="AG82" s="43">
        <v>0</v>
      </c>
      <c r="AH82" s="43">
        <v>1</v>
      </c>
      <c r="AI82" s="43">
        <v>0</v>
      </c>
      <c r="AJ82" s="43">
        <v>0</v>
      </c>
      <c r="AK82" s="43">
        <v>0</v>
      </c>
      <c r="AL82" s="43">
        <v>0</v>
      </c>
      <c r="AM82" s="43">
        <v>0</v>
      </c>
      <c r="AN82" s="43">
        <v>0</v>
      </c>
    </row>
    <row r="83" spans="1:40" x14ac:dyDescent="0.2">
      <c r="A83">
        <v>72</v>
      </c>
      <c r="B83" s="97">
        <v>4.9305555555555602E-2</v>
      </c>
      <c r="C83">
        <f t="shared" ca="1" si="3"/>
        <v>0</v>
      </c>
      <c r="D83">
        <f t="shared" si="4"/>
        <v>208</v>
      </c>
      <c r="E83">
        <f>IF(appliances!$D$46="YES",light_sim_data!B83,0)</f>
        <v>0</v>
      </c>
      <c r="F83">
        <f t="shared" si="5"/>
        <v>208</v>
      </c>
      <c r="H83" s="43">
        <v>0</v>
      </c>
      <c r="I83" s="43">
        <v>180</v>
      </c>
      <c r="J83" s="43">
        <v>0</v>
      </c>
      <c r="K83" s="43">
        <v>0</v>
      </c>
      <c r="L83" s="43">
        <v>0</v>
      </c>
      <c r="M83" s="43">
        <v>2</v>
      </c>
      <c r="N83" s="43">
        <v>2</v>
      </c>
      <c r="O83" s="43">
        <v>1</v>
      </c>
      <c r="P83" s="43">
        <v>9</v>
      </c>
      <c r="Q83" s="43">
        <v>0</v>
      </c>
      <c r="R83" s="43">
        <v>0</v>
      </c>
      <c r="S83" s="43">
        <v>0</v>
      </c>
      <c r="T83" s="43">
        <v>0</v>
      </c>
      <c r="U83" s="43">
        <v>0</v>
      </c>
      <c r="V83" s="43">
        <v>3</v>
      </c>
      <c r="W83" s="43">
        <v>0</v>
      </c>
      <c r="X83" s="43">
        <v>0</v>
      </c>
      <c r="Y83" s="43">
        <v>2</v>
      </c>
      <c r="Z83" s="43">
        <v>0</v>
      </c>
      <c r="AA83" s="43">
        <v>0</v>
      </c>
      <c r="AB83" s="43">
        <v>3</v>
      </c>
      <c r="AC83" s="43">
        <v>2</v>
      </c>
      <c r="AD83" s="43">
        <v>1</v>
      </c>
      <c r="AE83" s="43">
        <v>2</v>
      </c>
      <c r="AF83" s="43">
        <v>0</v>
      </c>
      <c r="AG83" s="43">
        <v>0</v>
      </c>
      <c r="AH83" s="43">
        <v>1</v>
      </c>
      <c r="AI83" s="43">
        <v>0</v>
      </c>
      <c r="AJ83" s="43">
        <v>0</v>
      </c>
      <c r="AK83" s="43">
        <v>0</v>
      </c>
      <c r="AL83" s="43">
        <v>0</v>
      </c>
      <c r="AM83" s="43">
        <v>0</v>
      </c>
      <c r="AN83" s="43">
        <v>0</v>
      </c>
    </row>
    <row r="84" spans="1:40" x14ac:dyDescent="0.2">
      <c r="A84">
        <v>73</v>
      </c>
      <c r="B84" s="97">
        <v>0.05</v>
      </c>
      <c r="C84">
        <f t="shared" ca="1" si="3"/>
        <v>0</v>
      </c>
      <c r="D84">
        <f t="shared" si="4"/>
        <v>208</v>
      </c>
      <c r="E84">
        <f>IF(appliances!$D$46="YES",light_sim_data!B84,0)</f>
        <v>0</v>
      </c>
      <c r="F84">
        <f t="shared" si="5"/>
        <v>208</v>
      </c>
      <c r="H84" s="43">
        <v>0</v>
      </c>
      <c r="I84" s="43">
        <v>180</v>
      </c>
      <c r="J84" s="43">
        <v>0</v>
      </c>
      <c r="K84" s="43">
        <v>0</v>
      </c>
      <c r="L84" s="43">
        <v>0</v>
      </c>
      <c r="M84" s="43">
        <v>2</v>
      </c>
      <c r="N84" s="43">
        <v>2</v>
      </c>
      <c r="O84" s="43">
        <v>1</v>
      </c>
      <c r="P84" s="43">
        <v>9</v>
      </c>
      <c r="Q84" s="43">
        <v>0</v>
      </c>
      <c r="R84" s="43">
        <v>0</v>
      </c>
      <c r="S84" s="43">
        <v>0</v>
      </c>
      <c r="T84" s="43">
        <v>0</v>
      </c>
      <c r="U84" s="43">
        <v>0</v>
      </c>
      <c r="V84" s="43">
        <v>3</v>
      </c>
      <c r="W84" s="43">
        <v>0</v>
      </c>
      <c r="X84" s="43">
        <v>0</v>
      </c>
      <c r="Y84" s="43">
        <v>2</v>
      </c>
      <c r="Z84" s="43">
        <v>0</v>
      </c>
      <c r="AA84" s="43">
        <v>0</v>
      </c>
      <c r="AB84" s="43">
        <v>3</v>
      </c>
      <c r="AC84" s="43">
        <v>2</v>
      </c>
      <c r="AD84" s="43">
        <v>1</v>
      </c>
      <c r="AE84" s="43">
        <v>2</v>
      </c>
      <c r="AF84" s="43">
        <v>0</v>
      </c>
      <c r="AG84" s="43">
        <v>0</v>
      </c>
      <c r="AH84" s="43">
        <v>1</v>
      </c>
      <c r="AI84" s="43">
        <v>0</v>
      </c>
      <c r="AJ84" s="43">
        <v>0</v>
      </c>
      <c r="AK84" s="43">
        <v>0</v>
      </c>
      <c r="AL84" s="43">
        <v>0</v>
      </c>
      <c r="AM84" s="43">
        <v>0</v>
      </c>
      <c r="AN84" s="43">
        <v>0</v>
      </c>
    </row>
    <row r="85" spans="1:40" x14ac:dyDescent="0.2">
      <c r="A85">
        <v>74</v>
      </c>
      <c r="B85" s="97">
        <v>5.0694444444444403E-2</v>
      </c>
      <c r="C85">
        <f t="shared" ca="1" si="3"/>
        <v>0</v>
      </c>
      <c r="D85">
        <f t="shared" si="4"/>
        <v>208</v>
      </c>
      <c r="E85">
        <f>IF(appliances!$D$46="YES",light_sim_data!B85,0)</f>
        <v>0</v>
      </c>
      <c r="F85">
        <f t="shared" si="5"/>
        <v>208</v>
      </c>
      <c r="H85" s="43">
        <v>0</v>
      </c>
      <c r="I85" s="43">
        <v>180</v>
      </c>
      <c r="J85" s="43">
        <v>0</v>
      </c>
      <c r="K85" s="43">
        <v>0</v>
      </c>
      <c r="L85" s="43">
        <v>0</v>
      </c>
      <c r="M85" s="43">
        <v>2</v>
      </c>
      <c r="N85" s="43">
        <v>2</v>
      </c>
      <c r="O85" s="43">
        <v>1</v>
      </c>
      <c r="P85" s="43">
        <v>9</v>
      </c>
      <c r="Q85" s="43">
        <v>0</v>
      </c>
      <c r="R85" s="43">
        <v>0</v>
      </c>
      <c r="S85" s="43">
        <v>0</v>
      </c>
      <c r="T85" s="43">
        <v>0</v>
      </c>
      <c r="U85" s="43">
        <v>0</v>
      </c>
      <c r="V85" s="43">
        <v>3</v>
      </c>
      <c r="W85" s="43">
        <v>0</v>
      </c>
      <c r="X85" s="43">
        <v>0</v>
      </c>
      <c r="Y85" s="43">
        <v>2</v>
      </c>
      <c r="Z85" s="43">
        <v>0</v>
      </c>
      <c r="AA85" s="43">
        <v>0</v>
      </c>
      <c r="AB85" s="43">
        <v>3</v>
      </c>
      <c r="AC85" s="43">
        <v>2</v>
      </c>
      <c r="AD85" s="43">
        <v>1</v>
      </c>
      <c r="AE85" s="43">
        <v>2</v>
      </c>
      <c r="AF85" s="43">
        <v>0</v>
      </c>
      <c r="AG85" s="43">
        <v>0</v>
      </c>
      <c r="AH85" s="43">
        <v>1</v>
      </c>
      <c r="AI85" s="43">
        <v>0</v>
      </c>
      <c r="AJ85" s="43">
        <v>0</v>
      </c>
      <c r="AK85" s="43">
        <v>0</v>
      </c>
      <c r="AL85" s="43">
        <v>0</v>
      </c>
      <c r="AM85" s="43">
        <v>0</v>
      </c>
      <c r="AN85" s="43">
        <v>0</v>
      </c>
    </row>
    <row r="86" spans="1:40" x14ac:dyDescent="0.2">
      <c r="A86">
        <v>75</v>
      </c>
      <c r="B86" s="97">
        <v>5.1388888888888901E-2</v>
      </c>
      <c r="C86">
        <f t="shared" ca="1" si="3"/>
        <v>0</v>
      </c>
      <c r="D86">
        <f t="shared" si="4"/>
        <v>208</v>
      </c>
      <c r="E86">
        <f>IF(appliances!$D$46="YES",light_sim_data!B86,0)</f>
        <v>0</v>
      </c>
      <c r="F86">
        <f t="shared" si="5"/>
        <v>208</v>
      </c>
      <c r="H86" s="43">
        <v>0</v>
      </c>
      <c r="I86" s="43">
        <v>180</v>
      </c>
      <c r="J86" s="43">
        <v>0</v>
      </c>
      <c r="K86" s="43">
        <v>0</v>
      </c>
      <c r="L86" s="43">
        <v>0</v>
      </c>
      <c r="M86" s="43">
        <v>2</v>
      </c>
      <c r="N86" s="43">
        <v>2</v>
      </c>
      <c r="O86" s="43">
        <v>1</v>
      </c>
      <c r="P86" s="43">
        <v>9</v>
      </c>
      <c r="Q86" s="43">
        <v>0</v>
      </c>
      <c r="R86" s="43">
        <v>0</v>
      </c>
      <c r="S86" s="43">
        <v>0</v>
      </c>
      <c r="T86" s="43">
        <v>0</v>
      </c>
      <c r="U86" s="43">
        <v>0</v>
      </c>
      <c r="V86" s="43">
        <v>3</v>
      </c>
      <c r="W86" s="43">
        <v>0</v>
      </c>
      <c r="X86" s="43">
        <v>0</v>
      </c>
      <c r="Y86" s="43">
        <v>2</v>
      </c>
      <c r="Z86" s="43">
        <v>0</v>
      </c>
      <c r="AA86" s="43">
        <v>0</v>
      </c>
      <c r="AB86" s="43">
        <v>3</v>
      </c>
      <c r="AC86" s="43">
        <v>2</v>
      </c>
      <c r="AD86" s="43">
        <v>1</v>
      </c>
      <c r="AE86" s="43">
        <v>2</v>
      </c>
      <c r="AF86" s="43">
        <v>0</v>
      </c>
      <c r="AG86" s="43">
        <v>0</v>
      </c>
      <c r="AH86" s="43">
        <v>1</v>
      </c>
      <c r="AI86" s="43">
        <v>0</v>
      </c>
      <c r="AJ86" s="43">
        <v>0</v>
      </c>
      <c r="AK86" s="43">
        <v>0</v>
      </c>
      <c r="AL86" s="43">
        <v>0</v>
      </c>
      <c r="AM86" s="43">
        <v>0</v>
      </c>
      <c r="AN86" s="43">
        <v>0</v>
      </c>
    </row>
    <row r="87" spans="1:40" x14ac:dyDescent="0.2">
      <c r="A87">
        <v>76</v>
      </c>
      <c r="B87" s="97">
        <v>5.2083333333333301E-2</v>
      </c>
      <c r="C87">
        <f t="shared" ca="1" si="3"/>
        <v>0</v>
      </c>
      <c r="D87">
        <f t="shared" si="4"/>
        <v>208</v>
      </c>
      <c r="E87">
        <f>IF(appliances!$D$46="YES",light_sim_data!B87,0)</f>
        <v>0</v>
      </c>
      <c r="F87">
        <f t="shared" si="5"/>
        <v>208</v>
      </c>
      <c r="H87" s="43">
        <v>0</v>
      </c>
      <c r="I87" s="43">
        <v>180</v>
      </c>
      <c r="J87" s="43">
        <v>0</v>
      </c>
      <c r="K87" s="43">
        <v>0</v>
      </c>
      <c r="L87" s="43">
        <v>0</v>
      </c>
      <c r="M87" s="43">
        <v>2</v>
      </c>
      <c r="N87" s="43">
        <v>2</v>
      </c>
      <c r="O87" s="43">
        <v>1</v>
      </c>
      <c r="P87" s="43">
        <v>9</v>
      </c>
      <c r="Q87" s="43">
        <v>0</v>
      </c>
      <c r="R87" s="43">
        <v>0</v>
      </c>
      <c r="S87" s="43">
        <v>0</v>
      </c>
      <c r="T87" s="43">
        <v>0</v>
      </c>
      <c r="U87" s="43">
        <v>0</v>
      </c>
      <c r="V87" s="43">
        <v>3</v>
      </c>
      <c r="W87" s="43">
        <v>0</v>
      </c>
      <c r="X87" s="43">
        <v>0</v>
      </c>
      <c r="Y87" s="43">
        <v>2</v>
      </c>
      <c r="Z87" s="43">
        <v>0</v>
      </c>
      <c r="AA87" s="43">
        <v>0</v>
      </c>
      <c r="AB87" s="43">
        <v>3</v>
      </c>
      <c r="AC87" s="43">
        <v>2</v>
      </c>
      <c r="AD87" s="43">
        <v>1</v>
      </c>
      <c r="AE87" s="43">
        <v>2</v>
      </c>
      <c r="AF87" s="43">
        <v>0</v>
      </c>
      <c r="AG87" s="43">
        <v>0</v>
      </c>
      <c r="AH87" s="43">
        <v>1</v>
      </c>
      <c r="AI87" s="43">
        <v>0</v>
      </c>
      <c r="AJ87" s="43">
        <v>0</v>
      </c>
      <c r="AK87" s="43">
        <v>0</v>
      </c>
      <c r="AL87" s="43">
        <v>0</v>
      </c>
      <c r="AM87" s="43">
        <v>0</v>
      </c>
      <c r="AN87" s="43">
        <v>0</v>
      </c>
    </row>
    <row r="88" spans="1:40" x14ac:dyDescent="0.2">
      <c r="A88">
        <v>77</v>
      </c>
      <c r="B88" s="97">
        <v>5.2777777777777798E-2</v>
      </c>
      <c r="C88">
        <f t="shared" ca="1" si="3"/>
        <v>0</v>
      </c>
      <c r="D88">
        <f t="shared" si="4"/>
        <v>208</v>
      </c>
      <c r="E88">
        <f>IF(appliances!$D$46="YES",light_sim_data!B88,0)</f>
        <v>0</v>
      </c>
      <c r="F88">
        <f t="shared" si="5"/>
        <v>208</v>
      </c>
      <c r="H88" s="43">
        <v>0</v>
      </c>
      <c r="I88" s="43">
        <v>180</v>
      </c>
      <c r="J88" s="43">
        <v>0</v>
      </c>
      <c r="K88" s="43">
        <v>0</v>
      </c>
      <c r="L88" s="43">
        <v>0</v>
      </c>
      <c r="M88" s="43">
        <v>2</v>
      </c>
      <c r="N88" s="43">
        <v>2</v>
      </c>
      <c r="O88" s="43">
        <v>1</v>
      </c>
      <c r="P88" s="43">
        <v>9</v>
      </c>
      <c r="Q88" s="43">
        <v>0</v>
      </c>
      <c r="R88" s="43">
        <v>0</v>
      </c>
      <c r="S88" s="43">
        <v>0</v>
      </c>
      <c r="T88" s="43">
        <v>0</v>
      </c>
      <c r="U88" s="43">
        <v>0</v>
      </c>
      <c r="V88" s="43">
        <v>3</v>
      </c>
      <c r="W88" s="43">
        <v>0</v>
      </c>
      <c r="X88" s="43">
        <v>0</v>
      </c>
      <c r="Y88" s="43">
        <v>2</v>
      </c>
      <c r="Z88" s="43">
        <v>0</v>
      </c>
      <c r="AA88" s="43">
        <v>0</v>
      </c>
      <c r="AB88" s="43">
        <v>3</v>
      </c>
      <c r="AC88" s="43">
        <v>2</v>
      </c>
      <c r="AD88" s="43">
        <v>1</v>
      </c>
      <c r="AE88" s="43">
        <v>2</v>
      </c>
      <c r="AF88" s="43">
        <v>0</v>
      </c>
      <c r="AG88" s="43">
        <v>0</v>
      </c>
      <c r="AH88" s="43">
        <v>1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</row>
    <row r="89" spans="1:40" x14ac:dyDescent="0.2">
      <c r="A89">
        <v>78</v>
      </c>
      <c r="B89" s="97">
        <v>5.3472222222222199E-2</v>
      </c>
      <c r="C89">
        <f t="shared" ca="1" si="3"/>
        <v>0</v>
      </c>
      <c r="D89">
        <f t="shared" si="4"/>
        <v>208</v>
      </c>
      <c r="E89">
        <f>IF(appliances!$D$46="YES",light_sim_data!B89,0)</f>
        <v>0</v>
      </c>
      <c r="F89">
        <f t="shared" si="5"/>
        <v>208</v>
      </c>
      <c r="H89" s="43">
        <v>0</v>
      </c>
      <c r="I89" s="43">
        <v>180</v>
      </c>
      <c r="J89" s="43">
        <v>0</v>
      </c>
      <c r="K89" s="43">
        <v>0</v>
      </c>
      <c r="L89" s="43">
        <v>0</v>
      </c>
      <c r="M89" s="43">
        <v>2</v>
      </c>
      <c r="N89" s="43">
        <v>2</v>
      </c>
      <c r="O89" s="43">
        <v>1</v>
      </c>
      <c r="P89" s="43">
        <v>9</v>
      </c>
      <c r="Q89" s="43">
        <v>0</v>
      </c>
      <c r="R89" s="43">
        <v>0</v>
      </c>
      <c r="S89" s="43">
        <v>0</v>
      </c>
      <c r="T89" s="43">
        <v>0</v>
      </c>
      <c r="U89" s="43">
        <v>0</v>
      </c>
      <c r="V89" s="43">
        <v>3</v>
      </c>
      <c r="W89" s="43">
        <v>0</v>
      </c>
      <c r="X89" s="43">
        <v>0</v>
      </c>
      <c r="Y89" s="43">
        <v>2</v>
      </c>
      <c r="Z89" s="43">
        <v>0</v>
      </c>
      <c r="AA89" s="43">
        <v>0</v>
      </c>
      <c r="AB89" s="43">
        <v>3</v>
      </c>
      <c r="AC89" s="43">
        <v>2</v>
      </c>
      <c r="AD89" s="43">
        <v>1</v>
      </c>
      <c r="AE89" s="43">
        <v>2</v>
      </c>
      <c r="AF89" s="43">
        <v>0</v>
      </c>
      <c r="AG89" s="43">
        <v>0</v>
      </c>
      <c r="AH89" s="43">
        <v>1</v>
      </c>
      <c r="AI89" s="43">
        <v>0</v>
      </c>
      <c r="AJ89" s="43">
        <v>0</v>
      </c>
      <c r="AK89" s="43">
        <v>0</v>
      </c>
      <c r="AL89" s="43">
        <v>0</v>
      </c>
      <c r="AM89" s="43">
        <v>0</v>
      </c>
      <c r="AN89" s="43">
        <v>0</v>
      </c>
    </row>
    <row r="90" spans="1:40" x14ac:dyDescent="0.2">
      <c r="A90">
        <v>79</v>
      </c>
      <c r="B90" s="97">
        <v>5.4166666666666703E-2</v>
      </c>
      <c r="C90">
        <f t="shared" ca="1" si="3"/>
        <v>0</v>
      </c>
      <c r="D90">
        <f t="shared" si="4"/>
        <v>208</v>
      </c>
      <c r="E90">
        <f>IF(appliances!$D$46="YES",light_sim_data!B90,0)</f>
        <v>0</v>
      </c>
      <c r="F90">
        <f t="shared" si="5"/>
        <v>208</v>
      </c>
      <c r="H90" s="43">
        <v>0</v>
      </c>
      <c r="I90" s="43">
        <v>180</v>
      </c>
      <c r="J90" s="43">
        <v>0</v>
      </c>
      <c r="K90" s="43">
        <v>0</v>
      </c>
      <c r="L90" s="43">
        <v>0</v>
      </c>
      <c r="M90" s="43">
        <v>2</v>
      </c>
      <c r="N90" s="43">
        <v>2</v>
      </c>
      <c r="O90" s="43">
        <v>1</v>
      </c>
      <c r="P90" s="43">
        <v>9</v>
      </c>
      <c r="Q90" s="43">
        <v>0</v>
      </c>
      <c r="R90" s="43">
        <v>0</v>
      </c>
      <c r="S90" s="43">
        <v>0</v>
      </c>
      <c r="T90" s="43">
        <v>0</v>
      </c>
      <c r="U90" s="43">
        <v>0</v>
      </c>
      <c r="V90" s="43">
        <v>3</v>
      </c>
      <c r="W90" s="43">
        <v>0</v>
      </c>
      <c r="X90" s="43">
        <v>0</v>
      </c>
      <c r="Y90" s="43">
        <v>2</v>
      </c>
      <c r="Z90" s="43">
        <v>0</v>
      </c>
      <c r="AA90" s="43">
        <v>0</v>
      </c>
      <c r="AB90" s="43">
        <v>3</v>
      </c>
      <c r="AC90" s="43">
        <v>2</v>
      </c>
      <c r="AD90" s="43">
        <v>1</v>
      </c>
      <c r="AE90" s="43">
        <v>2</v>
      </c>
      <c r="AF90" s="43">
        <v>0</v>
      </c>
      <c r="AG90" s="43">
        <v>0</v>
      </c>
      <c r="AH90" s="43">
        <v>1</v>
      </c>
      <c r="AI90" s="43">
        <v>0</v>
      </c>
      <c r="AJ90" s="43">
        <v>0</v>
      </c>
      <c r="AK90" s="43">
        <v>0</v>
      </c>
      <c r="AL90" s="43">
        <v>0</v>
      </c>
      <c r="AM90" s="43">
        <v>0</v>
      </c>
      <c r="AN90" s="43">
        <v>0</v>
      </c>
    </row>
    <row r="91" spans="1:40" x14ac:dyDescent="0.2">
      <c r="A91">
        <v>80</v>
      </c>
      <c r="B91" s="97">
        <v>5.4861111111111097E-2</v>
      </c>
      <c r="C91">
        <f t="shared" ca="1" si="3"/>
        <v>0</v>
      </c>
      <c r="D91">
        <f t="shared" si="4"/>
        <v>208</v>
      </c>
      <c r="E91">
        <f>IF(appliances!$D$46="YES",light_sim_data!B91,0)</f>
        <v>0</v>
      </c>
      <c r="F91">
        <f t="shared" si="5"/>
        <v>208</v>
      </c>
      <c r="H91" s="43">
        <v>0</v>
      </c>
      <c r="I91" s="43">
        <v>180</v>
      </c>
      <c r="J91" s="43">
        <v>0</v>
      </c>
      <c r="K91" s="43">
        <v>0</v>
      </c>
      <c r="L91" s="43">
        <v>0</v>
      </c>
      <c r="M91" s="43">
        <v>2</v>
      </c>
      <c r="N91" s="43">
        <v>2</v>
      </c>
      <c r="O91" s="43">
        <v>1</v>
      </c>
      <c r="P91" s="43">
        <v>9</v>
      </c>
      <c r="Q91" s="43">
        <v>0</v>
      </c>
      <c r="R91" s="43">
        <v>0</v>
      </c>
      <c r="S91" s="43">
        <v>0</v>
      </c>
      <c r="T91" s="43">
        <v>0</v>
      </c>
      <c r="U91" s="43">
        <v>0</v>
      </c>
      <c r="V91" s="43">
        <v>3</v>
      </c>
      <c r="W91" s="43">
        <v>0</v>
      </c>
      <c r="X91" s="43">
        <v>0</v>
      </c>
      <c r="Y91" s="43">
        <v>2</v>
      </c>
      <c r="Z91" s="43">
        <v>0</v>
      </c>
      <c r="AA91" s="43">
        <v>0</v>
      </c>
      <c r="AB91" s="43">
        <v>3</v>
      </c>
      <c r="AC91" s="43">
        <v>2</v>
      </c>
      <c r="AD91" s="43">
        <v>1</v>
      </c>
      <c r="AE91" s="43">
        <v>2</v>
      </c>
      <c r="AF91" s="43">
        <v>0</v>
      </c>
      <c r="AG91" s="43">
        <v>0</v>
      </c>
      <c r="AH91" s="43">
        <v>1</v>
      </c>
      <c r="AI91" s="43">
        <v>0</v>
      </c>
      <c r="AJ91" s="43">
        <v>0</v>
      </c>
      <c r="AK91" s="43">
        <v>0</v>
      </c>
      <c r="AL91" s="43">
        <v>0</v>
      </c>
      <c r="AM91" s="43">
        <v>0</v>
      </c>
      <c r="AN91" s="43">
        <v>0</v>
      </c>
    </row>
    <row r="92" spans="1:40" x14ac:dyDescent="0.2">
      <c r="A92">
        <v>81</v>
      </c>
      <c r="B92" s="97">
        <v>5.5555555555555601E-2</v>
      </c>
      <c r="C92">
        <f t="shared" ca="1" si="3"/>
        <v>0</v>
      </c>
      <c r="D92">
        <f t="shared" si="4"/>
        <v>208</v>
      </c>
      <c r="E92">
        <f>IF(appliances!$D$46="YES",light_sim_data!B92,0)</f>
        <v>0</v>
      </c>
      <c r="F92">
        <f t="shared" si="5"/>
        <v>208</v>
      </c>
      <c r="H92" s="43">
        <v>0</v>
      </c>
      <c r="I92" s="43">
        <v>180</v>
      </c>
      <c r="J92" s="43">
        <v>0</v>
      </c>
      <c r="K92" s="43">
        <v>0</v>
      </c>
      <c r="L92" s="43">
        <v>0</v>
      </c>
      <c r="M92" s="43">
        <v>2</v>
      </c>
      <c r="N92" s="43">
        <v>2</v>
      </c>
      <c r="O92" s="43">
        <v>1</v>
      </c>
      <c r="P92" s="43">
        <v>9</v>
      </c>
      <c r="Q92" s="43">
        <v>0</v>
      </c>
      <c r="R92" s="43">
        <v>0</v>
      </c>
      <c r="S92" s="43">
        <v>0</v>
      </c>
      <c r="T92" s="43">
        <v>0</v>
      </c>
      <c r="U92" s="43">
        <v>0</v>
      </c>
      <c r="V92" s="43">
        <v>3</v>
      </c>
      <c r="W92" s="43">
        <v>0</v>
      </c>
      <c r="X92" s="43">
        <v>0</v>
      </c>
      <c r="Y92" s="43">
        <v>2</v>
      </c>
      <c r="Z92" s="43">
        <v>0</v>
      </c>
      <c r="AA92" s="43">
        <v>0</v>
      </c>
      <c r="AB92" s="43">
        <v>3</v>
      </c>
      <c r="AC92" s="43">
        <v>2</v>
      </c>
      <c r="AD92" s="43">
        <v>1</v>
      </c>
      <c r="AE92" s="43">
        <v>2</v>
      </c>
      <c r="AF92" s="43">
        <v>0</v>
      </c>
      <c r="AG92" s="43">
        <v>0</v>
      </c>
      <c r="AH92" s="43">
        <v>1</v>
      </c>
      <c r="AI92" s="43">
        <v>0</v>
      </c>
      <c r="AJ92" s="43">
        <v>0</v>
      </c>
      <c r="AK92" s="43">
        <v>0</v>
      </c>
      <c r="AL92" s="43">
        <v>0</v>
      </c>
      <c r="AM92" s="43">
        <v>0</v>
      </c>
      <c r="AN92" s="43">
        <v>0</v>
      </c>
    </row>
    <row r="93" spans="1:40" x14ac:dyDescent="0.2">
      <c r="A93">
        <v>82</v>
      </c>
      <c r="B93" s="97">
        <v>5.6250000000000001E-2</v>
      </c>
      <c r="C93">
        <f t="shared" ca="1" si="3"/>
        <v>0</v>
      </c>
      <c r="D93">
        <f t="shared" si="4"/>
        <v>208</v>
      </c>
      <c r="E93">
        <f>IF(appliances!$D$46="YES",light_sim_data!B93,0)</f>
        <v>0</v>
      </c>
      <c r="F93">
        <f t="shared" si="5"/>
        <v>208</v>
      </c>
      <c r="H93" s="43">
        <v>0</v>
      </c>
      <c r="I93" s="43">
        <v>180</v>
      </c>
      <c r="J93" s="43">
        <v>0</v>
      </c>
      <c r="K93" s="43">
        <v>0</v>
      </c>
      <c r="L93" s="43">
        <v>0</v>
      </c>
      <c r="M93" s="43">
        <v>2</v>
      </c>
      <c r="N93" s="43">
        <v>2</v>
      </c>
      <c r="O93" s="43">
        <v>1</v>
      </c>
      <c r="P93" s="43">
        <v>9</v>
      </c>
      <c r="Q93" s="43">
        <v>0</v>
      </c>
      <c r="R93" s="43">
        <v>0</v>
      </c>
      <c r="S93" s="43">
        <v>0</v>
      </c>
      <c r="T93" s="43">
        <v>0</v>
      </c>
      <c r="U93" s="43">
        <v>0</v>
      </c>
      <c r="V93" s="43">
        <v>3</v>
      </c>
      <c r="W93" s="43">
        <v>0</v>
      </c>
      <c r="X93" s="43">
        <v>0</v>
      </c>
      <c r="Y93" s="43">
        <v>2</v>
      </c>
      <c r="Z93" s="43">
        <v>0</v>
      </c>
      <c r="AA93" s="43">
        <v>0</v>
      </c>
      <c r="AB93" s="43">
        <v>3</v>
      </c>
      <c r="AC93" s="43">
        <v>2</v>
      </c>
      <c r="AD93" s="43">
        <v>1</v>
      </c>
      <c r="AE93" s="43">
        <v>2</v>
      </c>
      <c r="AF93" s="43">
        <v>0</v>
      </c>
      <c r="AG93" s="43">
        <v>0</v>
      </c>
      <c r="AH93" s="43">
        <v>1</v>
      </c>
      <c r="AI93" s="43">
        <v>0</v>
      </c>
      <c r="AJ93" s="43">
        <v>0</v>
      </c>
      <c r="AK93" s="43">
        <v>0</v>
      </c>
      <c r="AL93" s="43">
        <v>0</v>
      </c>
      <c r="AM93" s="43">
        <v>0</v>
      </c>
      <c r="AN93" s="43">
        <v>0</v>
      </c>
    </row>
    <row r="94" spans="1:40" x14ac:dyDescent="0.2">
      <c r="A94">
        <v>83</v>
      </c>
      <c r="B94" s="97">
        <v>5.6944444444444402E-2</v>
      </c>
      <c r="C94">
        <f t="shared" ca="1" si="3"/>
        <v>0</v>
      </c>
      <c r="D94">
        <f t="shared" si="4"/>
        <v>208</v>
      </c>
      <c r="E94">
        <f>IF(appliances!$D$46="YES",light_sim_data!B94,0)</f>
        <v>0</v>
      </c>
      <c r="F94">
        <f t="shared" si="5"/>
        <v>208</v>
      </c>
      <c r="H94" s="43">
        <v>0</v>
      </c>
      <c r="I94" s="43">
        <v>180</v>
      </c>
      <c r="J94" s="43">
        <v>0</v>
      </c>
      <c r="K94" s="43">
        <v>0</v>
      </c>
      <c r="L94" s="43">
        <v>0</v>
      </c>
      <c r="M94" s="43">
        <v>2</v>
      </c>
      <c r="N94" s="43">
        <v>2</v>
      </c>
      <c r="O94" s="43">
        <v>1</v>
      </c>
      <c r="P94" s="43">
        <v>9</v>
      </c>
      <c r="Q94" s="43">
        <v>0</v>
      </c>
      <c r="R94" s="43">
        <v>0</v>
      </c>
      <c r="S94" s="43">
        <v>0</v>
      </c>
      <c r="T94" s="43">
        <v>0</v>
      </c>
      <c r="U94" s="43">
        <v>0</v>
      </c>
      <c r="V94" s="43">
        <v>3</v>
      </c>
      <c r="W94" s="43">
        <v>0</v>
      </c>
      <c r="X94" s="43">
        <v>0</v>
      </c>
      <c r="Y94" s="43">
        <v>2</v>
      </c>
      <c r="Z94" s="43">
        <v>0</v>
      </c>
      <c r="AA94" s="43">
        <v>0</v>
      </c>
      <c r="AB94" s="43">
        <v>3</v>
      </c>
      <c r="AC94" s="43">
        <v>2</v>
      </c>
      <c r="AD94" s="43">
        <v>1</v>
      </c>
      <c r="AE94" s="43">
        <v>2</v>
      </c>
      <c r="AF94" s="43">
        <v>0</v>
      </c>
      <c r="AG94" s="43">
        <v>0</v>
      </c>
      <c r="AH94" s="43">
        <v>1</v>
      </c>
      <c r="AI94" s="43">
        <v>0</v>
      </c>
      <c r="AJ94" s="43">
        <v>0</v>
      </c>
      <c r="AK94" s="43">
        <v>0</v>
      </c>
      <c r="AL94" s="43">
        <v>0</v>
      </c>
      <c r="AM94" s="43">
        <v>0</v>
      </c>
      <c r="AN94" s="43">
        <v>0</v>
      </c>
    </row>
    <row r="95" spans="1:40" x14ac:dyDescent="0.2">
      <c r="A95">
        <v>84</v>
      </c>
      <c r="B95" s="97">
        <v>5.7638888888888899E-2</v>
      </c>
      <c r="C95">
        <f t="shared" ca="1" si="3"/>
        <v>0</v>
      </c>
      <c r="D95">
        <f t="shared" si="4"/>
        <v>208</v>
      </c>
      <c r="E95">
        <f>IF(appliances!$D$46="YES",light_sim_data!B95,0)</f>
        <v>0</v>
      </c>
      <c r="F95">
        <f t="shared" si="5"/>
        <v>208</v>
      </c>
      <c r="H95" s="43">
        <v>0</v>
      </c>
      <c r="I95" s="43">
        <v>180</v>
      </c>
      <c r="J95" s="43">
        <v>0</v>
      </c>
      <c r="K95" s="43">
        <v>0</v>
      </c>
      <c r="L95" s="43">
        <v>0</v>
      </c>
      <c r="M95" s="43">
        <v>2</v>
      </c>
      <c r="N95" s="43">
        <v>2</v>
      </c>
      <c r="O95" s="43">
        <v>1</v>
      </c>
      <c r="P95" s="43">
        <v>9</v>
      </c>
      <c r="Q95" s="43">
        <v>0</v>
      </c>
      <c r="R95" s="43">
        <v>0</v>
      </c>
      <c r="S95" s="43">
        <v>0</v>
      </c>
      <c r="T95" s="43">
        <v>0</v>
      </c>
      <c r="U95" s="43">
        <v>0</v>
      </c>
      <c r="V95" s="43">
        <v>3</v>
      </c>
      <c r="W95" s="43">
        <v>0</v>
      </c>
      <c r="X95" s="43">
        <v>0</v>
      </c>
      <c r="Y95" s="43">
        <v>2</v>
      </c>
      <c r="Z95" s="43">
        <v>0</v>
      </c>
      <c r="AA95" s="43">
        <v>0</v>
      </c>
      <c r="AB95" s="43">
        <v>3</v>
      </c>
      <c r="AC95" s="43">
        <v>2</v>
      </c>
      <c r="AD95" s="43">
        <v>1</v>
      </c>
      <c r="AE95" s="43">
        <v>2</v>
      </c>
      <c r="AF95" s="43">
        <v>0</v>
      </c>
      <c r="AG95" s="43">
        <v>0</v>
      </c>
      <c r="AH95" s="43">
        <v>1</v>
      </c>
      <c r="AI95" s="43">
        <v>0</v>
      </c>
      <c r="AJ95" s="43">
        <v>0</v>
      </c>
      <c r="AK95" s="43">
        <v>0</v>
      </c>
      <c r="AL95" s="43">
        <v>0</v>
      </c>
      <c r="AM95" s="43">
        <v>0</v>
      </c>
      <c r="AN95" s="43">
        <v>0</v>
      </c>
    </row>
    <row r="96" spans="1:40" x14ac:dyDescent="0.2">
      <c r="A96">
        <v>85</v>
      </c>
      <c r="B96" s="97">
        <v>5.83333333333333E-2</v>
      </c>
      <c r="C96">
        <f t="shared" ca="1" si="3"/>
        <v>0</v>
      </c>
      <c r="D96">
        <f t="shared" si="4"/>
        <v>28</v>
      </c>
      <c r="E96">
        <f>IF(appliances!$D$46="YES",light_sim_data!B96,0)</f>
        <v>0</v>
      </c>
      <c r="F96">
        <f t="shared" si="5"/>
        <v>28</v>
      </c>
      <c r="H96" s="43">
        <v>0</v>
      </c>
      <c r="I96" s="43">
        <v>0</v>
      </c>
      <c r="J96" s="43">
        <v>0</v>
      </c>
      <c r="K96" s="43">
        <v>0</v>
      </c>
      <c r="L96" s="43">
        <v>0</v>
      </c>
      <c r="M96" s="43">
        <v>2</v>
      </c>
      <c r="N96" s="43">
        <v>2</v>
      </c>
      <c r="O96" s="43">
        <v>1</v>
      </c>
      <c r="P96" s="43">
        <v>9</v>
      </c>
      <c r="Q96" s="43">
        <v>0</v>
      </c>
      <c r="R96" s="43">
        <v>0</v>
      </c>
      <c r="S96" s="43">
        <v>0</v>
      </c>
      <c r="T96" s="43">
        <v>0</v>
      </c>
      <c r="U96" s="43">
        <v>0</v>
      </c>
      <c r="V96" s="43">
        <v>3</v>
      </c>
      <c r="W96" s="43">
        <v>0</v>
      </c>
      <c r="X96" s="43">
        <v>0</v>
      </c>
      <c r="Y96" s="43">
        <v>2</v>
      </c>
      <c r="Z96" s="43">
        <v>0</v>
      </c>
      <c r="AA96" s="43">
        <v>0</v>
      </c>
      <c r="AB96" s="43">
        <v>3</v>
      </c>
      <c r="AC96" s="43">
        <v>2</v>
      </c>
      <c r="AD96" s="43">
        <v>1</v>
      </c>
      <c r="AE96" s="43">
        <v>2</v>
      </c>
      <c r="AF96" s="43">
        <v>0</v>
      </c>
      <c r="AG96" s="43">
        <v>0</v>
      </c>
      <c r="AH96" s="43">
        <v>1</v>
      </c>
      <c r="AI96" s="43">
        <v>0</v>
      </c>
      <c r="AJ96" s="43">
        <v>0</v>
      </c>
      <c r="AK96" s="43">
        <v>0</v>
      </c>
      <c r="AL96" s="43">
        <v>0</v>
      </c>
      <c r="AM96" s="43">
        <v>0</v>
      </c>
      <c r="AN96" s="43">
        <v>0</v>
      </c>
    </row>
    <row r="97" spans="1:40" x14ac:dyDescent="0.2">
      <c r="A97">
        <v>86</v>
      </c>
      <c r="B97" s="97">
        <v>5.9027777777777797E-2</v>
      </c>
      <c r="C97">
        <f t="shared" ca="1" si="3"/>
        <v>0</v>
      </c>
      <c r="D97">
        <f t="shared" si="4"/>
        <v>28</v>
      </c>
      <c r="E97">
        <f>IF(appliances!$D$46="YES",light_sim_data!B97,0)</f>
        <v>0</v>
      </c>
      <c r="F97">
        <f t="shared" si="5"/>
        <v>28</v>
      </c>
      <c r="H97" s="43">
        <v>0</v>
      </c>
      <c r="I97" s="43">
        <v>0</v>
      </c>
      <c r="J97" s="43">
        <v>0</v>
      </c>
      <c r="K97" s="43">
        <v>0</v>
      </c>
      <c r="L97" s="43">
        <v>0</v>
      </c>
      <c r="M97" s="43">
        <v>2</v>
      </c>
      <c r="N97" s="43">
        <v>2</v>
      </c>
      <c r="O97" s="43">
        <v>1</v>
      </c>
      <c r="P97" s="43">
        <v>9</v>
      </c>
      <c r="Q97" s="43">
        <v>0</v>
      </c>
      <c r="R97" s="43">
        <v>0</v>
      </c>
      <c r="S97" s="43">
        <v>0</v>
      </c>
      <c r="T97" s="43">
        <v>0</v>
      </c>
      <c r="U97" s="43">
        <v>0</v>
      </c>
      <c r="V97" s="43">
        <v>3</v>
      </c>
      <c r="W97" s="43">
        <v>0</v>
      </c>
      <c r="X97" s="43">
        <v>0</v>
      </c>
      <c r="Y97" s="43">
        <v>2</v>
      </c>
      <c r="Z97" s="43">
        <v>0</v>
      </c>
      <c r="AA97" s="43">
        <v>0</v>
      </c>
      <c r="AB97" s="43">
        <v>3</v>
      </c>
      <c r="AC97" s="43">
        <v>2</v>
      </c>
      <c r="AD97" s="43">
        <v>1</v>
      </c>
      <c r="AE97" s="43">
        <v>2</v>
      </c>
      <c r="AF97" s="43">
        <v>0</v>
      </c>
      <c r="AG97" s="43">
        <v>0</v>
      </c>
      <c r="AH97" s="43">
        <v>1</v>
      </c>
      <c r="AI97" s="43">
        <v>0</v>
      </c>
      <c r="AJ97" s="43">
        <v>0</v>
      </c>
      <c r="AK97" s="43">
        <v>0</v>
      </c>
      <c r="AL97" s="43">
        <v>0</v>
      </c>
      <c r="AM97" s="43">
        <v>0</v>
      </c>
      <c r="AN97" s="43">
        <v>0</v>
      </c>
    </row>
    <row r="98" spans="1:40" x14ac:dyDescent="0.2">
      <c r="A98">
        <v>87</v>
      </c>
      <c r="B98" s="97">
        <v>5.9722222222222197E-2</v>
      </c>
      <c r="C98">
        <f t="shared" ca="1" si="3"/>
        <v>0</v>
      </c>
      <c r="D98">
        <f t="shared" si="4"/>
        <v>28</v>
      </c>
      <c r="E98">
        <f>IF(appliances!$D$46="YES",light_sim_data!B98,0)</f>
        <v>0</v>
      </c>
      <c r="F98">
        <f t="shared" si="5"/>
        <v>28</v>
      </c>
      <c r="H98" s="43">
        <v>0</v>
      </c>
      <c r="I98" s="43">
        <v>0</v>
      </c>
      <c r="J98" s="43">
        <v>0</v>
      </c>
      <c r="K98" s="43">
        <v>0</v>
      </c>
      <c r="L98" s="43">
        <v>0</v>
      </c>
      <c r="M98" s="43">
        <v>2</v>
      </c>
      <c r="N98" s="43">
        <v>2</v>
      </c>
      <c r="O98" s="43">
        <v>1</v>
      </c>
      <c r="P98" s="43">
        <v>9</v>
      </c>
      <c r="Q98" s="43">
        <v>0</v>
      </c>
      <c r="R98" s="43">
        <v>0</v>
      </c>
      <c r="S98" s="43">
        <v>0</v>
      </c>
      <c r="T98" s="43">
        <v>0</v>
      </c>
      <c r="U98" s="43">
        <v>0</v>
      </c>
      <c r="V98" s="43">
        <v>3</v>
      </c>
      <c r="W98" s="43">
        <v>0</v>
      </c>
      <c r="X98" s="43">
        <v>0</v>
      </c>
      <c r="Y98" s="43">
        <v>2</v>
      </c>
      <c r="Z98" s="43">
        <v>0</v>
      </c>
      <c r="AA98" s="43">
        <v>0</v>
      </c>
      <c r="AB98" s="43">
        <v>3</v>
      </c>
      <c r="AC98" s="43">
        <v>2</v>
      </c>
      <c r="AD98" s="43">
        <v>1</v>
      </c>
      <c r="AE98" s="43">
        <v>2</v>
      </c>
      <c r="AF98" s="43">
        <v>0</v>
      </c>
      <c r="AG98" s="43">
        <v>0</v>
      </c>
      <c r="AH98" s="43">
        <v>1</v>
      </c>
      <c r="AI98" s="43">
        <v>0</v>
      </c>
      <c r="AJ98" s="43">
        <v>0</v>
      </c>
      <c r="AK98" s="43">
        <v>0</v>
      </c>
      <c r="AL98" s="43">
        <v>0</v>
      </c>
      <c r="AM98" s="43">
        <v>0</v>
      </c>
      <c r="AN98" s="43">
        <v>0</v>
      </c>
    </row>
    <row r="99" spans="1:40" x14ac:dyDescent="0.2">
      <c r="A99">
        <v>88</v>
      </c>
      <c r="B99" s="97">
        <v>6.0416666666666702E-2</v>
      </c>
      <c r="C99">
        <f t="shared" ca="1" si="3"/>
        <v>0</v>
      </c>
      <c r="D99">
        <f t="shared" si="4"/>
        <v>28</v>
      </c>
      <c r="E99">
        <f>IF(appliances!$D$46="YES",light_sim_data!B99,0)</f>
        <v>0</v>
      </c>
      <c r="F99">
        <f t="shared" si="5"/>
        <v>28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2</v>
      </c>
      <c r="N99" s="43">
        <v>2</v>
      </c>
      <c r="O99" s="43">
        <v>1</v>
      </c>
      <c r="P99" s="43">
        <v>9</v>
      </c>
      <c r="Q99" s="43">
        <v>0</v>
      </c>
      <c r="R99" s="43">
        <v>0</v>
      </c>
      <c r="S99" s="43">
        <v>0</v>
      </c>
      <c r="T99" s="43">
        <v>0</v>
      </c>
      <c r="U99" s="43">
        <v>0</v>
      </c>
      <c r="V99" s="43">
        <v>3</v>
      </c>
      <c r="W99" s="43">
        <v>0</v>
      </c>
      <c r="X99" s="43">
        <v>0</v>
      </c>
      <c r="Y99" s="43">
        <v>2</v>
      </c>
      <c r="Z99" s="43">
        <v>0</v>
      </c>
      <c r="AA99" s="43">
        <v>0</v>
      </c>
      <c r="AB99" s="43">
        <v>3</v>
      </c>
      <c r="AC99" s="43">
        <v>2</v>
      </c>
      <c r="AD99" s="43">
        <v>1</v>
      </c>
      <c r="AE99" s="43">
        <v>2</v>
      </c>
      <c r="AF99" s="43">
        <v>0</v>
      </c>
      <c r="AG99" s="43">
        <v>0</v>
      </c>
      <c r="AH99" s="43">
        <v>1</v>
      </c>
      <c r="AI99" s="43">
        <v>0</v>
      </c>
      <c r="AJ99" s="43">
        <v>0</v>
      </c>
      <c r="AK99" s="43">
        <v>0</v>
      </c>
      <c r="AL99" s="43">
        <v>0</v>
      </c>
      <c r="AM99" s="43">
        <v>0</v>
      </c>
      <c r="AN99" s="43">
        <v>0</v>
      </c>
    </row>
    <row r="100" spans="1:40" x14ac:dyDescent="0.2">
      <c r="A100">
        <v>89</v>
      </c>
      <c r="B100" s="97">
        <v>6.1111111111111102E-2</v>
      </c>
      <c r="C100">
        <f t="shared" ca="1" si="3"/>
        <v>0</v>
      </c>
      <c r="D100">
        <f t="shared" si="4"/>
        <v>28</v>
      </c>
      <c r="E100">
        <f>IF(appliances!$D$46="YES",light_sim_data!B100,0)</f>
        <v>0</v>
      </c>
      <c r="F100">
        <f t="shared" si="5"/>
        <v>28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2</v>
      </c>
      <c r="N100" s="43">
        <v>2</v>
      </c>
      <c r="O100" s="43">
        <v>1</v>
      </c>
      <c r="P100" s="43">
        <v>9</v>
      </c>
      <c r="Q100" s="43">
        <v>0</v>
      </c>
      <c r="R100" s="43">
        <v>0</v>
      </c>
      <c r="S100" s="43">
        <v>0</v>
      </c>
      <c r="T100" s="43">
        <v>0</v>
      </c>
      <c r="U100" s="43">
        <v>0</v>
      </c>
      <c r="V100" s="43">
        <v>3</v>
      </c>
      <c r="W100" s="43">
        <v>0</v>
      </c>
      <c r="X100" s="43">
        <v>0</v>
      </c>
      <c r="Y100" s="43">
        <v>2</v>
      </c>
      <c r="Z100" s="43">
        <v>0</v>
      </c>
      <c r="AA100" s="43">
        <v>0</v>
      </c>
      <c r="AB100" s="43">
        <v>3</v>
      </c>
      <c r="AC100" s="43">
        <v>2</v>
      </c>
      <c r="AD100" s="43">
        <v>1</v>
      </c>
      <c r="AE100" s="43">
        <v>2</v>
      </c>
      <c r="AF100" s="43">
        <v>0</v>
      </c>
      <c r="AG100" s="43">
        <v>0</v>
      </c>
      <c r="AH100" s="43">
        <v>1</v>
      </c>
      <c r="AI100" s="43">
        <v>0</v>
      </c>
      <c r="AJ100" s="43">
        <v>0</v>
      </c>
      <c r="AK100" s="43">
        <v>0</v>
      </c>
      <c r="AL100" s="43">
        <v>0</v>
      </c>
      <c r="AM100" s="43">
        <v>0</v>
      </c>
      <c r="AN100" s="43">
        <v>0</v>
      </c>
    </row>
    <row r="101" spans="1:40" x14ac:dyDescent="0.2">
      <c r="A101">
        <v>90</v>
      </c>
      <c r="B101" s="97">
        <v>6.18055555555556E-2</v>
      </c>
      <c r="C101">
        <f t="shared" ca="1" si="3"/>
        <v>0</v>
      </c>
      <c r="D101">
        <f t="shared" si="4"/>
        <v>28</v>
      </c>
      <c r="E101">
        <f>IF(appliances!$D$46="YES",light_sim_data!B101,0)</f>
        <v>0</v>
      </c>
      <c r="F101">
        <f t="shared" si="5"/>
        <v>28</v>
      </c>
      <c r="H101" s="43">
        <v>0</v>
      </c>
      <c r="I101" s="43">
        <v>0</v>
      </c>
      <c r="J101" s="43">
        <v>0</v>
      </c>
      <c r="K101" s="43">
        <v>0</v>
      </c>
      <c r="L101" s="43">
        <v>0</v>
      </c>
      <c r="M101" s="43">
        <v>2</v>
      </c>
      <c r="N101" s="43">
        <v>2</v>
      </c>
      <c r="O101" s="43">
        <v>1</v>
      </c>
      <c r="P101" s="43">
        <v>9</v>
      </c>
      <c r="Q101" s="43">
        <v>0</v>
      </c>
      <c r="R101" s="43">
        <v>0</v>
      </c>
      <c r="S101" s="43">
        <v>0</v>
      </c>
      <c r="T101" s="43">
        <v>0</v>
      </c>
      <c r="U101" s="43">
        <v>0</v>
      </c>
      <c r="V101" s="43">
        <v>3</v>
      </c>
      <c r="W101" s="43">
        <v>0</v>
      </c>
      <c r="X101" s="43">
        <v>0</v>
      </c>
      <c r="Y101" s="43">
        <v>2</v>
      </c>
      <c r="Z101" s="43">
        <v>0</v>
      </c>
      <c r="AA101" s="43">
        <v>0</v>
      </c>
      <c r="AB101" s="43">
        <v>3</v>
      </c>
      <c r="AC101" s="43">
        <v>2</v>
      </c>
      <c r="AD101" s="43">
        <v>1</v>
      </c>
      <c r="AE101" s="43">
        <v>2</v>
      </c>
      <c r="AF101" s="43">
        <v>0</v>
      </c>
      <c r="AG101" s="43">
        <v>0</v>
      </c>
      <c r="AH101" s="43">
        <v>1</v>
      </c>
      <c r="AI101" s="43">
        <v>0</v>
      </c>
      <c r="AJ101" s="43">
        <v>0</v>
      </c>
      <c r="AK101" s="43">
        <v>0</v>
      </c>
      <c r="AL101" s="43">
        <v>0</v>
      </c>
      <c r="AM101" s="43">
        <v>0</v>
      </c>
      <c r="AN101" s="43">
        <v>0</v>
      </c>
    </row>
    <row r="102" spans="1:40" x14ac:dyDescent="0.2">
      <c r="A102">
        <v>91</v>
      </c>
      <c r="B102" s="97">
        <v>6.25E-2</v>
      </c>
      <c r="C102">
        <f t="shared" ca="1" si="3"/>
        <v>0</v>
      </c>
      <c r="D102">
        <f t="shared" si="4"/>
        <v>28</v>
      </c>
      <c r="E102">
        <f>IF(appliances!$D$46="YES",light_sim_data!B102,0)</f>
        <v>0</v>
      </c>
      <c r="F102">
        <f t="shared" si="5"/>
        <v>28</v>
      </c>
      <c r="H102" s="43">
        <v>0</v>
      </c>
      <c r="I102" s="43">
        <v>0</v>
      </c>
      <c r="J102" s="43">
        <v>0</v>
      </c>
      <c r="K102" s="43">
        <v>0</v>
      </c>
      <c r="L102" s="43">
        <v>0</v>
      </c>
      <c r="M102" s="43">
        <v>2</v>
      </c>
      <c r="N102" s="43">
        <v>2</v>
      </c>
      <c r="O102" s="43">
        <v>1</v>
      </c>
      <c r="P102" s="43">
        <v>9</v>
      </c>
      <c r="Q102" s="43">
        <v>0</v>
      </c>
      <c r="R102" s="43">
        <v>0</v>
      </c>
      <c r="S102" s="43">
        <v>0</v>
      </c>
      <c r="T102" s="43">
        <v>0</v>
      </c>
      <c r="U102" s="43">
        <v>0</v>
      </c>
      <c r="V102" s="43">
        <v>3</v>
      </c>
      <c r="W102" s="43">
        <v>0</v>
      </c>
      <c r="X102" s="43">
        <v>0</v>
      </c>
      <c r="Y102" s="43">
        <v>2</v>
      </c>
      <c r="Z102" s="43">
        <v>0</v>
      </c>
      <c r="AA102" s="43">
        <v>0</v>
      </c>
      <c r="AB102" s="43">
        <v>3</v>
      </c>
      <c r="AC102" s="43">
        <v>2</v>
      </c>
      <c r="AD102" s="43">
        <v>1</v>
      </c>
      <c r="AE102" s="43">
        <v>2</v>
      </c>
      <c r="AF102" s="43">
        <v>0</v>
      </c>
      <c r="AG102" s="43">
        <v>0</v>
      </c>
      <c r="AH102" s="43">
        <v>1</v>
      </c>
      <c r="AI102" s="43">
        <v>0</v>
      </c>
      <c r="AJ102" s="43">
        <v>0</v>
      </c>
      <c r="AK102" s="43">
        <v>0</v>
      </c>
      <c r="AL102" s="43">
        <v>0</v>
      </c>
      <c r="AM102" s="43">
        <v>0</v>
      </c>
      <c r="AN102" s="43">
        <v>0</v>
      </c>
    </row>
    <row r="103" spans="1:40" x14ac:dyDescent="0.2">
      <c r="A103">
        <v>92</v>
      </c>
      <c r="B103" s="97">
        <v>6.31944444444444E-2</v>
      </c>
      <c r="C103">
        <f t="shared" ca="1" si="3"/>
        <v>0</v>
      </c>
      <c r="D103">
        <f t="shared" si="4"/>
        <v>28</v>
      </c>
      <c r="E103">
        <f>IF(appliances!$D$46="YES",light_sim_data!B103,0)</f>
        <v>0</v>
      </c>
      <c r="F103">
        <f t="shared" si="5"/>
        <v>28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2</v>
      </c>
      <c r="N103" s="43">
        <v>2</v>
      </c>
      <c r="O103" s="43">
        <v>1</v>
      </c>
      <c r="P103" s="43">
        <v>9</v>
      </c>
      <c r="Q103" s="43">
        <v>0</v>
      </c>
      <c r="R103" s="43">
        <v>0</v>
      </c>
      <c r="S103" s="43">
        <v>0</v>
      </c>
      <c r="T103" s="43">
        <v>0</v>
      </c>
      <c r="U103" s="43">
        <v>0</v>
      </c>
      <c r="V103" s="43">
        <v>3</v>
      </c>
      <c r="W103" s="43">
        <v>0</v>
      </c>
      <c r="X103" s="43">
        <v>0</v>
      </c>
      <c r="Y103" s="43">
        <v>2</v>
      </c>
      <c r="Z103" s="43">
        <v>0</v>
      </c>
      <c r="AA103" s="43">
        <v>0</v>
      </c>
      <c r="AB103" s="43">
        <v>3</v>
      </c>
      <c r="AC103" s="43">
        <v>2</v>
      </c>
      <c r="AD103" s="43">
        <v>1</v>
      </c>
      <c r="AE103" s="43">
        <v>2</v>
      </c>
      <c r="AF103" s="43">
        <v>0</v>
      </c>
      <c r="AG103" s="43">
        <v>0</v>
      </c>
      <c r="AH103" s="43">
        <v>1</v>
      </c>
      <c r="AI103" s="43">
        <v>0</v>
      </c>
      <c r="AJ103" s="43">
        <v>0</v>
      </c>
      <c r="AK103" s="43">
        <v>0</v>
      </c>
      <c r="AL103" s="43">
        <v>0</v>
      </c>
      <c r="AM103" s="43">
        <v>0</v>
      </c>
      <c r="AN103" s="43">
        <v>0</v>
      </c>
    </row>
    <row r="104" spans="1:40" x14ac:dyDescent="0.2">
      <c r="A104">
        <v>93</v>
      </c>
      <c r="B104" s="97">
        <v>6.3888888888888898E-2</v>
      </c>
      <c r="C104">
        <f t="shared" ca="1" si="3"/>
        <v>0</v>
      </c>
      <c r="D104">
        <f t="shared" si="4"/>
        <v>28</v>
      </c>
      <c r="E104">
        <f>IF(appliances!$D$46="YES",light_sim_data!B104,0)</f>
        <v>0</v>
      </c>
      <c r="F104">
        <f t="shared" si="5"/>
        <v>28</v>
      </c>
      <c r="H104" s="43">
        <v>0</v>
      </c>
      <c r="I104" s="43">
        <v>0</v>
      </c>
      <c r="J104" s="43">
        <v>0</v>
      </c>
      <c r="K104" s="43">
        <v>0</v>
      </c>
      <c r="L104" s="43">
        <v>0</v>
      </c>
      <c r="M104" s="43">
        <v>2</v>
      </c>
      <c r="N104" s="43">
        <v>2</v>
      </c>
      <c r="O104" s="43">
        <v>1</v>
      </c>
      <c r="P104" s="43">
        <v>9</v>
      </c>
      <c r="Q104" s="43">
        <v>0</v>
      </c>
      <c r="R104" s="43">
        <v>0</v>
      </c>
      <c r="S104" s="43">
        <v>0</v>
      </c>
      <c r="T104" s="43">
        <v>0</v>
      </c>
      <c r="U104" s="43">
        <v>0</v>
      </c>
      <c r="V104" s="43">
        <v>3</v>
      </c>
      <c r="W104" s="43">
        <v>0</v>
      </c>
      <c r="X104" s="43">
        <v>0</v>
      </c>
      <c r="Y104" s="43">
        <v>2</v>
      </c>
      <c r="Z104" s="43">
        <v>0</v>
      </c>
      <c r="AA104" s="43">
        <v>0</v>
      </c>
      <c r="AB104" s="43">
        <v>3</v>
      </c>
      <c r="AC104" s="43">
        <v>2</v>
      </c>
      <c r="AD104" s="43">
        <v>1</v>
      </c>
      <c r="AE104" s="43">
        <v>2</v>
      </c>
      <c r="AF104" s="43">
        <v>0</v>
      </c>
      <c r="AG104" s="43">
        <v>0</v>
      </c>
      <c r="AH104" s="43">
        <v>1</v>
      </c>
      <c r="AI104" s="43">
        <v>0</v>
      </c>
      <c r="AJ104" s="43">
        <v>0</v>
      </c>
      <c r="AK104" s="43">
        <v>0</v>
      </c>
      <c r="AL104" s="43">
        <v>0</v>
      </c>
      <c r="AM104" s="43">
        <v>0</v>
      </c>
      <c r="AN104" s="43">
        <v>0</v>
      </c>
    </row>
    <row r="105" spans="1:40" x14ac:dyDescent="0.2">
      <c r="A105">
        <v>94</v>
      </c>
      <c r="B105" s="97">
        <v>6.4583333333333298E-2</v>
      </c>
      <c r="C105">
        <f t="shared" ca="1" si="3"/>
        <v>0</v>
      </c>
      <c r="D105">
        <f t="shared" si="4"/>
        <v>28</v>
      </c>
      <c r="E105">
        <f>IF(appliances!$D$46="YES",light_sim_data!B105,0)</f>
        <v>0</v>
      </c>
      <c r="F105">
        <f t="shared" si="5"/>
        <v>28</v>
      </c>
      <c r="H105" s="43">
        <v>0</v>
      </c>
      <c r="I105" s="43">
        <v>0</v>
      </c>
      <c r="J105" s="43">
        <v>0</v>
      </c>
      <c r="K105" s="43">
        <v>0</v>
      </c>
      <c r="L105" s="43">
        <v>0</v>
      </c>
      <c r="M105" s="43">
        <v>2</v>
      </c>
      <c r="N105" s="43">
        <v>2</v>
      </c>
      <c r="O105" s="43">
        <v>1</v>
      </c>
      <c r="P105" s="43">
        <v>9</v>
      </c>
      <c r="Q105" s="43">
        <v>0</v>
      </c>
      <c r="R105" s="43">
        <v>0</v>
      </c>
      <c r="S105" s="43">
        <v>0</v>
      </c>
      <c r="T105" s="43">
        <v>0</v>
      </c>
      <c r="U105" s="43">
        <v>0</v>
      </c>
      <c r="V105" s="43">
        <v>3</v>
      </c>
      <c r="W105" s="43">
        <v>0</v>
      </c>
      <c r="X105" s="43">
        <v>0</v>
      </c>
      <c r="Y105" s="43">
        <v>2</v>
      </c>
      <c r="Z105" s="43">
        <v>0</v>
      </c>
      <c r="AA105" s="43">
        <v>0</v>
      </c>
      <c r="AB105" s="43">
        <v>3</v>
      </c>
      <c r="AC105" s="43">
        <v>2</v>
      </c>
      <c r="AD105" s="43">
        <v>1</v>
      </c>
      <c r="AE105" s="43">
        <v>2</v>
      </c>
      <c r="AF105" s="43">
        <v>0</v>
      </c>
      <c r="AG105" s="43">
        <v>0</v>
      </c>
      <c r="AH105" s="43">
        <v>1</v>
      </c>
      <c r="AI105" s="43">
        <v>0</v>
      </c>
      <c r="AJ105" s="43">
        <v>0</v>
      </c>
      <c r="AK105" s="43">
        <v>0</v>
      </c>
      <c r="AL105" s="43">
        <v>0</v>
      </c>
      <c r="AM105" s="43">
        <v>0</v>
      </c>
      <c r="AN105" s="43">
        <v>0</v>
      </c>
    </row>
    <row r="106" spans="1:40" x14ac:dyDescent="0.2">
      <c r="A106">
        <v>95</v>
      </c>
      <c r="B106" s="97">
        <v>6.5277777777777796E-2</v>
      </c>
      <c r="C106">
        <f t="shared" ca="1" si="3"/>
        <v>0</v>
      </c>
      <c r="D106">
        <f t="shared" si="4"/>
        <v>28</v>
      </c>
      <c r="E106">
        <f>IF(appliances!$D$46="YES",light_sim_data!B106,0)</f>
        <v>0</v>
      </c>
      <c r="F106">
        <f t="shared" si="5"/>
        <v>28</v>
      </c>
      <c r="H106" s="43">
        <v>0</v>
      </c>
      <c r="I106" s="43">
        <v>0</v>
      </c>
      <c r="J106" s="43">
        <v>0</v>
      </c>
      <c r="K106" s="43">
        <v>0</v>
      </c>
      <c r="L106" s="43">
        <v>0</v>
      </c>
      <c r="M106" s="43">
        <v>2</v>
      </c>
      <c r="N106" s="43">
        <v>2</v>
      </c>
      <c r="O106" s="43">
        <v>1</v>
      </c>
      <c r="P106" s="43">
        <v>9</v>
      </c>
      <c r="Q106" s="43">
        <v>0</v>
      </c>
      <c r="R106" s="43">
        <v>0</v>
      </c>
      <c r="S106" s="43">
        <v>0</v>
      </c>
      <c r="T106" s="43">
        <v>0</v>
      </c>
      <c r="U106" s="43">
        <v>0</v>
      </c>
      <c r="V106" s="43">
        <v>3</v>
      </c>
      <c r="W106" s="43">
        <v>0</v>
      </c>
      <c r="X106" s="43">
        <v>0</v>
      </c>
      <c r="Y106" s="43">
        <v>2</v>
      </c>
      <c r="Z106" s="43">
        <v>0</v>
      </c>
      <c r="AA106" s="43">
        <v>0</v>
      </c>
      <c r="AB106" s="43">
        <v>3</v>
      </c>
      <c r="AC106" s="43">
        <v>2</v>
      </c>
      <c r="AD106" s="43">
        <v>1</v>
      </c>
      <c r="AE106" s="43">
        <v>2</v>
      </c>
      <c r="AF106" s="43">
        <v>0</v>
      </c>
      <c r="AG106" s="43">
        <v>0</v>
      </c>
      <c r="AH106" s="43">
        <v>1</v>
      </c>
      <c r="AI106" s="43">
        <v>0</v>
      </c>
      <c r="AJ106" s="43">
        <v>0</v>
      </c>
      <c r="AK106" s="43">
        <v>0</v>
      </c>
      <c r="AL106" s="43">
        <v>0</v>
      </c>
      <c r="AM106" s="43">
        <v>0</v>
      </c>
      <c r="AN106" s="43">
        <v>0</v>
      </c>
    </row>
    <row r="107" spans="1:40" x14ac:dyDescent="0.2">
      <c r="A107">
        <v>96</v>
      </c>
      <c r="B107" s="97">
        <v>6.5972222222222196E-2</v>
      </c>
      <c r="C107">
        <f t="shared" ca="1" si="3"/>
        <v>0</v>
      </c>
      <c r="D107">
        <f t="shared" si="4"/>
        <v>28</v>
      </c>
      <c r="E107">
        <f>IF(appliances!$D$46="YES",light_sim_data!B107,0)</f>
        <v>0</v>
      </c>
      <c r="F107">
        <f t="shared" si="5"/>
        <v>28</v>
      </c>
      <c r="H107" s="43">
        <v>0</v>
      </c>
      <c r="I107" s="43">
        <v>0</v>
      </c>
      <c r="J107" s="43">
        <v>0</v>
      </c>
      <c r="K107" s="43">
        <v>0</v>
      </c>
      <c r="L107" s="43">
        <v>0</v>
      </c>
      <c r="M107" s="43">
        <v>2</v>
      </c>
      <c r="N107" s="43">
        <v>2</v>
      </c>
      <c r="O107" s="43">
        <v>1</v>
      </c>
      <c r="P107" s="43">
        <v>9</v>
      </c>
      <c r="Q107" s="43">
        <v>0</v>
      </c>
      <c r="R107" s="43">
        <v>0</v>
      </c>
      <c r="S107" s="43">
        <v>0</v>
      </c>
      <c r="T107" s="43">
        <v>0</v>
      </c>
      <c r="U107" s="43">
        <v>0</v>
      </c>
      <c r="V107" s="43">
        <v>3</v>
      </c>
      <c r="W107" s="43">
        <v>0</v>
      </c>
      <c r="X107" s="43">
        <v>0</v>
      </c>
      <c r="Y107" s="43">
        <v>2</v>
      </c>
      <c r="Z107" s="43">
        <v>0</v>
      </c>
      <c r="AA107" s="43">
        <v>0</v>
      </c>
      <c r="AB107" s="43">
        <v>3</v>
      </c>
      <c r="AC107" s="43">
        <v>2</v>
      </c>
      <c r="AD107" s="43">
        <v>1</v>
      </c>
      <c r="AE107" s="43">
        <v>2</v>
      </c>
      <c r="AF107" s="43">
        <v>0</v>
      </c>
      <c r="AG107" s="43">
        <v>0</v>
      </c>
      <c r="AH107" s="43">
        <v>1</v>
      </c>
      <c r="AI107" s="43">
        <v>0</v>
      </c>
      <c r="AJ107" s="43">
        <v>0</v>
      </c>
      <c r="AK107" s="43">
        <v>0</v>
      </c>
      <c r="AL107" s="43">
        <v>0</v>
      </c>
      <c r="AM107" s="43">
        <v>0</v>
      </c>
      <c r="AN107" s="43">
        <v>0</v>
      </c>
    </row>
    <row r="108" spans="1:40" x14ac:dyDescent="0.2">
      <c r="A108">
        <v>97</v>
      </c>
      <c r="B108" s="97">
        <v>6.6666666666666693E-2</v>
      </c>
      <c r="C108">
        <f t="shared" ca="1" si="3"/>
        <v>0</v>
      </c>
      <c r="D108">
        <f t="shared" si="4"/>
        <v>28</v>
      </c>
      <c r="E108">
        <f>IF(appliances!$D$46="YES",light_sim_data!B108,0)</f>
        <v>0</v>
      </c>
      <c r="F108">
        <f t="shared" si="5"/>
        <v>28</v>
      </c>
      <c r="H108" s="43">
        <v>0</v>
      </c>
      <c r="I108" s="43">
        <v>0</v>
      </c>
      <c r="J108" s="43">
        <v>0</v>
      </c>
      <c r="K108" s="43">
        <v>0</v>
      </c>
      <c r="L108" s="43">
        <v>0</v>
      </c>
      <c r="M108" s="43">
        <v>2</v>
      </c>
      <c r="N108" s="43">
        <v>2</v>
      </c>
      <c r="O108" s="43">
        <v>1</v>
      </c>
      <c r="P108" s="43">
        <v>9</v>
      </c>
      <c r="Q108" s="43">
        <v>0</v>
      </c>
      <c r="R108" s="43">
        <v>0</v>
      </c>
      <c r="S108" s="43">
        <v>0</v>
      </c>
      <c r="T108" s="43">
        <v>0</v>
      </c>
      <c r="U108" s="43">
        <v>0</v>
      </c>
      <c r="V108" s="43">
        <v>3</v>
      </c>
      <c r="W108" s="43">
        <v>0</v>
      </c>
      <c r="X108" s="43">
        <v>0</v>
      </c>
      <c r="Y108" s="43">
        <v>2</v>
      </c>
      <c r="Z108" s="43">
        <v>0</v>
      </c>
      <c r="AA108" s="43">
        <v>0</v>
      </c>
      <c r="AB108" s="43">
        <v>3</v>
      </c>
      <c r="AC108" s="43">
        <v>2</v>
      </c>
      <c r="AD108" s="43">
        <v>1</v>
      </c>
      <c r="AE108" s="43">
        <v>2</v>
      </c>
      <c r="AF108" s="43">
        <v>0</v>
      </c>
      <c r="AG108" s="43">
        <v>0</v>
      </c>
      <c r="AH108" s="43">
        <v>1</v>
      </c>
      <c r="AI108" s="43">
        <v>0</v>
      </c>
      <c r="AJ108" s="43">
        <v>0</v>
      </c>
      <c r="AK108" s="43">
        <v>0</v>
      </c>
      <c r="AL108" s="43">
        <v>0</v>
      </c>
      <c r="AM108" s="43">
        <v>0</v>
      </c>
      <c r="AN108" s="43">
        <v>0</v>
      </c>
    </row>
    <row r="109" spans="1:40" x14ac:dyDescent="0.2">
      <c r="A109">
        <v>98</v>
      </c>
      <c r="B109" s="97">
        <v>6.7361111111111094E-2</v>
      </c>
      <c r="C109">
        <f t="shared" ca="1" si="3"/>
        <v>0</v>
      </c>
      <c r="D109">
        <f t="shared" si="4"/>
        <v>28</v>
      </c>
      <c r="E109">
        <f>IF(appliances!$D$46="YES",light_sim_data!B109,0)</f>
        <v>0</v>
      </c>
      <c r="F109">
        <f t="shared" si="5"/>
        <v>28</v>
      </c>
      <c r="H109" s="43">
        <v>0</v>
      </c>
      <c r="I109" s="43">
        <v>0</v>
      </c>
      <c r="J109" s="43">
        <v>0</v>
      </c>
      <c r="K109" s="43">
        <v>0</v>
      </c>
      <c r="L109" s="43">
        <v>0</v>
      </c>
      <c r="M109" s="43">
        <v>2</v>
      </c>
      <c r="N109" s="43">
        <v>2</v>
      </c>
      <c r="O109" s="43">
        <v>1</v>
      </c>
      <c r="P109" s="43">
        <v>9</v>
      </c>
      <c r="Q109" s="43">
        <v>0</v>
      </c>
      <c r="R109" s="43">
        <v>0</v>
      </c>
      <c r="S109" s="43">
        <v>0</v>
      </c>
      <c r="T109" s="43">
        <v>0</v>
      </c>
      <c r="U109" s="43">
        <v>0</v>
      </c>
      <c r="V109" s="43">
        <v>3</v>
      </c>
      <c r="W109" s="43">
        <v>0</v>
      </c>
      <c r="X109" s="43">
        <v>0</v>
      </c>
      <c r="Y109" s="43">
        <v>2</v>
      </c>
      <c r="Z109" s="43">
        <v>0</v>
      </c>
      <c r="AA109" s="43">
        <v>0</v>
      </c>
      <c r="AB109" s="43">
        <v>3</v>
      </c>
      <c r="AC109" s="43">
        <v>2</v>
      </c>
      <c r="AD109" s="43">
        <v>1</v>
      </c>
      <c r="AE109" s="43">
        <v>2</v>
      </c>
      <c r="AF109" s="43">
        <v>0</v>
      </c>
      <c r="AG109" s="43">
        <v>0</v>
      </c>
      <c r="AH109" s="43">
        <v>1</v>
      </c>
      <c r="AI109" s="43">
        <v>0</v>
      </c>
      <c r="AJ109" s="43">
        <v>0</v>
      </c>
      <c r="AK109" s="43">
        <v>0</v>
      </c>
      <c r="AL109" s="43">
        <v>0</v>
      </c>
      <c r="AM109" s="43">
        <v>0</v>
      </c>
      <c r="AN109" s="43">
        <v>0</v>
      </c>
    </row>
    <row r="110" spans="1:40" x14ac:dyDescent="0.2">
      <c r="A110">
        <v>99</v>
      </c>
      <c r="B110" s="97">
        <v>6.8055555555555605E-2</v>
      </c>
      <c r="C110">
        <f t="shared" ca="1" si="3"/>
        <v>0</v>
      </c>
      <c r="D110">
        <f t="shared" si="4"/>
        <v>28</v>
      </c>
      <c r="E110">
        <f>IF(appliances!$D$46="YES",light_sim_data!B110,0)</f>
        <v>0</v>
      </c>
      <c r="F110">
        <f t="shared" si="5"/>
        <v>28</v>
      </c>
      <c r="H110" s="43">
        <v>0</v>
      </c>
      <c r="I110" s="43">
        <v>0</v>
      </c>
      <c r="J110" s="43">
        <v>0</v>
      </c>
      <c r="K110" s="43">
        <v>0</v>
      </c>
      <c r="L110" s="43">
        <v>0</v>
      </c>
      <c r="M110" s="43">
        <v>2</v>
      </c>
      <c r="N110" s="43">
        <v>2</v>
      </c>
      <c r="O110" s="43">
        <v>1</v>
      </c>
      <c r="P110" s="43">
        <v>9</v>
      </c>
      <c r="Q110" s="43">
        <v>0</v>
      </c>
      <c r="R110" s="43">
        <v>0</v>
      </c>
      <c r="S110" s="43">
        <v>0</v>
      </c>
      <c r="T110" s="43">
        <v>0</v>
      </c>
      <c r="U110" s="43">
        <v>0</v>
      </c>
      <c r="V110" s="43">
        <v>3</v>
      </c>
      <c r="W110" s="43">
        <v>0</v>
      </c>
      <c r="X110" s="43">
        <v>0</v>
      </c>
      <c r="Y110" s="43">
        <v>2</v>
      </c>
      <c r="Z110" s="43">
        <v>0</v>
      </c>
      <c r="AA110" s="43">
        <v>0</v>
      </c>
      <c r="AB110" s="43">
        <v>3</v>
      </c>
      <c r="AC110" s="43">
        <v>2</v>
      </c>
      <c r="AD110" s="43">
        <v>1</v>
      </c>
      <c r="AE110" s="43">
        <v>2</v>
      </c>
      <c r="AF110" s="43">
        <v>0</v>
      </c>
      <c r="AG110" s="43">
        <v>0</v>
      </c>
      <c r="AH110" s="43">
        <v>1</v>
      </c>
      <c r="AI110" s="43">
        <v>0</v>
      </c>
      <c r="AJ110" s="43">
        <v>0</v>
      </c>
      <c r="AK110" s="43">
        <v>0</v>
      </c>
      <c r="AL110" s="43">
        <v>0</v>
      </c>
      <c r="AM110" s="43">
        <v>0</v>
      </c>
      <c r="AN110" s="43">
        <v>0</v>
      </c>
    </row>
    <row r="111" spans="1:40" x14ac:dyDescent="0.2">
      <c r="A111">
        <v>100</v>
      </c>
      <c r="B111" s="97">
        <v>6.8750000000000006E-2</v>
      </c>
      <c r="C111">
        <f t="shared" ca="1" si="3"/>
        <v>0</v>
      </c>
      <c r="D111">
        <f t="shared" si="4"/>
        <v>28</v>
      </c>
      <c r="E111">
        <f>IF(appliances!$D$46="YES",light_sim_data!B111,0)</f>
        <v>0</v>
      </c>
      <c r="F111">
        <f t="shared" si="5"/>
        <v>28</v>
      </c>
      <c r="H111" s="43">
        <v>0</v>
      </c>
      <c r="I111" s="43">
        <v>0</v>
      </c>
      <c r="J111" s="43">
        <v>0</v>
      </c>
      <c r="K111" s="43">
        <v>0</v>
      </c>
      <c r="L111" s="43">
        <v>0</v>
      </c>
      <c r="M111" s="43">
        <v>2</v>
      </c>
      <c r="N111" s="43">
        <v>2</v>
      </c>
      <c r="O111" s="43">
        <v>1</v>
      </c>
      <c r="P111" s="43">
        <v>9</v>
      </c>
      <c r="Q111" s="43">
        <v>0</v>
      </c>
      <c r="R111" s="43">
        <v>0</v>
      </c>
      <c r="S111" s="43">
        <v>0</v>
      </c>
      <c r="T111" s="43">
        <v>0</v>
      </c>
      <c r="U111" s="43">
        <v>0</v>
      </c>
      <c r="V111" s="43">
        <v>3</v>
      </c>
      <c r="W111" s="43">
        <v>0</v>
      </c>
      <c r="X111" s="43">
        <v>0</v>
      </c>
      <c r="Y111" s="43">
        <v>2</v>
      </c>
      <c r="Z111" s="43">
        <v>0</v>
      </c>
      <c r="AA111" s="43">
        <v>0</v>
      </c>
      <c r="AB111" s="43">
        <v>3</v>
      </c>
      <c r="AC111" s="43">
        <v>2</v>
      </c>
      <c r="AD111" s="43">
        <v>1</v>
      </c>
      <c r="AE111" s="43">
        <v>2</v>
      </c>
      <c r="AF111" s="43">
        <v>0</v>
      </c>
      <c r="AG111" s="43">
        <v>0</v>
      </c>
      <c r="AH111" s="43">
        <v>1</v>
      </c>
      <c r="AI111" s="43">
        <v>0</v>
      </c>
      <c r="AJ111" s="43">
        <v>0</v>
      </c>
      <c r="AK111" s="43">
        <v>0</v>
      </c>
      <c r="AL111" s="43">
        <v>0</v>
      </c>
      <c r="AM111" s="43">
        <v>0</v>
      </c>
      <c r="AN111" s="43">
        <v>0</v>
      </c>
    </row>
    <row r="112" spans="1:40" x14ac:dyDescent="0.2">
      <c r="A112">
        <v>101</v>
      </c>
      <c r="B112" s="97">
        <v>6.9444444444444406E-2</v>
      </c>
      <c r="C112">
        <f t="shared" ca="1" si="3"/>
        <v>0</v>
      </c>
      <c r="D112">
        <f t="shared" si="4"/>
        <v>28</v>
      </c>
      <c r="E112">
        <f>IF(appliances!$D$46="YES",light_sim_data!B112,0)</f>
        <v>0</v>
      </c>
      <c r="F112">
        <f t="shared" si="5"/>
        <v>28</v>
      </c>
      <c r="H112" s="43">
        <v>0</v>
      </c>
      <c r="I112" s="43">
        <v>0</v>
      </c>
      <c r="J112" s="43">
        <v>0</v>
      </c>
      <c r="K112" s="43">
        <v>0</v>
      </c>
      <c r="L112" s="43">
        <v>0</v>
      </c>
      <c r="M112" s="43">
        <v>2</v>
      </c>
      <c r="N112" s="43">
        <v>2</v>
      </c>
      <c r="O112" s="43">
        <v>1</v>
      </c>
      <c r="P112" s="43">
        <v>9</v>
      </c>
      <c r="Q112" s="43">
        <v>0</v>
      </c>
      <c r="R112" s="43">
        <v>0</v>
      </c>
      <c r="S112" s="43">
        <v>0</v>
      </c>
      <c r="T112" s="43">
        <v>0</v>
      </c>
      <c r="U112" s="43">
        <v>0</v>
      </c>
      <c r="V112" s="43">
        <v>3</v>
      </c>
      <c r="W112" s="43">
        <v>0</v>
      </c>
      <c r="X112" s="43">
        <v>0</v>
      </c>
      <c r="Y112" s="43">
        <v>2</v>
      </c>
      <c r="Z112" s="43">
        <v>0</v>
      </c>
      <c r="AA112" s="43">
        <v>0</v>
      </c>
      <c r="AB112" s="43">
        <v>3</v>
      </c>
      <c r="AC112" s="43">
        <v>2</v>
      </c>
      <c r="AD112" s="43">
        <v>1</v>
      </c>
      <c r="AE112" s="43">
        <v>2</v>
      </c>
      <c r="AF112" s="43">
        <v>0</v>
      </c>
      <c r="AG112" s="43">
        <v>0</v>
      </c>
      <c r="AH112" s="43">
        <v>1</v>
      </c>
      <c r="AI112" s="43">
        <v>0</v>
      </c>
      <c r="AJ112" s="43">
        <v>0</v>
      </c>
      <c r="AK112" s="43">
        <v>0</v>
      </c>
      <c r="AL112" s="43">
        <v>0</v>
      </c>
      <c r="AM112" s="43">
        <v>0</v>
      </c>
      <c r="AN112" s="43">
        <v>0</v>
      </c>
    </row>
    <row r="113" spans="1:40" x14ac:dyDescent="0.2">
      <c r="A113">
        <v>102</v>
      </c>
      <c r="B113" s="97">
        <v>7.0138888888888903E-2</v>
      </c>
      <c r="C113">
        <f t="shared" ca="1" si="3"/>
        <v>0</v>
      </c>
      <c r="D113">
        <f t="shared" si="4"/>
        <v>28</v>
      </c>
      <c r="E113">
        <f>IF(appliances!$D$46="YES",light_sim_data!B113,0)</f>
        <v>0</v>
      </c>
      <c r="F113">
        <f t="shared" si="5"/>
        <v>28</v>
      </c>
      <c r="H113" s="43">
        <v>0</v>
      </c>
      <c r="I113" s="43">
        <v>0</v>
      </c>
      <c r="J113" s="43">
        <v>0</v>
      </c>
      <c r="K113" s="43">
        <v>0</v>
      </c>
      <c r="L113" s="43">
        <v>0</v>
      </c>
      <c r="M113" s="43">
        <v>2</v>
      </c>
      <c r="N113" s="43">
        <v>2</v>
      </c>
      <c r="O113" s="43">
        <v>1</v>
      </c>
      <c r="P113" s="43">
        <v>9</v>
      </c>
      <c r="Q113" s="43">
        <v>0</v>
      </c>
      <c r="R113" s="43">
        <v>0</v>
      </c>
      <c r="S113" s="43">
        <v>0</v>
      </c>
      <c r="T113" s="43">
        <v>0</v>
      </c>
      <c r="U113" s="43">
        <v>0</v>
      </c>
      <c r="V113" s="43">
        <v>3</v>
      </c>
      <c r="W113" s="43">
        <v>0</v>
      </c>
      <c r="X113" s="43">
        <v>0</v>
      </c>
      <c r="Y113" s="43">
        <v>2</v>
      </c>
      <c r="Z113" s="43">
        <v>0</v>
      </c>
      <c r="AA113" s="43">
        <v>0</v>
      </c>
      <c r="AB113" s="43">
        <v>3</v>
      </c>
      <c r="AC113" s="43">
        <v>2</v>
      </c>
      <c r="AD113" s="43">
        <v>1</v>
      </c>
      <c r="AE113" s="43">
        <v>2</v>
      </c>
      <c r="AF113" s="43">
        <v>0</v>
      </c>
      <c r="AG113" s="43">
        <v>0</v>
      </c>
      <c r="AH113" s="43">
        <v>1</v>
      </c>
      <c r="AI113" s="43">
        <v>0</v>
      </c>
      <c r="AJ113" s="43">
        <v>0</v>
      </c>
      <c r="AK113" s="43">
        <v>0</v>
      </c>
      <c r="AL113" s="43">
        <v>0</v>
      </c>
      <c r="AM113" s="43">
        <v>0</v>
      </c>
      <c r="AN113" s="43">
        <v>0</v>
      </c>
    </row>
    <row r="114" spans="1:40" x14ac:dyDescent="0.2">
      <c r="A114">
        <v>103</v>
      </c>
      <c r="B114" s="97">
        <v>7.0833333333333304E-2</v>
      </c>
      <c r="C114">
        <f t="shared" ca="1" si="3"/>
        <v>0</v>
      </c>
      <c r="D114">
        <f t="shared" si="4"/>
        <v>28</v>
      </c>
      <c r="E114">
        <f>IF(appliances!$D$46="YES",light_sim_data!B114,0)</f>
        <v>0</v>
      </c>
      <c r="F114">
        <f t="shared" si="5"/>
        <v>28</v>
      </c>
      <c r="H114" s="43">
        <v>0</v>
      </c>
      <c r="I114" s="43">
        <v>0</v>
      </c>
      <c r="J114" s="43">
        <v>0</v>
      </c>
      <c r="K114" s="43">
        <v>0</v>
      </c>
      <c r="L114" s="43">
        <v>0</v>
      </c>
      <c r="M114" s="43">
        <v>2</v>
      </c>
      <c r="N114" s="43">
        <v>2</v>
      </c>
      <c r="O114" s="43">
        <v>1</v>
      </c>
      <c r="P114" s="43">
        <v>9</v>
      </c>
      <c r="Q114" s="43">
        <v>0</v>
      </c>
      <c r="R114" s="43">
        <v>0</v>
      </c>
      <c r="S114" s="43">
        <v>0</v>
      </c>
      <c r="T114" s="43">
        <v>0</v>
      </c>
      <c r="U114" s="43">
        <v>0</v>
      </c>
      <c r="V114" s="43">
        <v>3</v>
      </c>
      <c r="W114" s="43">
        <v>0</v>
      </c>
      <c r="X114" s="43">
        <v>0</v>
      </c>
      <c r="Y114" s="43">
        <v>2</v>
      </c>
      <c r="Z114" s="43">
        <v>0</v>
      </c>
      <c r="AA114" s="43">
        <v>0</v>
      </c>
      <c r="AB114" s="43">
        <v>3</v>
      </c>
      <c r="AC114" s="43">
        <v>2</v>
      </c>
      <c r="AD114" s="43">
        <v>1</v>
      </c>
      <c r="AE114" s="43">
        <v>2</v>
      </c>
      <c r="AF114" s="43">
        <v>0</v>
      </c>
      <c r="AG114" s="43">
        <v>0</v>
      </c>
      <c r="AH114" s="43">
        <v>1</v>
      </c>
      <c r="AI114" s="43">
        <v>0</v>
      </c>
      <c r="AJ114" s="43">
        <v>0</v>
      </c>
      <c r="AK114" s="43">
        <v>0</v>
      </c>
      <c r="AL114" s="43">
        <v>0</v>
      </c>
      <c r="AM114" s="43">
        <v>0</v>
      </c>
      <c r="AN114" s="43">
        <v>0</v>
      </c>
    </row>
    <row r="115" spans="1:40" x14ac:dyDescent="0.2">
      <c r="A115">
        <v>104</v>
      </c>
      <c r="B115" s="97">
        <v>7.1527777777777801E-2</v>
      </c>
      <c r="C115">
        <f t="shared" ca="1" si="3"/>
        <v>0</v>
      </c>
      <c r="D115">
        <f t="shared" si="4"/>
        <v>28</v>
      </c>
      <c r="E115">
        <f>IF(appliances!$D$46="YES",light_sim_data!B115,0)</f>
        <v>0</v>
      </c>
      <c r="F115">
        <f t="shared" si="5"/>
        <v>28</v>
      </c>
      <c r="H115" s="43">
        <v>0</v>
      </c>
      <c r="I115" s="43">
        <v>0</v>
      </c>
      <c r="J115" s="43">
        <v>0</v>
      </c>
      <c r="K115" s="43">
        <v>0</v>
      </c>
      <c r="L115" s="43">
        <v>0</v>
      </c>
      <c r="M115" s="43">
        <v>2</v>
      </c>
      <c r="N115" s="43">
        <v>2</v>
      </c>
      <c r="O115" s="43">
        <v>1</v>
      </c>
      <c r="P115" s="43">
        <v>9</v>
      </c>
      <c r="Q115" s="43">
        <v>0</v>
      </c>
      <c r="R115" s="43">
        <v>0</v>
      </c>
      <c r="S115" s="43">
        <v>0</v>
      </c>
      <c r="T115" s="43">
        <v>0</v>
      </c>
      <c r="U115" s="43">
        <v>0</v>
      </c>
      <c r="V115" s="43">
        <v>3</v>
      </c>
      <c r="W115" s="43">
        <v>0</v>
      </c>
      <c r="X115" s="43">
        <v>0</v>
      </c>
      <c r="Y115" s="43">
        <v>2</v>
      </c>
      <c r="Z115" s="43">
        <v>0</v>
      </c>
      <c r="AA115" s="43">
        <v>0</v>
      </c>
      <c r="AB115" s="43">
        <v>3</v>
      </c>
      <c r="AC115" s="43">
        <v>2</v>
      </c>
      <c r="AD115" s="43">
        <v>1</v>
      </c>
      <c r="AE115" s="43">
        <v>2</v>
      </c>
      <c r="AF115" s="43">
        <v>0</v>
      </c>
      <c r="AG115" s="43">
        <v>0</v>
      </c>
      <c r="AH115" s="43">
        <v>1</v>
      </c>
      <c r="AI115" s="43">
        <v>0</v>
      </c>
      <c r="AJ115" s="43">
        <v>0</v>
      </c>
      <c r="AK115" s="43">
        <v>0</v>
      </c>
      <c r="AL115" s="43">
        <v>0</v>
      </c>
      <c r="AM115" s="43">
        <v>0</v>
      </c>
      <c r="AN115" s="43">
        <v>0</v>
      </c>
    </row>
    <row r="116" spans="1:40" x14ac:dyDescent="0.2">
      <c r="A116">
        <v>105</v>
      </c>
      <c r="B116" s="97">
        <v>7.2222222222222202E-2</v>
      </c>
      <c r="C116">
        <f t="shared" ca="1" si="3"/>
        <v>0</v>
      </c>
      <c r="D116">
        <f t="shared" si="4"/>
        <v>28</v>
      </c>
      <c r="E116">
        <f>IF(appliances!$D$46="YES",light_sim_data!B116,0)</f>
        <v>0</v>
      </c>
      <c r="F116">
        <f t="shared" si="5"/>
        <v>28</v>
      </c>
      <c r="H116" s="43">
        <v>0</v>
      </c>
      <c r="I116" s="43">
        <v>0</v>
      </c>
      <c r="J116" s="43">
        <v>0</v>
      </c>
      <c r="K116" s="43">
        <v>0</v>
      </c>
      <c r="L116" s="43">
        <v>0</v>
      </c>
      <c r="M116" s="43">
        <v>2</v>
      </c>
      <c r="N116" s="43">
        <v>2</v>
      </c>
      <c r="O116" s="43">
        <v>1</v>
      </c>
      <c r="P116" s="43">
        <v>9</v>
      </c>
      <c r="Q116" s="43">
        <v>0</v>
      </c>
      <c r="R116" s="43">
        <v>0</v>
      </c>
      <c r="S116" s="43">
        <v>0</v>
      </c>
      <c r="T116" s="43">
        <v>0</v>
      </c>
      <c r="U116" s="43">
        <v>0</v>
      </c>
      <c r="V116" s="43">
        <v>3</v>
      </c>
      <c r="W116" s="43">
        <v>0</v>
      </c>
      <c r="X116" s="43">
        <v>0</v>
      </c>
      <c r="Y116" s="43">
        <v>2</v>
      </c>
      <c r="Z116" s="43">
        <v>0</v>
      </c>
      <c r="AA116" s="43">
        <v>0</v>
      </c>
      <c r="AB116" s="43">
        <v>3</v>
      </c>
      <c r="AC116" s="43">
        <v>2</v>
      </c>
      <c r="AD116" s="43">
        <v>1</v>
      </c>
      <c r="AE116" s="43">
        <v>2</v>
      </c>
      <c r="AF116" s="43">
        <v>0</v>
      </c>
      <c r="AG116" s="43">
        <v>0</v>
      </c>
      <c r="AH116" s="43">
        <v>1</v>
      </c>
      <c r="AI116" s="43">
        <v>0</v>
      </c>
      <c r="AJ116" s="43">
        <v>0</v>
      </c>
      <c r="AK116" s="43">
        <v>0</v>
      </c>
      <c r="AL116" s="43">
        <v>0</v>
      </c>
      <c r="AM116" s="43">
        <v>0</v>
      </c>
      <c r="AN116" s="43">
        <v>0</v>
      </c>
    </row>
    <row r="117" spans="1:40" x14ac:dyDescent="0.2">
      <c r="A117">
        <v>106</v>
      </c>
      <c r="B117" s="97">
        <v>7.2916666666666699E-2</v>
      </c>
      <c r="C117">
        <f t="shared" ca="1" si="3"/>
        <v>0</v>
      </c>
      <c r="D117">
        <f t="shared" si="4"/>
        <v>28</v>
      </c>
      <c r="E117">
        <f>IF(appliances!$D$46="YES",light_sim_data!B117,0)</f>
        <v>0</v>
      </c>
      <c r="F117">
        <f t="shared" si="5"/>
        <v>28</v>
      </c>
      <c r="H117" s="43">
        <v>0</v>
      </c>
      <c r="I117" s="43">
        <v>0</v>
      </c>
      <c r="J117" s="43">
        <v>0</v>
      </c>
      <c r="K117" s="43">
        <v>0</v>
      </c>
      <c r="L117" s="43">
        <v>0</v>
      </c>
      <c r="M117" s="43">
        <v>2</v>
      </c>
      <c r="N117" s="43">
        <v>2</v>
      </c>
      <c r="O117" s="43">
        <v>1</v>
      </c>
      <c r="P117" s="43">
        <v>9</v>
      </c>
      <c r="Q117" s="43">
        <v>0</v>
      </c>
      <c r="R117" s="43">
        <v>0</v>
      </c>
      <c r="S117" s="43">
        <v>0</v>
      </c>
      <c r="T117" s="43">
        <v>0</v>
      </c>
      <c r="U117" s="43">
        <v>0</v>
      </c>
      <c r="V117" s="43">
        <v>3</v>
      </c>
      <c r="W117" s="43">
        <v>0</v>
      </c>
      <c r="X117" s="43">
        <v>0</v>
      </c>
      <c r="Y117" s="43">
        <v>2</v>
      </c>
      <c r="Z117" s="43">
        <v>0</v>
      </c>
      <c r="AA117" s="43">
        <v>0</v>
      </c>
      <c r="AB117" s="43">
        <v>3</v>
      </c>
      <c r="AC117" s="43">
        <v>2</v>
      </c>
      <c r="AD117" s="43">
        <v>1</v>
      </c>
      <c r="AE117" s="43">
        <v>2</v>
      </c>
      <c r="AF117" s="43">
        <v>0</v>
      </c>
      <c r="AG117" s="43">
        <v>0</v>
      </c>
      <c r="AH117" s="43">
        <v>1</v>
      </c>
      <c r="AI117" s="43">
        <v>0</v>
      </c>
      <c r="AJ117" s="43">
        <v>0</v>
      </c>
      <c r="AK117" s="43">
        <v>0</v>
      </c>
      <c r="AL117" s="43">
        <v>0</v>
      </c>
      <c r="AM117" s="43">
        <v>0</v>
      </c>
      <c r="AN117" s="43">
        <v>0</v>
      </c>
    </row>
    <row r="118" spans="1:40" x14ac:dyDescent="0.2">
      <c r="A118">
        <v>107</v>
      </c>
      <c r="B118" s="97">
        <v>7.3611111111111099E-2</v>
      </c>
      <c r="C118">
        <f t="shared" ca="1" si="3"/>
        <v>0</v>
      </c>
      <c r="D118">
        <f t="shared" si="4"/>
        <v>28</v>
      </c>
      <c r="E118">
        <f>IF(appliances!$D$46="YES",light_sim_data!B118,0)</f>
        <v>0</v>
      </c>
      <c r="F118">
        <f t="shared" si="5"/>
        <v>28</v>
      </c>
      <c r="H118" s="43">
        <v>0</v>
      </c>
      <c r="I118" s="43">
        <v>0</v>
      </c>
      <c r="J118" s="43">
        <v>0</v>
      </c>
      <c r="K118" s="43">
        <v>0</v>
      </c>
      <c r="L118" s="43">
        <v>0</v>
      </c>
      <c r="M118" s="43">
        <v>2</v>
      </c>
      <c r="N118" s="43">
        <v>2</v>
      </c>
      <c r="O118" s="43">
        <v>1</v>
      </c>
      <c r="P118" s="43">
        <v>9</v>
      </c>
      <c r="Q118" s="43">
        <v>0</v>
      </c>
      <c r="R118" s="43">
        <v>0</v>
      </c>
      <c r="S118" s="43">
        <v>0</v>
      </c>
      <c r="T118" s="43">
        <v>0</v>
      </c>
      <c r="U118" s="43">
        <v>0</v>
      </c>
      <c r="V118" s="43">
        <v>3</v>
      </c>
      <c r="W118" s="43">
        <v>0</v>
      </c>
      <c r="X118" s="43">
        <v>0</v>
      </c>
      <c r="Y118" s="43">
        <v>2</v>
      </c>
      <c r="Z118" s="43">
        <v>0</v>
      </c>
      <c r="AA118" s="43">
        <v>0</v>
      </c>
      <c r="AB118" s="43">
        <v>3</v>
      </c>
      <c r="AC118" s="43">
        <v>2</v>
      </c>
      <c r="AD118" s="43">
        <v>1</v>
      </c>
      <c r="AE118" s="43">
        <v>2</v>
      </c>
      <c r="AF118" s="43">
        <v>0</v>
      </c>
      <c r="AG118" s="43">
        <v>0</v>
      </c>
      <c r="AH118" s="43">
        <v>1</v>
      </c>
      <c r="AI118" s="43">
        <v>0</v>
      </c>
      <c r="AJ118" s="43">
        <v>0</v>
      </c>
      <c r="AK118" s="43">
        <v>0</v>
      </c>
      <c r="AL118" s="43">
        <v>0</v>
      </c>
      <c r="AM118" s="43">
        <v>0</v>
      </c>
      <c r="AN118" s="43">
        <v>0</v>
      </c>
    </row>
    <row r="119" spans="1:40" x14ac:dyDescent="0.2">
      <c r="A119">
        <v>108</v>
      </c>
      <c r="B119" s="97">
        <v>7.4305555555555597E-2</v>
      </c>
      <c r="C119">
        <f t="shared" ca="1" si="3"/>
        <v>0</v>
      </c>
      <c r="D119">
        <f t="shared" si="4"/>
        <v>28</v>
      </c>
      <c r="E119">
        <f>IF(appliances!$D$46="YES",light_sim_data!B119,0)</f>
        <v>0</v>
      </c>
      <c r="F119">
        <f t="shared" si="5"/>
        <v>28</v>
      </c>
      <c r="H119" s="43">
        <v>0</v>
      </c>
      <c r="I119" s="43">
        <v>0</v>
      </c>
      <c r="J119" s="43">
        <v>0</v>
      </c>
      <c r="K119" s="43">
        <v>0</v>
      </c>
      <c r="L119" s="43">
        <v>0</v>
      </c>
      <c r="M119" s="43">
        <v>2</v>
      </c>
      <c r="N119" s="43">
        <v>2</v>
      </c>
      <c r="O119" s="43">
        <v>1</v>
      </c>
      <c r="P119" s="43">
        <v>9</v>
      </c>
      <c r="Q119" s="43">
        <v>0</v>
      </c>
      <c r="R119" s="43">
        <v>0</v>
      </c>
      <c r="S119" s="43">
        <v>0</v>
      </c>
      <c r="T119" s="43">
        <v>0</v>
      </c>
      <c r="U119" s="43">
        <v>0</v>
      </c>
      <c r="V119" s="43">
        <v>3</v>
      </c>
      <c r="W119" s="43">
        <v>0</v>
      </c>
      <c r="X119" s="43">
        <v>0</v>
      </c>
      <c r="Y119" s="43">
        <v>2</v>
      </c>
      <c r="Z119" s="43">
        <v>0</v>
      </c>
      <c r="AA119" s="43">
        <v>0</v>
      </c>
      <c r="AB119" s="43">
        <v>3</v>
      </c>
      <c r="AC119" s="43">
        <v>2</v>
      </c>
      <c r="AD119" s="43">
        <v>1</v>
      </c>
      <c r="AE119" s="43">
        <v>2</v>
      </c>
      <c r="AF119" s="43">
        <v>0</v>
      </c>
      <c r="AG119" s="43">
        <v>0</v>
      </c>
      <c r="AH119" s="43">
        <v>1</v>
      </c>
      <c r="AI119" s="43">
        <v>0</v>
      </c>
      <c r="AJ119" s="43">
        <v>0</v>
      </c>
      <c r="AK119" s="43">
        <v>0</v>
      </c>
      <c r="AL119" s="43">
        <v>0</v>
      </c>
      <c r="AM119" s="43">
        <v>0</v>
      </c>
      <c r="AN119" s="43">
        <v>0</v>
      </c>
    </row>
    <row r="120" spans="1:40" x14ac:dyDescent="0.2">
      <c r="A120">
        <v>109</v>
      </c>
      <c r="B120" s="97">
        <v>7.4999999999999997E-2</v>
      </c>
      <c r="C120">
        <f t="shared" ca="1" si="3"/>
        <v>0</v>
      </c>
      <c r="D120">
        <f t="shared" si="4"/>
        <v>28</v>
      </c>
      <c r="E120">
        <f>IF(appliances!$D$46="YES",light_sim_data!B120,0)</f>
        <v>0</v>
      </c>
      <c r="F120">
        <f t="shared" si="5"/>
        <v>28</v>
      </c>
      <c r="H120" s="43">
        <v>0</v>
      </c>
      <c r="I120" s="43">
        <v>0</v>
      </c>
      <c r="J120" s="43">
        <v>0</v>
      </c>
      <c r="K120" s="43">
        <v>0</v>
      </c>
      <c r="L120" s="43">
        <v>0</v>
      </c>
      <c r="M120" s="43">
        <v>2</v>
      </c>
      <c r="N120" s="43">
        <v>2</v>
      </c>
      <c r="O120" s="43">
        <v>1</v>
      </c>
      <c r="P120" s="43">
        <v>9</v>
      </c>
      <c r="Q120" s="43">
        <v>0</v>
      </c>
      <c r="R120" s="43">
        <v>0</v>
      </c>
      <c r="S120" s="43">
        <v>0</v>
      </c>
      <c r="T120" s="43">
        <v>0</v>
      </c>
      <c r="U120" s="43">
        <v>0</v>
      </c>
      <c r="V120" s="43">
        <v>3</v>
      </c>
      <c r="W120" s="43">
        <v>0</v>
      </c>
      <c r="X120" s="43">
        <v>0</v>
      </c>
      <c r="Y120" s="43">
        <v>2</v>
      </c>
      <c r="Z120" s="43">
        <v>0</v>
      </c>
      <c r="AA120" s="43">
        <v>0</v>
      </c>
      <c r="AB120" s="43">
        <v>3</v>
      </c>
      <c r="AC120" s="43">
        <v>2</v>
      </c>
      <c r="AD120" s="43">
        <v>1</v>
      </c>
      <c r="AE120" s="43">
        <v>2</v>
      </c>
      <c r="AF120" s="43">
        <v>0</v>
      </c>
      <c r="AG120" s="43">
        <v>0</v>
      </c>
      <c r="AH120" s="43">
        <v>1</v>
      </c>
      <c r="AI120" s="43">
        <v>0</v>
      </c>
      <c r="AJ120" s="43">
        <v>0</v>
      </c>
      <c r="AK120" s="43">
        <v>0</v>
      </c>
      <c r="AL120" s="43">
        <v>0</v>
      </c>
      <c r="AM120" s="43">
        <v>0</v>
      </c>
      <c r="AN120" s="43">
        <v>0</v>
      </c>
    </row>
    <row r="121" spans="1:40" x14ac:dyDescent="0.2">
      <c r="A121">
        <v>110</v>
      </c>
      <c r="B121" s="97">
        <v>7.5694444444444495E-2</v>
      </c>
      <c r="C121">
        <f t="shared" ca="1" si="3"/>
        <v>0</v>
      </c>
      <c r="D121">
        <f t="shared" si="4"/>
        <v>28</v>
      </c>
      <c r="E121">
        <f>IF(appliances!$D$46="YES",light_sim_data!B121,0)</f>
        <v>0</v>
      </c>
      <c r="F121">
        <f t="shared" si="5"/>
        <v>28</v>
      </c>
      <c r="H121" s="43">
        <v>0</v>
      </c>
      <c r="I121" s="43">
        <v>0</v>
      </c>
      <c r="J121" s="43">
        <v>0</v>
      </c>
      <c r="K121" s="43">
        <v>0</v>
      </c>
      <c r="L121" s="43">
        <v>0</v>
      </c>
      <c r="M121" s="43">
        <v>2</v>
      </c>
      <c r="N121" s="43">
        <v>2</v>
      </c>
      <c r="O121" s="43">
        <v>1</v>
      </c>
      <c r="P121" s="43">
        <v>9</v>
      </c>
      <c r="Q121" s="43">
        <v>0</v>
      </c>
      <c r="R121" s="43">
        <v>0</v>
      </c>
      <c r="S121" s="43">
        <v>0</v>
      </c>
      <c r="T121" s="43">
        <v>0</v>
      </c>
      <c r="U121" s="43">
        <v>0</v>
      </c>
      <c r="V121" s="43">
        <v>3</v>
      </c>
      <c r="W121" s="43">
        <v>0</v>
      </c>
      <c r="X121" s="43">
        <v>0</v>
      </c>
      <c r="Y121" s="43">
        <v>2</v>
      </c>
      <c r="Z121" s="43">
        <v>0</v>
      </c>
      <c r="AA121" s="43">
        <v>0</v>
      </c>
      <c r="AB121" s="43">
        <v>3</v>
      </c>
      <c r="AC121" s="43">
        <v>2</v>
      </c>
      <c r="AD121" s="43">
        <v>1</v>
      </c>
      <c r="AE121" s="43">
        <v>2</v>
      </c>
      <c r="AF121" s="43">
        <v>0</v>
      </c>
      <c r="AG121" s="43">
        <v>0</v>
      </c>
      <c r="AH121" s="43">
        <v>1</v>
      </c>
      <c r="AI121" s="43">
        <v>0</v>
      </c>
      <c r="AJ121" s="43">
        <v>0</v>
      </c>
      <c r="AK121" s="43">
        <v>0</v>
      </c>
      <c r="AL121" s="43">
        <v>0</v>
      </c>
      <c r="AM121" s="43">
        <v>0</v>
      </c>
      <c r="AN121" s="43">
        <v>0</v>
      </c>
    </row>
    <row r="122" spans="1:40" x14ac:dyDescent="0.2">
      <c r="A122">
        <v>111</v>
      </c>
      <c r="B122" s="97">
        <v>7.6388888888888895E-2</v>
      </c>
      <c r="C122">
        <f t="shared" ca="1" si="3"/>
        <v>0</v>
      </c>
      <c r="D122">
        <f t="shared" si="4"/>
        <v>28</v>
      </c>
      <c r="E122">
        <f>IF(appliances!$D$46="YES",light_sim_data!B122,0)</f>
        <v>0</v>
      </c>
      <c r="F122">
        <f t="shared" si="5"/>
        <v>28</v>
      </c>
      <c r="H122" s="43">
        <v>0</v>
      </c>
      <c r="I122" s="43">
        <v>0</v>
      </c>
      <c r="J122" s="43">
        <v>0</v>
      </c>
      <c r="K122" s="43">
        <v>0</v>
      </c>
      <c r="L122" s="43">
        <v>0</v>
      </c>
      <c r="M122" s="43">
        <v>2</v>
      </c>
      <c r="N122" s="43">
        <v>2</v>
      </c>
      <c r="O122" s="43">
        <v>1</v>
      </c>
      <c r="P122" s="43">
        <v>9</v>
      </c>
      <c r="Q122" s="43">
        <v>0</v>
      </c>
      <c r="R122" s="43">
        <v>0</v>
      </c>
      <c r="S122" s="43">
        <v>0</v>
      </c>
      <c r="T122" s="43">
        <v>0</v>
      </c>
      <c r="U122" s="43">
        <v>0</v>
      </c>
      <c r="V122" s="43">
        <v>3</v>
      </c>
      <c r="W122" s="43">
        <v>0</v>
      </c>
      <c r="X122" s="43">
        <v>0</v>
      </c>
      <c r="Y122" s="43">
        <v>2</v>
      </c>
      <c r="Z122" s="43">
        <v>0</v>
      </c>
      <c r="AA122" s="43">
        <v>0</v>
      </c>
      <c r="AB122" s="43">
        <v>3</v>
      </c>
      <c r="AC122" s="43">
        <v>2</v>
      </c>
      <c r="AD122" s="43">
        <v>1</v>
      </c>
      <c r="AE122" s="43">
        <v>2</v>
      </c>
      <c r="AF122" s="43">
        <v>0</v>
      </c>
      <c r="AG122" s="43">
        <v>0</v>
      </c>
      <c r="AH122" s="43">
        <v>1</v>
      </c>
      <c r="AI122" s="43">
        <v>0</v>
      </c>
      <c r="AJ122" s="43">
        <v>0</v>
      </c>
      <c r="AK122" s="43">
        <v>0</v>
      </c>
      <c r="AL122" s="43">
        <v>0</v>
      </c>
      <c r="AM122" s="43">
        <v>0</v>
      </c>
      <c r="AN122" s="43">
        <v>0</v>
      </c>
    </row>
    <row r="123" spans="1:40" x14ac:dyDescent="0.2">
      <c r="A123">
        <v>112</v>
      </c>
      <c r="B123" s="97">
        <v>7.7083333333333295E-2</v>
      </c>
      <c r="C123">
        <f t="shared" ca="1" si="3"/>
        <v>0</v>
      </c>
      <c r="D123">
        <f t="shared" si="4"/>
        <v>187</v>
      </c>
      <c r="E123">
        <f>IF(appliances!$D$46="YES",light_sim_data!B123,0)</f>
        <v>0</v>
      </c>
      <c r="F123">
        <f t="shared" si="5"/>
        <v>187</v>
      </c>
      <c r="H123" s="43">
        <v>159</v>
      </c>
      <c r="I123" s="43">
        <v>0</v>
      </c>
      <c r="J123" s="43">
        <v>0</v>
      </c>
      <c r="K123" s="43">
        <v>0</v>
      </c>
      <c r="L123" s="43">
        <v>0</v>
      </c>
      <c r="M123" s="43">
        <v>2</v>
      </c>
      <c r="N123" s="43">
        <v>2</v>
      </c>
      <c r="O123" s="43">
        <v>1</v>
      </c>
      <c r="P123" s="43">
        <v>9</v>
      </c>
      <c r="Q123" s="43">
        <v>0</v>
      </c>
      <c r="R123" s="43">
        <v>0</v>
      </c>
      <c r="S123" s="43">
        <v>0</v>
      </c>
      <c r="T123" s="43">
        <v>0</v>
      </c>
      <c r="U123" s="43">
        <v>0</v>
      </c>
      <c r="V123" s="43">
        <v>3</v>
      </c>
      <c r="W123" s="43">
        <v>0</v>
      </c>
      <c r="X123" s="43">
        <v>0</v>
      </c>
      <c r="Y123" s="43">
        <v>2</v>
      </c>
      <c r="Z123" s="43">
        <v>0</v>
      </c>
      <c r="AA123" s="43">
        <v>0</v>
      </c>
      <c r="AB123" s="43">
        <v>3</v>
      </c>
      <c r="AC123" s="43">
        <v>2</v>
      </c>
      <c r="AD123" s="43">
        <v>1</v>
      </c>
      <c r="AE123" s="43">
        <v>2</v>
      </c>
      <c r="AF123" s="43">
        <v>0</v>
      </c>
      <c r="AG123" s="43">
        <v>0</v>
      </c>
      <c r="AH123" s="43">
        <v>1</v>
      </c>
      <c r="AI123" s="43">
        <v>0</v>
      </c>
      <c r="AJ123" s="43">
        <v>0</v>
      </c>
      <c r="AK123" s="43">
        <v>0</v>
      </c>
      <c r="AL123" s="43">
        <v>0</v>
      </c>
      <c r="AM123" s="43">
        <v>0</v>
      </c>
      <c r="AN123" s="43">
        <v>0</v>
      </c>
    </row>
    <row r="124" spans="1:40" x14ac:dyDescent="0.2">
      <c r="A124">
        <v>113</v>
      </c>
      <c r="B124" s="97">
        <v>7.7777777777777807E-2</v>
      </c>
      <c r="C124">
        <f t="shared" ca="1" si="3"/>
        <v>0</v>
      </c>
      <c r="D124">
        <f t="shared" si="4"/>
        <v>187</v>
      </c>
      <c r="E124">
        <f>IF(appliances!$D$46="YES",light_sim_data!B124,0)</f>
        <v>0</v>
      </c>
      <c r="F124">
        <f t="shared" si="5"/>
        <v>187</v>
      </c>
      <c r="H124" s="43">
        <v>159</v>
      </c>
      <c r="I124" s="43">
        <v>0</v>
      </c>
      <c r="J124" s="43">
        <v>0</v>
      </c>
      <c r="K124" s="43">
        <v>0</v>
      </c>
      <c r="L124" s="43">
        <v>0</v>
      </c>
      <c r="M124" s="43">
        <v>2</v>
      </c>
      <c r="N124" s="43">
        <v>2</v>
      </c>
      <c r="O124" s="43">
        <v>1</v>
      </c>
      <c r="P124" s="43">
        <v>9</v>
      </c>
      <c r="Q124" s="43">
        <v>0</v>
      </c>
      <c r="R124" s="43">
        <v>0</v>
      </c>
      <c r="S124" s="43">
        <v>0</v>
      </c>
      <c r="T124" s="43">
        <v>0</v>
      </c>
      <c r="U124" s="43">
        <v>0</v>
      </c>
      <c r="V124" s="43">
        <v>3</v>
      </c>
      <c r="W124" s="43">
        <v>0</v>
      </c>
      <c r="X124" s="43">
        <v>0</v>
      </c>
      <c r="Y124" s="43">
        <v>2</v>
      </c>
      <c r="Z124" s="43">
        <v>0</v>
      </c>
      <c r="AA124" s="43">
        <v>0</v>
      </c>
      <c r="AB124" s="43">
        <v>3</v>
      </c>
      <c r="AC124" s="43">
        <v>2</v>
      </c>
      <c r="AD124" s="43">
        <v>1</v>
      </c>
      <c r="AE124" s="43">
        <v>2</v>
      </c>
      <c r="AF124" s="43">
        <v>0</v>
      </c>
      <c r="AG124" s="43">
        <v>0</v>
      </c>
      <c r="AH124" s="43">
        <v>1</v>
      </c>
      <c r="AI124" s="43">
        <v>0</v>
      </c>
      <c r="AJ124" s="43">
        <v>0</v>
      </c>
      <c r="AK124" s="43">
        <v>0</v>
      </c>
      <c r="AL124" s="43">
        <v>0</v>
      </c>
      <c r="AM124" s="43">
        <v>0</v>
      </c>
      <c r="AN124" s="43">
        <v>0</v>
      </c>
    </row>
    <row r="125" spans="1:40" x14ac:dyDescent="0.2">
      <c r="A125">
        <v>114</v>
      </c>
      <c r="B125" s="97">
        <v>7.8472222222222193E-2</v>
      </c>
      <c r="C125">
        <f t="shared" ca="1" si="3"/>
        <v>0</v>
      </c>
      <c r="D125">
        <f t="shared" si="4"/>
        <v>187</v>
      </c>
      <c r="E125">
        <f>IF(appliances!$D$46="YES",light_sim_data!B125,0)</f>
        <v>0</v>
      </c>
      <c r="F125">
        <f t="shared" si="5"/>
        <v>187</v>
      </c>
      <c r="H125" s="43">
        <v>159</v>
      </c>
      <c r="I125" s="43">
        <v>0</v>
      </c>
      <c r="J125" s="43">
        <v>0</v>
      </c>
      <c r="K125" s="43">
        <v>0</v>
      </c>
      <c r="L125" s="43">
        <v>0</v>
      </c>
      <c r="M125" s="43">
        <v>2</v>
      </c>
      <c r="N125" s="43">
        <v>2</v>
      </c>
      <c r="O125" s="43">
        <v>1</v>
      </c>
      <c r="P125" s="43">
        <v>9</v>
      </c>
      <c r="Q125" s="43">
        <v>0</v>
      </c>
      <c r="R125" s="43">
        <v>0</v>
      </c>
      <c r="S125" s="43">
        <v>0</v>
      </c>
      <c r="T125" s="43">
        <v>0</v>
      </c>
      <c r="U125" s="43">
        <v>0</v>
      </c>
      <c r="V125" s="43">
        <v>3</v>
      </c>
      <c r="W125" s="43">
        <v>0</v>
      </c>
      <c r="X125" s="43">
        <v>0</v>
      </c>
      <c r="Y125" s="43">
        <v>2</v>
      </c>
      <c r="Z125" s="43">
        <v>0</v>
      </c>
      <c r="AA125" s="43">
        <v>0</v>
      </c>
      <c r="AB125" s="43">
        <v>3</v>
      </c>
      <c r="AC125" s="43">
        <v>2</v>
      </c>
      <c r="AD125" s="43">
        <v>1</v>
      </c>
      <c r="AE125" s="43">
        <v>2</v>
      </c>
      <c r="AF125" s="43">
        <v>0</v>
      </c>
      <c r="AG125" s="43">
        <v>0</v>
      </c>
      <c r="AH125" s="43">
        <v>1</v>
      </c>
      <c r="AI125" s="43">
        <v>0</v>
      </c>
      <c r="AJ125" s="43">
        <v>0</v>
      </c>
      <c r="AK125" s="43">
        <v>0</v>
      </c>
      <c r="AL125" s="43">
        <v>0</v>
      </c>
      <c r="AM125" s="43">
        <v>0</v>
      </c>
      <c r="AN125" s="43">
        <v>0</v>
      </c>
    </row>
    <row r="126" spans="1:40" x14ac:dyDescent="0.2">
      <c r="A126">
        <v>115</v>
      </c>
      <c r="B126" s="97">
        <v>7.9166666666666705E-2</v>
      </c>
      <c r="C126">
        <f t="shared" ca="1" si="3"/>
        <v>0</v>
      </c>
      <c r="D126">
        <f t="shared" si="4"/>
        <v>187</v>
      </c>
      <c r="E126">
        <f>IF(appliances!$D$46="YES",light_sim_data!B126,0)</f>
        <v>0</v>
      </c>
      <c r="F126">
        <f t="shared" si="5"/>
        <v>187</v>
      </c>
      <c r="H126" s="43">
        <v>159</v>
      </c>
      <c r="I126" s="43">
        <v>0</v>
      </c>
      <c r="J126" s="43">
        <v>0</v>
      </c>
      <c r="K126" s="43">
        <v>0</v>
      </c>
      <c r="L126" s="43">
        <v>0</v>
      </c>
      <c r="M126" s="43">
        <v>2</v>
      </c>
      <c r="N126" s="43">
        <v>2</v>
      </c>
      <c r="O126" s="43">
        <v>1</v>
      </c>
      <c r="P126" s="43">
        <v>9</v>
      </c>
      <c r="Q126" s="43">
        <v>0</v>
      </c>
      <c r="R126" s="43">
        <v>0</v>
      </c>
      <c r="S126" s="43">
        <v>0</v>
      </c>
      <c r="T126" s="43">
        <v>0</v>
      </c>
      <c r="U126" s="43">
        <v>0</v>
      </c>
      <c r="V126" s="43">
        <v>3</v>
      </c>
      <c r="W126" s="43">
        <v>0</v>
      </c>
      <c r="X126" s="43">
        <v>0</v>
      </c>
      <c r="Y126" s="43">
        <v>2</v>
      </c>
      <c r="Z126" s="43">
        <v>0</v>
      </c>
      <c r="AA126" s="43">
        <v>0</v>
      </c>
      <c r="AB126" s="43">
        <v>3</v>
      </c>
      <c r="AC126" s="43">
        <v>2</v>
      </c>
      <c r="AD126" s="43">
        <v>1</v>
      </c>
      <c r="AE126" s="43">
        <v>2</v>
      </c>
      <c r="AF126" s="43">
        <v>0</v>
      </c>
      <c r="AG126" s="43">
        <v>0</v>
      </c>
      <c r="AH126" s="43">
        <v>1</v>
      </c>
      <c r="AI126" s="43">
        <v>0</v>
      </c>
      <c r="AJ126" s="43">
        <v>0</v>
      </c>
      <c r="AK126" s="43">
        <v>0</v>
      </c>
      <c r="AL126" s="43">
        <v>0</v>
      </c>
      <c r="AM126" s="43">
        <v>0</v>
      </c>
      <c r="AN126" s="43">
        <v>0</v>
      </c>
    </row>
    <row r="127" spans="1:40" x14ac:dyDescent="0.2">
      <c r="A127">
        <v>116</v>
      </c>
      <c r="B127" s="97">
        <v>7.9861111111111105E-2</v>
      </c>
      <c r="C127">
        <f t="shared" ca="1" si="3"/>
        <v>0</v>
      </c>
      <c r="D127">
        <f t="shared" si="4"/>
        <v>187</v>
      </c>
      <c r="E127">
        <f>IF(appliances!$D$46="YES",light_sim_data!B127,0)</f>
        <v>0</v>
      </c>
      <c r="F127">
        <f t="shared" si="5"/>
        <v>187</v>
      </c>
      <c r="H127" s="43">
        <v>159</v>
      </c>
      <c r="I127" s="43">
        <v>0</v>
      </c>
      <c r="J127" s="43">
        <v>0</v>
      </c>
      <c r="K127" s="43">
        <v>0</v>
      </c>
      <c r="L127" s="43">
        <v>0</v>
      </c>
      <c r="M127" s="43">
        <v>2</v>
      </c>
      <c r="N127" s="43">
        <v>2</v>
      </c>
      <c r="O127" s="43">
        <v>1</v>
      </c>
      <c r="P127" s="43">
        <v>9</v>
      </c>
      <c r="Q127" s="43">
        <v>0</v>
      </c>
      <c r="R127" s="43">
        <v>0</v>
      </c>
      <c r="S127" s="43">
        <v>0</v>
      </c>
      <c r="T127" s="43">
        <v>0</v>
      </c>
      <c r="U127" s="43">
        <v>0</v>
      </c>
      <c r="V127" s="43">
        <v>3</v>
      </c>
      <c r="W127" s="43">
        <v>0</v>
      </c>
      <c r="X127" s="43">
        <v>0</v>
      </c>
      <c r="Y127" s="43">
        <v>2</v>
      </c>
      <c r="Z127" s="43">
        <v>0</v>
      </c>
      <c r="AA127" s="43">
        <v>0</v>
      </c>
      <c r="AB127" s="43">
        <v>3</v>
      </c>
      <c r="AC127" s="43">
        <v>2</v>
      </c>
      <c r="AD127" s="43">
        <v>1</v>
      </c>
      <c r="AE127" s="43">
        <v>2</v>
      </c>
      <c r="AF127" s="43">
        <v>0</v>
      </c>
      <c r="AG127" s="43">
        <v>0</v>
      </c>
      <c r="AH127" s="43">
        <v>1</v>
      </c>
      <c r="AI127" s="43">
        <v>0</v>
      </c>
      <c r="AJ127" s="43">
        <v>0</v>
      </c>
      <c r="AK127" s="43">
        <v>0</v>
      </c>
      <c r="AL127" s="43">
        <v>0</v>
      </c>
      <c r="AM127" s="43">
        <v>0</v>
      </c>
      <c r="AN127" s="43">
        <v>0</v>
      </c>
    </row>
    <row r="128" spans="1:40" x14ac:dyDescent="0.2">
      <c r="A128">
        <v>117</v>
      </c>
      <c r="B128" s="97">
        <v>8.0555555555555602E-2</v>
      </c>
      <c r="C128">
        <f t="shared" ca="1" si="3"/>
        <v>0</v>
      </c>
      <c r="D128">
        <f t="shared" si="4"/>
        <v>187</v>
      </c>
      <c r="E128">
        <f>IF(appliances!$D$46="YES",light_sim_data!B128,0)</f>
        <v>0</v>
      </c>
      <c r="F128">
        <f t="shared" si="5"/>
        <v>187</v>
      </c>
      <c r="H128" s="43">
        <v>159</v>
      </c>
      <c r="I128" s="43">
        <v>0</v>
      </c>
      <c r="J128" s="43">
        <v>0</v>
      </c>
      <c r="K128" s="43">
        <v>0</v>
      </c>
      <c r="L128" s="43">
        <v>0</v>
      </c>
      <c r="M128" s="43">
        <v>2</v>
      </c>
      <c r="N128" s="43">
        <v>2</v>
      </c>
      <c r="O128" s="43">
        <v>1</v>
      </c>
      <c r="P128" s="43">
        <v>9</v>
      </c>
      <c r="Q128" s="43">
        <v>0</v>
      </c>
      <c r="R128" s="43">
        <v>0</v>
      </c>
      <c r="S128" s="43">
        <v>0</v>
      </c>
      <c r="T128" s="43">
        <v>0</v>
      </c>
      <c r="U128" s="43">
        <v>0</v>
      </c>
      <c r="V128" s="43">
        <v>3</v>
      </c>
      <c r="W128" s="43">
        <v>0</v>
      </c>
      <c r="X128" s="43">
        <v>0</v>
      </c>
      <c r="Y128" s="43">
        <v>2</v>
      </c>
      <c r="Z128" s="43">
        <v>0</v>
      </c>
      <c r="AA128" s="43">
        <v>0</v>
      </c>
      <c r="AB128" s="43">
        <v>3</v>
      </c>
      <c r="AC128" s="43">
        <v>2</v>
      </c>
      <c r="AD128" s="43">
        <v>1</v>
      </c>
      <c r="AE128" s="43">
        <v>2</v>
      </c>
      <c r="AF128" s="43">
        <v>0</v>
      </c>
      <c r="AG128" s="43">
        <v>0</v>
      </c>
      <c r="AH128" s="43">
        <v>1</v>
      </c>
      <c r="AI128" s="43">
        <v>0</v>
      </c>
      <c r="AJ128" s="43">
        <v>0</v>
      </c>
      <c r="AK128" s="43">
        <v>0</v>
      </c>
      <c r="AL128" s="43">
        <v>0</v>
      </c>
      <c r="AM128" s="43">
        <v>0</v>
      </c>
      <c r="AN128" s="43">
        <v>0</v>
      </c>
    </row>
    <row r="129" spans="1:40" x14ac:dyDescent="0.2">
      <c r="A129">
        <v>118</v>
      </c>
      <c r="B129" s="97">
        <v>8.1250000000000003E-2</v>
      </c>
      <c r="C129">
        <f t="shared" ca="1" si="3"/>
        <v>0</v>
      </c>
      <c r="D129">
        <f t="shared" si="4"/>
        <v>187</v>
      </c>
      <c r="E129">
        <f>IF(appliances!$D$46="YES",light_sim_data!B129,0)</f>
        <v>0</v>
      </c>
      <c r="F129">
        <f t="shared" si="5"/>
        <v>187</v>
      </c>
      <c r="H129" s="43">
        <v>159</v>
      </c>
      <c r="I129" s="43">
        <v>0</v>
      </c>
      <c r="J129" s="43">
        <v>0</v>
      </c>
      <c r="K129" s="43">
        <v>0</v>
      </c>
      <c r="L129" s="43">
        <v>0</v>
      </c>
      <c r="M129" s="43">
        <v>2</v>
      </c>
      <c r="N129" s="43">
        <v>2</v>
      </c>
      <c r="O129" s="43">
        <v>1</v>
      </c>
      <c r="P129" s="43">
        <v>9</v>
      </c>
      <c r="Q129" s="43">
        <v>0</v>
      </c>
      <c r="R129" s="43">
        <v>0</v>
      </c>
      <c r="S129" s="43">
        <v>0</v>
      </c>
      <c r="T129" s="43">
        <v>0</v>
      </c>
      <c r="U129" s="43">
        <v>0</v>
      </c>
      <c r="V129" s="43">
        <v>3</v>
      </c>
      <c r="W129" s="43">
        <v>0</v>
      </c>
      <c r="X129" s="43">
        <v>0</v>
      </c>
      <c r="Y129" s="43">
        <v>2</v>
      </c>
      <c r="Z129" s="43">
        <v>0</v>
      </c>
      <c r="AA129" s="43">
        <v>0</v>
      </c>
      <c r="AB129" s="43">
        <v>3</v>
      </c>
      <c r="AC129" s="43">
        <v>2</v>
      </c>
      <c r="AD129" s="43">
        <v>1</v>
      </c>
      <c r="AE129" s="43">
        <v>2</v>
      </c>
      <c r="AF129" s="43">
        <v>0</v>
      </c>
      <c r="AG129" s="43">
        <v>0</v>
      </c>
      <c r="AH129" s="43">
        <v>1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</row>
    <row r="130" spans="1:40" x14ac:dyDescent="0.2">
      <c r="A130">
        <v>119</v>
      </c>
      <c r="B130" s="97">
        <v>8.1944444444444403E-2</v>
      </c>
      <c r="C130">
        <f t="shared" ca="1" si="3"/>
        <v>0</v>
      </c>
      <c r="D130">
        <f t="shared" si="4"/>
        <v>187</v>
      </c>
      <c r="E130">
        <f>IF(appliances!$D$46="YES",light_sim_data!B130,0)</f>
        <v>0</v>
      </c>
      <c r="F130">
        <f t="shared" si="5"/>
        <v>187</v>
      </c>
      <c r="H130" s="43">
        <v>159</v>
      </c>
      <c r="I130" s="43">
        <v>0</v>
      </c>
      <c r="J130" s="43">
        <v>0</v>
      </c>
      <c r="K130" s="43">
        <v>0</v>
      </c>
      <c r="L130" s="43">
        <v>0</v>
      </c>
      <c r="M130" s="43">
        <v>2</v>
      </c>
      <c r="N130" s="43">
        <v>2</v>
      </c>
      <c r="O130" s="43">
        <v>1</v>
      </c>
      <c r="P130" s="43">
        <v>9</v>
      </c>
      <c r="Q130" s="43">
        <v>0</v>
      </c>
      <c r="R130" s="43">
        <v>0</v>
      </c>
      <c r="S130" s="43">
        <v>0</v>
      </c>
      <c r="T130" s="43">
        <v>0</v>
      </c>
      <c r="U130" s="43">
        <v>0</v>
      </c>
      <c r="V130" s="43">
        <v>3</v>
      </c>
      <c r="W130" s="43">
        <v>0</v>
      </c>
      <c r="X130" s="43">
        <v>0</v>
      </c>
      <c r="Y130" s="43">
        <v>2</v>
      </c>
      <c r="Z130" s="43">
        <v>0</v>
      </c>
      <c r="AA130" s="43">
        <v>0</v>
      </c>
      <c r="AB130" s="43">
        <v>3</v>
      </c>
      <c r="AC130" s="43">
        <v>2</v>
      </c>
      <c r="AD130" s="43">
        <v>1</v>
      </c>
      <c r="AE130" s="43">
        <v>2</v>
      </c>
      <c r="AF130" s="43">
        <v>0</v>
      </c>
      <c r="AG130" s="43">
        <v>0</v>
      </c>
      <c r="AH130" s="43">
        <v>1</v>
      </c>
      <c r="AI130" s="43">
        <v>0</v>
      </c>
      <c r="AJ130" s="43">
        <v>0</v>
      </c>
      <c r="AK130" s="43">
        <v>0</v>
      </c>
      <c r="AL130" s="43">
        <v>0</v>
      </c>
      <c r="AM130" s="43">
        <v>0</v>
      </c>
      <c r="AN130" s="43">
        <v>0</v>
      </c>
    </row>
    <row r="131" spans="1:40" x14ac:dyDescent="0.2">
      <c r="A131">
        <v>120</v>
      </c>
      <c r="B131" s="97">
        <v>8.2638888888888901E-2</v>
      </c>
      <c r="C131">
        <f t="shared" ca="1" si="3"/>
        <v>0</v>
      </c>
      <c r="D131">
        <f t="shared" si="4"/>
        <v>187</v>
      </c>
      <c r="E131">
        <f>IF(appliances!$D$46="YES",light_sim_data!B131,0)</f>
        <v>0</v>
      </c>
      <c r="F131">
        <f t="shared" si="5"/>
        <v>187</v>
      </c>
      <c r="H131" s="43">
        <v>159</v>
      </c>
      <c r="I131" s="43">
        <v>0</v>
      </c>
      <c r="J131" s="43">
        <v>0</v>
      </c>
      <c r="K131" s="43">
        <v>0</v>
      </c>
      <c r="L131" s="43">
        <v>0</v>
      </c>
      <c r="M131" s="43">
        <v>2</v>
      </c>
      <c r="N131" s="43">
        <v>2</v>
      </c>
      <c r="O131" s="43">
        <v>1</v>
      </c>
      <c r="P131" s="43">
        <v>9</v>
      </c>
      <c r="Q131" s="43">
        <v>0</v>
      </c>
      <c r="R131" s="43">
        <v>0</v>
      </c>
      <c r="S131" s="43">
        <v>0</v>
      </c>
      <c r="T131" s="43">
        <v>0</v>
      </c>
      <c r="U131" s="43">
        <v>0</v>
      </c>
      <c r="V131" s="43">
        <v>3</v>
      </c>
      <c r="W131" s="43">
        <v>0</v>
      </c>
      <c r="X131" s="43">
        <v>0</v>
      </c>
      <c r="Y131" s="43">
        <v>2</v>
      </c>
      <c r="Z131" s="43">
        <v>0</v>
      </c>
      <c r="AA131" s="43">
        <v>0</v>
      </c>
      <c r="AB131" s="43">
        <v>3</v>
      </c>
      <c r="AC131" s="43">
        <v>2</v>
      </c>
      <c r="AD131" s="43">
        <v>1</v>
      </c>
      <c r="AE131" s="43">
        <v>2</v>
      </c>
      <c r="AF131" s="43">
        <v>0</v>
      </c>
      <c r="AG131" s="43">
        <v>0</v>
      </c>
      <c r="AH131" s="43">
        <v>1</v>
      </c>
      <c r="AI131" s="43">
        <v>0</v>
      </c>
      <c r="AJ131" s="43">
        <v>0</v>
      </c>
      <c r="AK131" s="43">
        <v>0</v>
      </c>
      <c r="AL131" s="43">
        <v>0</v>
      </c>
      <c r="AM131" s="43">
        <v>0</v>
      </c>
      <c r="AN131" s="43">
        <v>0</v>
      </c>
    </row>
    <row r="132" spans="1:40" x14ac:dyDescent="0.2">
      <c r="A132">
        <v>121</v>
      </c>
      <c r="B132" s="97">
        <v>8.3333333333333301E-2</v>
      </c>
      <c r="C132">
        <f t="shared" ca="1" si="3"/>
        <v>0</v>
      </c>
      <c r="D132">
        <f t="shared" si="4"/>
        <v>187</v>
      </c>
      <c r="E132">
        <f>IF(appliances!$D$46="YES",light_sim_data!B132,0)</f>
        <v>0</v>
      </c>
      <c r="F132">
        <f t="shared" si="5"/>
        <v>187</v>
      </c>
      <c r="H132" s="43">
        <v>159</v>
      </c>
      <c r="I132" s="43">
        <v>0</v>
      </c>
      <c r="J132" s="43">
        <v>0</v>
      </c>
      <c r="K132" s="43">
        <v>0</v>
      </c>
      <c r="L132" s="43">
        <v>0</v>
      </c>
      <c r="M132" s="43">
        <v>2</v>
      </c>
      <c r="N132" s="43">
        <v>2</v>
      </c>
      <c r="O132" s="43">
        <v>1</v>
      </c>
      <c r="P132" s="43">
        <v>9</v>
      </c>
      <c r="Q132" s="43">
        <v>0</v>
      </c>
      <c r="R132" s="43">
        <v>0</v>
      </c>
      <c r="S132" s="43">
        <v>0</v>
      </c>
      <c r="T132" s="43">
        <v>0</v>
      </c>
      <c r="U132" s="43">
        <v>0</v>
      </c>
      <c r="V132" s="43">
        <v>3</v>
      </c>
      <c r="W132" s="43">
        <v>0</v>
      </c>
      <c r="X132" s="43">
        <v>0</v>
      </c>
      <c r="Y132" s="43">
        <v>2</v>
      </c>
      <c r="Z132" s="43">
        <v>0</v>
      </c>
      <c r="AA132" s="43">
        <v>0</v>
      </c>
      <c r="AB132" s="43">
        <v>3</v>
      </c>
      <c r="AC132" s="43">
        <v>2</v>
      </c>
      <c r="AD132" s="43">
        <v>1</v>
      </c>
      <c r="AE132" s="43">
        <v>2</v>
      </c>
      <c r="AF132" s="43">
        <v>0</v>
      </c>
      <c r="AG132" s="43">
        <v>0</v>
      </c>
      <c r="AH132" s="43">
        <v>1</v>
      </c>
      <c r="AI132" s="43">
        <v>0</v>
      </c>
      <c r="AJ132" s="43">
        <v>0</v>
      </c>
      <c r="AK132" s="43">
        <v>0</v>
      </c>
      <c r="AL132" s="43">
        <v>0</v>
      </c>
      <c r="AM132" s="43">
        <v>0</v>
      </c>
      <c r="AN132" s="43">
        <v>0</v>
      </c>
    </row>
    <row r="133" spans="1:40" x14ac:dyDescent="0.2">
      <c r="A133">
        <v>122</v>
      </c>
      <c r="B133" s="97">
        <v>8.4027777777777798E-2</v>
      </c>
      <c r="C133">
        <f t="shared" ca="1" si="3"/>
        <v>0</v>
      </c>
      <c r="D133">
        <f t="shared" si="4"/>
        <v>187</v>
      </c>
      <c r="E133">
        <f>IF(appliances!$D$46="YES",light_sim_data!B133,0)</f>
        <v>0</v>
      </c>
      <c r="F133">
        <f t="shared" si="5"/>
        <v>187</v>
      </c>
      <c r="H133" s="43">
        <v>159</v>
      </c>
      <c r="I133" s="43">
        <v>0</v>
      </c>
      <c r="J133" s="43">
        <v>0</v>
      </c>
      <c r="K133" s="43">
        <v>0</v>
      </c>
      <c r="L133" s="43">
        <v>0</v>
      </c>
      <c r="M133" s="43">
        <v>2</v>
      </c>
      <c r="N133" s="43">
        <v>2</v>
      </c>
      <c r="O133" s="43">
        <v>1</v>
      </c>
      <c r="P133" s="43">
        <v>9</v>
      </c>
      <c r="Q133" s="43">
        <v>0</v>
      </c>
      <c r="R133" s="43">
        <v>0</v>
      </c>
      <c r="S133" s="43">
        <v>0</v>
      </c>
      <c r="T133" s="43">
        <v>0</v>
      </c>
      <c r="U133" s="43">
        <v>0</v>
      </c>
      <c r="V133" s="43">
        <v>3</v>
      </c>
      <c r="W133" s="43">
        <v>0</v>
      </c>
      <c r="X133" s="43">
        <v>0</v>
      </c>
      <c r="Y133" s="43">
        <v>2</v>
      </c>
      <c r="Z133" s="43">
        <v>0</v>
      </c>
      <c r="AA133" s="43">
        <v>0</v>
      </c>
      <c r="AB133" s="43">
        <v>3</v>
      </c>
      <c r="AC133" s="43">
        <v>2</v>
      </c>
      <c r="AD133" s="43">
        <v>1</v>
      </c>
      <c r="AE133" s="43">
        <v>2</v>
      </c>
      <c r="AF133" s="43">
        <v>0</v>
      </c>
      <c r="AG133" s="43">
        <v>0</v>
      </c>
      <c r="AH133" s="43">
        <v>1</v>
      </c>
      <c r="AI133" s="43">
        <v>0</v>
      </c>
      <c r="AJ133" s="43">
        <v>0</v>
      </c>
      <c r="AK133" s="43">
        <v>0</v>
      </c>
      <c r="AL133" s="43">
        <v>0</v>
      </c>
      <c r="AM133" s="43">
        <v>0</v>
      </c>
      <c r="AN133" s="43">
        <v>0</v>
      </c>
    </row>
    <row r="134" spans="1:40" x14ac:dyDescent="0.2">
      <c r="A134">
        <v>123</v>
      </c>
      <c r="B134" s="97">
        <v>8.4722222222222199E-2</v>
      </c>
      <c r="C134">
        <f t="shared" ca="1" si="3"/>
        <v>0</v>
      </c>
      <c r="D134">
        <f t="shared" si="4"/>
        <v>187</v>
      </c>
      <c r="E134">
        <f>IF(appliances!$D$46="YES",light_sim_data!B134,0)</f>
        <v>0</v>
      </c>
      <c r="F134">
        <f t="shared" si="5"/>
        <v>187</v>
      </c>
      <c r="H134" s="43">
        <v>159</v>
      </c>
      <c r="I134" s="43">
        <v>0</v>
      </c>
      <c r="J134" s="43">
        <v>0</v>
      </c>
      <c r="K134" s="43">
        <v>0</v>
      </c>
      <c r="L134" s="43">
        <v>0</v>
      </c>
      <c r="M134" s="43">
        <v>2</v>
      </c>
      <c r="N134" s="43">
        <v>2</v>
      </c>
      <c r="O134" s="43">
        <v>1</v>
      </c>
      <c r="P134" s="43">
        <v>9</v>
      </c>
      <c r="Q134" s="43">
        <v>0</v>
      </c>
      <c r="R134" s="43">
        <v>0</v>
      </c>
      <c r="S134" s="43">
        <v>0</v>
      </c>
      <c r="T134" s="43">
        <v>0</v>
      </c>
      <c r="U134" s="43">
        <v>0</v>
      </c>
      <c r="V134" s="43">
        <v>3</v>
      </c>
      <c r="W134" s="43">
        <v>0</v>
      </c>
      <c r="X134" s="43">
        <v>0</v>
      </c>
      <c r="Y134" s="43">
        <v>2</v>
      </c>
      <c r="Z134" s="43">
        <v>0</v>
      </c>
      <c r="AA134" s="43">
        <v>0</v>
      </c>
      <c r="AB134" s="43">
        <v>3</v>
      </c>
      <c r="AC134" s="43">
        <v>2</v>
      </c>
      <c r="AD134" s="43">
        <v>1</v>
      </c>
      <c r="AE134" s="43">
        <v>2</v>
      </c>
      <c r="AF134" s="43">
        <v>0</v>
      </c>
      <c r="AG134" s="43">
        <v>0</v>
      </c>
      <c r="AH134" s="43">
        <v>1</v>
      </c>
      <c r="AI134" s="43">
        <v>0</v>
      </c>
      <c r="AJ134" s="43">
        <v>0</v>
      </c>
      <c r="AK134" s="43">
        <v>0</v>
      </c>
      <c r="AL134" s="43">
        <v>0</v>
      </c>
      <c r="AM134" s="43">
        <v>0</v>
      </c>
      <c r="AN134" s="43">
        <v>0</v>
      </c>
    </row>
    <row r="135" spans="1:40" x14ac:dyDescent="0.2">
      <c r="A135">
        <v>124</v>
      </c>
      <c r="B135" s="97">
        <v>8.5416666666666696E-2</v>
      </c>
      <c r="C135">
        <f t="shared" ca="1" si="3"/>
        <v>0</v>
      </c>
      <c r="D135">
        <f t="shared" si="4"/>
        <v>187</v>
      </c>
      <c r="E135">
        <f>IF(appliances!$D$46="YES",light_sim_data!B135,0)</f>
        <v>0</v>
      </c>
      <c r="F135">
        <f t="shared" si="5"/>
        <v>187</v>
      </c>
      <c r="H135" s="43">
        <v>159</v>
      </c>
      <c r="I135" s="43">
        <v>0</v>
      </c>
      <c r="J135" s="43">
        <v>0</v>
      </c>
      <c r="K135" s="43">
        <v>0</v>
      </c>
      <c r="L135" s="43">
        <v>0</v>
      </c>
      <c r="M135" s="43">
        <v>2</v>
      </c>
      <c r="N135" s="43">
        <v>2</v>
      </c>
      <c r="O135" s="43">
        <v>1</v>
      </c>
      <c r="P135" s="43">
        <v>9</v>
      </c>
      <c r="Q135" s="43">
        <v>0</v>
      </c>
      <c r="R135" s="43">
        <v>0</v>
      </c>
      <c r="S135" s="43">
        <v>0</v>
      </c>
      <c r="T135" s="43">
        <v>0</v>
      </c>
      <c r="U135" s="43">
        <v>0</v>
      </c>
      <c r="V135" s="43">
        <v>3</v>
      </c>
      <c r="W135" s="43">
        <v>0</v>
      </c>
      <c r="X135" s="43">
        <v>0</v>
      </c>
      <c r="Y135" s="43">
        <v>2</v>
      </c>
      <c r="Z135" s="43">
        <v>0</v>
      </c>
      <c r="AA135" s="43">
        <v>0</v>
      </c>
      <c r="AB135" s="43">
        <v>3</v>
      </c>
      <c r="AC135" s="43">
        <v>2</v>
      </c>
      <c r="AD135" s="43">
        <v>1</v>
      </c>
      <c r="AE135" s="43">
        <v>2</v>
      </c>
      <c r="AF135" s="43">
        <v>0</v>
      </c>
      <c r="AG135" s="43">
        <v>0</v>
      </c>
      <c r="AH135" s="43">
        <v>1</v>
      </c>
      <c r="AI135" s="43">
        <v>0</v>
      </c>
      <c r="AJ135" s="43">
        <v>0</v>
      </c>
      <c r="AK135" s="43">
        <v>0</v>
      </c>
      <c r="AL135" s="43">
        <v>0</v>
      </c>
      <c r="AM135" s="43">
        <v>0</v>
      </c>
      <c r="AN135" s="43">
        <v>0</v>
      </c>
    </row>
    <row r="136" spans="1:40" x14ac:dyDescent="0.2">
      <c r="A136">
        <v>125</v>
      </c>
      <c r="B136" s="97">
        <v>8.6111111111111097E-2</v>
      </c>
      <c r="C136">
        <f t="shared" ca="1" si="3"/>
        <v>0</v>
      </c>
      <c r="D136">
        <f t="shared" si="4"/>
        <v>187</v>
      </c>
      <c r="E136">
        <f>IF(appliances!$D$46="YES",light_sim_data!B136,0)</f>
        <v>0</v>
      </c>
      <c r="F136">
        <f t="shared" si="5"/>
        <v>187</v>
      </c>
      <c r="H136" s="43">
        <v>159</v>
      </c>
      <c r="I136" s="43">
        <v>0</v>
      </c>
      <c r="J136" s="43">
        <v>0</v>
      </c>
      <c r="K136" s="43">
        <v>0</v>
      </c>
      <c r="L136" s="43">
        <v>0</v>
      </c>
      <c r="M136" s="43">
        <v>2</v>
      </c>
      <c r="N136" s="43">
        <v>2</v>
      </c>
      <c r="O136" s="43">
        <v>1</v>
      </c>
      <c r="P136" s="43">
        <v>9</v>
      </c>
      <c r="Q136" s="43">
        <v>0</v>
      </c>
      <c r="R136" s="43">
        <v>0</v>
      </c>
      <c r="S136" s="43">
        <v>0</v>
      </c>
      <c r="T136" s="43">
        <v>0</v>
      </c>
      <c r="U136" s="43">
        <v>0</v>
      </c>
      <c r="V136" s="43">
        <v>3</v>
      </c>
      <c r="W136" s="43">
        <v>0</v>
      </c>
      <c r="X136" s="43">
        <v>0</v>
      </c>
      <c r="Y136" s="43">
        <v>2</v>
      </c>
      <c r="Z136" s="43">
        <v>0</v>
      </c>
      <c r="AA136" s="43">
        <v>0</v>
      </c>
      <c r="AB136" s="43">
        <v>3</v>
      </c>
      <c r="AC136" s="43">
        <v>2</v>
      </c>
      <c r="AD136" s="43">
        <v>1</v>
      </c>
      <c r="AE136" s="43">
        <v>2</v>
      </c>
      <c r="AF136" s="43">
        <v>0</v>
      </c>
      <c r="AG136" s="43">
        <v>0</v>
      </c>
      <c r="AH136" s="43">
        <v>1</v>
      </c>
      <c r="AI136" s="43">
        <v>0</v>
      </c>
      <c r="AJ136" s="43">
        <v>0</v>
      </c>
      <c r="AK136" s="43">
        <v>0</v>
      </c>
      <c r="AL136" s="43">
        <v>0</v>
      </c>
      <c r="AM136" s="43">
        <v>0</v>
      </c>
      <c r="AN136" s="43">
        <v>0</v>
      </c>
    </row>
    <row r="137" spans="1:40" x14ac:dyDescent="0.2">
      <c r="A137">
        <v>126</v>
      </c>
      <c r="B137" s="97">
        <v>8.6805555555555594E-2</v>
      </c>
      <c r="C137">
        <f t="shared" ca="1" si="3"/>
        <v>0</v>
      </c>
      <c r="D137">
        <f t="shared" si="4"/>
        <v>28</v>
      </c>
      <c r="E137">
        <f>IF(appliances!$D$46="YES",light_sim_data!B137,0)</f>
        <v>0</v>
      </c>
      <c r="F137">
        <f t="shared" si="5"/>
        <v>28</v>
      </c>
      <c r="H137" s="43">
        <v>0</v>
      </c>
      <c r="I137" s="43">
        <v>0</v>
      </c>
      <c r="J137" s="43">
        <v>0</v>
      </c>
      <c r="K137" s="43">
        <v>0</v>
      </c>
      <c r="L137" s="43">
        <v>0</v>
      </c>
      <c r="M137" s="43">
        <v>2</v>
      </c>
      <c r="N137" s="43">
        <v>2</v>
      </c>
      <c r="O137" s="43">
        <v>1</v>
      </c>
      <c r="P137" s="43">
        <v>9</v>
      </c>
      <c r="Q137" s="43">
        <v>0</v>
      </c>
      <c r="R137" s="43">
        <v>0</v>
      </c>
      <c r="S137" s="43">
        <v>0</v>
      </c>
      <c r="T137" s="43">
        <v>0</v>
      </c>
      <c r="U137" s="43">
        <v>0</v>
      </c>
      <c r="V137" s="43">
        <v>3</v>
      </c>
      <c r="W137" s="43">
        <v>0</v>
      </c>
      <c r="X137" s="43">
        <v>0</v>
      </c>
      <c r="Y137" s="43">
        <v>2</v>
      </c>
      <c r="Z137" s="43">
        <v>0</v>
      </c>
      <c r="AA137" s="43">
        <v>0</v>
      </c>
      <c r="AB137" s="43">
        <v>3</v>
      </c>
      <c r="AC137" s="43">
        <v>2</v>
      </c>
      <c r="AD137" s="43">
        <v>1</v>
      </c>
      <c r="AE137" s="43">
        <v>2</v>
      </c>
      <c r="AF137" s="43">
        <v>0</v>
      </c>
      <c r="AG137" s="43">
        <v>0</v>
      </c>
      <c r="AH137" s="43">
        <v>1</v>
      </c>
      <c r="AI137" s="43">
        <v>0</v>
      </c>
      <c r="AJ137" s="43">
        <v>0</v>
      </c>
      <c r="AK137" s="43">
        <v>0</v>
      </c>
      <c r="AL137" s="43">
        <v>0</v>
      </c>
      <c r="AM137" s="43">
        <v>0</v>
      </c>
      <c r="AN137" s="43">
        <v>0</v>
      </c>
    </row>
    <row r="138" spans="1:40" x14ac:dyDescent="0.2">
      <c r="A138">
        <v>127</v>
      </c>
      <c r="B138" s="97">
        <v>8.7499999999999994E-2</v>
      </c>
      <c r="C138">
        <f t="shared" ca="1" si="3"/>
        <v>0</v>
      </c>
      <c r="D138">
        <f t="shared" si="4"/>
        <v>28</v>
      </c>
      <c r="E138">
        <f>IF(appliances!$D$46="YES",light_sim_data!B138,0)</f>
        <v>0</v>
      </c>
      <c r="F138">
        <f t="shared" si="5"/>
        <v>28</v>
      </c>
      <c r="H138" s="43">
        <v>0</v>
      </c>
      <c r="I138" s="43">
        <v>0</v>
      </c>
      <c r="J138" s="43">
        <v>0</v>
      </c>
      <c r="K138" s="43">
        <v>0</v>
      </c>
      <c r="L138" s="43">
        <v>0</v>
      </c>
      <c r="M138" s="43">
        <v>2</v>
      </c>
      <c r="N138" s="43">
        <v>2</v>
      </c>
      <c r="O138" s="43">
        <v>1</v>
      </c>
      <c r="P138" s="43">
        <v>9</v>
      </c>
      <c r="Q138" s="43">
        <v>0</v>
      </c>
      <c r="R138" s="43">
        <v>0</v>
      </c>
      <c r="S138" s="43">
        <v>0</v>
      </c>
      <c r="T138" s="43">
        <v>0</v>
      </c>
      <c r="U138" s="43">
        <v>0</v>
      </c>
      <c r="V138" s="43">
        <v>3</v>
      </c>
      <c r="W138" s="43">
        <v>0</v>
      </c>
      <c r="X138" s="43">
        <v>0</v>
      </c>
      <c r="Y138" s="43">
        <v>2</v>
      </c>
      <c r="Z138" s="43">
        <v>0</v>
      </c>
      <c r="AA138" s="43">
        <v>0</v>
      </c>
      <c r="AB138" s="43">
        <v>3</v>
      </c>
      <c r="AC138" s="43">
        <v>2</v>
      </c>
      <c r="AD138" s="43">
        <v>1</v>
      </c>
      <c r="AE138" s="43">
        <v>2</v>
      </c>
      <c r="AF138" s="43">
        <v>0</v>
      </c>
      <c r="AG138" s="43">
        <v>0</v>
      </c>
      <c r="AH138" s="43">
        <v>1</v>
      </c>
      <c r="AI138" s="43">
        <v>0</v>
      </c>
      <c r="AJ138" s="43">
        <v>0</v>
      </c>
      <c r="AK138" s="43">
        <v>0</v>
      </c>
      <c r="AL138" s="43">
        <v>0</v>
      </c>
      <c r="AM138" s="43">
        <v>0</v>
      </c>
      <c r="AN138" s="43">
        <v>0</v>
      </c>
    </row>
    <row r="139" spans="1:40" x14ac:dyDescent="0.2">
      <c r="A139">
        <v>128</v>
      </c>
      <c r="B139" s="97">
        <v>8.8194444444444506E-2</v>
      </c>
      <c r="C139">
        <f t="shared" ca="1" si="3"/>
        <v>0</v>
      </c>
      <c r="D139">
        <f t="shared" si="4"/>
        <v>28</v>
      </c>
      <c r="E139">
        <f>IF(appliances!$D$46="YES",light_sim_data!B139,0)</f>
        <v>0</v>
      </c>
      <c r="F139">
        <f t="shared" si="5"/>
        <v>28</v>
      </c>
      <c r="H139" s="43">
        <v>0</v>
      </c>
      <c r="I139" s="43">
        <v>0</v>
      </c>
      <c r="J139" s="43">
        <v>0</v>
      </c>
      <c r="K139" s="43">
        <v>0</v>
      </c>
      <c r="L139" s="43">
        <v>0</v>
      </c>
      <c r="M139" s="43">
        <v>2</v>
      </c>
      <c r="N139" s="43">
        <v>2</v>
      </c>
      <c r="O139" s="43">
        <v>1</v>
      </c>
      <c r="P139" s="43">
        <v>9</v>
      </c>
      <c r="Q139" s="43">
        <v>0</v>
      </c>
      <c r="R139" s="43">
        <v>0</v>
      </c>
      <c r="S139" s="43">
        <v>0</v>
      </c>
      <c r="T139" s="43">
        <v>0</v>
      </c>
      <c r="U139" s="43">
        <v>0</v>
      </c>
      <c r="V139" s="43">
        <v>3</v>
      </c>
      <c r="W139" s="43">
        <v>0</v>
      </c>
      <c r="X139" s="43">
        <v>0</v>
      </c>
      <c r="Y139" s="43">
        <v>2</v>
      </c>
      <c r="Z139" s="43">
        <v>0</v>
      </c>
      <c r="AA139" s="43">
        <v>0</v>
      </c>
      <c r="AB139" s="43">
        <v>3</v>
      </c>
      <c r="AC139" s="43">
        <v>2</v>
      </c>
      <c r="AD139" s="43">
        <v>1</v>
      </c>
      <c r="AE139" s="43">
        <v>2</v>
      </c>
      <c r="AF139" s="43">
        <v>0</v>
      </c>
      <c r="AG139" s="43">
        <v>0</v>
      </c>
      <c r="AH139" s="43">
        <v>1</v>
      </c>
      <c r="AI139" s="43">
        <v>0</v>
      </c>
      <c r="AJ139" s="43">
        <v>0</v>
      </c>
      <c r="AK139" s="43">
        <v>0</v>
      </c>
      <c r="AL139" s="43">
        <v>0</v>
      </c>
      <c r="AM139" s="43">
        <v>0</v>
      </c>
      <c r="AN139" s="43">
        <v>0</v>
      </c>
    </row>
    <row r="140" spans="1:40" x14ac:dyDescent="0.2">
      <c r="A140">
        <v>129</v>
      </c>
      <c r="B140" s="97">
        <v>8.8888888888888906E-2</v>
      </c>
      <c r="C140">
        <f t="shared" ca="1" si="3"/>
        <v>0</v>
      </c>
      <c r="D140">
        <f t="shared" si="4"/>
        <v>28</v>
      </c>
      <c r="E140">
        <f>IF(appliances!$D$46="YES",light_sim_data!B140,0)</f>
        <v>0</v>
      </c>
      <c r="F140">
        <f t="shared" si="5"/>
        <v>28</v>
      </c>
      <c r="H140" s="43">
        <v>0</v>
      </c>
      <c r="I140" s="43">
        <v>0</v>
      </c>
      <c r="J140" s="43">
        <v>0</v>
      </c>
      <c r="K140" s="43">
        <v>0</v>
      </c>
      <c r="L140" s="43">
        <v>0</v>
      </c>
      <c r="M140" s="43">
        <v>2</v>
      </c>
      <c r="N140" s="43">
        <v>2</v>
      </c>
      <c r="O140" s="43">
        <v>1</v>
      </c>
      <c r="P140" s="43">
        <v>9</v>
      </c>
      <c r="Q140" s="43">
        <v>0</v>
      </c>
      <c r="R140" s="43">
        <v>0</v>
      </c>
      <c r="S140" s="43">
        <v>0</v>
      </c>
      <c r="T140" s="43">
        <v>0</v>
      </c>
      <c r="U140" s="43">
        <v>0</v>
      </c>
      <c r="V140" s="43">
        <v>3</v>
      </c>
      <c r="W140" s="43">
        <v>0</v>
      </c>
      <c r="X140" s="43">
        <v>0</v>
      </c>
      <c r="Y140" s="43">
        <v>2</v>
      </c>
      <c r="Z140" s="43">
        <v>0</v>
      </c>
      <c r="AA140" s="43">
        <v>0</v>
      </c>
      <c r="AB140" s="43">
        <v>3</v>
      </c>
      <c r="AC140" s="43">
        <v>2</v>
      </c>
      <c r="AD140" s="43">
        <v>1</v>
      </c>
      <c r="AE140" s="43">
        <v>2</v>
      </c>
      <c r="AF140" s="43">
        <v>0</v>
      </c>
      <c r="AG140" s="43">
        <v>0</v>
      </c>
      <c r="AH140" s="43">
        <v>1</v>
      </c>
      <c r="AI140" s="43">
        <v>0</v>
      </c>
      <c r="AJ140" s="43">
        <v>0</v>
      </c>
      <c r="AK140" s="43">
        <v>0</v>
      </c>
      <c r="AL140" s="43">
        <v>0</v>
      </c>
      <c r="AM140" s="43">
        <v>0</v>
      </c>
      <c r="AN140" s="43">
        <v>0</v>
      </c>
    </row>
    <row r="141" spans="1:40" x14ac:dyDescent="0.2">
      <c r="A141">
        <v>130</v>
      </c>
      <c r="B141" s="97">
        <v>8.9583333333333307E-2</v>
      </c>
      <c r="C141">
        <f t="shared" ref="C141:C204" ca="1" si="6">INDIRECT("occ_sim_data!C"&amp;(ROUNDDOWN((A141-1)/10,0)+11))</f>
        <v>0</v>
      </c>
      <c r="D141">
        <f t="shared" ref="D141:D204" si="7">E141+F141</f>
        <v>28</v>
      </c>
      <c r="E141">
        <f>IF(appliances!$D$46="YES",light_sim_data!B141,0)</f>
        <v>0</v>
      </c>
      <c r="F141">
        <f t="shared" ref="F141:F204" si="8">SUM(H141:AN141)</f>
        <v>28</v>
      </c>
      <c r="H141" s="43">
        <v>0</v>
      </c>
      <c r="I141" s="43">
        <v>0</v>
      </c>
      <c r="J141" s="43">
        <v>0</v>
      </c>
      <c r="K141" s="43">
        <v>0</v>
      </c>
      <c r="L141" s="43">
        <v>0</v>
      </c>
      <c r="M141" s="43">
        <v>2</v>
      </c>
      <c r="N141" s="43">
        <v>2</v>
      </c>
      <c r="O141" s="43">
        <v>1</v>
      </c>
      <c r="P141" s="43">
        <v>9</v>
      </c>
      <c r="Q141" s="43">
        <v>0</v>
      </c>
      <c r="R141" s="43">
        <v>0</v>
      </c>
      <c r="S141" s="43">
        <v>0</v>
      </c>
      <c r="T141" s="43">
        <v>0</v>
      </c>
      <c r="U141" s="43">
        <v>0</v>
      </c>
      <c r="V141" s="43">
        <v>3</v>
      </c>
      <c r="W141" s="43">
        <v>0</v>
      </c>
      <c r="X141" s="43">
        <v>0</v>
      </c>
      <c r="Y141" s="43">
        <v>2</v>
      </c>
      <c r="Z141" s="43">
        <v>0</v>
      </c>
      <c r="AA141" s="43">
        <v>0</v>
      </c>
      <c r="AB141" s="43">
        <v>3</v>
      </c>
      <c r="AC141" s="43">
        <v>2</v>
      </c>
      <c r="AD141" s="43">
        <v>1</v>
      </c>
      <c r="AE141" s="43">
        <v>2</v>
      </c>
      <c r="AF141" s="43">
        <v>0</v>
      </c>
      <c r="AG141" s="43">
        <v>0</v>
      </c>
      <c r="AH141" s="43">
        <v>1</v>
      </c>
      <c r="AI141" s="43">
        <v>0</v>
      </c>
      <c r="AJ141" s="43">
        <v>0</v>
      </c>
      <c r="AK141" s="43">
        <v>0</v>
      </c>
      <c r="AL141" s="43">
        <v>0</v>
      </c>
      <c r="AM141" s="43">
        <v>0</v>
      </c>
      <c r="AN141" s="43">
        <v>0</v>
      </c>
    </row>
    <row r="142" spans="1:40" x14ac:dyDescent="0.2">
      <c r="A142">
        <v>131</v>
      </c>
      <c r="B142" s="97">
        <v>9.0277777777777804E-2</v>
      </c>
      <c r="C142">
        <f t="shared" ca="1" si="6"/>
        <v>0</v>
      </c>
      <c r="D142">
        <f t="shared" si="7"/>
        <v>28</v>
      </c>
      <c r="E142">
        <f>IF(appliances!$D$46="YES",light_sim_data!B142,0)</f>
        <v>0</v>
      </c>
      <c r="F142">
        <f t="shared" si="8"/>
        <v>28</v>
      </c>
      <c r="H142" s="43">
        <v>0</v>
      </c>
      <c r="I142" s="43">
        <v>0</v>
      </c>
      <c r="J142" s="43">
        <v>0</v>
      </c>
      <c r="K142" s="43">
        <v>0</v>
      </c>
      <c r="L142" s="43">
        <v>0</v>
      </c>
      <c r="M142" s="43">
        <v>2</v>
      </c>
      <c r="N142" s="43">
        <v>2</v>
      </c>
      <c r="O142" s="43">
        <v>1</v>
      </c>
      <c r="P142" s="43">
        <v>9</v>
      </c>
      <c r="Q142" s="43">
        <v>0</v>
      </c>
      <c r="R142" s="43">
        <v>0</v>
      </c>
      <c r="S142" s="43">
        <v>0</v>
      </c>
      <c r="T142" s="43">
        <v>0</v>
      </c>
      <c r="U142" s="43">
        <v>0</v>
      </c>
      <c r="V142" s="43">
        <v>3</v>
      </c>
      <c r="W142" s="43">
        <v>0</v>
      </c>
      <c r="X142" s="43">
        <v>0</v>
      </c>
      <c r="Y142" s="43">
        <v>2</v>
      </c>
      <c r="Z142" s="43">
        <v>0</v>
      </c>
      <c r="AA142" s="43">
        <v>0</v>
      </c>
      <c r="AB142" s="43">
        <v>3</v>
      </c>
      <c r="AC142" s="43">
        <v>2</v>
      </c>
      <c r="AD142" s="43">
        <v>1</v>
      </c>
      <c r="AE142" s="43">
        <v>2</v>
      </c>
      <c r="AF142" s="43">
        <v>0</v>
      </c>
      <c r="AG142" s="43">
        <v>0</v>
      </c>
      <c r="AH142" s="43">
        <v>1</v>
      </c>
      <c r="AI142" s="43">
        <v>0</v>
      </c>
      <c r="AJ142" s="43">
        <v>0</v>
      </c>
      <c r="AK142" s="43">
        <v>0</v>
      </c>
      <c r="AL142" s="43">
        <v>0</v>
      </c>
      <c r="AM142" s="43">
        <v>0</v>
      </c>
      <c r="AN142" s="43">
        <v>0</v>
      </c>
    </row>
    <row r="143" spans="1:40" x14ac:dyDescent="0.2">
      <c r="A143">
        <v>132</v>
      </c>
      <c r="B143" s="97">
        <v>9.0972222222222204E-2</v>
      </c>
      <c r="C143">
        <f t="shared" ca="1" si="6"/>
        <v>0</v>
      </c>
      <c r="D143">
        <f t="shared" si="7"/>
        <v>28</v>
      </c>
      <c r="E143">
        <f>IF(appliances!$D$46="YES",light_sim_data!B143,0)</f>
        <v>0</v>
      </c>
      <c r="F143">
        <f t="shared" si="8"/>
        <v>28</v>
      </c>
      <c r="H143" s="43">
        <v>0</v>
      </c>
      <c r="I143" s="43">
        <v>0</v>
      </c>
      <c r="J143" s="43">
        <v>0</v>
      </c>
      <c r="K143" s="43">
        <v>0</v>
      </c>
      <c r="L143" s="43">
        <v>0</v>
      </c>
      <c r="M143" s="43">
        <v>2</v>
      </c>
      <c r="N143" s="43">
        <v>2</v>
      </c>
      <c r="O143" s="43">
        <v>1</v>
      </c>
      <c r="P143" s="43">
        <v>9</v>
      </c>
      <c r="Q143" s="43">
        <v>0</v>
      </c>
      <c r="R143" s="43">
        <v>0</v>
      </c>
      <c r="S143" s="43">
        <v>0</v>
      </c>
      <c r="T143" s="43">
        <v>0</v>
      </c>
      <c r="U143" s="43">
        <v>0</v>
      </c>
      <c r="V143" s="43">
        <v>3</v>
      </c>
      <c r="W143" s="43">
        <v>0</v>
      </c>
      <c r="X143" s="43">
        <v>0</v>
      </c>
      <c r="Y143" s="43">
        <v>2</v>
      </c>
      <c r="Z143" s="43">
        <v>0</v>
      </c>
      <c r="AA143" s="43">
        <v>0</v>
      </c>
      <c r="AB143" s="43">
        <v>3</v>
      </c>
      <c r="AC143" s="43">
        <v>2</v>
      </c>
      <c r="AD143" s="43">
        <v>1</v>
      </c>
      <c r="AE143" s="43">
        <v>2</v>
      </c>
      <c r="AF143" s="43">
        <v>0</v>
      </c>
      <c r="AG143" s="43">
        <v>0</v>
      </c>
      <c r="AH143" s="43">
        <v>1</v>
      </c>
      <c r="AI143" s="43">
        <v>0</v>
      </c>
      <c r="AJ143" s="43">
        <v>0</v>
      </c>
      <c r="AK143" s="43">
        <v>0</v>
      </c>
      <c r="AL143" s="43">
        <v>0</v>
      </c>
      <c r="AM143" s="43">
        <v>0</v>
      </c>
      <c r="AN143" s="43">
        <v>0</v>
      </c>
    </row>
    <row r="144" spans="1:40" x14ac:dyDescent="0.2">
      <c r="A144">
        <v>133</v>
      </c>
      <c r="B144" s="97">
        <v>9.1666666666666702E-2</v>
      </c>
      <c r="C144">
        <f t="shared" ca="1" si="6"/>
        <v>0</v>
      </c>
      <c r="D144">
        <f t="shared" si="7"/>
        <v>28</v>
      </c>
      <c r="E144">
        <f>IF(appliances!$D$46="YES",light_sim_data!B144,0)</f>
        <v>0</v>
      </c>
      <c r="F144">
        <f t="shared" si="8"/>
        <v>28</v>
      </c>
      <c r="H144" s="43">
        <v>0</v>
      </c>
      <c r="I144" s="43">
        <v>0</v>
      </c>
      <c r="J144" s="43">
        <v>0</v>
      </c>
      <c r="K144" s="43">
        <v>0</v>
      </c>
      <c r="L144" s="43">
        <v>0</v>
      </c>
      <c r="M144" s="43">
        <v>2</v>
      </c>
      <c r="N144" s="43">
        <v>2</v>
      </c>
      <c r="O144" s="43">
        <v>1</v>
      </c>
      <c r="P144" s="43">
        <v>9</v>
      </c>
      <c r="Q144" s="43">
        <v>0</v>
      </c>
      <c r="R144" s="43">
        <v>0</v>
      </c>
      <c r="S144" s="43">
        <v>0</v>
      </c>
      <c r="T144" s="43">
        <v>0</v>
      </c>
      <c r="U144" s="43">
        <v>0</v>
      </c>
      <c r="V144" s="43">
        <v>3</v>
      </c>
      <c r="W144" s="43">
        <v>0</v>
      </c>
      <c r="X144" s="43">
        <v>0</v>
      </c>
      <c r="Y144" s="43">
        <v>2</v>
      </c>
      <c r="Z144" s="43">
        <v>0</v>
      </c>
      <c r="AA144" s="43">
        <v>0</v>
      </c>
      <c r="AB144" s="43">
        <v>3</v>
      </c>
      <c r="AC144" s="43">
        <v>2</v>
      </c>
      <c r="AD144" s="43">
        <v>1</v>
      </c>
      <c r="AE144" s="43">
        <v>2</v>
      </c>
      <c r="AF144" s="43">
        <v>0</v>
      </c>
      <c r="AG144" s="43">
        <v>0</v>
      </c>
      <c r="AH144" s="43">
        <v>1</v>
      </c>
      <c r="AI144" s="43">
        <v>0</v>
      </c>
      <c r="AJ144" s="43">
        <v>0</v>
      </c>
      <c r="AK144" s="43">
        <v>0</v>
      </c>
      <c r="AL144" s="43">
        <v>0</v>
      </c>
      <c r="AM144" s="43">
        <v>0</v>
      </c>
      <c r="AN144" s="43">
        <v>0</v>
      </c>
    </row>
    <row r="145" spans="1:40" x14ac:dyDescent="0.2">
      <c r="A145">
        <v>134</v>
      </c>
      <c r="B145" s="97">
        <v>9.2361111111111102E-2</v>
      </c>
      <c r="C145">
        <f t="shared" ca="1" si="6"/>
        <v>0</v>
      </c>
      <c r="D145">
        <f t="shared" si="7"/>
        <v>208</v>
      </c>
      <c r="E145">
        <f>IF(appliances!$D$46="YES",light_sim_data!B145,0)</f>
        <v>0</v>
      </c>
      <c r="F145">
        <f t="shared" si="8"/>
        <v>208</v>
      </c>
      <c r="H145" s="43">
        <v>0</v>
      </c>
      <c r="I145" s="43">
        <v>180</v>
      </c>
      <c r="J145" s="43">
        <v>0</v>
      </c>
      <c r="K145" s="43">
        <v>0</v>
      </c>
      <c r="L145" s="43">
        <v>0</v>
      </c>
      <c r="M145" s="43">
        <v>2</v>
      </c>
      <c r="N145" s="43">
        <v>2</v>
      </c>
      <c r="O145" s="43">
        <v>1</v>
      </c>
      <c r="P145" s="43">
        <v>9</v>
      </c>
      <c r="Q145" s="43">
        <v>0</v>
      </c>
      <c r="R145" s="43">
        <v>0</v>
      </c>
      <c r="S145" s="43">
        <v>0</v>
      </c>
      <c r="T145" s="43">
        <v>0</v>
      </c>
      <c r="U145" s="43">
        <v>0</v>
      </c>
      <c r="V145" s="43">
        <v>3</v>
      </c>
      <c r="W145" s="43">
        <v>0</v>
      </c>
      <c r="X145" s="43">
        <v>0</v>
      </c>
      <c r="Y145" s="43">
        <v>2</v>
      </c>
      <c r="Z145" s="43">
        <v>0</v>
      </c>
      <c r="AA145" s="43">
        <v>0</v>
      </c>
      <c r="AB145" s="43">
        <v>3</v>
      </c>
      <c r="AC145" s="43">
        <v>2</v>
      </c>
      <c r="AD145" s="43">
        <v>1</v>
      </c>
      <c r="AE145" s="43">
        <v>2</v>
      </c>
      <c r="AF145" s="43">
        <v>0</v>
      </c>
      <c r="AG145" s="43">
        <v>0</v>
      </c>
      <c r="AH145" s="43">
        <v>1</v>
      </c>
      <c r="AI145" s="43">
        <v>0</v>
      </c>
      <c r="AJ145" s="43">
        <v>0</v>
      </c>
      <c r="AK145" s="43">
        <v>0</v>
      </c>
      <c r="AL145" s="43">
        <v>0</v>
      </c>
      <c r="AM145" s="43">
        <v>0</v>
      </c>
      <c r="AN145" s="43">
        <v>0</v>
      </c>
    </row>
    <row r="146" spans="1:40" x14ac:dyDescent="0.2">
      <c r="A146">
        <v>135</v>
      </c>
      <c r="B146" s="97">
        <v>9.30555555555556E-2</v>
      </c>
      <c r="C146">
        <f t="shared" ca="1" si="6"/>
        <v>0</v>
      </c>
      <c r="D146">
        <f t="shared" si="7"/>
        <v>208</v>
      </c>
      <c r="E146">
        <f>IF(appliances!$D$46="YES",light_sim_data!B146,0)</f>
        <v>0</v>
      </c>
      <c r="F146">
        <f t="shared" si="8"/>
        <v>208</v>
      </c>
      <c r="H146" s="43">
        <v>0</v>
      </c>
      <c r="I146" s="43">
        <v>180</v>
      </c>
      <c r="J146" s="43">
        <v>0</v>
      </c>
      <c r="K146" s="43">
        <v>0</v>
      </c>
      <c r="L146" s="43">
        <v>0</v>
      </c>
      <c r="M146" s="43">
        <v>2</v>
      </c>
      <c r="N146" s="43">
        <v>2</v>
      </c>
      <c r="O146" s="43">
        <v>1</v>
      </c>
      <c r="P146" s="43">
        <v>9</v>
      </c>
      <c r="Q146" s="43">
        <v>0</v>
      </c>
      <c r="R146" s="43">
        <v>0</v>
      </c>
      <c r="S146" s="43">
        <v>0</v>
      </c>
      <c r="T146" s="43">
        <v>0</v>
      </c>
      <c r="U146" s="43">
        <v>0</v>
      </c>
      <c r="V146" s="43">
        <v>3</v>
      </c>
      <c r="W146" s="43">
        <v>0</v>
      </c>
      <c r="X146" s="43">
        <v>0</v>
      </c>
      <c r="Y146" s="43">
        <v>2</v>
      </c>
      <c r="Z146" s="43">
        <v>0</v>
      </c>
      <c r="AA146" s="43">
        <v>0</v>
      </c>
      <c r="AB146" s="43">
        <v>3</v>
      </c>
      <c r="AC146" s="43">
        <v>2</v>
      </c>
      <c r="AD146" s="43">
        <v>1</v>
      </c>
      <c r="AE146" s="43">
        <v>2</v>
      </c>
      <c r="AF146" s="43">
        <v>0</v>
      </c>
      <c r="AG146" s="43">
        <v>0</v>
      </c>
      <c r="AH146" s="43">
        <v>1</v>
      </c>
      <c r="AI146" s="43">
        <v>0</v>
      </c>
      <c r="AJ146" s="43">
        <v>0</v>
      </c>
      <c r="AK146" s="43">
        <v>0</v>
      </c>
      <c r="AL146" s="43">
        <v>0</v>
      </c>
      <c r="AM146" s="43">
        <v>0</v>
      </c>
      <c r="AN146" s="43">
        <v>0</v>
      </c>
    </row>
    <row r="147" spans="1:40" x14ac:dyDescent="0.2">
      <c r="A147">
        <v>136</v>
      </c>
      <c r="B147" s="97">
        <v>9.375E-2</v>
      </c>
      <c r="C147">
        <f t="shared" ca="1" si="6"/>
        <v>0</v>
      </c>
      <c r="D147">
        <f t="shared" si="7"/>
        <v>208</v>
      </c>
      <c r="E147">
        <f>IF(appliances!$D$46="YES",light_sim_data!B147,0)</f>
        <v>0</v>
      </c>
      <c r="F147">
        <f t="shared" si="8"/>
        <v>208</v>
      </c>
      <c r="H147" s="43">
        <v>0</v>
      </c>
      <c r="I147" s="43">
        <v>180</v>
      </c>
      <c r="J147" s="43">
        <v>0</v>
      </c>
      <c r="K147" s="43">
        <v>0</v>
      </c>
      <c r="L147" s="43">
        <v>0</v>
      </c>
      <c r="M147" s="43">
        <v>2</v>
      </c>
      <c r="N147" s="43">
        <v>2</v>
      </c>
      <c r="O147" s="43">
        <v>1</v>
      </c>
      <c r="P147" s="43">
        <v>9</v>
      </c>
      <c r="Q147" s="43">
        <v>0</v>
      </c>
      <c r="R147" s="43">
        <v>0</v>
      </c>
      <c r="S147" s="43">
        <v>0</v>
      </c>
      <c r="T147" s="43">
        <v>0</v>
      </c>
      <c r="U147" s="43">
        <v>0</v>
      </c>
      <c r="V147" s="43">
        <v>3</v>
      </c>
      <c r="W147" s="43">
        <v>0</v>
      </c>
      <c r="X147" s="43">
        <v>0</v>
      </c>
      <c r="Y147" s="43">
        <v>2</v>
      </c>
      <c r="Z147" s="43">
        <v>0</v>
      </c>
      <c r="AA147" s="43">
        <v>0</v>
      </c>
      <c r="AB147" s="43">
        <v>3</v>
      </c>
      <c r="AC147" s="43">
        <v>2</v>
      </c>
      <c r="AD147" s="43">
        <v>1</v>
      </c>
      <c r="AE147" s="43">
        <v>2</v>
      </c>
      <c r="AF147" s="43">
        <v>0</v>
      </c>
      <c r="AG147" s="43">
        <v>0</v>
      </c>
      <c r="AH147" s="43">
        <v>1</v>
      </c>
      <c r="AI147" s="43">
        <v>0</v>
      </c>
      <c r="AJ147" s="43">
        <v>0</v>
      </c>
      <c r="AK147" s="43">
        <v>0</v>
      </c>
      <c r="AL147" s="43">
        <v>0</v>
      </c>
      <c r="AM147" s="43">
        <v>0</v>
      </c>
      <c r="AN147" s="43">
        <v>0</v>
      </c>
    </row>
    <row r="148" spans="1:40" x14ac:dyDescent="0.2">
      <c r="A148">
        <v>137</v>
      </c>
      <c r="B148" s="97">
        <v>9.44444444444444E-2</v>
      </c>
      <c r="C148">
        <f t="shared" ca="1" si="6"/>
        <v>0</v>
      </c>
      <c r="D148">
        <f t="shared" si="7"/>
        <v>208</v>
      </c>
      <c r="E148">
        <f>IF(appliances!$D$46="YES",light_sim_data!B148,0)</f>
        <v>0</v>
      </c>
      <c r="F148">
        <f t="shared" si="8"/>
        <v>208</v>
      </c>
      <c r="H148" s="43">
        <v>0</v>
      </c>
      <c r="I148" s="43">
        <v>180</v>
      </c>
      <c r="J148" s="43">
        <v>0</v>
      </c>
      <c r="K148" s="43">
        <v>0</v>
      </c>
      <c r="L148" s="43">
        <v>0</v>
      </c>
      <c r="M148" s="43">
        <v>2</v>
      </c>
      <c r="N148" s="43">
        <v>2</v>
      </c>
      <c r="O148" s="43">
        <v>1</v>
      </c>
      <c r="P148" s="43">
        <v>9</v>
      </c>
      <c r="Q148" s="43">
        <v>0</v>
      </c>
      <c r="R148" s="43">
        <v>0</v>
      </c>
      <c r="S148" s="43">
        <v>0</v>
      </c>
      <c r="T148" s="43">
        <v>0</v>
      </c>
      <c r="U148" s="43">
        <v>0</v>
      </c>
      <c r="V148" s="43">
        <v>3</v>
      </c>
      <c r="W148" s="43">
        <v>0</v>
      </c>
      <c r="X148" s="43">
        <v>0</v>
      </c>
      <c r="Y148" s="43">
        <v>2</v>
      </c>
      <c r="Z148" s="43">
        <v>0</v>
      </c>
      <c r="AA148" s="43">
        <v>0</v>
      </c>
      <c r="AB148" s="43">
        <v>3</v>
      </c>
      <c r="AC148" s="43">
        <v>2</v>
      </c>
      <c r="AD148" s="43">
        <v>1</v>
      </c>
      <c r="AE148" s="43">
        <v>2</v>
      </c>
      <c r="AF148" s="43">
        <v>0</v>
      </c>
      <c r="AG148" s="43">
        <v>0</v>
      </c>
      <c r="AH148" s="43">
        <v>1</v>
      </c>
      <c r="AI148" s="43">
        <v>0</v>
      </c>
      <c r="AJ148" s="43">
        <v>0</v>
      </c>
      <c r="AK148" s="43">
        <v>0</v>
      </c>
      <c r="AL148" s="43">
        <v>0</v>
      </c>
      <c r="AM148" s="43">
        <v>0</v>
      </c>
      <c r="AN148" s="43">
        <v>0</v>
      </c>
    </row>
    <row r="149" spans="1:40" x14ac:dyDescent="0.2">
      <c r="A149">
        <v>138</v>
      </c>
      <c r="B149" s="97">
        <v>9.5138888888888898E-2</v>
      </c>
      <c r="C149">
        <f t="shared" ca="1" si="6"/>
        <v>0</v>
      </c>
      <c r="D149">
        <f t="shared" si="7"/>
        <v>208</v>
      </c>
      <c r="E149">
        <f>IF(appliances!$D$46="YES",light_sim_data!B149,0)</f>
        <v>0</v>
      </c>
      <c r="F149">
        <f t="shared" si="8"/>
        <v>208</v>
      </c>
      <c r="H149" s="43">
        <v>0</v>
      </c>
      <c r="I149" s="43">
        <v>180</v>
      </c>
      <c r="J149" s="43">
        <v>0</v>
      </c>
      <c r="K149" s="43">
        <v>0</v>
      </c>
      <c r="L149" s="43">
        <v>0</v>
      </c>
      <c r="M149" s="43">
        <v>2</v>
      </c>
      <c r="N149" s="43">
        <v>2</v>
      </c>
      <c r="O149" s="43">
        <v>1</v>
      </c>
      <c r="P149" s="43">
        <v>9</v>
      </c>
      <c r="Q149" s="43">
        <v>0</v>
      </c>
      <c r="R149" s="43">
        <v>0</v>
      </c>
      <c r="S149" s="43">
        <v>0</v>
      </c>
      <c r="T149" s="43">
        <v>0</v>
      </c>
      <c r="U149" s="43">
        <v>0</v>
      </c>
      <c r="V149" s="43">
        <v>3</v>
      </c>
      <c r="W149" s="43">
        <v>0</v>
      </c>
      <c r="X149" s="43">
        <v>0</v>
      </c>
      <c r="Y149" s="43">
        <v>2</v>
      </c>
      <c r="Z149" s="43">
        <v>0</v>
      </c>
      <c r="AA149" s="43">
        <v>0</v>
      </c>
      <c r="AB149" s="43">
        <v>3</v>
      </c>
      <c r="AC149" s="43">
        <v>2</v>
      </c>
      <c r="AD149" s="43">
        <v>1</v>
      </c>
      <c r="AE149" s="43">
        <v>2</v>
      </c>
      <c r="AF149" s="43">
        <v>0</v>
      </c>
      <c r="AG149" s="43">
        <v>0</v>
      </c>
      <c r="AH149" s="43">
        <v>1</v>
      </c>
      <c r="AI149" s="43">
        <v>0</v>
      </c>
      <c r="AJ149" s="43">
        <v>0</v>
      </c>
      <c r="AK149" s="43">
        <v>0</v>
      </c>
      <c r="AL149" s="43">
        <v>0</v>
      </c>
      <c r="AM149" s="43">
        <v>0</v>
      </c>
      <c r="AN149" s="43">
        <v>0</v>
      </c>
    </row>
    <row r="150" spans="1:40" x14ac:dyDescent="0.2">
      <c r="A150">
        <v>139</v>
      </c>
      <c r="B150" s="97">
        <v>9.5833333333333298E-2</v>
      </c>
      <c r="C150">
        <f t="shared" ca="1" si="6"/>
        <v>0</v>
      </c>
      <c r="D150">
        <f t="shared" si="7"/>
        <v>208</v>
      </c>
      <c r="E150">
        <f>IF(appliances!$D$46="YES",light_sim_data!B150,0)</f>
        <v>0</v>
      </c>
      <c r="F150">
        <f t="shared" si="8"/>
        <v>208</v>
      </c>
      <c r="H150" s="43">
        <v>0</v>
      </c>
      <c r="I150" s="43">
        <v>180</v>
      </c>
      <c r="J150" s="43">
        <v>0</v>
      </c>
      <c r="K150" s="43">
        <v>0</v>
      </c>
      <c r="L150" s="43">
        <v>0</v>
      </c>
      <c r="M150" s="43">
        <v>2</v>
      </c>
      <c r="N150" s="43">
        <v>2</v>
      </c>
      <c r="O150" s="43">
        <v>1</v>
      </c>
      <c r="P150" s="43">
        <v>9</v>
      </c>
      <c r="Q150" s="43">
        <v>0</v>
      </c>
      <c r="R150" s="43">
        <v>0</v>
      </c>
      <c r="S150" s="43">
        <v>0</v>
      </c>
      <c r="T150" s="43">
        <v>0</v>
      </c>
      <c r="U150" s="43">
        <v>0</v>
      </c>
      <c r="V150" s="43">
        <v>3</v>
      </c>
      <c r="W150" s="43">
        <v>0</v>
      </c>
      <c r="X150" s="43">
        <v>0</v>
      </c>
      <c r="Y150" s="43">
        <v>2</v>
      </c>
      <c r="Z150" s="43">
        <v>0</v>
      </c>
      <c r="AA150" s="43">
        <v>0</v>
      </c>
      <c r="AB150" s="43">
        <v>3</v>
      </c>
      <c r="AC150" s="43">
        <v>2</v>
      </c>
      <c r="AD150" s="43">
        <v>1</v>
      </c>
      <c r="AE150" s="43">
        <v>2</v>
      </c>
      <c r="AF150" s="43">
        <v>0</v>
      </c>
      <c r="AG150" s="43">
        <v>0</v>
      </c>
      <c r="AH150" s="43">
        <v>1</v>
      </c>
      <c r="AI150" s="43">
        <v>0</v>
      </c>
      <c r="AJ150" s="43">
        <v>0</v>
      </c>
      <c r="AK150" s="43">
        <v>0</v>
      </c>
      <c r="AL150" s="43">
        <v>0</v>
      </c>
      <c r="AM150" s="43">
        <v>0</v>
      </c>
      <c r="AN150" s="43">
        <v>0</v>
      </c>
    </row>
    <row r="151" spans="1:40" x14ac:dyDescent="0.2">
      <c r="A151">
        <v>140</v>
      </c>
      <c r="B151" s="97">
        <v>9.6527777777777796E-2</v>
      </c>
      <c r="C151">
        <f t="shared" ca="1" si="6"/>
        <v>0</v>
      </c>
      <c r="D151">
        <f t="shared" si="7"/>
        <v>208</v>
      </c>
      <c r="E151">
        <f>IF(appliances!$D$46="YES",light_sim_data!B151,0)</f>
        <v>0</v>
      </c>
      <c r="F151">
        <f t="shared" si="8"/>
        <v>208</v>
      </c>
      <c r="H151" s="43">
        <v>0</v>
      </c>
      <c r="I151" s="43">
        <v>180</v>
      </c>
      <c r="J151" s="43">
        <v>0</v>
      </c>
      <c r="K151" s="43">
        <v>0</v>
      </c>
      <c r="L151" s="43">
        <v>0</v>
      </c>
      <c r="M151" s="43">
        <v>2</v>
      </c>
      <c r="N151" s="43">
        <v>2</v>
      </c>
      <c r="O151" s="43">
        <v>1</v>
      </c>
      <c r="P151" s="43">
        <v>9</v>
      </c>
      <c r="Q151" s="43">
        <v>0</v>
      </c>
      <c r="R151" s="43">
        <v>0</v>
      </c>
      <c r="S151" s="43">
        <v>0</v>
      </c>
      <c r="T151" s="43">
        <v>0</v>
      </c>
      <c r="U151" s="43">
        <v>0</v>
      </c>
      <c r="V151" s="43">
        <v>3</v>
      </c>
      <c r="W151" s="43">
        <v>0</v>
      </c>
      <c r="X151" s="43">
        <v>0</v>
      </c>
      <c r="Y151" s="43">
        <v>2</v>
      </c>
      <c r="Z151" s="43">
        <v>0</v>
      </c>
      <c r="AA151" s="43">
        <v>0</v>
      </c>
      <c r="AB151" s="43">
        <v>3</v>
      </c>
      <c r="AC151" s="43">
        <v>2</v>
      </c>
      <c r="AD151" s="43">
        <v>1</v>
      </c>
      <c r="AE151" s="43">
        <v>2</v>
      </c>
      <c r="AF151" s="43">
        <v>0</v>
      </c>
      <c r="AG151" s="43">
        <v>0</v>
      </c>
      <c r="AH151" s="43">
        <v>1</v>
      </c>
      <c r="AI151" s="43">
        <v>0</v>
      </c>
      <c r="AJ151" s="43">
        <v>0</v>
      </c>
      <c r="AK151" s="43">
        <v>0</v>
      </c>
      <c r="AL151" s="43">
        <v>0</v>
      </c>
      <c r="AM151" s="43">
        <v>0</v>
      </c>
      <c r="AN151" s="43">
        <v>0</v>
      </c>
    </row>
    <row r="152" spans="1:40" x14ac:dyDescent="0.2">
      <c r="A152">
        <v>141</v>
      </c>
      <c r="B152" s="97">
        <v>9.7222222222222196E-2</v>
      </c>
      <c r="C152">
        <f t="shared" ca="1" si="6"/>
        <v>0</v>
      </c>
      <c r="D152">
        <f t="shared" si="7"/>
        <v>208</v>
      </c>
      <c r="E152">
        <f>IF(appliances!$D$46="YES",light_sim_data!B152,0)</f>
        <v>0</v>
      </c>
      <c r="F152">
        <f t="shared" si="8"/>
        <v>208</v>
      </c>
      <c r="H152" s="43">
        <v>0</v>
      </c>
      <c r="I152" s="43">
        <v>180</v>
      </c>
      <c r="J152" s="43">
        <v>0</v>
      </c>
      <c r="K152" s="43">
        <v>0</v>
      </c>
      <c r="L152" s="43">
        <v>0</v>
      </c>
      <c r="M152" s="43">
        <v>2</v>
      </c>
      <c r="N152" s="43">
        <v>2</v>
      </c>
      <c r="O152" s="43">
        <v>1</v>
      </c>
      <c r="P152" s="43">
        <v>9</v>
      </c>
      <c r="Q152" s="43">
        <v>0</v>
      </c>
      <c r="R152" s="43">
        <v>0</v>
      </c>
      <c r="S152" s="43">
        <v>0</v>
      </c>
      <c r="T152" s="43">
        <v>0</v>
      </c>
      <c r="U152" s="43">
        <v>0</v>
      </c>
      <c r="V152" s="43">
        <v>3</v>
      </c>
      <c r="W152" s="43">
        <v>0</v>
      </c>
      <c r="X152" s="43">
        <v>0</v>
      </c>
      <c r="Y152" s="43">
        <v>2</v>
      </c>
      <c r="Z152" s="43">
        <v>0</v>
      </c>
      <c r="AA152" s="43">
        <v>0</v>
      </c>
      <c r="AB152" s="43">
        <v>3</v>
      </c>
      <c r="AC152" s="43">
        <v>2</v>
      </c>
      <c r="AD152" s="43">
        <v>1</v>
      </c>
      <c r="AE152" s="43">
        <v>2</v>
      </c>
      <c r="AF152" s="43">
        <v>0</v>
      </c>
      <c r="AG152" s="43">
        <v>0</v>
      </c>
      <c r="AH152" s="43">
        <v>1</v>
      </c>
      <c r="AI152" s="43">
        <v>0</v>
      </c>
      <c r="AJ152" s="43">
        <v>0</v>
      </c>
      <c r="AK152" s="43">
        <v>0</v>
      </c>
      <c r="AL152" s="43">
        <v>0</v>
      </c>
      <c r="AM152" s="43">
        <v>0</v>
      </c>
      <c r="AN152" s="43">
        <v>0</v>
      </c>
    </row>
    <row r="153" spans="1:40" x14ac:dyDescent="0.2">
      <c r="A153">
        <v>142</v>
      </c>
      <c r="B153" s="97">
        <v>9.7916666666666693E-2</v>
      </c>
      <c r="C153">
        <f t="shared" ca="1" si="6"/>
        <v>0</v>
      </c>
      <c r="D153">
        <f t="shared" si="7"/>
        <v>208</v>
      </c>
      <c r="E153">
        <f>IF(appliances!$D$46="YES",light_sim_data!B153,0)</f>
        <v>0</v>
      </c>
      <c r="F153">
        <f t="shared" si="8"/>
        <v>208</v>
      </c>
      <c r="H153" s="43">
        <v>0</v>
      </c>
      <c r="I153" s="43">
        <v>180</v>
      </c>
      <c r="J153" s="43">
        <v>0</v>
      </c>
      <c r="K153" s="43">
        <v>0</v>
      </c>
      <c r="L153" s="43">
        <v>0</v>
      </c>
      <c r="M153" s="43">
        <v>2</v>
      </c>
      <c r="N153" s="43">
        <v>2</v>
      </c>
      <c r="O153" s="43">
        <v>1</v>
      </c>
      <c r="P153" s="43">
        <v>9</v>
      </c>
      <c r="Q153" s="43">
        <v>0</v>
      </c>
      <c r="R153" s="43">
        <v>0</v>
      </c>
      <c r="S153" s="43">
        <v>0</v>
      </c>
      <c r="T153" s="43">
        <v>0</v>
      </c>
      <c r="U153" s="43">
        <v>0</v>
      </c>
      <c r="V153" s="43">
        <v>3</v>
      </c>
      <c r="W153" s="43">
        <v>0</v>
      </c>
      <c r="X153" s="43">
        <v>0</v>
      </c>
      <c r="Y153" s="43">
        <v>2</v>
      </c>
      <c r="Z153" s="43">
        <v>0</v>
      </c>
      <c r="AA153" s="43">
        <v>0</v>
      </c>
      <c r="AB153" s="43">
        <v>3</v>
      </c>
      <c r="AC153" s="43">
        <v>2</v>
      </c>
      <c r="AD153" s="43">
        <v>1</v>
      </c>
      <c r="AE153" s="43">
        <v>2</v>
      </c>
      <c r="AF153" s="43">
        <v>0</v>
      </c>
      <c r="AG153" s="43">
        <v>0</v>
      </c>
      <c r="AH153" s="43">
        <v>1</v>
      </c>
      <c r="AI153" s="43">
        <v>0</v>
      </c>
      <c r="AJ153" s="43">
        <v>0</v>
      </c>
      <c r="AK153" s="43">
        <v>0</v>
      </c>
      <c r="AL153" s="43">
        <v>0</v>
      </c>
      <c r="AM153" s="43">
        <v>0</v>
      </c>
      <c r="AN153" s="43">
        <v>0</v>
      </c>
    </row>
    <row r="154" spans="1:40" x14ac:dyDescent="0.2">
      <c r="A154">
        <v>143</v>
      </c>
      <c r="B154" s="97">
        <v>9.8611111111111094E-2</v>
      </c>
      <c r="C154">
        <f t="shared" ca="1" si="6"/>
        <v>0</v>
      </c>
      <c r="D154">
        <f t="shared" si="7"/>
        <v>208</v>
      </c>
      <c r="E154">
        <f>IF(appliances!$D$46="YES",light_sim_data!B154,0)</f>
        <v>0</v>
      </c>
      <c r="F154">
        <f t="shared" si="8"/>
        <v>208</v>
      </c>
      <c r="H154" s="43">
        <v>0</v>
      </c>
      <c r="I154" s="43">
        <v>180</v>
      </c>
      <c r="J154" s="43">
        <v>0</v>
      </c>
      <c r="K154" s="43">
        <v>0</v>
      </c>
      <c r="L154" s="43">
        <v>0</v>
      </c>
      <c r="M154" s="43">
        <v>2</v>
      </c>
      <c r="N154" s="43">
        <v>2</v>
      </c>
      <c r="O154" s="43">
        <v>1</v>
      </c>
      <c r="P154" s="43">
        <v>9</v>
      </c>
      <c r="Q154" s="43">
        <v>0</v>
      </c>
      <c r="R154" s="43">
        <v>0</v>
      </c>
      <c r="S154" s="43">
        <v>0</v>
      </c>
      <c r="T154" s="43">
        <v>0</v>
      </c>
      <c r="U154" s="43">
        <v>0</v>
      </c>
      <c r="V154" s="43">
        <v>3</v>
      </c>
      <c r="W154" s="43">
        <v>0</v>
      </c>
      <c r="X154" s="43">
        <v>0</v>
      </c>
      <c r="Y154" s="43">
        <v>2</v>
      </c>
      <c r="Z154" s="43">
        <v>0</v>
      </c>
      <c r="AA154" s="43">
        <v>0</v>
      </c>
      <c r="AB154" s="43">
        <v>3</v>
      </c>
      <c r="AC154" s="43">
        <v>2</v>
      </c>
      <c r="AD154" s="43">
        <v>1</v>
      </c>
      <c r="AE154" s="43">
        <v>2</v>
      </c>
      <c r="AF154" s="43">
        <v>0</v>
      </c>
      <c r="AG154" s="43">
        <v>0</v>
      </c>
      <c r="AH154" s="43">
        <v>1</v>
      </c>
      <c r="AI154" s="43">
        <v>0</v>
      </c>
      <c r="AJ154" s="43">
        <v>0</v>
      </c>
      <c r="AK154" s="43">
        <v>0</v>
      </c>
      <c r="AL154" s="43">
        <v>0</v>
      </c>
      <c r="AM154" s="43">
        <v>0</v>
      </c>
      <c r="AN154" s="43">
        <v>0</v>
      </c>
    </row>
    <row r="155" spans="1:40" x14ac:dyDescent="0.2">
      <c r="A155">
        <v>144</v>
      </c>
      <c r="B155" s="97">
        <v>9.9305555555555605E-2</v>
      </c>
      <c r="C155">
        <f t="shared" ca="1" si="6"/>
        <v>0</v>
      </c>
      <c r="D155">
        <f t="shared" si="7"/>
        <v>208</v>
      </c>
      <c r="E155">
        <f>IF(appliances!$D$46="YES",light_sim_data!B155,0)</f>
        <v>0</v>
      </c>
      <c r="F155">
        <f t="shared" si="8"/>
        <v>208</v>
      </c>
      <c r="H155" s="43">
        <v>0</v>
      </c>
      <c r="I155" s="43">
        <v>180</v>
      </c>
      <c r="J155" s="43">
        <v>0</v>
      </c>
      <c r="K155" s="43">
        <v>0</v>
      </c>
      <c r="L155" s="43">
        <v>0</v>
      </c>
      <c r="M155" s="43">
        <v>2</v>
      </c>
      <c r="N155" s="43">
        <v>2</v>
      </c>
      <c r="O155" s="43">
        <v>1</v>
      </c>
      <c r="P155" s="43">
        <v>9</v>
      </c>
      <c r="Q155" s="43">
        <v>0</v>
      </c>
      <c r="R155" s="43">
        <v>0</v>
      </c>
      <c r="S155" s="43">
        <v>0</v>
      </c>
      <c r="T155" s="43">
        <v>0</v>
      </c>
      <c r="U155" s="43">
        <v>0</v>
      </c>
      <c r="V155" s="43">
        <v>3</v>
      </c>
      <c r="W155" s="43">
        <v>0</v>
      </c>
      <c r="X155" s="43">
        <v>0</v>
      </c>
      <c r="Y155" s="43">
        <v>2</v>
      </c>
      <c r="Z155" s="43">
        <v>0</v>
      </c>
      <c r="AA155" s="43">
        <v>0</v>
      </c>
      <c r="AB155" s="43">
        <v>3</v>
      </c>
      <c r="AC155" s="43">
        <v>2</v>
      </c>
      <c r="AD155" s="43">
        <v>1</v>
      </c>
      <c r="AE155" s="43">
        <v>2</v>
      </c>
      <c r="AF155" s="43">
        <v>0</v>
      </c>
      <c r="AG155" s="43">
        <v>0</v>
      </c>
      <c r="AH155" s="43">
        <v>1</v>
      </c>
      <c r="AI155" s="43">
        <v>0</v>
      </c>
      <c r="AJ155" s="43">
        <v>0</v>
      </c>
      <c r="AK155" s="43">
        <v>0</v>
      </c>
      <c r="AL155" s="43">
        <v>0</v>
      </c>
      <c r="AM155" s="43">
        <v>0</v>
      </c>
      <c r="AN155" s="43">
        <v>0</v>
      </c>
    </row>
    <row r="156" spans="1:40" x14ac:dyDescent="0.2">
      <c r="A156">
        <v>145</v>
      </c>
      <c r="B156" s="97">
        <v>0.1</v>
      </c>
      <c r="C156">
        <f t="shared" ca="1" si="6"/>
        <v>0</v>
      </c>
      <c r="D156">
        <f t="shared" si="7"/>
        <v>208</v>
      </c>
      <c r="E156">
        <f>IF(appliances!$D$46="YES",light_sim_data!B156,0)</f>
        <v>0</v>
      </c>
      <c r="F156">
        <f t="shared" si="8"/>
        <v>208</v>
      </c>
      <c r="H156" s="43">
        <v>0</v>
      </c>
      <c r="I156" s="43">
        <v>180</v>
      </c>
      <c r="J156" s="43">
        <v>0</v>
      </c>
      <c r="K156" s="43">
        <v>0</v>
      </c>
      <c r="L156" s="43">
        <v>0</v>
      </c>
      <c r="M156" s="43">
        <v>2</v>
      </c>
      <c r="N156" s="43">
        <v>2</v>
      </c>
      <c r="O156" s="43">
        <v>1</v>
      </c>
      <c r="P156" s="43">
        <v>9</v>
      </c>
      <c r="Q156" s="43">
        <v>0</v>
      </c>
      <c r="R156" s="43">
        <v>0</v>
      </c>
      <c r="S156" s="43">
        <v>0</v>
      </c>
      <c r="T156" s="43">
        <v>0</v>
      </c>
      <c r="U156" s="43">
        <v>0</v>
      </c>
      <c r="V156" s="43">
        <v>3</v>
      </c>
      <c r="W156" s="43">
        <v>0</v>
      </c>
      <c r="X156" s="43">
        <v>0</v>
      </c>
      <c r="Y156" s="43">
        <v>2</v>
      </c>
      <c r="Z156" s="43">
        <v>0</v>
      </c>
      <c r="AA156" s="43">
        <v>0</v>
      </c>
      <c r="AB156" s="43">
        <v>3</v>
      </c>
      <c r="AC156" s="43">
        <v>2</v>
      </c>
      <c r="AD156" s="43">
        <v>1</v>
      </c>
      <c r="AE156" s="43">
        <v>2</v>
      </c>
      <c r="AF156" s="43">
        <v>0</v>
      </c>
      <c r="AG156" s="43">
        <v>0</v>
      </c>
      <c r="AH156" s="43">
        <v>1</v>
      </c>
      <c r="AI156" s="43">
        <v>0</v>
      </c>
      <c r="AJ156" s="43">
        <v>0</v>
      </c>
      <c r="AK156" s="43">
        <v>0</v>
      </c>
      <c r="AL156" s="43">
        <v>0</v>
      </c>
      <c r="AM156" s="43">
        <v>0</v>
      </c>
      <c r="AN156" s="43">
        <v>0</v>
      </c>
    </row>
    <row r="157" spans="1:40" x14ac:dyDescent="0.2">
      <c r="A157">
        <v>146</v>
      </c>
      <c r="B157" s="97">
        <v>0.100694444444444</v>
      </c>
      <c r="C157">
        <f t="shared" ca="1" si="6"/>
        <v>0</v>
      </c>
      <c r="D157">
        <f t="shared" si="7"/>
        <v>208</v>
      </c>
      <c r="E157">
        <f>IF(appliances!$D$46="YES",light_sim_data!B157,0)</f>
        <v>0</v>
      </c>
      <c r="F157">
        <f t="shared" si="8"/>
        <v>208</v>
      </c>
      <c r="H157" s="43">
        <v>0</v>
      </c>
      <c r="I157" s="43">
        <v>180</v>
      </c>
      <c r="J157" s="43">
        <v>0</v>
      </c>
      <c r="K157" s="43">
        <v>0</v>
      </c>
      <c r="L157" s="43">
        <v>0</v>
      </c>
      <c r="M157" s="43">
        <v>2</v>
      </c>
      <c r="N157" s="43">
        <v>2</v>
      </c>
      <c r="O157" s="43">
        <v>1</v>
      </c>
      <c r="P157" s="43">
        <v>9</v>
      </c>
      <c r="Q157" s="43">
        <v>0</v>
      </c>
      <c r="R157" s="43">
        <v>0</v>
      </c>
      <c r="S157" s="43">
        <v>0</v>
      </c>
      <c r="T157" s="43">
        <v>0</v>
      </c>
      <c r="U157" s="43">
        <v>0</v>
      </c>
      <c r="V157" s="43">
        <v>3</v>
      </c>
      <c r="W157" s="43">
        <v>0</v>
      </c>
      <c r="X157" s="43">
        <v>0</v>
      </c>
      <c r="Y157" s="43">
        <v>2</v>
      </c>
      <c r="Z157" s="43">
        <v>0</v>
      </c>
      <c r="AA157" s="43">
        <v>0</v>
      </c>
      <c r="AB157" s="43">
        <v>3</v>
      </c>
      <c r="AC157" s="43">
        <v>2</v>
      </c>
      <c r="AD157" s="43">
        <v>1</v>
      </c>
      <c r="AE157" s="43">
        <v>2</v>
      </c>
      <c r="AF157" s="43">
        <v>0</v>
      </c>
      <c r="AG157" s="43">
        <v>0</v>
      </c>
      <c r="AH157" s="43">
        <v>1</v>
      </c>
      <c r="AI157" s="43">
        <v>0</v>
      </c>
      <c r="AJ157" s="43">
        <v>0</v>
      </c>
      <c r="AK157" s="43">
        <v>0</v>
      </c>
      <c r="AL157" s="43">
        <v>0</v>
      </c>
      <c r="AM157" s="43">
        <v>0</v>
      </c>
      <c r="AN157" s="43">
        <v>0</v>
      </c>
    </row>
    <row r="158" spans="1:40" x14ac:dyDescent="0.2">
      <c r="A158">
        <v>147</v>
      </c>
      <c r="B158" s="97">
        <v>0.101388888888889</v>
      </c>
      <c r="C158">
        <f t="shared" ca="1" si="6"/>
        <v>0</v>
      </c>
      <c r="D158">
        <f t="shared" si="7"/>
        <v>208</v>
      </c>
      <c r="E158">
        <f>IF(appliances!$D$46="YES",light_sim_data!B158,0)</f>
        <v>0</v>
      </c>
      <c r="F158">
        <f t="shared" si="8"/>
        <v>208</v>
      </c>
      <c r="H158" s="43">
        <v>0</v>
      </c>
      <c r="I158" s="43">
        <v>180</v>
      </c>
      <c r="J158" s="43">
        <v>0</v>
      </c>
      <c r="K158" s="43">
        <v>0</v>
      </c>
      <c r="L158" s="43">
        <v>0</v>
      </c>
      <c r="M158" s="43">
        <v>2</v>
      </c>
      <c r="N158" s="43">
        <v>2</v>
      </c>
      <c r="O158" s="43">
        <v>1</v>
      </c>
      <c r="P158" s="43">
        <v>9</v>
      </c>
      <c r="Q158" s="43">
        <v>0</v>
      </c>
      <c r="R158" s="43">
        <v>0</v>
      </c>
      <c r="S158" s="43">
        <v>0</v>
      </c>
      <c r="T158" s="43">
        <v>0</v>
      </c>
      <c r="U158" s="43">
        <v>0</v>
      </c>
      <c r="V158" s="43">
        <v>3</v>
      </c>
      <c r="W158" s="43">
        <v>0</v>
      </c>
      <c r="X158" s="43">
        <v>0</v>
      </c>
      <c r="Y158" s="43">
        <v>2</v>
      </c>
      <c r="Z158" s="43">
        <v>0</v>
      </c>
      <c r="AA158" s="43">
        <v>0</v>
      </c>
      <c r="AB158" s="43">
        <v>3</v>
      </c>
      <c r="AC158" s="43">
        <v>2</v>
      </c>
      <c r="AD158" s="43">
        <v>1</v>
      </c>
      <c r="AE158" s="43">
        <v>2</v>
      </c>
      <c r="AF158" s="43">
        <v>0</v>
      </c>
      <c r="AG158" s="43">
        <v>0</v>
      </c>
      <c r="AH158" s="43">
        <v>1</v>
      </c>
      <c r="AI158" s="43">
        <v>0</v>
      </c>
      <c r="AJ158" s="43">
        <v>0</v>
      </c>
      <c r="AK158" s="43">
        <v>0</v>
      </c>
      <c r="AL158" s="43">
        <v>0</v>
      </c>
      <c r="AM158" s="43">
        <v>0</v>
      </c>
      <c r="AN158" s="43">
        <v>0</v>
      </c>
    </row>
    <row r="159" spans="1:40" x14ac:dyDescent="0.2">
      <c r="A159">
        <v>148</v>
      </c>
      <c r="B159" s="97">
        <v>0.102083333333333</v>
      </c>
      <c r="C159">
        <f t="shared" ca="1" si="6"/>
        <v>0</v>
      </c>
      <c r="D159">
        <f t="shared" si="7"/>
        <v>208</v>
      </c>
      <c r="E159">
        <f>IF(appliances!$D$46="YES",light_sim_data!B159,0)</f>
        <v>0</v>
      </c>
      <c r="F159">
        <f t="shared" si="8"/>
        <v>208</v>
      </c>
      <c r="H159" s="43">
        <v>0</v>
      </c>
      <c r="I159" s="43">
        <v>180</v>
      </c>
      <c r="J159" s="43">
        <v>0</v>
      </c>
      <c r="K159" s="43">
        <v>0</v>
      </c>
      <c r="L159" s="43">
        <v>0</v>
      </c>
      <c r="M159" s="43">
        <v>2</v>
      </c>
      <c r="N159" s="43">
        <v>2</v>
      </c>
      <c r="O159" s="43">
        <v>1</v>
      </c>
      <c r="P159" s="43">
        <v>9</v>
      </c>
      <c r="Q159" s="43">
        <v>0</v>
      </c>
      <c r="R159" s="43">
        <v>0</v>
      </c>
      <c r="S159" s="43">
        <v>0</v>
      </c>
      <c r="T159" s="43">
        <v>0</v>
      </c>
      <c r="U159" s="43">
        <v>0</v>
      </c>
      <c r="V159" s="43">
        <v>3</v>
      </c>
      <c r="W159" s="43">
        <v>0</v>
      </c>
      <c r="X159" s="43">
        <v>0</v>
      </c>
      <c r="Y159" s="43">
        <v>2</v>
      </c>
      <c r="Z159" s="43">
        <v>0</v>
      </c>
      <c r="AA159" s="43">
        <v>0</v>
      </c>
      <c r="AB159" s="43">
        <v>3</v>
      </c>
      <c r="AC159" s="43">
        <v>2</v>
      </c>
      <c r="AD159" s="43">
        <v>1</v>
      </c>
      <c r="AE159" s="43">
        <v>2</v>
      </c>
      <c r="AF159" s="43">
        <v>0</v>
      </c>
      <c r="AG159" s="43">
        <v>0</v>
      </c>
      <c r="AH159" s="43">
        <v>1</v>
      </c>
      <c r="AI159" s="43">
        <v>0</v>
      </c>
      <c r="AJ159" s="43">
        <v>0</v>
      </c>
      <c r="AK159" s="43">
        <v>0</v>
      </c>
      <c r="AL159" s="43">
        <v>0</v>
      </c>
      <c r="AM159" s="43">
        <v>0</v>
      </c>
      <c r="AN159" s="43">
        <v>0</v>
      </c>
    </row>
    <row r="160" spans="1:40" x14ac:dyDescent="0.2">
      <c r="A160">
        <v>149</v>
      </c>
      <c r="B160" s="97">
        <v>0.102777777777778</v>
      </c>
      <c r="C160">
        <f t="shared" ca="1" si="6"/>
        <v>0</v>
      </c>
      <c r="D160">
        <f t="shared" si="7"/>
        <v>208</v>
      </c>
      <c r="E160">
        <f>IF(appliances!$D$46="YES",light_sim_data!B160,0)</f>
        <v>0</v>
      </c>
      <c r="F160">
        <f t="shared" si="8"/>
        <v>208</v>
      </c>
      <c r="H160" s="43">
        <v>0</v>
      </c>
      <c r="I160" s="43">
        <v>180</v>
      </c>
      <c r="J160" s="43">
        <v>0</v>
      </c>
      <c r="K160" s="43">
        <v>0</v>
      </c>
      <c r="L160" s="43">
        <v>0</v>
      </c>
      <c r="M160" s="43">
        <v>2</v>
      </c>
      <c r="N160" s="43">
        <v>2</v>
      </c>
      <c r="O160" s="43">
        <v>1</v>
      </c>
      <c r="P160" s="43">
        <v>9</v>
      </c>
      <c r="Q160" s="43">
        <v>0</v>
      </c>
      <c r="R160" s="43">
        <v>0</v>
      </c>
      <c r="S160" s="43">
        <v>0</v>
      </c>
      <c r="T160" s="43">
        <v>0</v>
      </c>
      <c r="U160" s="43">
        <v>0</v>
      </c>
      <c r="V160" s="43">
        <v>3</v>
      </c>
      <c r="W160" s="43">
        <v>0</v>
      </c>
      <c r="X160" s="43">
        <v>0</v>
      </c>
      <c r="Y160" s="43">
        <v>2</v>
      </c>
      <c r="Z160" s="43">
        <v>0</v>
      </c>
      <c r="AA160" s="43">
        <v>0</v>
      </c>
      <c r="AB160" s="43">
        <v>3</v>
      </c>
      <c r="AC160" s="43">
        <v>2</v>
      </c>
      <c r="AD160" s="43">
        <v>1</v>
      </c>
      <c r="AE160" s="43">
        <v>2</v>
      </c>
      <c r="AF160" s="43">
        <v>0</v>
      </c>
      <c r="AG160" s="43">
        <v>0</v>
      </c>
      <c r="AH160" s="43">
        <v>1</v>
      </c>
      <c r="AI160" s="43">
        <v>0</v>
      </c>
      <c r="AJ160" s="43">
        <v>0</v>
      </c>
      <c r="AK160" s="43">
        <v>0</v>
      </c>
      <c r="AL160" s="43">
        <v>0</v>
      </c>
      <c r="AM160" s="43">
        <v>0</v>
      </c>
      <c r="AN160" s="43">
        <v>0</v>
      </c>
    </row>
    <row r="161" spans="1:40" x14ac:dyDescent="0.2">
      <c r="A161">
        <v>150</v>
      </c>
      <c r="B161" s="97">
        <v>0.10347222222222199</v>
      </c>
      <c r="C161">
        <f t="shared" ca="1" si="6"/>
        <v>0</v>
      </c>
      <c r="D161">
        <f t="shared" si="7"/>
        <v>208</v>
      </c>
      <c r="E161">
        <f>IF(appliances!$D$46="YES",light_sim_data!B161,0)</f>
        <v>0</v>
      </c>
      <c r="F161">
        <f t="shared" si="8"/>
        <v>208</v>
      </c>
      <c r="H161" s="43">
        <v>0</v>
      </c>
      <c r="I161" s="43">
        <v>180</v>
      </c>
      <c r="J161" s="43">
        <v>0</v>
      </c>
      <c r="K161" s="43">
        <v>0</v>
      </c>
      <c r="L161" s="43">
        <v>0</v>
      </c>
      <c r="M161" s="43">
        <v>2</v>
      </c>
      <c r="N161" s="43">
        <v>2</v>
      </c>
      <c r="O161" s="43">
        <v>1</v>
      </c>
      <c r="P161" s="43">
        <v>9</v>
      </c>
      <c r="Q161" s="43">
        <v>0</v>
      </c>
      <c r="R161" s="43">
        <v>0</v>
      </c>
      <c r="S161" s="43">
        <v>0</v>
      </c>
      <c r="T161" s="43">
        <v>0</v>
      </c>
      <c r="U161" s="43">
        <v>0</v>
      </c>
      <c r="V161" s="43">
        <v>3</v>
      </c>
      <c r="W161" s="43">
        <v>0</v>
      </c>
      <c r="X161" s="43">
        <v>0</v>
      </c>
      <c r="Y161" s="43">
        <v>2</v>
      </c>
      <c r="Z161" s="43">
        <v>0</v>
      </c>
      <c r="AA161" s="43">
        <v>0</v>
      </c>
      <c r="AB161" s="43">
        <v>3</v>
      </c>
      <c r="AC161" s="43">
        <v>2</v>
      </c>
      <c r="AD161" s="43">
        <v>1</v>
      </c>
      <c r="AE161" s="43">
        <v>2</v>
      </c>
      <c r="AF161" s="43">
        <v>0</v>
      </c>
      <c r="AG161" s="43">
        <v>0</v>
      </c>
      <c r="AH161" s="43">
        <v>1</v>
      </c>
      <c r="AI161" s="43">
        <v>0</v>
      </c>
      <c r="AJ161" s="43">
        <v>0</v>
      </c>
      <c r="AK161" s="43">
        <v>0</v>
      </c>
      <c r="AL161" s="43">
        <v>0</v>
      </c>
      <c r="AM161" s="43">
        <v>0</v>
      </c>
      <c r="AN161" s="43">
        <v>0</v>
      </c>
    </row>
    <row r="162" spans="1:40" x14ac:dyDescent="0.2">
      <c r="A162">
        <v>151</v>
      </c>
      <c r="B162" s="97">
        <v>0.104166666666667</v>
      </c>
      <c r="C162">
        <f t="shared" ca="1" si="6"/>
        <v>0</v>
      </c>
      <c r="D162">
        <f t="shared" si="7"/>
        <v>208</v>
      </c>
      <c r="E162">
        <f>IF(appliances!$D$46="YES",light_sim_data!B162,0)</f>
        <v>0</v>
      </c>
      <c r="F162">
        <f t="shared" si="8"/>
        <v>208</v>
      </c>
      <c r="H162" s="43">
        <v>0</v>
      </c>
      <c r="I162" s="43">
        <v>180</v>
      </c>
      <c r="J162" s="43">
        <v>0</v>
      </c>
      <c r="K162" s="43">
        <v>0</v>
      </c>
      <c r="L162" s="43">
        <v>0</v>
      </c>
      <c r="M162" s="43">
        <v>2</v>
      </c>
      <c r="N162" s="43">
        <v>2</v>
      </c>
      <c r="O162" s="43">
        <v>1</v>
      </c>
      <c r="P162" s="43">
        <v>9</v>
      </c>
      <c r="Q162" s="43">
        <v>0</v>
      </c>
      <c r="R162" s="43">
        <v>0</v>
      </c>
      <c r="S162" s="43">
        <v>0</v>
      </c>
      <c r="T162" s="43">
        <v>0</v>
      </c>
      <c r="U162" s="43">
        <v>0</v>
      </c>
      <c r="V162" s="43">
        <v>3</v>
      </c>
      <c r="W162" s="43">
        <v>0</v>
      </c>
      <c r="X162" s="43">
        <v>0</v>
      </c>
      <c r="Y162" s="43">
        <v>2</v>
      </c>
      <c r="Z162" s="43">
        <v>0</v>
      </c>
      <c r="AA162" s="43">
        <v>0</v>
      </c>
      <c r="AB162" s="43">
        <v>3</v>
      </c>
      <c r="AC162" s="43">
        <v>2</v>
      </c>
      <c r="AD162" s="43">
        <v>1</v>
      </c>
      <c r="AE162" s="43">
        <v>2</v>
      </c>
      <c r="AF162" s="43">
        <v>0</v>
      </c>
      <c r="AG162" s="43">
        <v>0</v>
      </c>
      <c r="AH162" s="43">
        <v>1</v>
      </c>
      <c r="AI162" s="43">
        <v>0</v>
      </c>
      <c r="AJ162" s="43">
        <v>0</v>
      </c>
      <c r="AK162" s="43">
        <v>0</v>
      </c>
      <c r="AL162" s="43">
        <v>0</v>
      </c>
      <c r="AM162" s="43">
        <v>0</v>
      </c>
      <c r="AN162" s="43">
        <v>0</v>
      </c>
    </row>
    <row r="163" spans="1:40" x14ac:dyDescent="0.2">
      <c r="A163">
        <v>152</v>
      </c>
      <c r="B163" s="97">
        <v>0.104861111111111</v>
      </c>
      <c r="C163">
        <f t="shared" ca="1" si="6"/>
        <v>0</v>
      </c>
      <c r="D163">
        <f t="shared" si="7"/>
        <v>208</v>
      </c>
      <c r="E163">
        <f>IF(appliances!$D$46="YES",light_sim_data!B163,0)</f>
        <v>0</v>
      </c>
      <c r="F163">
        <f t="shared" si="8"/>
        <v>208</v>
      </c>
      <c r="H163" s="43">
        <v>0</v>
      </c>
      <c r="I163" s="43">
        <v>180</v>
      </c>
      <c r="J163" s="43">
        <v>0</v>
      </c>
      <c r="K163" s="43">
        <v>0</v>
      </c>
      <c r="L163" s="43">
        <v>0</v>
      </c>
      <c r="M163" s="43">
        <v>2</v>
      </c>
      <c r="N163" s="43">
        <v>2</v>
      </c>
      <c r="O163" s="43">
        <v>1</v>
      </c>
      <c r="P163" s="43">
        <v>9</v>
      </c>
      <c r="Q163" s="43">
        <v>0</v>
      </c>
      <c r="R163" s="43">
        <v>0</v>
      </c>
      <c r="S163" s="43">
        <v>0</v>
      </c>
      <c r="T163" s="43">
        <v>0</v>
      </c>
      <c r="U163" s="43">
        <v>0</v>
      </c>
      <c r="V163" s="43">
        <v>3</v>
      </c>
      <c r="W163" s="43">
        <v>0</v>
      </c>
      <c r="X163" s="43">
        <v>0</v>
      </c>
      <c r="Y163" s="43">
        <v>2</v>
      </c>
      <c r="Z163" s="43">
        <v>0</v>
      </c>
      <c r="AA163" s="43">
        <v>0</v>
      </c>
      <c r="AB163" s="43">
        <v>3</v>
      </c>
      <c r="AC163" s="43">
        <v>2</v>
      </c>
      <c r="AD163" s="43">
        <v>1</v>
      </c>
      <c r="AE163" s="43">
        <v>2</v>
      </c>
      <c r="AF163" s="43">
        <v>0</v>
      </c>
      <c r="AG163" s="43">
        <v>0</v>
      </c>
      <c r="AH163" s="43">
        <v>1</v>
      </c>
      <c r="AI163" s="43">
        <v>0</v>
      </c>
      <c r="AJ163" s="43">
        <v>0</v>
      </c>
      <c r="AK163" s="43">
        <v>0</v>
      </c>
      <c r="AL163" s="43">
        <v>0</v>
      </c>
      <c r="AM163" s="43">
        <v>0</v>
      </c>
      <c r="AN163" s="43">
        <v>0</v>
      </c>
    </row>
    <row r="164" spans="1:40" x14ac:dyDescent="0.2">
      <c r="A164">
        <v>153</v>
      </c>
      <c r="B164" s="97">
        <v>0.105555555555556</v>
      </c>
      <c r="C164">
        <f t="shared" ca="1" si="6"/>
        <v>0</v>
      </c>
      <c r="D164">
        <f t="shared" si="7"/>
        <v>208</v>
      </c>
      <c r="E164">
        <f>IF(appliances!$D$46="YES",light_sim_data!B164,0)</f>
        <v>0</v>
      </c>
      <c r="F164">
        <f t="shared" si="8"/>
        <v>208</v>
      </c>
      <c r="H164" s="43">
        <v>0</v>
      </c>
      <c r="I164" s="43">
        <v>180</v>
      </c>
      <c r="J164" s="43">
        <v>0</v>
      </c>
      <c r="K164" s="43">
        <v>0</v>
      </c>
      <c r="L164" s="43">
        <v>0</v>
      </c>
      <c r="M164" s="43">
        <v>2</v>
      </c>
      <c r="N164" s="43">
        <v>2</v>
      </c>
      <c r="O164" s="43">
        <v>1</v>
      </c>
      <c r="P164" s="43">
        <v>9</v>
      </c>
      <c r="Q164" s="43">
        <v>0</v>
      </c>
      <c r="R164" s="43">
        <v>0</v>
      </c>
      <c r="S164" s="43">
        <v>0</v>
      </c>
      <c r="T164" s="43">
        <v>0</v>
      </c>
      <c r="U164" s="43">
        <v>0</v>
      </c>
      <c r="V164" s="43">
        <v>3</v>
      </c>
      <c r="W164" s="43">
        <v>0</v>
      </c>
      <c r="X164" s="43">
        <v>0</v>
      </c>
      <c r="Y164" s="43">
        <v>2</v>
      </c>
      <c r="Z164" s="43">
        <v>0</v>
      </c>
      <c r="AA164" s="43">
        <v>0</v>
      </c>
      <c r="AB164" s="43">
        <v>3</v>
      </c>
      <c r="AC164" s="43">
        <v>2</v>
      </c>
      <c r="AD164" s="43">
        <v>1</v>
      </c>
      <c r="AE164" s="43">
        <v>2</v>
      </c>
      <c r="AF164" s="43">
        <v>0</v>
      </c>
      <c r="AG164" s="43">
        <v>0</v>
      </c>
      <c r="AH164" s="43">
        <v>1</v>
      </c>
      <c r="AI164" s="43">
        <v>0</v>
      </c>
      <c r="AJ164" s="43">
        <v>0</v>
      </c>
      <c r="AK164" s="43">
        <v>0</v>
      </c>
      <c r="AL164" s="43">
        <v>0</v>
      </c>
      <c r="AM164" s="43">
        <v>0</v>
      </c>
      <c r="AN164" s="43">
        <v>0</v>
      </c>
    </row>
    <row r="165" spans="1:40" x14ac:dyDescent="0.2">
      <c r="A165">
        <v>154</v>
      </c>
      <c r="B165" s="97">
        <v>0.10625</v>
      </c>
      <c r="C165">
        <f t="shared" ca="1" si="6"/>
        <v>0</v>
      </c>
      <c r="D165">
        <f t="shared" si="7"/>
        <v>208</v>
      </c>
      <c r="E165">
        <f>IF(appliances!$D$46="YES",light_sim_data!B165,0)</f>
        <v>0</v>
      </c>
      <c r="F165">
        <f t="shared" si="8"/>
        <v>208</v>
      </c>
      <c r="H165" s="43">
        <v>0</v>
      </c>
      <c r="I165" s="43">
        <v>180</v>
      </c>
      <c r="J165" s="43">
        <v>0</v>
      </c>
      <c r="K165" s="43">
        <v>0</v>
      </c>
      <c r="L165" s="43">
        <v>0</v>
      </c>
      <c r="M165" s="43">
        <v>2</v>
      </c>
      <c r="N165" s="43">
        <v>2</v>
      </c>
      <c r="O165" s="43">
        <v>1</v>
      </c>
      <c r="P165" s="43">
        <v>9</v>
      </c>
      <c r="Q165" s="43">
        <v>0</v>
      </c>
      <c r="R165" s="43">
        <v>0</v>
      </c>
      <c r="S165" s="43">
        <v>0</v>
      </c>
      <c r="T165" s="43">
        <v>0</v>
      </c>
      <c r="U165" s="43">
        <v>0</v>
      </c>
      <c r="V165" s="43">
        <v>3</v>
      </c>
      <c r="W165" s="43">
        <v>0</v>
      </c>
      <c r="X165" s="43">
        <v>0</v>
      </c>
      <c r="Y165" s="43">
        <v>2</v>
      </c>
      <c r="Z165" s="43">
        <v>0</v>
      </c>
      <c r="AA165" s="43">
        <v>0</v>
      </c>
      <c r="AB165" s="43">
        <v>3</v>
      </c>
      <c r="AC165" s="43">
        <v>2</v>
      </c>
      <c r="AD165" s="43">
        <v>1</v>
      </c>
      <c r="AE165" s="43">
        <v>2</v>
      </c>
      <c r="AF165" s="43">
        <v>0</v>
      </c>
      <c r="AG165" s="43">
        <v>0</v>
      </c>
      <c r="AH165" s="43">
        <v>1</v>
      </c>
      <c r="AI165" s="43">
        <v>0</v>
      </c>
      <c r="AJ165" s="43">
        <v>0</v>
      </c>
      <c r="AK165" s="43">
        <v>0</v>
      </c>
      <c r="AL165" s="43">
        <v>0</v>
      </c>
      <c r="AM165" s="43">
        <v>0</v>
      </c>
      <c r="AN165" s="43">
        <v>0</v>
      </c>
    </row>
    <row r="166" spans="1:40" x14ac:dyDescent="0.2">
      <c r="A166">
        <v>155</v>
      </c>
      <c r="B166" s="97">
        <v>0.106944444444444</v>
      </c>
      <c r="C166">
        <f t="shared" ca="1" si="6"/>
        <v>0</v>
      </c>
      <c r="D166">
        <f t="shared" si="7"/>
        <v>208</v>
      </c>
      <c r="E166">
        <f>IF(appliances!$D$46="YES",light_sim_data!B166,0)</f>
        <v>0</v>
      </c>
      <c r="F166">
        <f t="shared" si="8"/>
        <v>208</v>
      </c>
      <c r="H166" s="43">
        <v>0</v>
      </c>
      <c r="I166" s="43">
        <v>180</v>
      </c>
      <c r="J166" s="43">
        <v>0</v>
      </c>
      <c r="K166" s="43">
        <v>0</v>
      </c>
      <c r="L166" s="43">
        <v>0</v>
      </c>
      <c r="M166" s="43">
        <v>2</v>
      </c>
      <c r="N166" s="43">
        <v>2</v>
      </c>
      <c r="O166" s="43">
        <v>1</v>
      </c>
      <c r="P166" s="43">
        <v>9</v>
      </c>
      <c r="Q166" s="43">
        <v>0</v>
      </c>
      <c r="R166" s="43">
        <v>0</v>
      </c>
      <c r="S166" s="43">
        <v>0</v>
      </c>
      <c r="T166" s="43">
        <v>0</v>
      </c>
      <c r="U166" s="43">
        <v>0</v>
      </c>
      <c r="V166" s="43">
        <v>3</v>
      </c>
      <c r="W166" s="43">
        <v>0</v>
      </c>
      <c r="X166" s="43">
        <v>0</v>
      </c>
      <c r="Y166" s="43">
        <v>2</v>
      </c>
      <c r="Z166" s="43">
        <v>0</v>
      </c>
      <c r="AA166" s="43">
        <v>0</v>
      </c>
      <c r="AB166" s="43">
        <v>3</v>
      </c>
      <c r="AC166" s="43">
        <v>2</v>
      </c>
      <c r="AD166" s="43">
        <v>1</v>
      </c>
      <c r="AE166" s="43">
        <v>2</v>
      </c>
      <c r="AF166" s="43">
        <v>0</v>
      </c>
      <c r="AG166" s="43">
        <v>0</v>
      </c>
      <c r="AH166" s="43">
        <v>1</v>
      </c>
      <c r="AI166" s="43">
        <v>0</v>
      </c>
      <c r="AJ166" s="43">
        <v>0</v>
      </c>
      <c r="AK166" s="43">
        <v>0</v>
      </c>
      <c r="AL166" s="43">
        <v>0</v>
      </c>
      <c r="AM166" s="43">
        <v>0</v>
      </c>
      <c r="AN166" s="43">
        <v>0</v>
      </c>
    </row>
    <row r="167" spans="1:40" x14ac:dyDescent="0.2">
      <c r="A167">
        <v>156</v>
      </c>
      <c r="B167" s="97">
        <v>0.10763888888888901</v>
      </c>
      <c r="C167">
        <f t="shared" ca="1" si="6"/>
        <v>0</v>
      </c>
      <c r="D167">
        <f t="shared" si="7"/>
        <v>28</v>
      </c>
      <c r="E167">
        <f>IF(appliances!$D$46="YES",light_sim_data!B167,0)</f>
        <v>0</v>
      </c>
      <c r="F167">
        <f t="shared" si="8"/>
        <v>28</v>
      </c>
      <c r="H167" s="43">
        <v>0</v>
      </c>
      <c r="I167" s="43">
        <v>0</v>
      </c>
      <c r="J167" s="43">
        <v>0</v>
      </c>
      <c r="K167" s="43">
        <v>0</v>
      </c>
      <c r="L167" s="43">
        <v>0</v>
      </c>
      <c r="M167" s="43">
        <v>2</v>
      </c>
      <c r="N167" s="43">
        <v>2</v>
      </c>
      <c r="O167" s="43">
        <v>1</v>
      </c>
      <c r="P167" s="43">
        <v>9</v>
      </c>
      <c r="Q167" s="43">
        <v>0</v>
      </c>
      <c r="R167" s="43">
        <v>0</v>
      </c>
      <c r="S167" s="43">
        <v>0</v>
      </c>
      <c r="T167" s="43">
        <v>0</v>
      </c>
      <c r="U167" s="43">
        <v>0</v>
      </c>
      <c r="V167" s="43">
        <v>3</v>
      </c>
      <c r="W167" s="43">
        <v>0</v>
      </c>
      <c r="X167" s="43">
        <v>0</v>
      </c>
      <c r="Y167" s="43">
        <v>2</v>
      </c>
      <c r="Z167" s="43">
        <v>0</v>
      </c>
      <c r="AA167" s="43">
        <v>0</v>
      </c>
      <c r="AB167" s="43">
        <v>3</v>
      </c>
      <c r="AC167" s="43">
        <v>2</v>
      </c>
      <c r="AD167" s="43">
        <v>1</v>
      </c>
      <c r="AE167" s="43">
        <v>2</v>
      </c>
      <c r="AF167" s="43">
        <v>0</v>
      </c>
      <c r="AG167" s="43">
        <v>0</v>
      </c>
      <c r="AH167" s="43">
        <v>1</v>
      </c>
      <c r="AI167" s="43">
        <v>0</v>
      </c>
      <c r="AJ167" s="43">
        <v>0</v>
      </c>
      <c r="AK167" s="43">
        <v>0</v>
      </c>
      <c r="AL167" s="43">
        <v>0</v>
      </c>
      <c r="AM167" s="43">
        <v>0</v>
      </c>
      <c r="AN167" s="43">
        <v>0</v>
      </c>
    </row>
    <row r="168" spans="1:40" x14ac:dyDescent="0.2">
      <c r="A168">
        <v>157</v>
      </c>
      <c r="B168" s="97">
        <v>0.108333333333333</v>
      </c>
      <c r="C168">
        <f t="shared" ca="1" si="6"/>
        <v>0</v>
      </c>
      <c r="D168">
        <f t="shared" si="7"/>
        <v>28</v>
      </c>
      <c r="E168">
        <f>IF(appliances!$D$46="YES",light_sim_data!B168,0)</f>
        <v>0</v>
      </c>
      <c r="F168">
        <f t="shared" si="8"/>
        <v>28</v>
      </c>
      <c r="H168" s="43">
        <v>0</v>
      </c>
      <c r="I168" s="43">
        <v>0</v>
      </c>
      <c r="J168" s="43">
        <v>0</v>
      </c>
      <c r="K168" s="43">
        <v>0</v>
      </c>
      <c r="L168" s="43">
        <v>0</v>
      </c>
      <c r="M168" s="43">
        <v>2</v>
      </c>
      <c r="N168" s="43">
        <v>2</v>
      </c>
      <c r="O168" s="43">
        <v>1</v>
      </c>
      <c r="P168" s="43">
        <v>9</v>
      </c>
      <c r="Q168" s="43">
        <v>0</v>
      </c>
      <c r="R168" s="43">
        <v>0</v>
      </c>
      <c r="S168" s="43">
        <v>0</v>
      </c>
      <c r="T168" s="43">
        <v>0</v>
      </c>
      <c r="U168" s="43">
        <v>0</v>
      </c>
      <c r="V168" s="43">
        <v>3</v>
      </c>
      <c r="W168" s="43">
        <v>0</v>
      </c>
      <c r="X168" s="43">
        <v>0</v>
      </c>
      <c r="Y168" s="43">
        <v>2</v>
      </c>
      <c r="Z168" s="43">
        <v>0</v>
      </c>
      <c r="AA168" s="43">
        <v>0</v>
      </c>
      <c r="AB168" s="43">
        <v>3</v>
      </c>
      <c r="AC168" s="43">
        <v>2</v>
      </c>
      <c r="AD168" s="43">
        <v>1</v>
      </c>
      <c r="AE168" s="43">
        <v>2</v>
      </c>
      <c r="AF168" s="43">
        <v>0</v>
      </c>
      <c r="AG168" s="43">
        <v>0</v>
      </c>
      <c r="AH168" s="43">
        <v>1</v>
      </c>
      <c r="AI168" s="43">
        <v>0</v>
      </c>
      <c r="AJ168" s="43">
        <v>0</v>
      </c>
      <c r="AK168" s="43">
        <v>0</v>
      </c>
      <c r="AL168" s="43">
        <v>0</v>
      </c>
      <c r="AM168" s="43">
        <v>0</v>
      </c>
      <c r="AN168" s="43">
        <v>0</v>
      </c>
    </row>
    <row r="169" spans="1:40" x14ac:dyDescent="0.2">
      <c r="A169">
        <v>158</v>
      </c>
      <c r="B169" s="97">
        <v>0.109027777777778</v>
      </c>
      <c r="C169">
        <f t="shared" ca="1" si="6"/>
        <v>0</v>
      </c>
      <c r="D169">
        <f t="shared" si="7"/>
        <v>28</v>
      </c>
      <c r="E169">
        <f>IF(appliances!$D$46="YES",light_sim_data!B169,0)</f>
        <v>0</v>
      </c>
      <c r="F169">
        <f t="shared" si="8"/>
        <v>28</v>
      </c>
      <c r="H169" s="43">
        <v>0</v>
      </c>
      <c r="I169" s="43">
        <v>0</v>
      </c>
      <c r="J169" s="43">
        <v>0</v>
      </c>
      <c r="K169" s="43">
        <v>0</v>
      </c>
      <c r="L169" s="43">
        <v>0</v>
      </c>
      <c r="M169" s="43">
        <v>2</v>
      </c>
      <c r="N169" s="43">
        <v>2</v>
      </c>
      <c r="O169" s="43">
        <v>1</v>
      </c>
      <c r="P169" s="43">
        <v>9</v>
      </c>
      <c r="Q169" s="43">
        <v>0</v>
      </c>
      <c r="R169" s="43">
        <v>0</v>
      </c>
      <c r="S169" s="43">
        <v>0</v>
      </c>
      <c r="T169" s="43">
        <v>0</v>
      </c>
      <c r="U169" s="43">
        <v>0</v>
      </c>
      <c r="V169" s="43">
        <v>3</v>
      </c>
      <c r="W169" s="43">
        <v>0</v>
      </c>
      <c r="X169" s="43">
        <v>0</v>
      </c>
      <c r="Y169" s="43">
        <v>2</v>
      </c>
      <c r="Z169" s="43">
        <v>0</v>
      </c>
      <c r="AA169" s="43">
        <v>0</v>
      </c>
      <c r="AB169" s="43">
        <v>3</v>
      </c>
      <c r="AC169" s="43">
        <v>2</v>
      </c>
      <c r="AD169" s="43">
        <v>1</v>
      </c>
      <c r="AE169" s="43">
        <v>2</v>
      </c>
      <c r="AF169" s="43">
        <v>0</v>
      </c>
      <c r="AG169" s="43">
        <v>0</v>
      </c>
      <c r="AH169" s="43">
        <v>1</v>
      </c>
      <c r="AI169" s="43">
        <v>0</v>
      </c>
      <c r="AJ169" s="43">
        <v>0</v>
      </c>
      <c r="AK169" s="43">
        <v>0</v>
      </c>
      <c r="AL169" s="43">
        <v>0</v>
      </c>
      <c r="AM169" s="43">
        <v>0</v>
      </c>
      <c r="AN169" s="43">
        <v>0</v>
      </c>
    </row>
    <row r="170" spans="1:40" x14ac:dyDescent="0.2">
      <c r="A170">
        <v>159</v>
      </c>
      <c r="B170" s="97">
        <v>0.109722222222222</v>
      </c>
      <c r="C170">
        <f t="shared" ca="1" si="6"/>
        <v>0</v>
      </c>
      <c r="D170">
        <f t="shared" si="7"/>
        <v>28</v>
      </c>
      <c r="E170">
        <f>IF(appliances!$D$46="YES",light_sim_data!B170,0)</f>
        <v>0</v>
      </c>
      <c r="F170">
        <f t="shared" si="8"/>
        <v>28</v>
      </c>
      <c r="H170" s="43">
        <v>0</v>
      </c>
      <c r="I170" s="43">
        <v>0</v>
      </c>
      <c r="J170" s="43">
        <v>0</v>
      </c>
      <c r="K170" s="43">
        <v>0</v>
      </c>
      <c r="L170" s="43">
        <v>0</v>
      </c>
      <c r="M170" s="43">
        <v>2</v>
      </c>
      <c r="N170" s="43">
        <v>2</v>
      </c>
      <c r="O170" s="43">
        <v>1</v>
      </c>
      <c r="P170" s="43">
        <v>9</v>
      </c>
      <c r="Q170" s="43">
        <v>0</v>
      </c>
      <c r="R170" s="43">
        <v>0</v>
      </c>
      <c r="S170" s="43">
        <v>0</v>
      </c>
      <c r="T170" s="43">
        <v>0</v>
      </c>
      <c r="U170" s="43">
        <v>0</v>
      </c>
      <c r="V170" s="43">
        <v>3</v>
      </c>
      <c r="W170" s="43">
        <v>0</v>
      </c>
      <c r="X170" s="43">
        <v>0</v>
      </c>
      <c r="Y170" s="43">
        <v>2</v>
      </c>
      <c r="Z170" s="43">
        <v>0</v>
      </c>
      <c r="AA170" s="43">
        <v>0</v>
      </c>
      <c r="AB170" s="43">
        <v>3</v>
      </c>
      <c r="AC170" s="43">
        <v>2</v>
      </c>
      <c r="AD170" s="43">
        <v>1</v>
      </c>
      <c r="AE170" s="43">
        <v>2</v>
      </c>
      <c r="AF170" s="43">
        <v>0</v>
      </c>
      <c r="AG170" s="43">
        <v>0</v>
      </c>
      <c r="AH170" s="43">
        <v>1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</row>
    <row r="171" spans="1:40" x14ac:dyDescent="0.2">
      <c r="A171">
        <v>160</v>
      </c>
      <c r="B171" s="97">
        <v>0.110416666666667</v>
      </c>
      <c r="C171">
        <f t="shared" ca="1" si="6"/>
        <v>0</v>
      </c>
      <c r="D171">
        <f t="shared" si="7"/>
        <v>28</v>
      </c>
      <c r="E171">
        <f>IF(appliances!$D$46="YES",light_sim_data!B171,0)</f>
        <v>0</v>
      </c>
      <c r="F171">
        <f t="shared" si="8"/>
        <v>28</v>
      </c>
      <c r="H171" s="43">
        <v>0</v>
      </c>
      <c r="I171" s="43">
        <v>0</v>
      </c>
      <c r="J171" s="43">
        <v>0</v>
      </c>
      <c r="K171" s="43">
        <v>0</v>
      </c>
      <c r="L171" s="43">
        <v>0</v>
      </c>
      <c r="M171" s="43">
        <v>2</v>
      </c>
      <c r="N171" s="43">
        <v>2</v>
      </c>
      <c r="O171" s="43">
        <v>1</v>
      </c>
      <c r="P171" s="43">
        <v>9</v>
      </c>
      <c r="Q171" s="43">
        <v>0</v>
      </c>
      <c r="R171" s="43">
        <v>0</v>
      </c>
      <c r="S171" s="43">
        <v>0</v>
      </c>
      <c r="T171" s="43">
        <v>0</v>
      </c>
      <c r="U171" s="43">
        <v>0</v>
      </c>
      <c r="V171" s="43">
        <v>3</v>
      </c>
      <c r="W171" s="43">
        <v>0</v>
      </c>
      <c r="X171" s="43">
        <v>0</v>
      </c>
      <c r="Y171" s="43">
        <v>2</v>
      </c>
      <c r="Z171" s="43">
        <v>0</v>
      </c>
      <c r="AA171" s="43">
        <v>0</v>
      </c>
      <c r="AB171" s="43">
        <v>3</v>
      </c>
      <c r="AC171" s="43">
        <v>2</v>
      </c>
      <c r="AD171" s="43">
        <v>1</v>
      </c>
      <c r="AE171" s="43">
        <v>2</v>
      </c>
      <c r="AF171" s="43">
        <v>0</v>
      </c>
      <c r="AG171" s="43">
        <v>0</v>
      </c>
      <c r="AH171" s="43">
        <v>1</v>
      </c>
      <c r="AI171" s="43">
        <v>0</v>
      </c>
      <c r="AJ171" s="43">
        <v>0</v>
      </c>
      <c r="AK171" s="43">
        <v>0</v>
      </c>
      <c r="AL171" s="43">
        <v>0</v>
      </c>
      <c r="AM171" s="43">
        <v>0</v>
      </c>
      <c r="AN171" s="43">
        <v>0</v>
      </c>
    </row>
    <row r="172" spans="1:40" x14ac:dyDescent="0.2">
      <c r="A172">
        <v>161</v>
      </c>
      <c r="B172" s="97">
        <v>0.11111111111111099</v>
      </c>
      <c r="C172">
        <f t="shared" ca="1" si="6"/>
        <v>0</v>
      </c>
      <c r="D172">
        <f t="shared" si="7"/>
        <v>28</v>
      </c>
      <c r="E172">
        <f>IF(appliances!$D$46="YES",light_sim_data!B172,0)</f>
        <v>0</v>
      </c>
      <c r="F172">
        <f t="shared" si="8"/>
        <v>28</v>
      </c>
      <c r="H172" s="43">
        <v>0</v>
      </c>
      <c r="I172" s="43">
        <v>0</v>
      </c>
      <c r="J172" s="43">
        <v>0</v>
      </c>
      <c r="K172" s="43">
        <v>0</v>
      </c>
      <c r="L172" s="43">
        <v>0</v>
      </c>
      <c r="M172" s="43">
        <v>2</v>
      </c>
      <c r="N172" s="43">
        <v>2</v>
      </c>
      <c r="O172" s="43">
        <v>1</v>
      </c>
      <c r="P172" s="43">
        <v>9</v>
      </c>
      <c r="Q172" s="43">
        <v>0</v>
      </c>
      <c r="R172" s="43">
        <v>0</v>
      </c>
      <c r="S172" s="43">
        <v>0</v>
      </c>
      <c r="T172" s="43">
        <v>0</v>
      </c>
      <c r="U172" s="43">
        <v>0</v>
      </c>
      <c r="V172" s="43">
        <v>3</v>
      </c>
      <c r="W172" s="43">
        <v>0</v>
      </c>
      <c r="X172" s="43">
        <v>0</v>
      </c>
      <c r="Y172" s="43">
        <v>2</v>
      </c>
      <c r="Z172" s="43">
        <v>0</v>
      </c>
      <c r="AA172" s="43">
        <v>0</v>
      </c>
      <c r="AB172" s="43">
        <v>3</v>
      </c>
      <c r="AC172" s="43">
        <v>2</v>
      </c>
      <c r="AD172" s="43">
        <v>1</v>
      </c>
      <c r="AE172" s="43">
        <v>2</v>
      </c>
      <c r="AF172" s="43">
        <v>0</v>
      </c>
      <c r="AG172" s="43">
        <v>0</v>
      </c>
      <c r="AH172" s="43">
        <v>1</v>
      </c>
      <c r="AI172" s="43">
        <v>0</v>
      </c>
      <c r="AJ172" s="43">
        <v>0</v>
      </c>
      <c r="AK172" s="43">
        <v>0</v>
      </c>
      <c r="AL172" s="43">
        <v>0</v>
      </c>
      <c r="AM172" s="43">
        <v>0</v>
      </c>
      <c r="AN172" s="43">
        <v>0</v>
      </c>
    </row>
    <row r="173" spans="1:40" x14ac:dyDescent="0.2">
      <c r="A173">
        <v>162</v>
      </c>
      <c r="B173" s="97">
        <v>0.111805555555556</v>
      </c>
      <c r="C173">
        <f t="shared" ca="1" si="6"/>
        <v>0</v>
      </c>
      <c r="D173">
        <f t="shared" si="7"/>
        <v>28</v>
      </c>
      <c r="E173">
        <f>IF(appliances!$D$46="YES",light_sim_data!B173,0)</f>
        <v>0</v>
      </c>
      <c r="F173">
        <f t="shared" si="8"/>
        <v>28</v>
      </c>
      <c r="H173" s="43">
        <v>0</v>
      </c>
      <c r="I173" s="43">
        <v>0</v>
      </c>
      <c r="J173" s="43">
        <v>0</v>
      </c>
      <c r="K173" s="43">
        <v>0</v>
      </c>
      <c r="L173" s="43">
        <v>0</v>
      </c>
      <c r="M173" s="43">
        <v>2</v>
      </c>
      <c r="N173" s="43">
        <v>2</v>
      </c>
      <c r="O173" s="43">
        <v>1</v>
      </c>
      <c r="P173" s="43">
        <v>9</v>
      </c>
      <c r="Q173" s="43">
        <v>0</v>
      </c>
      <c r="R173" s="43">
        <v>0</v>
      </c>
      <c r="S173" s="43">
        <v>0</v>
      </c>
      <c r="T173" s="43">
        <v>0</v>
      </c>
      <c r="U173" s="43">
        <v>0</v>
      </c>
      <c r="V173" s="43">
        <v>3</v>
      </c>
      <c r="W173" s="43">
        <v>0</v>
      </c>
      <c r="X173" s="43">
        <v>0</v>
      </c>
      <c r="Y173" s="43">
        <v>2</v>
      </c>
      <c r="Z173" s="43">
        <v>0</v>
      </c>
      <c r="AA173" s="43">
        <v>0</v>
      </c>
      <c r="AB173" s="43">
        <v>3</v>
      </c>
      <c r="AC173" s="43">
        <v>2</v>
      </c>
      <c r="AD173" s="43">
        <v>1</v>
      </c>
      <c r="AE173" s="43">
        <v>2</v>
      </c>
      <c r="AF173" s="43">
        <v>0</v>
      </c>
      <c r="AG173" s="43">
        <v>0</v>
      </c>
      <c r="AH173" s="43">
        <v>1</v>
      </c>
      <c r="AI173" s="43">
        <v>0</v>
      </c>
      <c r="AJ173" s="43">
        <v>0</v>
      </c>
      <c r="AK173" s="43">
        <v>0</v>
      </c>
      <c r="AL173" s="43">
        <v>0</v>
      </c>
      <c r="AM173" s="43">
        <v>0</v>
      </c>
      <c r="AN173" s="43">
        <v>0</v>
      </c>
    </row>
    <row r="174" spans="1:40" x14ac:dyDescent="0.2">
      <c r="A174">
        <v>163</v>
      </c>
      <c r="B174" s="97">
        <v>0.1125</v>
      </c>
      <c r="C174">
        <f t="shared" ca="1" si="6"/>
        <v>0</v>
      </c>
      <c r="D174">
        <f t="shared" si="7"/>
        <v>28</v>
      </c>
      <c r="E174">
        <f>IF(appliances!$D$46="YES",light_sim_data!B174,0)</f>
        <v>0</v>
      </c>
      <c r="F174">
        <f t="shared" si="8"/>
        <v>28</v>
      </c>
      <c r="H174" s="43">
        <v>0</v>
      </c>
      <c r="I174" s="43">
        <v>0</v>
      </c>
      <c r="J174" s="43">
        <v>0</v>
      </c>
      <c r="K174" s="43">
        <v>0</v>
      </c>
      <c r="L174" s="43">
        <v>0</v>
      </c>
      <c r="M174" s="43">
        <v>2</v>
      </c>
      <c r="N174" s="43">
        <v>2</v>
      </c>
      <c r="O174" s="43">
        <v>1</v>
      </c>
      <c r="P174" s="43">
        <v>9</v>
      </c>
      <c r="Q174" s="43">
        <v>0</v>
      </c>
      <c r="R174" s="43">
        <v>0</v>
      </c>
      <c r="S174" s="43">
        <v>0</v>
      </c>
      <c r="T174" s="43">
        <v>0</v>
      </c>
      <c r="U174" s="43">
        <v>0</v>
      </c>
      <c r="V174" s="43">
        <v>3</v>
      </c>
      <c r="W174" s="43">
        <v>0</v>
      </c>
      <c r="X174" s="43">
        <v>0</v>
      </c>
      <c r="Y174" s="43">
        <v>2</v>
      </c>
      <c r="Z174" s="43">
        <v>0</v>
      </c>
      <c r="AA174" s="43">
        <v>0</v>
      </c>
      <c r="AB174" s="43">
        <v>3</v>
      </c>
      <c r="AC174" s="43">
        <v>2</v>
      </c>
      <c r="AD174" s="43">
        <v>1</v>
      </c>
      <c r="AE174" s="43">
        <v>2</v>
      </c>
      <c r="AF174" s="43">
        <v>0</v>
      </c>
      <c r="AG174" s="43">
        <v>0</v>
      </c>
      <c r="AH174" s="43">
        <v>1</v>
      </c>
      <c r="AI174" s="43">
        <v>0</v>
      </c>
      <c r="AJ174" s="43">
        <v>0</v>
      </c>
      <c r="AK174" s="43">
        <v>0</v>
      </c>
      <c r="AL174" s="43">
        <v>0</v>
      </c>
      <c r="AM174" s="43">
        <v>0</v>
      </c>
      <c r="AN174" s="43">
        <v>0</v>
      </c>
    </row>
    <row r="175" spans="1:40" x14ac:dyDescent="0.2">
      <c r="A175">
        <v>164</v>
      </c>
      <c r="B175" s="97">
        <v>0.113194444444444</v>
      </c>
      <c r="C175">
        <f t="shared" ca="1" si="6"/>
        <v>0</v>
      </c>
      <c r="D175">
        <f t="shared" si="7"/>
        <v>28</v>
      </c>
      <c r="E175">
        <f>IF(appliances!$D$46="YES",light_sim_data!B175,0)</f>
        <v>0</v>
      </c>
      <c r="F175">
        <f t="shared" si="8"/>
        <v>28</v>
      </c>
      <c r="H175" s="43">
        <v>0</v>
      </c>
      <c r="I175" s="43">
        <v>0</v>
      </c>
      <c r="J175" s="43">
        <v>0</v>
      </c>
      <c r="K175" s="43">
        <v>0</v>
      </c>
      <c r="L175" s="43">
        <v>0</v>
      </c>
      <c r="M175" s="43">
        <v>2</v>
      </c>
      <c r="N175" s="43">
        <v>2</v>
      </c>
      <c r="O175" s="43">
        <v>1</v>
      </c>
      <c r="P175" s="43">
        <v>9</v>
      </c>
      <c r="Q175" s="43">
        <v>0</v>
      </c>
      <c r="R175" s="43">
        <v>0</v>
      </c>
      <c r="S175" s="43">
        <v>0</v>
      </c>
      <c r="T175" s="43">
        <v>0</v>
      </c>
      <c r="U175" s="43">
        <v>0</v>
      </c>
      <c r="V175" s="43">
        <v>3</v>
      </c>
      <c r="W175" s="43">
        <v>0</v>
      </c>
      <c r="X175" s="43">
        <v>0</v>
      </c>
      <c r="Y175" s="43">
        <v>2</v>
      </c>
      <c r="Z175" s="43">
        <v>0</v>
      </c>
      <c r="AA175" s="43">
        <v>0</v>
      </c>
      <c r="AB175" s="43">
        <v>3</v>
      </c>
      <c r="AC175" s="43">
        <v>2</v>
      </c>
      <c r="AD175" s="43">
        <v>1</v>
      </c>
      <c r="AE175" s="43">
        <v>2</v>
      </c>
      <c r="AF175" s="43">
        <v>0</v>
      </c>
      <c r="AG175" s="43">
        <v>0</v>
      </c>
      <c r="AH175" s="43">
        <v>1</v>
      </c>
      <c r="AI175" s="43">
        <v>0</v>
      </c>
      <c r="AJ175" s="43">
        <v>0</v>
      </c>
      <c r="AK175" s="43">
        <v>0</v>
      </c>
      <c r="AL175" s="43">
        <v>0</v>
      </c>
      <c r="AM175" s="43">
        <v>0</v>
      </c>
      <c r="AN175" s="43">
        <v>0</v>
      </c>
    </row>
    <row r="176" spans="1:40" x14ac:dyDescent="0.2">
      <c r="A176">
        <v>165</v>
      </c>
      <c r="B176" s="97">
        <v>0.113888888888889</v>
      </c>
      <c r="C176">
        <f t="shared" ca="1" si="6"/>
        <v>0</v>
      </c>
      <c r="D176">
        <f t="shared" si="7"/>
        <v>28</v>
      </c>
      <c r="E176">
        <f>IF(appliances!$D$46="YES",light_sim_data!B176,0)</f>
        <v>0</v>
      </c>
      <c r="F176">
        <f t="shared" si="8"/>
        <v>28</v>
      </c>
      <c r="H176" s="43">
        <v>0</v>
      </c>
      <c r="I176" s="43">
        <v>0</v>
      </c>
      <c r="J176" s="43">
        <v>0</v>
      </c>
      <c r="K176" s="43">
        <v>0</v>
      </c>
      <c r="L176" s="43">
        <v>0</v>
      </c>
      <c r="M176" s="43">
        <v>2</v>
      </c>
      <c r="N176" s="43">
        <v>2</v>
      </c>
      <c r="O176" s="43">
        <v>1</v>
      </c>
      <c r="P176" s="43">
        <v>9</v>
      </c>
      <c r="Q176" s="43">
        <v>0</v>
      </c>
      <c r="R176" s="43">
        <v>0</v>
      </c>
      <c r="S176" s="43">
        <v>0</v>
      </c>
      <c r="T176" s="43">
        <v>0</v>
      </c>
      <c r="U176" s="43">
        <v>0</v>
      </c>
      <c r="V176" s="43">
        <v>3</v>
      </c>
      <c r="W176" s="43">
        <v>0</v>
      </c>
      <c r="X176" s="43">
        <v>0</v>
      </c>
      <c r="Y176" s="43">
        <v>2</v>
      </c>
      <c r="Z176" s="43">
        <v>0</v>
      </c>
      <c r="AA176" s="43">
        <v>0</v>
      </c>
      <c r="AB176" s="43">
        <v>3</v>
      </c>
      <c r="AC176" s="43">
        <v>2</v>
      </c>
      <c r="AD176" s="43">
        <v>1</v>
      </c>
      <c r="AE176" s="43">
        <v>2</v>
      </c>
      <c r="AF176" s="43">
        <v>0</v>
      </c>
      <c r="AG176" s="43">
        <v>0</v>
      </c>
      <c r="AH176" s="43">
        <v>1</v>
      </c>
      <c r="AI176" s="43">
        <v>0</v>
      </c>
      <c r="AJ176" s="43">
        <v>0</v>
      </c>
      <c r="AK176" s="43">
        <v>0</v>
      </c>
      <c r="AL176" s="43">
        <v>0</v>
      </c>
      <c r="AM176" s="43">
        <v>0</v>
      </c>
      <c r="AN176" s="43">
        <v>0</v>
      </c>
    </row>
    <row r="177" spans="1:40" x14ac:dyDescent="0.2">
      <c r="A177">
        <v>166</v>
      </c>
      <c r="B177" s="97">
        <v>0.114583333333333</v>
      </c>
      <c r="C177">
        <f t="shared" ca="1" si="6"/>
        <v>0</v>
      </c>
      <c r="D177">
        <f t="shared" si="7"/>
        <v>28</v>
      </c>
      <c r="E177">
        <f>IF(appliances!$D$46="YES",light_sim_data!B177,0)</f>
        <v>0</v>
      </c>
      <c r="F177">
        <f t="shared" si="8"/>
        <v>28</v>
      </c>
      <c r="H177" s="43">
        <v>0</v>
      </c>
      <c r="I177" s="43">
        <v>0</v>
      </c>
      <c r="J177" s="43">
        <v>0</v>
      </c>
      <c r="K177" s="43">
        <v>0</v>
      </c>
      <c r="L177" s="43">
        <v>0</v>
      </c>
      <c r="M177" s="43">
        <v>2</v>
      </c>
      <c r="N177" s="43">
        <v>2</v>
      </c>
      <c r="O177" s="43">
        <v>1</v>
      </c>
      <c r="P177" s="43">
        <v>9</v>
      </c>
      <c r="Q177" s="43">
        <v>0</v>
      </c>
      <c r="R177" s="43">
        <v>0</v>
      </c>
      <c r="S177" s="43">
        <v>0</v>
      </c>
      <c r="T177" s="43">
        <v>0</v>
      </c>
      <c r="U177" s="43">
        <v>0</v>
      </c>
      <c r="V177" s="43">
        <v>3</v>
      </c>
      <c r="W177" s="43">
        <v>0</v>
      </c>
      <c r="X177" s="43">
        <v>0</v>
      </c>
      <c r="Y177" s="43">
        <v>2</v>
      </c>
      <c r="Z177" s="43">
        <v>0</v>
      </c>
      <c r="AA177" s="43">
        <v>0</v>
      </c>
      <c r="AB177" s="43">
        <v>3</v>
      </c>
      <c r="AC177" s="43">
        <v>2</v>
      </c>
      <c r="AD177" s="43">
        <v>1</v>
      </c>
      <c r="AE177" s="43">
        <v>2</v>
      </c>
      <c r="AF177" s="43">
        <v>0</v>
      </c>
      <c r="AG177" s="43">
        <v>0</v>
      </c>
      <c r="AH177" s="43">
        <v>1</v>
      </c>
      <c r="AI177" s="43">
        <v>0</v>
      </c>
      <c r="AJ177" s="43">
        <v>0</v>
      </c>
      <c r="AK177" s="43">
        <v>0</v>
      </c>
      <c r="AL177" s="43">
        <v>0</v>
      </c>
      <c r="AM177" s="43">
        <v>0</v>
      </c>
      <c r="AN177" s="43">
        <v>0</v>
      </c>
    </row>
    <row r="178" spans="1:40" x14ac:dyDescent="0.2">
      <c r="A178">
        <v>167</v>
      </c>
      <c r="B178" s="97">
        <v>0.11527777777777801</v>
      </c>
      <c r="C178">
        <f t="shared" ca="1" si="6"/>
        <v>0</v>
      </c>
      <c r="D178">
        <f t="shared" si="7"/>
        <v>28</v>
      </c>
      <c r="E178">
        <f>IF(appliances!$D$46="YES",light_sim_data!B178,0)</f>
        <v>0</v>
      </c>
      <c r="F178">
        <f t="shared" si="8"/>
        <v>28</v>
      </c>
      <c r="H178" s="43">
        <v>0</v>
      </c>
      <c r="I178" s="43">
        <v>0</v>
      </c>
      <c r="J178" s="43">
        <v>0</v>
      </c>
      <c r="K178" s="43">
        <v>0</v>
      </c>
      <c r="L178" s="43">
        <v>0</v>
      </c>
      <c r="M178" s="43">
        <v>2</v>
      </c>
      <c r="N178" s="43">
        <v>2</v>
      </c>
      <c r="O178" s="43">
        <v>1</v>
      </c>
      <c r="P178" s="43">
        <v>9</v>
      </c>
      <c r="Q178" s="43">
        <v>0</v>
      </c>
      <c r="R178" s="43">
        <v>0</v>
      </c>
      <c r="S178" s="43">
        <v>0</v>
      </c>
      <c r="T178" s="43">
        <v>0</v>
      </c>
      <c r="U178" s="43">
        <v>0</v>
      </c>
      <c r="V178" s="43">
        <v>3</v>
      </c>
      <c r="W178" s="43">
        <v>0</v>
      </c>
      <c r="X178" s="43">
        <v>0</v>
      </c>
      <c r="Y178" s="43">
        <v>2</v>
      </c>
      <c r="Z178" s="43">
        <v>0</v>
      </c>
      <c r="AA178" s="43">
        <v>0</v>
      </c>
      <c r="AB178" s="43">
        <v>3</v>
      </c>
      <c r="AC178" s="43">
        <v>2</v>
      </c>
      <c r="AD178" s="43">
        <v>1</v>
      </c>
      <c r="AE178" s="43">
        <v>2</v>
      </c>
      <c r="AF178" s="43">
        <v>0</v>
      </c>
      <c r="AG178" s="43">
        <v>0</v>
      </c>
      <c r="AH178" s="43">
        <v>1</v>
      </c>
      <c r="AI178" s="43">
        <v>0</v>
      </c>
      <c r="AJ178" s="43">
        <v>0</v>
      </c>
      <c r="AK178" s="43">
        <v>0</v>
      </c>
      <c r="AL178" s="43">
        <v>0</v>
      </c>
      <c r="AM178" s="43">
        <v>0</v>
      </c>
      <c r="AN178" s="43">
        <v>0</v>
      </c>
    </row>
    <row r="179" spans="1:40" x14ac:dyDescent="0.2">
      <c r="A179">
        <v>168</v>
      </c>
      <c r="B179" s="97">
        <v>0.115972222222222</v>
      </c>
      <c r="C179">
        <f t="shared" ca="1" si="6"/>
        <v>0</v>
      </c>
      <c r="D179">
        <f t="shared" si="7"/>
        <v>28</v>
      </c>
      <c r="E179">
        <f>IF(appliances!$D$46="YES",light_sim_data!B179,0)</f>
        <v>0</v>
      </c>
      <c r="F179">
        <f t="shared" si="8"/>
        <v>28</v>
      </c>
      <c r="H179" s="43">
        <v>0</v>
      </c>
      <c r="I179" s="43">
        <v>0</v>
      </c>
      <c r="J179" s="43">
        <v>0</v>
      </c>
      <c r="K179" s="43">
        <v>0</v>
      </c>
      <c r="L179" s="43">
        <v>0</v>
      </c>
      <c r="M179" s="43">
        <v>2</v>
      </c>
      <c r="N179" s="43">
        <v>2</v>
      </c>
      <c r="O179" s="43">
        <v>1</v>
      </c>
      <c r="P179" s="43">
        <v>9</v>
      </c>
      <c r="Q179" s="43">
        <v>0</v>
      </c>
      <c r="R179" s="43">
        <v>0</v>
      </c>
      <c r="S179" s="43">
        <v>0</v>
      </c>
      <c r="T179" s="43">
        <v>0</v>
      </c>
      <c r="U179" s="43">
        <v>0</v>
      </c>
      <c r="V179" s="43">
        <v>3</v>
      </c>
      <c r="W179" s="43">
        <v>0</v>
      </c>
      <c r="X179" s="43">
        <v>0</v>
      </c>
      <c r="Y179" s="43">
        <v>2</v>
      </c>
      <c r="Z179" s="43">
        <v>0</v>
      </c>
      <c r="AA179" s="43">
        <v>0</v>
      </c>
      <c r="AB179" s="43">
        <v>3</v>
      </c>
      <c r="AC179" s="43">
        <v>2</v>
      </c>
      <c r="AD179" s="43">
        <v>1</v>
      </c>
      <c r="AE179" s="43">
        <v>2</v>
      </c>
      <c r="AF179" s="43">
        <v>0</v>
      </c>
      <c r="AG179" s="43">
        <v>0</v>
      </c>
      <c r="AH179" s="43">
        <v>1</v>
      </c>
      <c r="AI179" s="43">
        <v>0</v>
      </c>
      <c r="AJ179" s="43">
        <v>0</v>
      </c>
      <c r="AK179" s="43">
        <v>0</v>
      </c>
      <c r="AL179" s="43">
        <v>0</v>
      </c>
      <c r="AM179" s="43">
        <v>0</v>
      </c>
      <c r="AN179" s="43">
        <v>0</v>
      </c>
    </row>
    <row r="180" spans="1:40" x14ac:dyDescent="0.2">
      <c r="A180">
        <v>169</v>
      </c>
      <c r="B180" s="97">
        <v>0.116666666666667</v>
      </c>
      <c r="C180">
        <f t="shared" ca="1" si="6"/>
        <v>0</v>
      </c>
      <c r="D180">
        <f t="shared" si="7"/>
        <v>28</v>
      </c>
      <c r="E180">
        <f>IF(appliances!$D$46="YES",light_sim_data!B180,0)</f>
        <v>0</v>
      </c>
      <c r="F180">
        <f t="shared" si="8"/>
        <v>28</v>
      </c>
      <c r="H180" s="43">
        <v>0</v>
      </c>
      <c r="I180" s="43">
        <v>0</v>
      </c>
      <c r="J180" s="43">
        <v>0</v>
      </c>
      <c r="K180" s="43">
        <v>0</v>
      </c>
      <c r="L180" s="43">
        <v>0</v>
      </c>
      <c r="M180" s="43">
        <v>2</v>
      </c>
      <c r="N180" s="43">
        <v>2</v>
      </c>
      <c r="O180" s="43">
        <v>1</v>
      </c>
      <c r="P180" s="43">
        <v>9</v>
      </c>
      <c r="Q180" s="43">
        <v>0</v>
      </c>
      <c r="R180" s="43">
        <v>0</v>
      </c>
      <c r="S180" s="43">
        <v>0</v>
      </c>
      <c r="T180" s="43">
        <v>0</v>
      </c>
      <c r="U180" s="43">
        <v>0</v>
      </c>
      <c r="V180" s="43">
        <v>3</v>
      </c>
      <c r="W180" s="43">
        <v>0</v>
      </c>
      <c r="X180" s="43">
        <v>0</v>
      </c>
      <c r="Y180" s="43">
        <v>2</v>
      </c>
      <c r="Z180" s="43">
        <v>0</v>
      </c>
      <c r="AA180" s="43">
        <v>0</v>
      </c>
      <c r="AB180" s="43">
        <v>3</v>
      </c>
      <c r="AC180" s="43">
        <v>2</v>
      </c>
      <c r="AD180" s="43">
        <v>1</v>
      </c>
      <c r="AE180" s="43">
        <v>2</v>
      </c>
      <c r="AF180" s="43">
        <v>0</v>
      </c>
      <c r="AG180" s="43">
        <v>0</v>
      </c>
      <c r="AH180" s="43">
        <v>1</v>
      </c>
      <c r="AI180" s="43">
        <v>0</v>
      </c>
      <c r="AJ180" s="43">
        <v>0</v>
      </c>
      <c r="AK180" s="43">
        <v>0</v>
      </c>
      <c r="AL180" s="43">
        <v>0</v>
      </c>
      <c r="AM180" s="43">
        <v>0</v>
      </c>
      <c r="AN180" s="43">
        <v>0</v>
      </c>
    </row>
    <row r="181" spans="1:40" x14ac:dyDescent="0.2">
      <c r="A181">
        <v>170</v>
      </c>
      <c r="B181" s="97">
        <v>0.117361111111111</v>
      </c>
      <c r="C181">
        <f t="shared" ca="1" si="6"/>
        <v>0</v>
      </c>
      <c r="D181">
        <f t="shared" si="7"/>
        <v>28</v>
      </c>
      <c r="E181">
        <f>IF(appliances!$D$46="YES",light_sim_data!B181,0)</f>
        <v>0</v>
      </c>
      <c r="F181">
        <f t="shared" si="8"/>
        <v>28</v>
      </c>
      <c r="H181" s="43">
        <v>0</v>
      </c>
      <c r="I181" s="43">
        <v>0</v>
      </c>
      <c r="J181" s="43">
        <v>0</v>
      </c>
      <c r="K181" s="43">
        <v>0</v>
      </c>
      <c r="L181" s="43">
        <v>0</v>
      </c>
      <c r="M181" s="43">
        <v>2</v>
      </c>
      <c r="N181" s="43">
        <v>2</v>
      </c>
      <c r="O181" s="43">
        <v>1</v>
      </c>
      <c r="P181" s="43">
        <v>9</v>
      </c>
      <c r="Q181" s="43">
        <v>0</v>
      </c>
      <c r="R181" s="43">
        <v>0</v>
      </c>
      <c r="S181" s="43">
        <v>0</v>
      </c>
      <c r="T181" s="43">
        <v>0</v>
      </c>
      <c r="U181" s="43">
        <v>0</v>
      </c>
      <c r="V181" s="43">
        <v>3</v>
      </c>
      <c r="W181" s="43">
        <v>0</v>
      </c>
      <c r="X181" s="43">
        <v>0</v>
      </c>
      <c r="Y181" s="43">
        <v>2</v>
      </c>
      <c r="Z181" s="43">
        <v>0</v>
      </c>
      <c r="AA181" s="43">
        <v>0</v>
      </c>
      <c r="AB181" s="43">
        <v>3</v>
      </c>
      <c r="AC181" s="43">
        <v>2</v>
      </c>
      <c r="AD181" s="43">
        <v>1</v>
      </c>
      <c r="AE181" s="43">
        <v>2</v>
      </c>
      <c r="AF181" s="43">
        <v>0</v>
      </c>
      <c r="AG181" s="43">
        <v>0</v>
      </c>
      <c r="AH181" s="43">
        <v>1</v>
      </c>
      <c r="AI181" s="43">
        <v>0</v>
      </c>
      <c r="AJ181" s="43">
        <v>0</v>
      </c>
      <c r="AK181" s="43">
        <v>0</v>
      </c>
      <c r="AL181" s="43">
        <v>0</v>
      </c>
      <c r="AM181" s="43">
        <v>0</v>
      </c>
      <c r="AN181" s="43">
        <v>0</v>
      </c>
    </row>
    <row r="182" spans="1:40" x14ac:dyDescent="0.2">
      <c r="A182">
        <v>171</v>
      </c>
      <c r="B182" s="97">
        <v>0.118055555555556</v>
      </c>
      <c r="C182">
        <f t="shared" ca="1" si="6"/>
        <v>0</v>
      </c>
      <c r="D182">
        <f t="shared" si="7"/>
        <v>28</v>
      </c>
      <c r="E182">
        <f>IF(appliances!$D$46="YES",light_sim_data!B182,0)</f>
        <v>0</v>
      </c>
      <c r="F182">
        <f t="shared" si="8"/>
        <v>28</v>
      </c>
      <c r="H182" s="43">
        <v>0</v>
      </c>
      <c r="I182" s="43">
        <v>0</v>
      </c>
      <c r="J182" s="43">
        <v>0</v>
      </c>
      <c r="K182" s="43">
        <v>0</v>
      </c>
      <c r="L182" s="43">
        <v>0</v>
      </c>
      <c r="M182" s="43">
        <v>2</v>
      </c>
      <c r="N182" s="43">
        <v>2</v>
      </c>
      <c r="O182" s="43">
        <v>1</v>
      </c>
      <c r="P182" s="43">
        <v>9</v>
      </c>
      <c r="Q182" s="43">
        <v>0</v>
      </c>
      <c r="R182" s="43">
        <v>0</v>
      </c>
      <c r="S182" s="43">
        <v>0</v>
      </c>
      <c r="T182" s="43">
        <v>0</v>
      </c>
      <c r="U182" s="43">
        <v>0</v>
      </c>
      <c r="V182" s="43">
        <v>3</v>
      </c>
      <c r="W182" s="43">
        <v>0</v>
      </c>
      <c r="X182" s="43">
        <v>0</v>
      </c>
      <c r="Y182" s="43">
        <v>2</v>
      </c>
      <c r="Z182" s="43">
        <v>0</v>
      </c>
      <c r="AA182" s="43">
        <v>0</v>
      </c>
      <c r="AB182" s="43">
        <v>3</v>
      </c>
      <c r="AC182" s="43">
        <v>2</v>
      </c>
      <c r="AD182" s="43">
        <v>1</v>
      </c>
      <c r="AE182" s="43">
        <v>2</v>
      </c>
      <c r="AF182" s="43">
        <v>0</v>
      </c>
      <c r="AG182" s="43">
        <v>0</v>
      </c>
      <c r="AH182" s="43">
        <v>1</v>
      </c>
      <c r="AI182" s="43">
        <v>0</v>
      </c>
      <c r="AJ182" s="43">
        <v>0</v>
      </c>
      <c r="AK182" s="43">
        <v>0</v>
      </c>
      <c r="AL182" s="43">
        <v>0</v>
      </c>
      <c r="AM182" s="43">
        <v>0</v>
      </c>
      <c r="AN182" s="43">
        <v>0</v>
      </c>
    </row>
    <row r="183" spans="1:40" x14ac:dyDescent="0.2">
      <c r="A183">
        <v>172</v>
      </c>
      <c r="B183" s="97">
        <v>0.11874999999999999</v>
      </c>
      <c r="C183">
        <f t="shared" ca="1" si="6"/>
        <v>0</v>
      </c>
      <c r="D183">
        <f t="shared" si="7"/>
        <v>28</v>
      </c>
      <c r="E183">
        <f>IF(appliances!$D$46="YES",light_sim_data!B183,0)</f>
        <v>0</v>
      </c>
      <c r="F183">
        <f t="shared" si="8"/>
        <v>28</v>
      </c>
      <c r="H183" s="43">
        <v>0</v>
      </c>
      <c r="I183" s="43">
        <v>0</v>
      </c>
      <c r="J183" s="43">
        <v>0</v>
      </c>
      <c r="K183" s="43">
        <v>0</v>
      </c>
      <c r="L183" s="43">
        <v>0</v>
      </c>
      <c r="M183" s="43">
        <v>2</v>
      </c>
      <c r="N183" s="43">
        <v>2</v>
      </c>
      <c r="O183" s="43">
        <v>1</v>
      </c>
      <c r="P183" s="43">
        <v>9</v>
      </c>
      <c r="Q183" s="43">
        <v>0</v>
      </c>
      <c r="R183" s="43">
        <v>0</v>
      </c>
      <c r="S183" s="43">
        <v>0</v>
      </c>
      <c r="T183" s="43">
        <v>0</v>
      </c>
      <c r="U183" s="43">
        <v>0</v>
      </c>
      <c r="V183" s="43">
        <v>3</v>
      </c>
      <c r="W183" s="43">
        <v>0</v>
      </c>
      <c r="X183" s="43">
        <v>0</v>
      </c>
      <c r="Y183" s="43">
        <v>2</v>
      </c>
      <c r="Z183" s="43">
        <v>0</v>
      </c>
      <c r="AA183" s="43">
        <v>0</v>
      </c>
      <c r="AB183" s="43">
        <v>3</v>
      </c>
      <c r="AC183" s="43">
        <v>2</v>
      </c>
      <c r="AD183" s="43">
        <v>1</v>
      </c>
      <c r="AE183" s="43">
        <v>2</v>
      </c>
      <c r="AF183" s="43">
        <v>0</v>
      </c>
      <c r="AG183" s="43">
        <v>0</v>
      </c>
      <c r="AH183" s="43">
        <v>1</v>
      </c>
      <c r="AI183" s="43">
        <v>0</v>
      </c>
      <c r="AJ183" s="43">
        <v>0</v>
      </c>
      <c r="AK183" s="43">
        <v>0</v>
      </c>
      <c r="AL183" s="43">
        <v>0</v>
      </c>
      <c r="AM183" s="43">
        <v>0</v>
      </c>
      <c r="AN183" s="43">
        <v>0</v>
      </c>
    </row>
    <row r="184" spans="1:40" x14ac:dyDescent="0.2">
      <c r="A184">
        <v>173</v>
      </c>
      <c r="B184" s="97">
        <v>0.11944444444444401</v>
      </c>
      <c r="C184">
        <f t="shared" ca="1" si="6"/>
        <v>0</v>
      </c>
      <c r="D184">
        <f t="shared" si="7"/>
        <v>28</v>
      </c>
      <c r="E184">
        <f>IF(appliances!$D$46="YES",light_sim_data!B184,0)</f>
        <v>0</v>
      </c>
      <c r="F184">
        <f t="shared" si="8"/>
        <v>28</v>
      </c>
      <c r="H184" s="43">
        <v>0</v>
      </c>
      <c r="I184" s="43">
        <v>0</v>
      </c>
      <c r="J184" s="43">
        <v>0</v>
      </c>
      <c r="K184" s="43">
        <v>0</v>
      </c>
      <c r="L184" s="43">
        <v>0</v>
      </c>
      <c r="M184" s="43">
        <v>2</v>
      </c>
      <c r="N184" s="43">
        <v>2</v>
      </c>
      <c r="O184" s="43">
        <v>1</v>
      </c>
      <c r="P184" s="43">
        <v>9</v>
      </c>
      <c r="Q184" s="43">
        <v>0</v>
      </c>
      <c r="R184" s="43">
        <v>0</v>
      </c>
      <c r="S184" s="43">
        <v>0</v>
      </c>
      <c r="T184" s="43">
        <v>0</v>
      </c>
      <c r="U184" s="43">
        <v>0</v>
      </c>
      <c r="V184" s="43">
        <v>3</v>
      </c>
      <c r="W184" s="43">
        <v>0</v>
      </c>
      <c r="X184" s="43">
        <v>0</v>
      </c>
      <c r="Y184" s="43">
        <v>2</v>
      </c>
      <c r="Z184" s="43">
        <v>0</v>
      </c>
      <c r="AA184" s="43">
        <v>0</v>
      </c>
      <c r="AB184" s="43">
        <v>3</v>
      </c>
      <c r="AC184" s="43">
        <v>2</v>
      </c>
      <c r="AD184" s="43">
        <v>1</v>
      </c>
      <c r="AE184" s="43">
        <v>2</v>
      </c>
      <c r="AF184" s="43">
        <v>0</v>
      </c>
      <c r="AG184" s="43">
        <v>0</v>
      </c>
      <c r="AH184" s="43">
        <v>1</v>
      </c>
      <c r="AI184" s="43">
        <v>0</v>
      </c>
      <c r="AJ184" s="43">
        <v>0</v>
      </c>
      <c r="AK184" s="43">
        <v>0</v>
      </c>
      <c r="AL184" s="43">
        <v>0</v>
      </c>
      <c r="AM184" s="43">
        <v>0</v>
      </c>
      <c r="AN184" s="43">
        <v>0</v>
      </c>
    </row>
    <row r="185" spans="1:40" x14ac:dyDescent="0.2">
      <c r="A185">
        <v>174</v>
      </c>
      <c r="B185" s="97">
        <v>0.120138888888889</v>
      </c>
      <c r="C185">
        <f t="shared" ca="1" si="6"/>
        <v>0</v>
      </c>
      <c r="D185">
        <f t="shared" si="7"/>
        <v>28</v>
      </c>
      <c r="E185">
        <f>IF(appliances!$D$46="YES",light_sim_data!B185,0)</f>
        <v>0</v>
      </c>
      <c r="F185">
        <f t="shared" si="8"/>
        <v>28</v>
      </c>
      <c r="H185" s="43">
        <v>0</v>
      </c>
      <c r="I185" s="43">
        <v>0</v>
      </c>
      <c r="J185" s="43">
        <v>0</v>
      </c>
      <c r="K185" s="43">
        <v>0</v>
      </c>
      <c r="L185" s="43">
        <v>0</v>
      </c>
      <c r="M185" s="43">
        <v>2</v>
      </c>
      <c r="N185" s="43">
        <v>2</v>
      </c>
      <c r="O185" s="43">
        <v>1</v>
      </c>
      <c r="P185" s="43">
        <v>9</v>
      </c>
      <c r="Q185" s="43">
        <v>0</v>
      </c>
      <c r="R185" s="43">
        <v>0</v>
      </c>
      <c r="S185" s="43">
        <v>0</v>
      </c>
      <c r="T185" s="43">
        <v>0</v>
      </c>
      <c r="U185" s="43">
        <v>0</v>
      </c>
      <c r="V185" s="43">
        <v>3</v>
      </c>
      <c r="W185" s="43">
        <v>0</v>
      </c>
      <c r="X185" s="43">
        <v>0</v>
      </c>
      <c r="Y185" s="43">
        <v>2</v>
      </c>
      <c r="Z185" s="43">
        <v>0</v>
      </c>
      <c r="AA185" s="43">
        <v>0</v>
      </c>
      <c r="AB185" s="43">
        <v>3</v>
      </c>
      <c r="AC185" s="43">
        <v>2</v>
      </c>
      <c r="AD185" s="43">
        <v>1</v>
      </c>
      <c r="AE185" s="43">
        <v>2</v>
      </c>
      <c r="AF185" s="43">
        <v>0</v>
      </c>
      <c r="AG185" s="43">
        <v>0</v>
      </c>
      <c r="AH185" s="43">
        <v>1</v>
      </c>
      <c r="AI185" s="43">
        <v>0</v>
      </c>
      <c r="AJ185" s="43">
        <v>0</v>
      </c>
      <c r="AK185" s="43">
        <v>0</v>
      </c>
      <c r="AL185" s="43">
        <v>0</v>
      </c>
      <c r="AM185" s="43">
        <v>0</v>
      </c>
      <c r="AN185" s="43">
        <v>0</v>
      </c>
    </row>
    <row r="186" spans="1:40" x14ac:dyDescent="0.2">
      <c r="A186">
        <v>175</v>
      </c>
      <c r="B186" s="97">
        <v>0.120833333333333</v>
      </c>
      <c r="C186">
        <f t="shared" ca="1" si="6"/>
        <v>0</v>
      </c>
      <c r="D186">
        <f t="shared" si="7"/>
        <v>28</v>
      </c>
      <c r="E186">
        <f>IF(appliances!$D$46="YES",light_sim_data!B186,0)</f>
        <v>0</v>
      </c>
      <c r="F186">
        <f t="shared" si="8"/>
        <v>28</v>
      </c>
      <c r="H186" s="43">
        <v>0</v>
      </c>
      <c r="I186" s="43">
        <v>0</v>
      </c>
      <c r="J186" s="43">
        <v>0</v>
      </c>
      <c r="K186" s="43">
        <v>0</v>
      </c>
      <c r="L186" s="43">
        <v>0</v>
      </c>
      <c r="M186" s="43">
        <v>2</v>
      </c>
      <c r="N186" s="43">
        <v>2</v>
      </c>
      <c r="O186" s="43">
        <v>1</v>
      </c>
      <c r="P186" s="43">
        <v>9</v>
      </c>
      <c r="Q186" s="43">
        <v>0</v>
      </c>
      <c r="R186" s="43">
        <v>0</v>
      </c>
      <c r="S186" s="43">
        <v>0</v>
      </c>
      <c r="T186" s="43">
        <v>0</v>
      </c>
      <c r="U186" s="43">
        <v>0</v>
      </c>
      <c r="V186" s="43">
        <v>3</v>
      </c>
      <c r="W186" s="43">
        <v>0</v>
      </c>
      <c r="X186" s="43">
        <v>0</v>
      </c>
      <c r="Y186" s="43">
        <v>2</v>
      </c>
      <c r="Z186" s="43">
        <v>0</v>
      </c>
      <c r="AA186" s="43">
        <v>0</v>
      </c>
      <c r="AB186" s="43">
        <v>3</v>
      </c>
      <c r="AC186" s="43">
        <v>2</v>
      </c>
      <c r="AD186" s="43">
        <v>1</v>
      </c>
      <c r="AE186" s="43">
        <v>2</v>
      </c>
      <c r="AF186" s="43">
        <v>0</v>
      </c>
      <c r="AG186" s="43">
        <v>0</v>
      </c>
      <c r="AH186" s="43">
        <v>1</v>
      </c>
      <c r="AI186" s="43">
        <v>0</v>
      </c>
      <c r="AJ186" s="43">
        <v>0</v>
      </c>
      <c r="AK186" s="43">
        <v>0</v>
      </c>
      <c r="AL186" s="43">
        <v>0</v>
      </c>
      <c r="AM186" s="43">
        <v>0</v>
      </c>
      <c r="AN186" s="43">
        <v>0</v>
      </c>
    </row>
    <row r="187" spans="1:40" x14ac:dyDescent="0.2">
      <c r="A187">
        <v>176</v>
      </c>
      <c r="B187" s="97">
        <v>0.121527777777778</v>
      </c>
      <c r="C187">
        <f t="shared" ca="1" si="6"/>
        <v>0</v>
      </c>
      <c r="D187">
        <f t="shared" si="7"/>
        <v>28</v>
      </c>
      <c r="E187">
        <f>IF(appliances!$D$46="YES",light_sim_data!B187,0)</f>
        <v>0</v>
      </c>
      <c r="F187">
        <f t="shared" si="8"/>
        <v>28</v>
      </c>
      <c r="H187" s="43">
        <v>0</v>
      </c>
      <c r="I187" s="43">
        <v>0</v>
      </c>
      <c r="J187" s="43">
        <v>0</v>
      </c>
      <c r="K187" s="43">
        <v>0</v>
      </c>
      <c r="L187" s="43">
        <v>0</v>
      </c>
      <c r="M187" s="43">
        <v>2</v>
      </c>
      <c r="N187" s="43">
        <v>2</v>
      </c>
      <c r="O187" s="43">
        <v>1</v>
      </c>
      <c r="P187" s="43">
        <v>9</v>
      </c>
      <c r="Q187" s="43">
        <v>0</v>
      </c>
      <c r="R187" s="43">
        <v>0</v>
      </c>
      <c r="S187" s="43">
        <v>0</v>
      </c>
      <c r="T187" s="43">
        <v>0</v>
      </c>
      <c r="U187" s="43">
        <v>0</v>
      </c>
      <c r="V187" s="43">
        <v>3</v>
      </c>
      <c r="W187" s="43">
        <v>0</v>
      </c>
      <c r="X187" s="43">
        <v>0</v>
      </c>
      <c r="Y187" s="43">
        <v>2</v>
      </c>
      <c r="Z187" s="43">
        <v>0</v>
      </c>
      <c r="AA187" s="43">
        <v>0</v>
      </c>
      <c r="AB187" s="43">
        <v>3</v>
      </c>
      <c r="AC187" s="43">
        <v>2</v>
      </c>
      <c r="AD187" s="43">
        <v>1</v>
      </c>
      <c r="AE187" s="43">
        <v>2</v>
      </c>
      <c r="AF187" s="43">
        <v>0</v>
      </c>
      <c r="AG187" s="43">
        <v>0</v>
      </c>
      <c r="AH187" s="43">
        <v>1</v>
      </c>
      <c r="AI187" s="43">
        <v>0</v>
      </c>
      <c r="AJ187" s="43">
        <v>0</v>
      </c>
      <c r="AK187" s="43">
        <v>0</v>
      </c>
      <c r="AL187" s="43">
        <v>0</v>
      </c>
      <c r="AM187" s="43">
        <v>0</v>
      </c>
      <c r="AN187" s="43">
        <v>0</v>
      </c>
    </row>
    <row r="188" spans="1:40" x14ac:dyDescent="0.2">
      <c r="A188">
        <v>177</v>
      </c>
      <c r="B188" s="97">
        <v>0.122222222222222</v>
      </c>
      <c r="C188">
        <f t="shared" ca="1" si="6"/>
        <v>0</v>
      </c>
      <c r="D188">
        <f t="shared" si="7"/>
        <v>28</v>
      </c>
      <c r="E188">
        <f>IF(appliances!$D$46="YES",light_sim_data!B188,0)</f>
        <v>0</v>
      </c>
      <c r="F188">
        <f t="shared" si="8"/>
        <v>28</v>
      </c>
      <c r="H188" s="43">
        <v>0</v>
      </c>
      <c r="I188" s="43">
        <v>0</v>
      </c>
      <c r="J188" s="43">
        <v>0</v>
      </c>
      <c r="K188" s="43">
        <v>0</v>
      </c>
      <c r="L188" s="43">
        <v>0</v>
      </c>
      <c r="M188" s="43">
        <v>2</v>
      </c>
      <c r="N188" s="43">
        <v>2</v>
      </c>
      <c r="O188" s="43">
        <v>1</v>
      </c>
      <c r="P188" s="43">
        <v>9</v>
      </c>
      <c r="Q188" s="43">
        <v>0</v>
      </c>
      <c r="R188" s="43">
        <v>0</v>
      </c>
      <c r="S188" s="43">
        <v>0</v>
      </c>
      <c r="T188" s="43">
        <v>0</v>
      </c>
      <c r="U188" s="43">
        <v>0</v>
      </c>
      <c r="V188" s="43">
        <v>3</v>
      </c>
      <c r="W188" s="43">
        <v>0</v>
      </c>
      <c r="X188" s="43">
        <v>0</v>
      </c>
      <c r="Y188" s="43">
        <v>2</v>
      </c>
      <c r="Z188" s="43">
        <v>0</v>
      </c>
      <c r="AA188" s="43">
        <v>0</v>
      </c>
      <c r="AB188" s="43">
        <v>3</v>
      </c>
      <c r="AC188" s="43">
        <v>2</v>
      </c>
      <c r="AD188" s="43">
        <v>1</v>
      </c>
      <c r="AE188" s="43">
        <v>2</v>
      </c>
      <c r="AF188" s="43">
        <v>0</v>
      </c>
      <c r="AG188" s="43">
        <v>0</v>
      </c>
      <c r="AH188" s="43">
        <v>1</v>
      </c>
      <c r="AI188" s="43">
        <v>0</v>
      </c>
      <c r="AJ188" s="43">
        <v>0</v>
      </c>
      <c r="AK188" s="43">
        <v>0</v>
      </c>
      <c r="AL188" s="43">
        <v>0</v>
      </c>
      <c r="AM188" s="43">
        <v>0</v>
      </c>
      <c r="AN188" s="43">
        <v>0</v>
      </c>
    </row>
    <row r="189" spans="1:40" x14ac:dyDescent="0.2">
      <c r="A189">
        <v>178</v>
      </c>
      <c r="B189" s="97">
        <v>0.12291666666666699</v>
      </c>
      <c r="C189">
        <f t="shared" ca="1" si="6"/>
        <v>0</v>
      </c>
      <c r="D189">
        <f t="shared" si="7"/>
        <v>28</v>
      </c>
      <c r="E189">
        <f>IF(appliances!$D$46="YES",light_sim_data!B189,0)</f>
        <v>0</v>
      </c>
      <c r="F189">
        <f t="shared" si="8"/>
        <v>28</v>
      </c>
      <c r="H189" s="43">
        <v>0</v>
      </c>
      <c r="I189" s="43">
        <v>0</v>
      </c>
      <c r="J189" s="43">
        <v>0</v>
      </c>
      <c r="K189" s="43">
        <v>0</v>
      </c>
      <c r="L189" s="43">
        <v>0</v>
      </c>
      <c r="M189" s="43">
        <v>2</v>
      </c>
      <c r="N189" s="43">
        <v>2</v>
      </c>
      <c r="O189" s="43">
        <v>1</v>
      </c>
      <c r="P189" s="43">
        <v>9</v>
      </c>
      <c r="Q189" s="43">
        <v>0</v>
      </c>
      <c r="R189" s="43">
        <v>0</v>
      </c>
      <c r="S189" s="43">
        <v>0</v>
      </c>
      <c r="T189" s="43">
        <v>0</v>
      </c>
      <c r="U189" s="43">
        <v>0</v>
      </c>
      <c r="V189" s="43">
        <v>3</v>
      </c>
      <c r="W189" s="43">
        <v>0</v>
      </c>
      <c r="X189" s="43">
        <v>0</v>
      </c>
      <c r="Y189" s="43">
        <v>2</v>
      </c>
      <c r="Z189" s="43">
        <v>0</v>
      </c>
      <c r="AA189" s="43">
        <v>0</v>
      </c>
      <c r="AB189" s="43">
        <v>3</v>
      </c>
      <c r="AC189" s="43">
        <v>2</v>
      </c>
      <c r="AD189" s="43">
        <v>1</v>
      </c>
      <c r="AE189" s="43">
        <v>2</v>
      </c>
      <c r="AF189" s="43">
        <v>0</v>
      </c>
      <c r="AG189" s="43">
        <v>0</v>
      </c>
      <c r="AH189" s="43">
        <v>1</v>
      </c>
      <c r="AI189" s="43">
        <v>0</v>
      </c>
      <c r="AJ189" s="43">
        <v>0</v>
      </c>
      <c r="AK189" s="43">
        <v>0</v>
      </c>
      <c r="AL189" s="43">
        <v>0</v>
      </c>
      <c r="AM189" s="43">
        <v>0</v>
      </c>
      <c r="AN189" s="43">
        <v>0</v>
      </c>
    </row>
    <row r="190" spans="1:40" x14ac:dyDescent="0.2">
      <c r="A190">
        <v>179</v>
      </c>
      <c r="B190" s="97">
        <v>0.12361111111111101</v>
      </c>
      <c r="C190">
        <f t="shared" ca="1" si="6"/>
        <v>0</v>
      </c>
      <c r="D190">
        <f t="shared" si="7"/>
        <v>28</v>
      </c>
      <c r="E190">
        <f>IF(appliances!$D$46="YES",light_sim_data!B190,0)</f>
        <v>0</v>
      </c>
      <c r="F190">
        <f t="shared" si="8"/>
        <v>28</v>
      </c>
      <c r="H190" s="43">
        <v>0</v>
      </c>
      <c r="I190" s="43">
        <v>0</v>
      </c>
      <c r="J190" s="43">
        <v>0</v>
      </c>
      <c r="K190" s="43">
        <v>0</v>
      </c>
      <c r="L190" s="43">
        <v>0</v>
      </c>
      <c r="M190" s="43">
        <v>2</v>
      </c>
      <c r="N190" s="43">
        <v>2</v>
      </c>
      <c r="O190" s="43">
        <v>1</v>
      </c>
      <c r="P190" s="43">
        <v>9</v>
      </c>
      <c r="Q190" s="43">
        <v>0</v>
      </c>
      <c r="R190" s="43">
        <v>0</v>
      </c>
      <c r="S190" s="43">
        <v>0</v>
      </c>
      <c r="T190" s="43">
        <v>0</v>
      </c>
      <c r="U190" s="43">
        <v>0</v>
      </c>
      <c r="V190" s="43">
        <v>3</v>
      </c>
      <c r="W190" s="43">
        <v>0</v>
      </c>
      <c r="X190" s="43">
        <v>0</v>
      </c>
      <c r="Y190" s="43">
        <v>2</v>
      </c>
      <c r="Z190" s="43">
        <v>0</v>
      </c>
      <c r="AA190" s="43">
        <v>0</v>
      </c>
      <c r="AB190" s="43">
        <v>3</v>
      </c>
      <c r="AC190" s="43">
        <v>2</v>
      </c>
      <c r="AD190" s="43">
        <v>1</v>
      </c>
      <c r="AE190" s="43">
        <v>2</v>
      </c>
      <c r="AF190" s="43">
        <v>0</v>
      </c>
      <c r="AG190" s="43">
        <v>0</v>
      </c>
      <c r="AH190" s="43">
        <v>1</v>
      </c>
      <c r="AI190" s="43">
        <v>0</v>
      </c>
      <c r="AJ190" s="43">
        <v>0</v>
      </c>
      <c r="AK190" s="43">
        <v>0</v>
      </c>
      <c r="AL190" s="43">
        <v>0</v>
      </c>
      <c r="AM190" s="43">
        <v>0</v>
      </c>
      <c r="AN190" s="43">
        <v>0</v>
      </c>
    </row>
    <row r="191" spans="1:40" x14ac:dyDescent="0.2">
      <c r="A191">
        <v>180</v>
      </c>
      <c r="B191" s="97">
        <v>0.124305555555556</v>
      </c>
      <c r="C191">
        <f t="shared" ca="1" si="6"/>
        <v>0</v>
      </c>
      <c r="D191">
        <f t="shared" si="7"/>
        <v>28</v>
      </c>
      <c r="E191">
        <f>IF(appliances!$D$46="YES",light_sim_data!B191,0)</f>
        <v>0</v>
      </c>
      <c r="F191">
        <f t="shared" si="8"/>
        <v>28</v>
      </c>
      <c r="H191" s="43">
        <v>0</v>
      </c>
      <c r="I191" s="43">
        <v>0</v>
      </c>
      <c r="J191" s="43">
        <v>0</v>
      </c>
      <c r="K191" s="43">
        <v>0</v>
      </c>
      <c r="L191" s="43">
        <v>0</v>
      </c>
      <c r="M191" s="43">
        <v>2</v>
      </c>
      <c r="N191" s="43">
        <v>2</v>
      </c>
      <c r="O191" s="43">
        <v>1</v>
      </c>
      <c r="P191" s="43">
        <v>9</v>
      </c>
      <c r="Q191" s="43">
        <v>0</v>
      </c>
      <c r="R191" s="43">
        <v>0</v>
      </c>
      <c r="S191" s="43">
        <v>0</v>
      </c>
      <c r="T191" s="43">
        <v>0</v>
      </c>
      <c r="U191" s="43">
        <v>0</v>
      </c>
      <c r="V191" s="43">
        <v>3</v>
      </c>
      <c r="W191" s="43">
        <v>0</v>
      </c>
      <c r="X191" s="43">
        <v>0</v>
      </c>
      <c r="Y191" s="43">
        <v>2</v>
      </c>
      <c r="Z191" s="43">
        <v>0</v>
      </c>
      <c r="AA191" s="43">
        <v>0</v>
      </c>
      <c r="AB191" s="43">
        <v>3</v>
      </c>
      <c r="AC191" s="43">
        <v>2</v>
      </c>
      <c r="AD191" s="43">
        <v>1</v>
      </c>
      <c r="AE191" s="43">
        <v>2</v>
      </c>
      <c r="AF191" s="43">
        <v>0</v>
      </c>
      <c r="AG191" s="43">
        <v>0</v>
      </c>
      <c r="AH191" s="43">
        <v>1</v>
      </c>
      <c r="AI191" s="43">
        <v>0</v>
      </c>
      <c r="AJ191" s="43">
        <v>0</v>
      </c>
      <c r="AK191" s="43">
        <v>0</v>
      </c>
      <c r="AL191" s="43">
        <v>0</v>
      </c>
      <c r="AM191" s="43">
        <v>0</v>
      </c>
      <c r="AN191" s="43">
        <v>0</v>
      </c>
    </row>
    <row r="192" spans="1:40" x14ac:dyDescent="0.2">
      <c r="A192">
        <v>181</v>
      </c>
      <c r="B192" s="97">
        <v>0.125</v>
      </c>
      <c r="C192">
        <f t="shared" ca="1" si="6"/>
        <v>0</v>
      </c>
      <c r="D192">
        <f t="shared" si="7"/>
        <v>28</v>
      </c>
      <c r="E192">
        <f>IF(appliances!$D$46="YES",light_sim_data!B192,0)</f>
        <v>0</v>
      </c>
      <c r="F192">
        <f t="shared" si="8"/>
        <v>28</v>
      </c>
      <c r="H192" s="43">
        <v>0</v>
      </c>
      <c r="I192" s="43">
        <v>0</v>
      </c>
      <c r="J192" s="43">
        <v>0</v>
      </c>
      <c r="K192" s="43">
        <v>0</v>
      </c>
      <c r="L192" s="43">
        <v>0</v>
      </c>
      <c r="M192" s="43">
        <v>2</v>
      </c>
      <c r="N192" s="43">
        <v>2</v>
      </c>
      <c r="O192" s="43">
        <v>1</v>
      </c>
      <c r="P192" s="43">
        <v>9</v>
      </c>
      <c r="Q192" s="43">
        <v>0</v>
      </c>
      <c r="R192" s="43">
        <v>0</v>
      </c>
      <c r="S192" s="43">
        <v>0</v>
      </c>
      <c r="T192" s="43">
        <v>0</v>
      </c>
      <c r="U192" s="43">
        <v>0</v>
      </c>
      <c r="V192" s="43">
        <v>3</v>
      </c>
      <c r="W192" s="43">
        <v>0</v>
      </c>
      <c r="X192" s="43">
        <v>0</v>
      </c>
      <c r="Y192" s="43">
        <v>2</v>
      </c>
      <c r="Z192" s="43">
        <v>0</v>
      </c>
      <c r="AA192" s="43">
        <v>0</v>
      </c>
      <c r="AB192" s="43">
        <v>3</v>
      </c>
      <c r="AC192" s="43">
        <v>2</v>
      </c>
      <c r="AD192" s="43">
        <v>1</v>
      </c>
      <c r="AE192" s="43">
        <v>2</v>
      </c>
      <c r="AF192" s="43">
        <v>0</v>
      </c>
      <c r="AG192" s="43">
        <v>0</v>
      </c>
      <c r="AH192" s="43">
        <v>1</v>
      </c>
      <c r="AI192" s="43">
        <v>0</v>
      </c>
      <c r="AJ192" s="43">
        <v>0</v>
      </c>
      <c r="AK192" s="43">
        <v>0</v>
      </c>
      <c r="AL192" s="43">
        <v>0</v>
      </c>
      <c r="AM192" s="43">
        <v>0</v>
      </c>
      <c r="AN192" s="43">
        <v>0</v>
      </c>
    </row>
    <row r="193" spans="1:40" x14ac:dyDescent="0.2">
      <c r="A193">
        <v>182</v>
      </c>
      <c r="B193" s="97">
        <v>0.125694444444444</v>
      </c>
      <c r="C193">
        <f t="shared" ca="1" si="6"/>
        <v>0</v>
      </c>
      <c r="D193">
        <f t="shared" si="7"/>
        <v>187</v>
      </c>
      <c r="E193">
        <f>IF(appliances!$D$46="YES",light_sim_data!B193,0)</f>
        <v>0</v>
      </c>
      <c r="F193">
        <f t="shared" si="8"/>
        <v>187</v>
      </c>
      <c r="H193" s="43">
        <v>159</v>
      </c>
      <c r="I193" s="43">
        <v>0</v>
      </c>
      <c r="J193" s="43">
        <v>0</v>
      </c>
      <c r="K193" s="43">
        <v>0</v>
      </c>
      <c r="L193" s="43">
        <v>0</v>
      </c>
      <c r="M193" s="43">
        <v>2</v>
      </c>
      <c r="N193" s="43">
        <v>2</v>
      </c>
      <c r="O193" s="43">
        <v>1</v>
      </c>
      <c r="P193" s="43">
        <v>9</v>
      </c>
      <c r="Q193" s="43">
        <v>0</v>
      </c>
      <c r="R193" s="43">
        <v>0</v>
      </c>
      <c r="S193" s="43">
        <v>0</v>
      </c>
      <c r="T193" s="43">
        <v>0</v>
      </c>
      <c r="U193" s="43">
        <v>0</v>
      </c>
      <c r="V193" s="43">
        <v>3</v>
      </c>
      <c r="W193" s="43">
        <v>0</v>
      </c>
      <c r="X193" s="43">
        <v>0</v>
      </c>
      <c r="Y193" s="43">
        <v>2</v>
      </c>
      <c r="Z193" s="43">
        <v>0</v>
      </c>
      <c r="AA193" s="43">
        <v>0</v>
      </c>
      <c r="AB193" s="43">
        <v>3</v>
      </c>
      <c r="AC193" s="43">
        <v>2</v>
      </c>
      <c r="AD193" s="43">
        <v>1</v>
      </c>
      <c r="AE193" s="43">
        <v>2</v>
      </c>
      <c r="AF193" s="43">
        <v>0</v>
      </c>
      <c r="AG193" s="43">
        <v>0</v>
      </c>
      <c r="AH193" s="43">
        <v>1</v>
      </c>
      <c r="AI193" s="43">
        <v>0</v>
      </c>
      <c r="AJ193" s="43">
        <v>0</v>
      </c>
      <c r="AK193" s="43">
        <v>0</v>
      </c>
      <c r="AL193" s="43">
        <v>0</v>
      </c>
      <c r="AM193" s="43">
        <v>0</v>
      </c>
      <c r="AN193" s="43">
        <v>0</v>
      </c>
    </row>
    <row r="194" spans="1:40" x14ac:dyDescent="0.2">
      <c r="A194">
        <v>183</v>
      </c>
      <c r="B194" s="97">
        <v>0.12638888888888899</v>
      </c>
      <c r="C194">
        <f t="shared" ca="1" si="6"/>
        <v>0</v>
      </c>
      <c r="D194">
        <f t="shared" si="7"/>
        <v>187</v>
      </c>
      <c r="E194">
        <f>IF(appliances!$D$46="YES",light_sim_data!B194,0)</f>
        <v>0</v>
      </c>
      <c r="F194">
        <f t="shared" si="8"/>
        <v>187</v>
      </c>
      <c r="H194" s="43">
        <v>159</v>
      </c>
      <c r="I194" s="43">
        <v>0</v>
      </c>
      <c r="J194" s="43">
        <v>0</v>
      </c>
      <c r="K194" s="43">
        <v>0</v>
      </c>
      <c r="L194" s="43">
        <v>0</v>
      </c>
      <c r="M194" s="43">
        <v>2</v>
      </c>
      <c r="N194" s="43">
        <v>2</v>
      </c>
      <c r="O194" s="43">
        <v>1</v>
      </c>
      <c r="P194" s="43">
        <v>9</v>
      </c>
      <c r="Q194" s="43">
        <v>0</v>
      </c>
      <c r="R194" s="43">
        <v>0</v>
      </c>
      <c r="S194" s="43">
        <v>0</v>
      </c>
      <c r="T194" s="43">
        <v>0</v>
      </c>
      <c r="U194" s="43">
        <v>0</v>
      </c>
      <c r="V194" s="43">
        <v>3</v>
      </c>
      <c r="W194" s="43">
        <v>0</v>
      </c>
      <c r="X194" s="43">
        <v>0</v>
      </c>
      <c r="Y194" s="43">
        <v>2</v>
      </c>
      <c r="Z194" s="43">
        <v>0</v>
      </c>
      <c r="AA194" s="43">
        <v>0</v>
      </c>
      <c r="AB194" s="43">
        <v>3</v>
      </c>
      <c r="AC194" s="43">
        <v>2</v>
      </c>
      <c r="AD194" s="43">
        <v>1</v>
      </c>
      <c r="AE194" s="43">
        <v>2</v>
      </c>
      <c r="AF194" s="43">
        <v>0</v>
      </c>
      <c r="AG194" s="43">
        <v>0</v>
      </c>
      <c r="AH194" s="43">
        <v>1</v>
      </c>
      <c r="AI194" s="43">
        <v>0</v>
      </c>
      <c r="AJ194" s="43">
        <v>0</v>
      </c>
      <c r="AK194" s="43">
        <v>0</v>
      </c>
      <c r="AL194" s="43">
        <v>0</v>
      </c>
      <c r="AM194" s="43">
        <v>0</v>
      </c>
      <c r="AN194" s="43">
        <v>0</v>
      </c>
    </row>
    <row r="195" spans="1:40" x14ac:dyDescent="0.2">
      <c r="A195">
        <v>184</v>
      </c>
      <c r="B195" s="97">
        <v>0.12708333333333299</v>
      </c>
      <c r="C195">
        <f t="shared" ca="1" si="6"/>
        <v>0</v>
      </c>
      <c r="D195">
        <f t="shared" si="7"/>
        <v>187</v>
      </c>
      <c r="E195">
        <f>IF(appliances!$D$46="YES",light_sim_data!B195,0)</f>
        <v>0</v>
      </c>
      <c r="F195">
        <f t="shared" si="8"/>
        <v>187</v>
      </c>
      <c r="H195" s="43">
        <v>159</v>
      </c>
      <c r="I195" s="43">
        <v>0</v>
      </c>
      <c r="J195" s="43">
        <v>0</v>
      </c>
      <c r="K195" s="43">
        <v>0</v>
      </c>
      <c r="L195" s="43">
        <v>0</v>
      </c>
      <c r="M195" s="43">
        <v>2</v>
      </c>
      <c r="N195" s="43">
        <v>2</v>
      </c>
      <c r="O195" s="43">
        <v>1</v>
      </c>
      <c r="P195" s="43">
        <v>9</v>
      </c>
      <c r="Q195" s="43">
        <v>0</v>
      </c>
      <c r="R195" s="43">
        <v>0</v>
      </c>
      <c r="S195" s="43">
        <v>0</v>
      </c>
      <c r="T195" s="43">
        <v>0</v>
      </c>
      <c r="U195" s="43">
        <v>0</v>
      </c>
      <c r="V195" s="43">
        <v>3</v>
      </c>
      <c r="W195" s="43">
        <v>0</v>
      </c>
      <c r="X195" s="43">
        <v>0</v>
      </c>
      <c r="Y195" s="43">
        <v>2</v>
      </c>
      <c r="Z195" s="43">
        <v>0</v>
      </c>
      <c r="AA195" s="43">
        <v>0</v>
      </c>
      <c r="AB195" s="43">
        <v>3</v>
      </c>
      <c r="AC195" s="43">
        <v>2</v>
      </c>
      <c r="AD195" s="43">
        <v>1</v>
      </c>
      <c r="AE195" s="43">
        <v>2</v>
      </c>
      <c r="AF195" s="43">
        <v>0</v>
      </c>
      <c r="AG195" s="43">
        <v>0</v>
      </c>
      <c r="AH195" s="43">
        <v>1</v>
      </c>
      <c r="AI195" s="43">
        <v>0</v>
      </c>
      <c r="AJ195" s="43">
        <v>0</v>
      </c>
      <c r="AK195" s="43">
        <v>0</v>
      </c>
      <c r="AL195" s="43">
        <v>0</v>
      </c>
      <c r="AM195" s="43">
        <v>0</v>
      </c>
      <c r="AN195" s="43">
        <v>0</v>
      </c>
    </row>
    <row r="196" spans="1:40" x14ac:dyDescent="0.2">
      <c r="A196">
        <v>185</v>
      </c>
      <c r="B196" s="97">
        <v>0.12777777777777799</v>
      </c>
      <c r="C196">
        <f t="shared" ca="1" si="6"/>
        <v>0</v>
      </c>
      <c r="D196">
        <f t="shared" si="7"/>
        <v>187</v>
      </c>
      <c r="E196">
        <f>IF(appliances!$D$46="YES",light_sim_data!B196,0)</f>
        <v>0</v>
      </c>
      <c r="F196">
        <f t="shared" si="8"/>
        <v>187</v>
      </c>
      <c r="H196" s="43">
        <v>159</v>
      </c>
      <c r="I196" s="43">
        <v>0</v>
      </c>
      <c r="J196" s="43">
        <v>0</v>
      </c>
      <c r="K196" s="43">
        <v>0</v>
      </c>
      <c r="L196" s="43">
        <v>0</v>
      </c>
      <c r="M196" s="43">
        <v>2</v>
      </c>
      <c r="N196" s="43">
        <v>2</v>
      </c>
      <c r="O196" s="43">
        <v>1</v>
      </c>
      <c r="P196" s="43">
        <v>9</v>
      </c>
      <c r="Q196" s="43">
        <v>0</v>
      </c>
      <c r="R196" s="43">
        <v>0</v>
      </c>
      <c r="S196" s="43">
        <v>0</v>
      </c>
      <c r="T196" s="43">
        <v>0</v>
      </c>
      <c r="U196" s="43">
        <v>0</v>
      </c>
      <c r="V196" s="43">
        <v>3</v>
      </c>
      <c r="W196" s="43">
        <v>0</v>
      </c>
      <c r="X196" s="43">
        <v>0</v>
      </c>
      <c r="Y196" s="43">
        <v>2</v>
      </c>
      <c r="Z196" s="43">
        <v>0</v>
      </c>
      <c r="AA196" s="43">
        <v>0</v>
      </c>
      <c r="AB196" s="43">
        <v>3</v>
      </c>
      <c r="AC196" s="43">
        <v>2</v>
      </c>
      <c r="AD196" s="43">
        <v>1</v>
      </c>
      <c r="AE196" s="43">
        <v>2</v>
      </c>
      <c r="AF196" s="43">
        <v>0</v>
      </c>
      <c r="AG196" s="43">
        <v>0</v>
      </c>
      <c r="AH196" s="43">
        <v>1</v>
      </c>
      <c r="AI196" s="43">
        <v>0</v>
      </c>
      <c r="AJ196" s="43">
        <v>0</v>
      </c>
      <c r="AK196" s="43">
        <v>0</v>
      </c>
      <c r="AL196" s="43">
        <v>0</v>
      </c>
      <c r="AM196" s="43">
        <v>0</v>
      </c>
      <c r="AN196" s="43">
        <v>0</v>
      </c>
    </row>
    <row r="197" spans="1:40" x14ac:dyDescent="0.2">
      <c r="A197">
        <v>186</v>
      </c>
      <c r="B197" s="97">
        <v>0.12847222222222199</v>
      </c>
      <c r="C197">
        <f t="shared" ca="1" si="6"/>
        <v>0</v>
      </c>
      <c r="D197">
        <f t="shared" si="7"/>
        <v>187</v>
      </c>
      <c r="E197">
        <f>IF(appliances!$D$46="YES",light_sim_data!B197,0)</f>
        <v>0</v>
      </c>
      <c r="F197">
        <f t="shared" si="8"/>
        <v>187</v>
      </c>
      <c r="H197" s="43">
        <v>159</v>
      </c>
      <c r="I197" s="43">
        <v>0</v>
      </c>
      <c r="J197" s="43">
        <v>0</v>
      </c>
      <c r="K197" s="43">
        <v>0</v>
      </c>
      <c r="L197" s="43">
        <v>0</v>
      </c>
      <c r="M197" s="43">
        <v>2</v>
      </c>
      <c r="N197" s="43">
        <v>2</v>
      </c>
      <c r="O197" s="43">
        <v>1</v>
      </c>
      <c r="P197" s="43">
        <v>9</v>
      </c>
      <c r="Q197" s="43">
        <v>0</v>
      </c>
      <c r="R197" s="43">
        <v>0</v>
      </c>
      <c r="S197" s="43">
        <v>0</v>
      </c>
      <c r="T197" s="43">
        <v>0</v>
      </c>
      <c r="U197" s="43">
        <v>0</v>
      </c>
      <c r="V197" s="43">
        <v>3</v>
      </c>
      <c r="W197" s="43">
        <v>0</v>
      </c>
      <c r="X197" s="43">
        <v>0</v>
      </c>
      <c r="Y197" s="43">
        <v>2</v>
      </c>
      <c r="Z197" s="43">
        <v>0</v>
      </c>
      <c r="AA197" s="43">
        <v>0</v>
      </c>
      <c r="AB197" s="43">
        <v>3</v>
      </c>
      <c r="AC197" s="43">
        <v>2</v>
      </c>
      <c r="AD197" s="43">
        <v>1</v>
      </c>
      <c r="AE197" s="43">
        <v>2</v>
      </c>
      <c r="AF197" s="43">
        <v>0</v>
      </c>
      <c r="AG197" s="43">
        <v>0</v>
      </c>
      <c r="AH197" s="43">
        <v>1</v>
      </c>
      <c r="AI197" s="43">
        <v>0</v>
      </c>
      <c r="AJ197" s="43">
        <v>0</v>
      </c>
      <c r="AK197" s="43">
        <v>0</v>
      </c>
      <c r="AL197" s="43">
        <v>0</v>
      </c>
      <c r="AM197" s="43">
        <v>0</v>
      </c>
      <c r="AN197" s="43">
        <v>0</v>
      </c>
    </row>
    <row r="198" spans="1:40" x14ac:dyDescent="0.2">
      <c r="A198">
        <v>187</v>
      </c>
      <c r="B198" s="97">
        <v>0.12916666666666701</v>
      </c>
      <c r="C198">
        <f t="shared" ca="1" si="6"/>
        <v>0</v>
      </c>
      <c r="D198">
        <f t="shared" si="7"/>
        <v>187</v>
      </c>
      <c r="E198">
        <f>IF(appliances!$D$46="YES",light_sim_data!B198,0)</f>
        <v>0</v>
      </c>
      <c r="F198">
        <f t="shared" si="8"/>
        <v>187</v>
      </c>
      <c r="H198" s="43">
        <v>159</v>
      </c>
      <c r="I198" s="43">
        <v>0</v>
      </c>
      <c r="J198" s="43">
        <v>0</v>
      </c>
      <c r="K198" s="43">
        <v>0</v>
      </c>
      <c r="L198" s="43">
        <v>0</v>
      </c>
      <c r="M198" s="43">
        <v>2</v>
      </c>
      <c r="N198" s="43">
        <v>2</v>
      </c>
      <c r="O198" s="43">
        <v>1</v>
      </c>
      <c r="P198" s="43">
        <v>9</v>
      </c>
      <c r="Q198" s="43">
        <v>0</v>
      </c>
      <c r="R198" s="43">
        <v>0</v>
      </c>
      <c r="S198" s="43">
        <v>0</v>
      </c>
      <c r="T198" s="43">
        <v>0</v>
      </c>
      <c r="U198" s="43">
        <v>0</v>
      </c>
      <c r="V198" s="43">
        <v>3</v>
      </c>
      <c r="W198" s="43">
        <v>0</v>
      </c>
      <c r="X198" s="43">
        <v>0</v>
      </c>
      <c r="Y198" s="43">
        <v>2</v>
      </c>
      <c r="Z198" s="43">
        <v>0</v>
      </c>
      <c r="AA198" s="43">
        <v>0</v>
      </c>
      <c r="AB198" s="43">
        <v>3</v>
      </c>
      <c r="AC198" s="43">
        <v>2</v>
      </c>
      <c r="AD198" s="43">
        <v>1</v>
      </c>
      <c r="AE198" s="43">
        <v>2</v>
      </c>
      <c r="AF198" s="43">
        <v>0</v>
      </c>
      <c r="AG198" s="43">
        <v>0</v>
      </c>
      <c r="AH198" s="43">
        <v>1</v>
      </c>
      <c r="AI198" s="43">
        <v>0</v>
      </c>
      <c r="AJ198" s="43">
        <v>0</v>
      </c>
      <c r="AK198" s="43">
        <v>0</v>
      </c>
      <c r="AL198" s="43">
        <v>0</v>
      </c>
      <c r="AM198" s="43">
        <v>0</v>
      </c>
      <c r="AN198" s="43">
        <v>0</v>
      </c>
    </row>
    <row r="199" spans="1:40" x14ac:dyDescent="0.2">
      <c r="A199">
        <v>188</v>
      </c>
      <c r="B199" s="97">
        <v>0.12986111111111101</v>
      </c>
      <c r="C199">
        <f t="shared" ca="1" si="6"/>
        <v>0</v>
      </c>
      <c r="D199">
        <f t="shared" si="7"/>
        <v>187</v>
      </c>
      <c r="E199">
        <f>IF(appliances!$D$46="YES",light_sim_data!B199,0)</f>
        <v>0</v>
      </c>
      <c r="F199">
        <f t="shared" si="8"/>
        <v>187</v>
      </c>
      <c r="H199" s="43">
        <v>159</v>
      </c>
      <c r="I199" s="43">
        <v>0</v>
      </c>
      <c r="J199" s="43">
        <v>0</v>
      </c>
      <c r="K199" s="43">
        <v>0</v>
      </c>
      <c r="L199" s="43">
        <v>0</v>
      </c>
      <c r="M199" s="43">
        <v>2</v>
      </c>
      <c r="N199" s="43">
        <v>2</v>
      </c>
      <c r="O199" s="43">
        <v>1</v>
      </c>
      <c r="P199" s="43">
        <v>9</v>
      </c>
      <c r="Q199" s="43">
        <v>0</v>
      </c>
      <c r="R199" s="43">
        <v>0</v>
      </c>
      <c r="S199" s="43">
        <v>0</v>
      </c>
      <c r="T199" s="43">
        <v>0</v>
      </c>
      <c r="U199" s="43">
        <v>0</v>
      </c>
      <c r="V199" s="43">
        <v>3</v>
      </c>
      <c r="W199" s="43">
        <v>0</v>
      </c>
      <c r="X199" s="43">
        <v>0</v>
      </c>
      <c r="Y199" s="43">
        <v>2</v>
      </c>
      <c r="Z199" s="43">
        <v>0</v>
      </c>
      <c r="AA199" s="43">
        <v>0</v>
      </c>
      <c r="AB199" s="43">
        <v>3</v>
      </c>
      <c r="AC199" s="43">
        <v>2</v>
      </c>
      <c r="AD199" s="43">
        <v>1</v>
      </c>
      <c r="AE199" s="43">
        <v>2</v>
      </c>
      <c r="AF199" s="43">
        <v>0</v>
      </c>
      <c r="AG199" s="43">
        <v>0</v>
      </c>
      <c r="AH199" s="43">
        <v>1</v>
      </c>
      <c r="AI199" s="43">
        <v>0</v>
      </c>
      <c r="AJ199" s="43">
        <v>0</v>
      </c>
      <c r="AK199" s="43">
        <v>0</v>
      </c>
      <c r="AL199" s="43">
        <v>0</v>
      </c>
      <c r="AM199" s="43">
        <v>0</v>
      </c>
      <c r="AN199" s="43">
        <v>0</v>
      </c>
    </row>
    <row r="200" spans="1:40" x14ac:dyDescent="0.2">
      <c r="A200">
        <v>189</v>
      </c>
      <c r="B200" s="97">
        <v>0.13055555555555601</v>
      </c>
      <c r="C200">
        <f t="shared" ca="1" si="6"/>
        <v>0</v>
      </c>
      <c r="D200">
        <f t="shared" si="7"/>
        <v>187</v>
      </c>
      <c r="E200">
        <f>IF(appliances!$D$46="YES",light_sim_data!B200,0)</f>
        <v>0</v>
      </c>
      <c r="F200">
        <f t="shared" si="8"/>
        <v>187</v>
      </c>
      <c r="H200" s="43">
        <v>159</v>
      </c>
      <c r="I200" s="43">
        <v>0</v>
      </c>
      <c r="J200" s="43">
        <v>0</v>
      </c>
      <c r="K200" s="43">
        <v>0</v>
      </c>
      <c r="L200" s="43">
        <v>0</v>
      </c>
      <c r="M200" s="43">
        <v>2</v>
      </c>
      <c r="N200" s="43">
        <v>2</v>
      </c>
      <c r="O200" s="43">
        <v>1</v>
      </c>
      <c r="P200" s="43">
        <v>9</v>
      </c>
      <c r="Q200" s="43">
        <v>0</v>
      </c>
      <c r="R200" s="43">
        <v>0</v>
      </c>
      <c r="S200" s="43">
        <v>0</v>
      </c>
      <c r="T200" s="43">
        <v>0</v>
      </c>
      <c r="U200" s="43">
        <v>0</v>
      </c>
      <c r="V200" s="43">
        <v>3</v>
      </c>
      <c r="W200" s="43">
        <v>0</v>
      </c>
      <c r="X200" s="43">
        <v>0</v>
      </c>
      <c r="Y200" s="43">
        <v>2</v>
      </c>
      <c r="Z200" s="43">
        <v>0</v>
      </c>
      <c r="AA200" s="43">
        <v>0</v>
      </c>
      <c r="AB200" s="43">
        <v>3</v>
      </c>
      <c r="AC200" s="43">
        <v>2</v>
      </c>
      <c r="AD200" s="43">
        <v>1</v>
      </c>
      <c r="AE200" s="43">
        <v>2</v>
      </c>
      <c r="AF200" s="43">
        <v>0</v>
      </c>
      <c r="AG200" s="43">
        <v>0</v>
      </c>
      <c r="AH200" s="43">
        <v>1</v>
      </c>
      <c r="AI200" s="43">
        <v>0</v>
      </c>
      <c r="AJ200" s="43">
        <v>0</v>
      </c>
      <c r="AK200" s="43">
        <v>0</v>
      </c>
      <c r="AL200" s="43">
        <v>0</v>
      </c>
      <c r="AM200" s="43">
        <v>0</v>
      </c>
      <c r="AN200" s="43">
        <v>0</v>
      </c>
    </row>
    <row r="201" spans="1:40" x14ac:dyDescent="0.2">
      <c r="A201">
        <v>190</v>
      </c>
      <c r="B201" s="97">
        <v>0.13125000000000001</v>
      </c>
      <c r="C201">
        <f t="shared" ca="1" si="6"/>
        <v>0</v>
      </c>
      <c r="D201">
        <f t="shared" si="7"/>
        <v>187</v>
      </c>
      <c r="E201">
        <f>IF(appliances!$D$46="YES",light_sim_data!B201,0)</f>
        <v>0</v>
      </c>
      <c r="F201">
        <f t="shared" si="8"/>
        <v>187</v>
      </c>
      <c r="H201" s="43">
        <v>159</v>
      </c>
      <c r="I201" s="43">
        <v>0</v>
      </c>
      <c r="J201" s="43">
        <v>0</v>
      </c>
      <c r="K201" s="43">
        <v>0</v>
      </c>
      <c r="L201" s="43">
        <v>0</v>
      </c>
      <c r="M201" s="43">
        <v>2</v>
      </c>
      <c r="N201" s="43">
        <v>2</v>
      </c>
      <c r="O201" s="43">
        <v>1</v>
      </c>
      <c r="P201" s="43">
        <v>9</v>
      </c>
      <c r="Q201" s="43">
        <v>0</v>
      </c>
      <c r="R201" s="43">
        <v>0</v>
      </c>
      <c r="S201" s="43">
        <v>0</v>
      </c>
      <c r="T201" s="43">
        <v>0</v>
      </c>
      <c r="U201" s="43">
        <v>0</v>
      </c>
      <c r="V201" s="43">
        <v>3</v>
      </c>
      <c r="W201" s="43">
        <v>0</v>
      </c>
      <c r="X201" s="43">
        <v>0</v>
      </c>
      <c r="Y201" s="43">
        <v>2</v>
      </c>
      <c r="Z201" s="43">
        <v>0</v>
      </c>
      <c r="AA201" s="43">
        <v>0</v>
      </c>
      <c r="AB201" s="43">
        <v>3</v>
      </c>
      <c r="AC201" s="43">
        <v>2</v>
      </c>
      <c r="AD201" s="43">
        <v>1</v>
      </c>
      <c r="AE201" s="43">
        <v>2</v>
      </c>
      <c r="AF201" s="43">
        <v>0</v>
      </c>
      <c r="AG201" s="43">
        <v>0</v>
      </c>
      <c r="AH201" s="43">
        <v>1</v>
      </c>
      <c r="AI201" s="43">
        <v>0</v>
      </c>
      <c r="AJ201" s="43">
        <v>0</v>
      </c>
      <c r="AK201" s="43">
        <v>0</v>
      </c>
      <c r="AL201" s="43">
        <v>0</v>
      </c>
      <c r="AM201" s="43">
        <v>0</v>
      </c>
      <c r="AN201" s="43">
        <v>0</v>
      </c>
    </row>
    <row r="202" spans="1:40" x14ac:dyDescent="0.2">
      <c r="A202">
        <v>191</v>
      </c>
      <c r="B202" s="97">
        <v>0.131944444444444</v>
      </c>
      <c r="C202">
        <f t="shared" ca="1" si="6"/>
        <v>0</v>
      </c>
      <c r="D202">
        <f t="shared" si="7"/>
        <v>187</v>
      </c>
      <c r="E202">
        <f>IF(appliances!$D$46="YES",light_sim_data!B202,0)</f>
        <v>0</v>
      </c>
      <c r="F202">
        <f t="shared" si="8"/>
        <v>187</v>
      </c>
      <c r="H202" s="43">
        <v>159</v>
      </c>
      <c r="I202" s="43">
        <v>0</v>
      </c>
      <c r="J202" s="43">
        <v>0</v>
      </c>
      <c r="K202" s="43">
        <v>0</v>
      </c>
      <c r="L202" s="43">
        <v>0</v>
      </c>
      <c r="M202" s="43">
        <v>2</v>
      </c>
      <c r="N202" s="43">
        <v>2</v>
      </c>
      <c r="O202" s="43">
        <v>1</v>
      </c>
      <c r="P202" s="43">
        <v>9</v>
      </c>
      <c r="Q202" s="43">
        <v>0</v>
      </c>
      <c r="R202" s="43">
        <v>0</v>
      </c>
      <c r="S202" s="43">
        <v>0</v>
      </c>
      <c r="T202" s="43">
        <v>0</v>
      </c>
      <c r="U202" s="43">
        <v>0</v>
      </c>
      <c r="V202" s="43">
        <v>3</v>
      </c>
      <c r="W202" s="43">
        <v>0</v>
      </c>
      <c r="X202" s="43">
        <v>0</v>
      </c>
      <c r="Y202" s="43">
        <v>2</v>
      </c>
      <c r="Z202" s="43">
        <v>0</v>
      </c>
      <c r="AA202" s="43">
        <v>0</v>
      </c>
      <c r="AB202" s="43">
        <v>3</v>
      </c>
      <c r="AC202" s="43">
        <v>2</v>
      </c>
      <c r="AD202" s="43">
        <v>1</v>
      </c>
      <c r="AE202" s="43">
        <v>2</v>
      </c>
      <c r="AF202" s="43">
        <v>0</v>
      </c>
      <c r="AG202" s="43">
        <v>0</v>
      </c>
      <c r="AH202" s="43">
        <v>1</v>
      </c>
      <c r="AI202" s="43">
        <v>0</v>
      </c>
      <c r="AJ202" s="43">
        <v>0</v>
      </c>
      <c r="AK202" s="43">
        <v>0</v>
      </c>
      <c r="AL202" s="43">
        <v>0</v>
      </c>
      <c r="AM202" s="43">
        <v>0</v>
      </c>
      <c r="AN202" s="43">
        <v>0</v>
      </c>
    </row>
    <row r="203" spans="1:40" x14ac:dyDescent="0.2">
      <c r="A203">
        <v>192</v>
      </c>
      <c r="B203" s="97">
        <v>0.132638888888889</v>
      </c>
      <c r="C203">
        <f t="shared" ca="1" si="6"/>
        <v>0</v>
      </c>
      <c r="D203">
        <f t="shared" si="7"/>
        <v>187</v>
      </c>
      <c r="E203">
        <f>IF(appliances!$D$46="YES",light_sim_data!B203,0)</f>
        <v>0</v>
      </c>
      <c r="F203">
        <f t="shared" si="8"/>
        <v>187</v>
      </c>
      <c r="H203" s="43">
        <v>159</v>
      </c>
      <c r="I203" s="43">
        <v>0</v>
      </c>
      <c r="J203" s="43">
        <v>0</v>
      </c>
      <c r="K203" s="43">
        <v>0</v>
      </c>
      <c r="L203" s="43">
        <v>0</v>
      </c>
      <c r="M203" s="43">
        <v>2</v>
      </c>
      <c r="N203" s="43">
        <v>2</v>
      </c>
      <c r="O203" s="43">
        <v>1</v>
      </c>
      <c r="P203" s="43">
        <v>9</v>
      </c>
      <c r="Q203" s="43">
        <v>0</v>
      </c>
      <c r="R203" s="43">
        <v>0</v>
      </c>
      <c r="S203" s="43">
        <v>0</v>
      </c>
      <c r="T203" s="43">
        <v>0</v>
      </c>
      <c r="U203" s="43">
        <v>0</v>
      </c>
      <c r="V203" s="43">
        <v>3</v>
      </c>
      <c r="W203" s="43">
        <v>0</v>
      </c>
      <c r="X203" s="43">
        <v>0</v>
      </c>
      <c r="Y203" s="43">
        <v>2</v>
      </c>
      <c r="Z203" s="43">
        <v>0</v>
      </c>
      <c r="AA203" s="43">
        <v>0</v>
      </c>
      <c r="AB203" s="43">
        <v>3</v>
      </c>
      <c r="AC203" s="43">
        <v>2</v>
      </c>
      <c r="AD203" s="43">
        <v>1</v>
      </c>
      <c r="AE203" s="43">
        <v>2</v>
      </c>
      <c r="AF203" s="43">
        <v>0</v>
      </c>
      <c r="AG203" s="43">
        <v>0</v>
      </c>
      <c r="AH203" s="43">
        <v>1</v>
      </c>
      <c r="AI203" s="43">
        <v>0</v>
      </c>
      <c r="AJ203" s="43">
        <v>0</v>
      </c>
      <c r="AK203" s="43">
        <v>0</v>
      </c>
      <c r="AL203" s="43">
        <v>0</v>
      </c>
      <c r="AM203" s="43">
        <v>0</v>
      </c>
      <c r="AN203" s="43">
        <v>0</v>
      </c>
    </row>
    <row r="204" spans="1:40" x14ac:dyDescent="0.2">
      <c r="A204">
        <v>193</v>
      </c>
      <c r="B204" s="97">
        <v>0.133333333333333</v>
      </c>
      <c r="C204">
        <f t="shared" ca="1" si="6"/>
        <v>0</v>
      </c>
      <c r="D204">
        <f t="shared" si="7"/>
        <v>187</v>
      </c>
      <c r="E204">
        <f>IF(appliances!$D$46="YES",light_sim_data!B204,0)</f>
        <v>0</v>
      </c>
      <c r="F204">
        <f t="shared" si="8"/>
        <v>187</v>
      </c>
      <c r="H204" s="43">
        <v>159</v>
      </c>
      <c r="I204" s="43">
        <v>0</v>
      </c>
      <c r="J204" s="43">
        <v>0</v>
      </c>
      <c r="K204" s="43">
        <v>0</v>
      </c>
      <c r="L204" s="43">
        <v>0</v>
      </c>
      <c r="M204" s="43">
        <v>2</v>
      </c>
      <c r="N204" s="43">
        <v>2</v>
      </c>
      <c r="O204" s="43">
        <v>1</v>
      </c>
      <c r="P204" s="43">
        <v>9</v>
      </c>
      <c r="Q204" s="43">
        <v>0</v>
      </c>
      <c r="R204" s="43">
        <v>0</v>
      </c>
      <c r="S204" s="43">
        <v>0</v>
      </c>
      <c r="T204" s="43">
        <v>0</v>
      </c>
      <c r="U204" s="43">
        <v>0</v>
      </c>
      <c r="V204" s="43">
        <v>3</v>
      </c>
      <c r="W204" s="43">
        <v>0</v>
      </c>
      <c r="X204" s="43">
        <v>0</v>
      </c>
      <c r="Y204" s="43">
        <v>2</v>
      </c>
      <c r="Z204" s="43">
        <v>0</v>
      </c>
      <c r="AA204" s="43">
        <v>0</v>
      </c>
      <c r="AB204" s="43">
        <v>3</v>
      </c>
      <c r="AC204" s="43">
        <v>2</v>
      </c>
      <c r="AD204" s="43">
        <v>1</v>
      </c>
      <c r="AE204" s="43">
        <v>2</v>
      </c>
      <c r="AF204" s="43">
        <v>0</v>
      </c>
      <c r="AG204" s="43">
        <v>0</v>
      </c>
      <c r="AH204" s="43">
        <v>1</v>
      </c>
      <c r="AI204" s="43">
        <v>0</v>
      </c>
      <c r="AJ204" s="43">
        <v>0</v>
      </c>
      <c r="AK204" s="43">
        <v>0</v>
      </c>
      <c r="AL204" s="43">
        <v>0</v>
      </c>
      <c r="AM204" s="43">
        <v>0</v>
      </c>
      <c r="AN204" s="43">
        <v>0</v>
      </c>
    </row>
    <row r="205" spans="1:40" x14ac:dyDescent="0.2">
      <c r="A205">
        <v>194</v>
      </c>
      <c r="B205" s="97">
        <v>0.134027777777778</v>
      </c>
      <c r="C205">
        <f t="shared" ref="C205:C268" ca="1" si="9">INDIRECT("occ_sim_data!C"&amp;(ROUNDDOWN((A205-1)/10,0)+11))</f>
        <v>0</v>
      </c>
      <c r="D205">
        <f t="shared" ref="D205:D268" si="10">E205+F205</f>
        <v>187</v>
      </c>
      <c r="E205">
        <f>IF(appliances!$D$46="YES",light_sim_data!B205,0)</f>
        <v>0</v>
      </c>
      <c r="F205">
        <f t="shared" ref="F205:F268" si="11">SUM(H205:AN205)</f>
        <v>187</v>
      </c>
      <c r="H205" s="43">
        <v>159</v>
      </c>
      <c r="I205" s="43">
        <v>0</v>
      </c>
      <c r="J205" s="43">
        <v>0</v>
      </c>
      <c r="K205" s="43">
        <v>0</v>
      </c>
      <c r="L205" s="43">
        <v>0</v>
      </c>
      <c r="M205" s="43">
        <v>2</v>
      </c>
      <c r="N205" s="43">
        <v>2</v>
      </c>
      <c r="O205" s="43">
        <v>1</v>
      </c>
      <c r="P205" s="43">
        <v>9</v>
      </c>
      <c r="Q205" s="43">
        <v>0</v>
      </c>
      <c r="R205" s="43">
        <v>0</v>
      </c>
      <c r="S205" s="43">
        <v>0</v>
      </c>
      <c r="T205" s="43">
        <v>0</v>
      </c>
      <c r="U205" s="43">
        <v>0</v>
      </c>
      <c r="V205" s="43">
        <v>3</v>
      </c>
      <c r="W205" s="43">
        <v>0</v>
      </c>
      <c r="X205" s="43">
        <v>0</v>
      </c>
      <c r="Y205" s="43">
        <v>2</v>
      </c>
      <c r="Z205" s="43">
        <v>0</v>
      </c>
      <c r="AA205" s="43">
        <v>0</v>
      </c>
      <c r="AB205" s="43">
        <v>3</v>
      </c>
      <c r="AC205" s="43">
        <v>2</v>
      </c>
      <c r="AD205" s="43">
        <v>1</v>
      </c>
      <c r="AE205" s="43">
        <v>2</v>
      </c>
      <c r="AF205" s="43">
        <v>0</v>
      </c>
      <c r="AG205" s="43">
        <v>0</v>
      </c>
      <c r="AH205" s="43">
        <v>1</v>
      </c>
      <c r="AI205" s="43">
        <v>0</v>
      </c>
      <c r="AJ205" s="43">
        <v>0</v>
      </c>
      <c r="AK205" s="43">
        <v>0</v>
      </c>
      <c r="AL205" s="43">
        <v>0</v>
      </c>
      <c r="AM205" s="43">
        <v>0</v>
      </c>
      <c r="AN205" s="43">
        <v>0</v>
      </c>
    </row>
    <row r="206" spans="1:40" x14ac:dyDescent="0.2">
      <c r="A206">
        <v>195</v>
      </c>
      <c r="B206" s="97">
        <v>0.13472222222222199</v>
      </c>
      <c r="C206">
        <f t="shared" ca="1" si="9"/>
        <v>0</v>
      </c>
      <c r="D206">
        <f t="shared" si="10"/>
        <v>187</v>
      </c>
      <c r="E206">
        <f>IF(appliances!$D$46="YES",light_sim_data!B206,0)</f>
        <v>0</v>
      </c>
      <c r="F206">
        <f t="shared" si="11"/>
        <v>187</v>
      </c>
      <c r="H206" s="43">
        <v>159</v>
      </c>
      <c r="I206" s="43">
        <v>0</v>
      </c>
      <c r="J206" s="43">
        <v>0</v>
      </c>
      <c r="K206" s="43">
        <v>0</v>
      </c>
      <c r="L206" s="43">
        <v>0</v>
      </c>
      <c r="M206" s="43">
        <v>2</v>
      </c>
      <c r="N206" s="43">
        <v>2</v>
      </c>
      <c r="O206" s="43">
        <v>1</v>
      </c>
      <c r="P206" s="43">
        <v>9</v>
      </c>
      <c r="Q206" s="43">
        <v>0</v>
      </c>
      <c r="R206" s="43">
        <v>0</v>
      </c>
      <c r="S206" s="43">
        <v>0</v>
      </c>
      <c r="T206" s="43">
        <v>0</v>
      </c>
      <c r="U206" s="43">
        <v>0</v>
      </c>
      <c r="V206" s="43">
        <v>3</v>
      </c>
      <c r="W206" s="43">
        <v>0</v>
      </c>
      <c r="X206" s="43">
        <v>0</v>
      </c>
      <c r="Y206" s="43">
        <v>2</v>
      </c>
      <c r="Z206" s="43">
        <v>0</v>
      </c>
      <c r="AA206" s="43">
        <v>0</v>
      </c>
      <c r="AB206" s="43">
        <v>3</v>
      </c>
      <c r="AC206" s="43">
        <v>2</v>
      </c>
      <c r="AD206" s="43">
        <v>1</v>
      </c>
      <c r="AE206" s="43">
        <v>2</v>
      </c>
      <c r="AF206" s="43">
        <v>0</v>
      </c>
      <c r="AG206" s="43">
        <v>0</v>
      </c>
      <c r="AH206" s="43">
        <v>1</v>
      </c>
      <c r="AI206" s="43">
        <v>0</v>
      </c>
      <c r="AJ206" s="43">
        <v>0</v>
      </c>
      <c r="AK206" s="43">
        <v>0</v>
      </c>
      <c r="AL206" s="43">
        <v>0</v>
      </c>
      <c r="AM206" s="43">
        <v>0</v>
      </c>
      <c r="AN206" s="43">
        <v>0</v>
      </c>
    </row>
    <row r="207" spans="1:40" x14ac:dyDescent="0.2">
      <c r="A207">
        <v>196</v>
      </c>
      <c r="B207" s="97">
        <v>0.13541666666666699</v>
      </c>
      <c r="C207">
        <f t="shared" ca="1" si="9"/>
        <v>0</v>
      </c>
      <c r="D207">
        <f t="shared" si="10"/>
        <v>28</v>
      </c>
      <c r="E207">
        <f>IF(appliances!$D$46="YES",light_sim_data!B207,0)</f>
        <v>0</v>
      </c>
      <c r="F207">
        <f t="shared" si="11"/>
        <v>28</v>
      </c>
      <c r="H207" s="43">
        <v>0</v>
      </c>
      <c r="I207" s="43">
        <v>0</v>
      </c>
      <c r="J207" s="43">
        <v>0</v>
      </c>
      <c r="K207" s="43">
        <v>0</v>
      </c>
      <c r="L207" s="43">
        <v>0</v>
      </c>
      <c r="M207" s="43">
        <v>2</v>
      </c>
      <c r="N207" s="43">
        <v>2</v>
      </c>
      <c r="O207" s="43">
        <v>1</v>
      </c>
      <c r="P207" s="43">
        <v>9</v>
      </c>
      <c r="Q207" s="43">
        <v>0</v>
      </c>
      <c r="R207" s="43">
        <v>0</v>
      </c>
      <c r="S207" s="43">
        <v>0</v>
      </c>
      <c r="T207" s="43">
        <v>0</v>
      </c>
      <c r="U207" s="43">
        <v>0</v>
      </c>
      <c r="V207" s="43">
        <v>3</v>
      </c>
      <c r="W207" s="43">
        <v>0</v>
      </c>
      <c r="X207" s="43">
        <v>0</v>
      </c>
      <c r="Y207" s="43">
        <v>2</v>
      </c>
      <c r="Z207" s="43">
        <v>0</v>
      </c>
      <c r="AA207" s="43">
        <v>0</v>
      </c>
      <c r="AB207" s="43">
        <v>3</v>
      </c>
      <c r="AC207" s="43">
        <v>2</v>
      </c>
      <c r="AD207" s="43">
        <v>1</v>
      </c>
      <c r="AE207" s="43">
        <v>2</v>
      </c>
      <c r="AF207" s="43">
        <v>0</v>
      </c>
      <c r="AG207" s="43">
        <v>0</v>
      </c>
      <c r="AH207" s="43">
        <v>1</v>
      </c>
      <c r="AI207" s="43">
        <v>0</v>
      </c>
      <c r="AJ207" s="43">
        <v>0</v>
      </c>
      <c r="AK207" s="43">
        <v>0</v>
      </c>
      <c r="AL207" s="43">
        <v>0</v>
      </c>
      <c r="AM207" s="43">
        <v>0</v>
      </c>
      <c r="AN207" s="43">
        <v>0</v>
      </c>
    </row>
    <row r="208" spans="1:40" x14ac:dyDescent="0.2">
      <c r="A208">
        <v>197</v>
      </c>
      <c r="B208" s="97">
        <v>0.13611111111111099</v>
      </c>
      <c r="C208">
        <f t="shared" ca="1" si="9"/>
        <v>0</v>
      </c>
      <c r="D208">
        <f t="shared" si="10"/>
        <v>28</v>
      </c>
      <c r="E208">
        <f>IF(appliances!$D$46="YES",light_sim_data!B208,0)</f>
        <v>0</v>
      </c>
      <c r="F208">
        <f t="shared" si="11"/>
        <v>28</v>
      </c>
      <c r="H208" s="43">
        <v>0</v>
      </c>
      <c r="I208" s="43">
        <v>0</v>
      </c>
      <c r="J208" s="43">
        <v>0</v>
      </c>
      <c r="K208" s="43">
        <v>0</v>
      </c>
      <c r="L208" s="43">
        <v>0</v>
      </c>
      <c r="M208" s="43">
        <v>2</v>
      </c>
      <c r="N208" s="43">
        <v>2</v>
      </c>
      <c r="O208" s="43">
        <v>1</v>
      </c>
      <c r="P208" s="43">
        <v>9</v>
      </c>
      <c r="Q208" s="43">
        <v>0</v>
      </c>
      <c r="R208" s="43">
        <v>0</v>
      </c>
      <c r="S208" s="43">
        <v>0</v>
      </c>
      <c r="T208" s="43">
        <v>0</v>
      </c>
      <c r="U208" s="43">
        <v>0</v>
      </c>
      <c r="V208" s="43">
        <v>3</v>
      </c>
      <c r="W208" s="43">
        <v>0</v>
      </c>
      <c r="X208" s="43">
        <v>0</v>
      </c>
      <c r="Y208" s="43">
        <v>2</v>
      </c>
      <c r="Z208" s="43">
        <v>0</v>
      </c>
      <c r="AA208" s="43">
        <v>0</v>
      </c>
      <c r="AB208" s="43">
        <v>3</v>
      </c>
      <c r="AC208" s="43">
        <v>2</v>
      </c>
      <c r="AD208" s="43">
        <v>1</v>
      </c>
      <c r="AE208" s="43">
        <v>2</v>
      </c>
      <c r="AF208" s="43">
        <v>0</v>
      </c>
      <c r="AG208" s="43">
        <v>0</v>
      </c>
      <c r="AH208" s="43">
        <v>1</v>
      </c>
      <c r="AI208" s="43">
        <v>0</v>
      </c>
      <c r="AJ208" s="43">
        <v>0</v>
      </c>
      <c r="AK208" s="43">
        <v>0</v>
      </c>
      <c r="AL208" s="43">
        <v>0</v>
      </c>
      <c r="AM208" s="43">
        <v>0</v>
      </c>
      <c r="AN208" s="43">
        <v>0</v>
      </c>
    </row>
    <row r="209" spans="1:40" x14ac:dyDescent="0.2">
      <c r="A209">
        <v>198</v>
      </c>
      <c r="B209" s="97">
        <v>0.13680555555555601</v>
      </c>
      <c r="C209">
        <f t="shared" ca="1" si="9"/>
        <v>0</v>
      </c>
      <c r="D209">
        <f t="shared" si="10"/>
        <v>28</v>
      </c>
      <c r="E209">
        <f>IF(appliances!$D$46="YES",light_sim_data!B209,0)</f>
        <v>0</v>
      </c>
      <c r="F209">
        <f t="shared" si="11"/>
        <v>28</v>
      </c>
      <c r="H209" s="43">
        <v>0</v>
      </c>
      <c r="I209" s="43">
        <v>0</v>
      </c>
      <c r="J209" s="43">
        <v>0</v>
      </c>
      <c r="K209" s="43">
        <v>0</v>
      </c>
      <c r="L209" s="43">
        <v>0</v>
      </c>
      <c r="M209" s="43">
        <v>2</v>
      </c>
      <c r="N209" s="43">
        <v>2</v>
      </c>
      <c r="O209" s="43">
        <v>1</v>
      </c>
      <c r="P209" s="43">
        <v>9</v>
      </c>
      <c r="Q209" s="43">
        <v>0</v>
      </c>
      <c r="R209" s="43">
        <v>0</v>
      </c>
      <c r="S209" s="43">
        <v>0</v>
      </c>
      <c r="T209" s="43">
        <v>0</v>
      </c>
      <c r="U209" s="43">
        <v>0</v>
      </c>
      <c r="V209" s="43">
        <v>3</v>
      </c>
      <c r="W209" s="43">
        <v>0</v>
      </c>
      <c r="X209" s="43">
        <v>0</v>
      </c>
      <c r="Y209" s="43">
        <v>2</v>
      </c>
      <c r="Z209" s="43">
        <v>0</v>
      </c>
      <c r="AA209" s="43">
        <v>0</v>
      </c>
      <c r="AB209" s="43">
        <v>3</v>
      </c>
      <c r="AC209" s="43">
        <v>2</v>
      </c>
      <c r="AD209" s="43">
        <v>1</v>
      </c>
      <c r="AE209" s="43">
        <v>2</v>
      </c>
      <c r="AF209" s="43">
        <v>0</v>
      </c>
      <c r="AG209" s="43">
        <v>0</v>
      </c>
      <c r="AH209" s="43">
        <v>1</v>
      </c>
      <c r="AI209" s="43">
        <v>0</v>
      </c>
      <c r="AJ209" s="43">
        <v>0</v>
      </c>
      <c r="AK209" s="43">
        <v>0</v>
      </c>
      <c r="AL209" s="43">
        <v>0</v>
      </c>
      <c r="AM209" s="43">
        <v>0</v>
      </c>
      <c r="AN209" s="43">
        <v>0</v>
      </c>
    </row>
    <row r="210" spans="1:40" x14ac:dyDescent="0.2">
      <c r="A210">
        <v>199</v>
      </c>
      <c r="B210" s="97">
        <v>0.13750000000000001</v>
      </c>
      <c r="C210">
        <f t="shared" ca="1" si="9"/>
        <v>0</v>
      </c>
      <c r="D210">
        <f t="shared" si="10"/>
        <v>28</v>
      </c>
      <c r="E210">
        <f>IF(appliances!$D$46="YES",light_sim_data!B210,0)</f>
        <v>0</v>
      </c>
      <c r="F210">
        <f t="shared" si="11"/>
        <v>28</v>
      </c>
      <c r="H210" s="43">
        <v>0</v>
      </c>
      <c r="I210" s="43">
        <v>0</v>
      </c>
      <c r="J210" s="43">
        <v>0</v>
      </c>
      <c r="K210" s="43">
        <v>0</v>
      </c>
      <c r="L210" s="43">
        <v>0</v>
      </c>
      <c r="M210" s="43">
        <v>2</v>
      </c>
      <c r="N210" s="43">
        <v>2</v>
      </c>
      <c r="O210" s="43">
        <v>1</v>
      </c>
      <c r="P210" s="43">
        <v>9</v>
      </c>
      <c r="Q210" s="43">
        <v>0</v>
      </c>
      <c r="R210" s="43">
        <v>0</v>
      </c>
      <c r="S210" s="43">
        <v>0</v>
      </c>
      <c r="T210" s="43">
        <v>0</v>
      </c>
      <c r="U210" s="43">
        <v>0</v>
      </c>
      <c r="V210" s="43">
        <v>3</v>
      </c>
      <c r="W210" s="43">
        <v>0</v>
      </c>
      <c r="X210" s="43">
        <v>0</v>
      </c>
      <c r="Y210" s="43">
        <v>2</v>
      </c>
      <c r="Z210" s="43">
        <v>0</v>
      </c>
      <c r="AA210" s="43">
        <v>0</v>
      </c>
      <c r="AB210" s="43">
        <v>3</v>
      </c>
      <c r="AC210" s="43">
        <v>2</v>
      </c>
      <c r="AD210" s="43">
        <v>1</v>
      </c>
      <c r="AE210" s="43">
        <v>2</v>
      </c>
      <c r="AF210" s="43">
        <v>0</v>
      </c>
      <c r="AG210" s="43">
        <v>0</v>
      </c>
      <c r="AH210" s="43">
        <v>1</v>
      </c>
      <c r="AI210" s="43">
        <v>0</v>
      </c>
      <c r="AJ210" s="43">
        <v>0</v>
      </c>
      <c r="AK210" s="43">
        <v>0</v>
      </c>
      <c r="AL210" s="43">
        <v>0</v>
      </c>
      <c r="AM210" s="43">
        <v>0</v>
      </c>
      <c r="AN210" s="43">
        <v>0</v>
      </c>
    </row>
    <row r="211" spans="1:40" x14ac:dyDescent="0.2">
      <c r="A211">
        <v>200</v>
      </c>
      <c r="B211" s="97">
        <v>0.13819444444444401</v>
      </c>
      <c r="C211">
        <f t="shared" ca="1" si="9"/>
        <v>0</v>
      </c>
      <c r="D211">
        <f t="shared" si="10"/>
        <v>28</v>
      </c>
      <c r="E211">
        <f>IF(appliances!$D$46="YES",light_sim_data!B211,0)</f>
        <v>0</v>
      </c>
      <c r="F211">
        <f t="shared" si="11"/>
        <v>28</v>
      </c>
      <c r="H211" s="43">
        <v>0</v>
      </c>
      <c r="I211" s="43">
        <v>0</v>
      </c>
      <c r="J211" s="43">
        <v>0</v>
      </c>
      <c r="K211" s="43">
        <v>0</v>
      </c>
      <c r="L211" s="43">
        <v>0</v>
      </c>
      <c r="M211" s="43">
        <v>2</v>
      </c>
      <c r="N211" s="43">
        <v>2</v>
      </c>
      <c r="O211" s="43">
        <v>1</v>
      </c>
      <c r="P211" s="43">
        <v>9</v>
      </c>
      <c r="Q211" s="43">
        <v>0</v>
      </c>
      <c r="R211" s="43">
        <v>0</v>
      </c>
      <c r="S211" s="43">
        <v>0</v>
      </c>
      <c r="T211" s="43">
        <v>0</v>
      </c>
      <c r="U211" s="43">
        <v>0</v>
      </c>
      <c r="V211" s="43">
        <v>3</v>
      </c>
      <c r="W211" s="43">
        <v>0</v>
      </c>
      <c r="X211" s="43">
        <v>0</v>
      </c>
      <c r="Y211" s="43">
        <v>2</v>
      </c>
      <c r="Z211" s="43">
        <v>0</v>
      </c>
      <c r="AA211" s="43">
        <v>0</v>
      </c>
      <c r="AB211" s="43">
        <v>3</v>
      </c>
      <c r="AC211" s="43">
        <v>2</v>
      </c>
      <c r="AD211" s="43">
        <v>1</v>
      </c>
      <c r="AE211" s="43">
        <v>2</v>
      </c>
      <c r="AF211" s="43">
        <v>0</v>
      </c>
      <c r="AG211" s="43">
        <v>0</v>
      </c>
      <c r="AH211" s="43">
        <v>1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</row>
    <row r="212" spans="1:40" x14ac:dyDescent="0.2">
      <c r="A212">
        <v>201</v>
      </c>
      <c r="B212" s="97">
        <v>0.13888888888888901</v>
      </c>
      <c r="C212">
        <f t="shared" ca="1" si="9"/>
        <v>0</v>
      </c>
      <c r="D212">
        <f t="shared" si="10"/>
        <v>28</v>
      </c>
      <c r="E212">
        <f>IF(appliances!$D$46="YES",light_sim_data!B212,0)</f>
        <v>0</v>
      </c>
      <c r="F212">
        <f t="shared" si="11"/>
        <v>28</v>
      </c>
      <c r="H212" s="43">
        <v>0</v>
      </c>
      <c r="I212" s="43">
        <v>0</v>
      </c>
      <c r="J212" s="43">
        <v>0</v>
      </c>
      <c r="K212" s="43">
        <v>0</v>
      </c>
      <c r="L212" s="43">
        <v>0</v>
      </c>
      <c r="M212" s="43">
        <v>2</v>
      </c>
      <c r="N212" s="43">
        <v>2</v>
      </c>
      <c r="O212" s="43">
        <v>1</v>
      </c>
      <c r="P212" s="43">
        <v>9</v>
      </c>
      <c r="Q212" s="43">
        <v>0</v>
      </c>
      <c r="R212" s="43">
        <v>0</v>
      </c>
      <c r="S212" s="43">
        <v>0</v>
      </c>
      <c r="T212" s="43">
        <v>0</v>
      </c>
      <c r="U212" s="43">
        <v>0</v>
      </c>
      <c r="V212" s="43">
        <v>3</v>
      </c>
      <c r="W212" s="43">
        <v>0</v>
      </c>
      <c r="X212" s="43">
        <v>0</v>
      </c>
      <c r="Y212" s="43">
        <v>2</v>
      </c>
      <c r="Z212" s="43">
        <v>0</v>
      </c>
      <c r="AA212" s="43">
        <v>0</v>
      </c>
      <c r="AB212" s="43">
        <v>3</v>
      </c>
      <c r="AC212" s="43">
        <v>2</v>
      </c>
      <c r="AD212" s="43">
        <v>1</v>
      </c>
      <c r="AE212" s="43">
        <v>2</v>
      </c>
      <c r="AF212" s="43">
        <v>0</v>
      </c>
      <c r="AG212" s="43">
        <v>0</v>
      </c>
      <c r="AH212" s="43">
        <v>1</v>
      </c>
      <c r="AI212" s="43">
        <v>0</v>
      </c>
      <c r="AJ212" s="43">
        <v>0</v>
      </c>
      <c r="AK212" s="43">
        <v>0</v>
      </c>
      <c r="AL212" s="43">
        <v>0</v>
      </c>
      <c r="AM212" s="43">
        <v>0</v>
      </c>
      <c r="AN212" s="43">
        <v>0</v>
      </c>
    </row>
    <row r="213" spans="1:40" x14ac:dyDescent="0.2">
      <c r="A213">
        <v>202</v>
      </c>
      <c r="B213" s="97">
        <v>0.139583333333333</v>
      </c>
      <c r="C213">
        <f t="shared" ca="1" si="9"/>
        <v>0</v>
      </c>
      <c r="D213">
        <f t="shared" si="10"/>
        <v>28</v>
      </c>
      <c r="E213">
        <f>IF(appliances!$D$46="YES",light_sim_data!B213,0)</f>
        <v>0</v>
      </c>
      <c r="F213">
        <f t="shared" si="11"/>
        <v>28</v>
      </c>
      <c r="H213" s="43">
        <v>0</v>
      </c>
      <c r="I213" s="43">
        <v>0</v>
      </c>
      <c r="J213" s="43">
        <v>0</v>
      </c>
      <c r="K213" s="43">
        <v>0</v>
      </c>
      <c r="L213" s="43">
        <v>0</v>
      </c>
      <c r="M213" s="43">
        <v>2</v>
      </c>
      <c r="N213" s="43">
        <v>2</v>
      </c>
      <c r="O213" s="43">
        <v>1</v>
      </c>
      <c r="P213" s="43">
        <v>9</v>
      </c>
      <c r="Q213" s="43">
        <v>0</v>
      </c>
      <c r="R213" s="43">
        <v>0</v>
      </c>
      <c r="S213" s="43">
        <v>0</v>
      </c>
      <c r="T213" s="43">
        <v>0</v>
      </c>
      <c r="U213" s="43">
        <v>0</v>
      </c>
      <c r="V213" s="43">
        <v>3</v>
      </c>
      <c r="W213" s="43">
        <v>0</v>
      </c>
      <c r="X213" s="43">
        <v>0</v>
      </c>
      <c r="Y213" s="43">
        <v>2</v>
      </c>
      <c r="Z213" s="43">
        <v>0</v>
      </c>
      <c r="AA213" s="43">
        <v>0</v>
      </c>
      <c r="AB213" s="43">
        <v>3</v>
      </c>
      <c r="AC213" s="43">
        <v>2</v>
      </c>
      <c r="AD213" s="43">
        <v>1</v>
      </c>
      <c r="AE213" s="43">
        <v>2</v>
      </c>
      <c r="AF213" s="43">
        <v>0</v>
      </c>
      <c r="AG213" s="43">
        <v>0</v>
      </c>
      <c r="AH213" s="43">
        <v>1</v>
      </c>
      <c r="AI213" s="43">
        <v>0</v>
      </c>
      <c r="AJ213" s="43">
        <v>0</v>
      </c>
      <c r="AK213" s="43">
        <v>0</v>
      </c>
      <c r="AL213" s="43">
        <v>0</v>
      </c>
      <c r="AM213" s="43">
        <v>0</v>
      </c>
      <c r="AN213" s="43">
        <v>0</v>
      </c>
    </row>
    <row r="214" spans="1:40" x14ac:dyDescent="0.2">
      <c r="A214">
        <v>203</v>
      </c>
      <c r="B214" s="97">
        <v>0.140277777777778</v>
      </c>
      <c r="C214">
        <f t="shared" ca="1" si="9"/>
        <v>0</v>
      </c>
      <c r="D214">
        <f t="shared" si="10"/>
        <v>208</v>
      </c>
      <c r="E214">
        <f>IF(appliances!$D$46="YES",light_sim_data!B214,0)</f>
        <v>0</v>
      </c>
      <c r="F214">
        <f t="shared" si="11"/>
        <v>208</v>
      </c>
      <c r="H214" s="43">
        <v>0</v>
      </c>
      <c r="I214" s="43">
        <v>180</v>
      </c>
      <c r="J214" s="43">
        <v>0</v>
      </c>
      <c r="K214" s="43">
        <v>0</v>
      </c>
      <c r="L214" s="43">
        <v>0</v>
      </c>
      <c r="M214" s="43">
        <v>2</v>
      </c>
      <c r="N214" s="43">
        <v>2</v>
      </c>
      <c r="O214" s="43">
        <v>1</v>
      </c>
      <c r="P214" s="43">
        <v>9</v>
      </c>
      <c r="Q214" s="43">
        <v>0</v>
      </c>
      <c r="R214" s="43">
        <v>0</v>
      </c>
      <c r="S214" s="43">
        <v>0</v>
      </c>
      <c r="T214" s="43">
        <v>0</v>
      </c>
      <c r="U214" s="43">
        <v>0</v>
      </c>
      <c r="V214" s="43">
        <v>3</v>
      </c>
      <c r="W214" s="43">
        <v>0</v>
      </c>
      <c r="X214" s="43">
        <v>0</v>
      </c>
      <c r="Y214" s="43">
        <v>2</v>
      </c>
      <c r="Z214" s="43">
        <v>0</v>
      </c>
      <c r="AA214" s="43">
        <v>0</v>
      </c>
      <c r="AB214" s="43">
        <v>3</v>
      </c>
      <c r="AC214" s="43">
        <v>2</v>
      </c>
      <c r="AD214" s="43">
        <v>1</v>
      </c>
      <c r="AE214" s="43">
        <v>2</v>
      </c>
      <c r="AF214" s="43">
        <v>0</v>
      </c>
      <c r="AG214" s="43">
        <v>0</v>
      </c>
      <c r="AH214" s="43">
        <v>1</v>
      </c>
      <c r="AI214" s="43">
        <v>0</v>
      </c>
      <c r="AJ214" s="43">
        <v>0</v>
      </c>
      <c r="AK214" s="43">
        <v>0</v>
      </c>
      <c r="AL214" s="43">
        <v>0</v>
      </c>
      <c r="AM214" s="43">
        <v>0</v>
      </c>
      <c r="AN214" s="43">
        <v>0</v>
      </c>
    </row>
    <row r="215" spans="1:40" x14ac:dyDescent="0.2">
      <c r="A215">
        <v>204</v>
      </c>
      <c r="B215" s="97">
        <v>0.140972222222222</v>
      </c>
      <c r="C215">
        <f t="shared" ca="1" si="9"/>
        <v>0</v>
      </c>
      <c r="D215">
        <f t="shared" si="10"/>
        <v>208</v>
      </c>
      <c r="E215">
        <f>IF(appliances!$D$46="YES",light_sim_data!B215,0)</f>
        <v>0</v>
      </c>
      <c r="F215">
        <f t="shared" si="11"/>
        <v>208</v>
      </c>
      <c r="H215" s="43">
        <v>0</v>
      </c>
      <c r="I215" s="43">
        <v>180</v>
      </c>
      <c r="J215" s="43">
        <v>0</v>
      </c>
      <c r="K215" s="43">
        <v>0</v>
      </c>
      <c r="L215" s="43">
        <v>0</v>
      </c>
      <c r="M215" s="43">
        <v>2</v>
      </c>
      <c r="N215" s="43">
        <v>2</v>
      </c>
      <c r="O215" s="43">
        <v>1</v>
      </c>
      <c r="P215" s="43">
        <v>9</v>
      </c>
      <c r="Q215" s="43">
        <v>0</v>
      </c>
      <c r="R215" s="43">
        <v>0</v>
      </c>
      <c r="S215" s="43">
        <v>0</v>
      </c>
      <c r="T215" s="43">
        <v>0</v>
      </c>
      <c r="U215" s="43">
        <v>0</v>
      </c>
      <c r="V215" s="43">
        <v>3</v>
      </c>
      <c r="W215" s="43">
        <v>0</v>
      </c>
      <c r="X215" s="43">
        <v>0</v>
      </c>
      <c r="Y215" s="43">
        <v>2</v>
      </c>
      <c r="Z215" s="43">
        <v>0</v>
      </c>
      <c r="AA215" s="43">
        <v>0</v>
      </c>
      <c r="AB215" s="43">
        <v>3</v>
      </c>
      <c r="AC215" s="43">
        <v>2</v>
      </c>
      <c r="AD215" s="43">
        <v>1</v>
      </c>
      <c r="AE215" s="43">
        <v>2</v>
      </c>
      <c r="AF215" s="43">
        <v>0</v>
      </c>
      <c r="AG215" s="43">
        <v>0</v>
      </c>
      <c r="AH215" s="43">
        <v>1</v>
      </c>
      <c r="AI215" s="43">
        <v>0</v>
      </c>
      <c r="AJ215" s="43">
        <v>0</v>
      </c>
      <c r="AK215" s="43">
        <v>0</v>
      </c>
      <c r="AL215" s="43">
        <v>0</v>
      </c>
      <c r="AM215" s="43">
        <v>0</v>
      </c>
      <c r="AN215" s="43">
        <v>0</v>
      </c>
    </row>
    <row r="216" spans="1:40" x14ac:dyDescent="0.2">
      <c r="A216">
        <v>205</v>
      </c>
      <c r="B216" s="97">
        <v>0.141666666666667</v>
      </c>
      <c r="C216">
        <f t="shared" ca="1" si="9"/>
        <v>0</v>
      </c>
      <c r="D216">
        <f t="shared" si="10"/>
        <v>208</v>
      </c>
      <c r="E216">
        <f>IF(appliances!$D$46="YES",light_sim_data!B216,0)</f>
        <v>0</v>
      </c>
      <c r="F216">
        <f t="shared" si="11"/>
        <v>208</v>
      </c>
      <c r="H216" s="43">
        <v>0</v>
      </c>
      <c r="I216" s="43">
        <v>180</v>
      </c>
      <c r="J216" s="43">
        <v>0</v>
      </c>
      <c r="K216" s="43">
        <v>0</v>
      </c>
      <c r="L216" s="43">
        <v>0</v>
      </c>
      <c r="M216" s="43">
        <v>2</v>
      </c>
      <c r="N216" s="43">
        <v>2</v>
      </c>
      <c r="O216" s="43">
        <v>1</v>
      </c>
      <c r="P216" s="43">
        <v>9</v>
      </c>
      <c r="Q216" s="43">
        <v>0</v>
      </c>
      <c r="R216" s="43">
        <v>0</v>
      </c>
      <c r="S216" s="43">
        <v>0</v>
      </c>
      <c r="T216" s="43">
        <v>0</v>
      </c>
      <c r="U216" s="43">
        <v>0</v>
      </c>
      <c r="V216" s="43">
        <v>3</v>
      </c>
      <c r="W216" s="43">
        <v>0</v>
      </c>
      <c r="X216" s="43">
        <v>0</v>
      </c>
      <c r="Y216" s="43">
        <v>2</v>
      </c>
      <c r="Z216" s="43">
        <v>0</v>
      </c>
      <c r="AA216" s="43">
        <v>0</v>
      </c>
      <c r="AB216" s="43">
        <v>3</v>
      </c>
      <c r="AC216" s="43">
        <v>2</v>
      </c>
      <c r="AD216" s="43">
        <v>1</v>
      </c>
      <c r="AE216" s="43">
        <v>2</v>
      </c>
      <c r="AF216" s="43">
        <v>0</v>
      </c>
      <c r="AG216" s="43">
        <v>0</v>
      </c>
      <c r="AH216" s="43">
        <v>1</v>
      </c>
      <c r="AI216" s="43">
        <v>0</v>
      </c>
      <c r="AJ216" s="43">
        <v>0</v>
      </c>
      <c r="AK216" s="43">
        <v>0</v>
      </c>
      <c r="AL216" s="43">
        <v>0</v>
      </c>
      <c r="AM216" s="43">
        <v>0</v>
      </c>
      <c r="AN216" s="43">
        <v>0</v>
      </c>
    </row>
    <row r="217" spans="1:40" x14ac:dyDescent="0.2">
      <c r="A217">
        <v>206</v>
      </c>
      <c r="B217" s="97">
        <v>0.14236111111111099</v>
      </c>
      <c r="C217">
        <f t="shared" ca="1" si="9"/>
        <v>0</v>
      </c>
      <c r="D217">
        <f t="shared" si="10"/>
        <v>208</v>
      </c>
      <c r="E217">
        <f>IF(appliances!$D$46="YES",light_sim_data!B217,0)</f>
        <v>0</v>
      </c>
      <c r="F217">
        <f t="shared" si="11"/>
        <v>208</v>
      </c>
      <c r="H217" s="43">
        <v>0</v>
      </c>
      <c r="I217" s="43">
        <v>180</v>
      </c>
      <c r="J217" s="43">
        <v>0</v>
      </c>
      <c r="K217" s="43">
        <v>0</v>
      </c>
      <c r="L217" s="43">
        <v>0</v>
      </c>
      <c r="M217" s="43">
        <v>2</v>
      </c>
      <c r="N217" s="43">
        <v>2</v>
      </c>
      <c r="O217" s="43">
        <v>1</v>
      </c>
      <c r="P217" s="43">
        <v>9</v>
      </c>
      <c r="Q217" s="43">
        <v>0</v>
      </c>
      <c r="R217" s="43">
        <v>0</v>
      </c>
      <c r="S217" s="43">
        <v>0</v>
      </c>
      <c r="T217" s="43">
        <v>0</v>
      </c>
      <c r="U217" s="43">
        <v>0</v>
      </c>
      <c r="V217" s="43">
        <v>3</v>
      </c>
      <c r="W217" s="43">
        <v>0</v>
      </c>
      <c r="X217" s="43">
        <v>0</v>
      </c>
      <c r="Y217" s="43">
        <v>2</v>
      </c>
      <c r="Z217" s="43">
        <v>0</v>
      </c>
      <c r="AA217" s="43">
        <v>0</v>
      </c>
      <c r="AB217" s="43">
        <v>3</v>
      </c>
      <c r="AC217" s="43">
        <v>2</v>
      </c>
      <c r="AD217" s="43">
        <v>1</v>
      </c>
      <c r="AE217" s="43">
        <v>2</v>
      </c>
      <c r="AF217" s="43">
        <v>0</v>
      </c>
      <c r="AG217" s="43">
        <v>0</v>
      </c>
      <c r="AH217" s="43">
        <v>1</v>
      </c>
      <c r="AI217" s="43">
        <v>0</v>
      </c>
      <c r="AJ217" s="43">
        <v>0</v>
      </c>
      <c r="AK217" s="43">
        <v>0</v>
      </c>
      <c r="AL217" s="43">
        <v>0</v>
      </c>
      <c r="AM217" s="43">
        <v>0</v>
      </c>
      <c r="AN217" s="43">
        <v>0</v>
      </c>
    </row>
    <row r="218" spans="1:40" x14ac:dyDescent="0.2">
      <c r="A218">
        <v>207</v>
      </c>
      <c r="B218" s="97">
        <v>0.14305555555555599</v>
      </c>
      <c r="C218">
        <f t="shared" ca="1" si="9"/>
        <v>0</v>
      </c>
      <c r="D218">
        <f t="shared" si="10"/>
        <v>208</v>
      </c>
      <c r="E218">
        <f>IF(appliances!$D$46="YES",light_sim_data!B218,0)</f>
        <v>0</v>
      </c>
      <c r="F218">
        <f t="shared" si="11"/>
        <v>208</v>
      </c>
      <c r="H218" s="43">
        <v>0</v>
      </c>
      <c r="I218" s="43">
        <v>180</v>
      </c>
      <c r="J218" s="43">
        <v>0</v>
      </c>
      <c r="K218" s="43">
        <v>0</v>
      </c>
      <c r="L218" s="43">
        <v>0</v>
      </c>
      <c r="M218" s="43">
        <v>2</v>
      </c>
      <c r="N218" s="43">
        <v>2</v>
      </c>
      <c r="O218" s="43">
        <v>1</v>
      </c>
      <c r="P218" s="43">
        <v>9</v>
      </c>
      <c r="Q218" s="43">
        <v>0</v>
      </c>
      <c r="R218" s="43">
        <v>0</v>
      </c>
      <c r="S218" s="43">
        <v>0</v>
      </c>
      <c r="T218" s="43">
        <v>0</v>
      </c>
      <c r="U218" s="43">
        <v>0</v>
      </c>
      <c r="V218" s="43">
        <v>3</v>
      </c>
      <c r="W218" s="43">
        <v>0</v>
      </c>
      <c r="X218" s="43">
        <v>0</v>
      </c>
      <c r="Y218" s="43">
        <v>2</v>
      </c>
      <c r="Z218" s="43">
        <v>0</v>
      </c>
      <c r="AA218" s="43">
        <v>0</v>
      </c>
      <c r="AB218" s="43">
        <v>3</v>
      </c>
      <c r="AC218" s="43">
        <v>2</v>
      </c>
      <c r="AD218" s="43">
        <v>1</v>
      </c>
      <c r="AE218" s="43">
        <v>2</v>
      </c>
      <c r="AF218" s="43">
        <v>0</v>
      </c>
      <c r="AG218" s="43">
        <v>0</v>
      </c>
      <c r="AH218" s="43">
        <v>1</v>
      </c>
      <c r="AI218" s="43">
        <v>0</v>
      </c>
      <c r="AJ218" s="43">
        <v>0</v>
      </c>
      <c r="AK218" s="43">
        <v>0</v>
      </c>
      <c r="AL218" s="43">
        <v>0</v>
      </c>
      <c r="AM218" s="43">
        <v>0</v>
      </c>
      <c r="AN218" s="43">
        <v>0</v>
      </c>
    </row>
    <row r="219" spans="1:40" x14ac:dyDescent="0.2">
      <c r="A219">
        <v>208</v>
      </c>
      <c r="B219" s="97">
        <v>0.14374999999999999</v>
      </c>
      <c r="C219">
        <f t="shared" ca="1" si="9"/>
        <v>0</v>
      </c>
      <c r="D219">
        <f t="shared" si="10"/>
        <v>208</v>
      </c>
      <c r="E219">
        <f>IF(appliances!$D$46="YES",light_sim_data!B219,0)</f>
        <v>0</v>
      </c>
      <c r="F219">
        <f t="shared" si="11"/>
        <v>208</v>
      </c>
      <c r="H219" s="43">
        <v>0</v>
      </c>
      <c r="I219" s="43">
        <v>180</v>
      </c>
      <c r="J219" s="43">
        <v>0</v>
      </c>
      <c r="K219" s="43">
        <v>0</v>
      </c>
      <c r="L219" s="43">
        <v>0</v>
      </c>
      <c r="M219" s="43">
        <v>2</v>
      </c>
      <c r="N219" s="43">
        <v>2</v>
      </c>
      <c r="O219" s="43">
        <v>1</v>
      </c>
      <c r="P219" s="43">
        <v>9</v>
      </c>
      <c r="Q219" s="43">
        <v>0</v>
      </c>
      <c r="R219" s="43">
        <v>0</v>
      </c>
      <c r="S219" s="43">
        <v>0</v>
      </c>
      <c r="T219" s="43">
        <v>0</v>
      </c>
      <c r="U219" s="43">
        <v>0</v>
      </c>
      <c r="V219" s="43">
        <v>3</v>
      </c>
      <c r="W219" s="43">
        <v>0</v>
      </c>
      <c r="X219" s="43">
        <v>0</v>
      </c>
      <c r="Y219" s="43">
        <v>2</v>
      </c>
      <c r="Z219" s="43">
        <v>0</v>
      </c>
      <c r="AA219" s="43">
        <v>0</v>
      </c>
      <c r="AB219" s="43">
        <v>3</v>
      </c>
      <c r="AC219" s="43">
        <v>2</v>
      </c>
      <c r="AD219" s="43">
        <v>1</v>
      </c>
      <c r="AE219" s="43">
        <v>2</v>
      </c>
      <c r="AF219" s="43">
        <v>0</v>
      </c>
      <c r="AG219" s="43">
        <v>0</v>
      </c>
      <c r="AH219" s="43">
        <v>1</v>
      </c>
      <c r="AI219" s="43">
        <v>0</v>
      </c>
      <c r="AJ219" s="43">
        <v>0</v>
      </c>
      <c r="AK219" s="43">
        <v>0</v>
      </c>
      <c r="AL219" s="43">
        <v>0</v>
      </c>
      <c r="AM219" s="43">
        <v>0</v>
      </c>
      <c r="AN219" s="43">
        <v>0</v>
      </c>
    </row>
    <row r="220" spans="1:40" x14ac:dyDescent="0.2">
      <c r="A220">
        <v>209</v>
      </c>
      <c r="B220" s="97">
        <v>0.14444444444444399</v>
      </c>
      <c r="C220">
        <f t="shared" ca="1" si="9"/>
        <v>0</v>
      </c>
      <c r="D220">
        <f t="shared" si="10"/>
        <v>208</v>
      </c>
      <c r="E220">
        <f>IF(appliances!$D$46="YES",light_sim_data!B220,0)</f>
        <v>0</v>
      </c>
      <c r="F220">
        <f t="shared" si="11"/>
        <v>208</v>
      </c>
      <c r="H220" s="43">
        <v>0</v>
      </c>
      <c r="I220" s="43">
        <v>180</v>
      </c>
      <c r="J220" s="43">
        <v>0</v>
      </c>
      <c r="K220" s="43">
        <v>0</v>
      </c>
      <c r="L220" s="43">
        <v>0</v>
      </c>
      <c r="M220" s="43">
        <v>2</v>
      </c>
      <c r="N220" s="43">
        <v>2</v>
      </c>
      <c r="O220" s="43">
        <v>1</v>
      </c>
      <c r="P220" s="43">
        <v>9</v>
      </c>
      <c r="Q220" s="43">
        <v>0</v>
      </c>
      <c r="R220" s="43">
        <v>0</v>
      </c>
      <c r="S220" s="43">
        <v>0</v>
      </c>
      <c r="T220" s="43">
        <v>0</v>
      </c>
      <c r="U220" s="43">
        <v>0</v>
      </c>
      <c r="V220" s="43">
        <v>3</v>
      </c>
      <c r="W220" s="43">
        <v>0</v>
      </c>
      <c r="X220" s="43">
        <v>0</v>
      </c>
      <c r="Y220" s="43">
        <v>2</v>
      </c>
      <c r="Z220" s="43">
        <v>0</v>
      </c>
      <c r="AA220" s="43">
        <v>0</v>
      </c>
      <c r="AB220" s="43">
        <v>3</v>
      </c>
      <c r="AC220" s="43">
        <v>2</v>
      </c>
      <c r="AD220" s="43">
        <v>1</v>
      </c>
      <c r="AE220" s="43">
        <v>2</v>
      </c>
      <c r="AF220" s="43">
        <v>0</v>
      </c>
      <c r="AG220" s="43">
        <v>0</v>
      </c>
      <c r="AH220" s="43">
        <v>1</v>
      </c>
      <c r="AI220" s="43">
        <v>0</v>
      </c>
      <c r="AJ220" s="43">
        <v>0</v>
      </c>
      <c r="AK220" s="43">
        <v>0</v>
      </c>
      <c r="AL220" s="43">
        <v>0</v>
      </c>
      <c r="AM220" s="43">
        <v>0</v>
      </c>
      <c r="AN220" s="43">
        <v>0</v>
      </c>
    </row>
    <row r="221" spans="1:40" x14ac:dyDescent="0.2">
      <c r="A221">
        <v>210</v>
      </c>
      <c r="B221" s="97">
        <v>0.14513888888888901</v>
      </c>
      <c r="C221">
        <f t="shared" ca="1" si="9"/>
        <v>0</v>
      </c>
      <c r="D221">
        <f t="shared" si="10"/>
        <v>208</v>
      </c>
      <c r="E221">
        <f>IF(appliances!$D$46="YES",light_sim_data!B221,0)</f>
        <v>0</v>
      </c>
      <c r="F221">
        <f t="shared" si="11"/>
        <v>208</v>
      </c>
      <c r="H221" s="43">
        <v>0</v>
      </c>
      <c r="I221" s="43">
        <v>180</v>
      </c>
      <c r="J221" s="43">
        <v>0</v>
      </c>
      <c r="K221" s="43">
        <v>0</v>
      </c>
      <c r="L221" s="43">
        <v>0</v>
      </c>
      <c r="M221" s="43">
        <v>2</v>
      </c>
      <c r="N221" s="43">
        <v>2</v>
      </c>
      <c r="O221" s="43">
        <v>1</v>
      </c>
      <c r="P221" s="43">
        <v>9</v>
      </c>
      <c r="Q221" s="43">
        <v>0</v>
      </c>
      <c r="R221" s="43">
        <v>0</v>
      </c>
      <c r="S221" s="43">
        <v>0</v>
      </c>
      <c r="T221" s="43">
        <v>0</v>
      </c>
      <c r="U221" s="43">
        <v>0</v>
      </c>
      <c r="V221" s="43">
        <v>3</v>
      </c>
      <c r="W221" s="43">
        <v>0</v>
      </c>
      <c r="X221" s="43">
        <v>0</v>
      </c>
      <c r="Y221" s="43">
        <v>2</v>
      </c>
      <c r="Z221" s="43">
        <v>0</v>
      </c>
      <c r="AA221" s="43">
        <v>0</v>
      </c>
      <c r="AB221" s="43">
        <v>3</v>
      </c>
      <c r="AC221" s="43">
        <v>2</v>
      </c>
      <c r="AD221" s="43">
        <v>1</v>
      </c>
      <c r="AE221" s="43">
        <v>2</v>
      </c>
      <c r="AF221" s="43">
        <v>0</v>
      </c>
      <c r="AG221" s="43">
        <v>0</v>
      </c>
      <c r="AH221" s="43">
        <v>1</v>
      </c>
      <c r="AI221" s="43">
        <v>0</v>
      </c>
      <c r="AJ221" s="43">
        <v>0</v>
      </c>
      <c r="AK221" s="43">
        <v>0</v>
      </c>
      <c r="AL221" s="43">
        <v>0</v>
      </c>
      <c r="AM221" s="43">
        <v>0</v>
      </c>
      <c r="AN221" s="43">
        <v>0</v>
      </c>
    </row>
    <row r="222" spans="1:40" x14ac:dyDescent="0.2">
      <c r="A222">
        <v>211</v>
      </c>
      <c r="B222" s="97">
        <v>0.14583333333333301</v>
      </c>
      <c r="C222">
        <f t="shared" ca="1" si="9"/>
        <v>0</v>
      </c>
      <c r="D222">
        <f t="shared" si="10"/>
        <v>208</v>
      </c>
      <c r="E222">
        <f>IF(appliances!$D$46="YES",light_sim_data!B222,0)</f>
        <v>0</v>
      </c>
      <c r="F222">
        <f t="shared" si="11"/>
        <v>208</v>
      </c>
      <c r="H222" s="43">
        <v>0</v>
      </c>
      <c r="I222" s="43">
        <v>180</v>
      </c>
      <c r="J222" s="43">
        <v>0</v>
      </c>
      <c r="K222" s="43">
        <v>0</v>
      </c>
      <c r="L222" s="43">
        <v>0</v>
      </c>
      <c r="M222" s="43">
        <v>2</v>
      </c>
      <c r="N222" s="43">
        <v>2</v>
      </c>
      <c r="O222" s="43">
        <v>1</v>
      </c>
      <c r="P222" s="43">
        <v>9</v>
      </c>
      <c r="Q222" s="43">
        <v>0</v>
      </c>
      <c r="R222" s="43">
        <v>0</v>
      </c>
      <c r="S222" s="43">
        <v>0</v>
      </c>
      <c r="T222" s="43">
        <v>0</v>
      </c>
      <c r="U222" s="43">
        <v>0</v>
      </c>
      <c r="V222" s="43">
        <v>3</v>
      </c>
      <c r="W222" s="43">
        <v>0</v>
      </c>
      <c r="X222" s="43">
        <v>0</v>
      </c>
      <c r="Y222" s="43">
        <v>2</v>
      </c>
      <c r="Z222" s="43">
        <v>0</v>
      </c>
      <c r="AA222" s="43">
        <v>0</v>
      </c>
      <c r="AB222" s="43">
        <v>3</v>
      </c>
      <c r="AC222" s="43">
        <v>2</v>
      </c>
      <c r="AD222" s="43">
        <v>1</v>
      </c>
      <c r="AE222" s="43">
        <v>2</v>
      </c>
      <c r="AF222" s="43">
        <v>0</v>
      </c>
      <c r="AG222" s="43">
        <v>0</v>
      </c>
      <c r="AH222" s="43">
        <v>1</v>
      </c>
      <c r="AI222" s="43">
        <v>0</v>
      </c>
      <c r="AJ222" s="43">
        <v>0</v>
      </c>
      <c r="AK222" s="43">
        <v>0</v>
      </c>
      <c r="AL222" s="43">
        <v>0</v>
      </c>
      <c r="AM222" s="43">
        <v>0</v>
      </c>
      <c r="AN222" s="43">
        <v>0</v>
      </c>
    </row>
    <row r="223" spans="1:40" x14ac:dyDescent="0.2">
      <c r="A223">
        <v>212</v>
      </c>
      <c r="B223" s="97">
        <v>0.14652777777777801</v>
      </c>
      <c r="C223">
        <f t="shared" ca="1" si="9"/>
        <v>0</v>
      </c>
      <c r="D223">
        <f t="shared" si="10"/>
        <v>208</v>
      </c>
      <c r="E223">
        <f>IF(appliances!$D$46="YES",light_sim_data!B223,0)</f>
        <v>0</v>
      </c>
      <c r="F223">
        <f t="shared" si="11"/>
        <v>208</v>
      </c>
      <c r="H223" s="43">
        <v>0</v>
      </c>
      <c r="I223" s="43">
        <v>180</v>
      </c>
      <c r="J223" s="43">
        <v>0</v>
      </c>
      <c r="K223" s="43">
        <v>0</v>
      </c>
      <c r="L223" s="43">
        <v>0</v>
      </c>
      <c r="M223" s="43">
        <v>2</v>
      </c>
      <c r="N223" s="43">
        <v>2</v>
      </c>
      <c r="O223" s="43">
        <v>1</v>
      </c>
      <c r="P223" s="43">
        <v>9</v>
      </c>
      <c r="Q223" s="43">
        <v>0</v>
      </c>
      <c r="R223" s="43">
        <v>0</v>
      </c>
      <c r="S223" s="43">
        <v>0</v>
      </c>
      <c r="T223" s="43">
        <v>0</v>
      </c>
      <c r="U223" s="43">
        <v>0</v>
      </c>
      <c r="V223" s="43">
        <v>3</v>
      </c>
      <c r="W223" s="43">
        <v>0</v>
      </c>
      <c r="X223" s="43">
        <v>0</v>
      </c>
      <c r="Y223" s="43">
        <v>2</v>
      </c>
      <c r="Z223" s="43">
        <v>0</v>
      </c>
      <c r="AA223" s="43">
        <v>0</v>
      </c>
      <c r="AB223" s="43">
        <v>3</v>
      </c>
      <c r="AC223" s="43">
        <v>2</v>
      </c>
      <c r="AD223" s="43">
        <v>1</v>
      </c>
      <c r="AE223" s="43">
        <v>2</v>
      </c>
      <c r="AF223" s="43">
        <v>0</v>
      </c>
      <c r="AG223" s="43">
        <v>0</v>
      </c>
      <c r="AH223" s="43">
        <v>1</v>
      </c>
      <c r="AI223" s="43">
        <v>0</v>
      </c>
      <c r="AJ223" s="43">
        <v>0</v>
      </c>
      <c r="AK223" s="43">
        <v>0</v>
      </c>
      <c r="AL223" s="43">
        <v>0</v>
      </c>
      <c r="AM223" s="43">
        <v>0</v>
      </c>
      <c r="AN223" s="43">
        <v>0</v>
      </c>
    </row>
    <row r="224" spans="1:40" x14ac:dyDescent="0.2">
      <c r="A224">
        <v>213</v>
      </c>
      <c r="B224" s="97">
        <v>0.147222222222222</v>
      </c>
      <c r="C224">
        <f t="shared" ca="1" si="9"/>
        <v>0</v>
      </c>
      <c r="D224">
        <f t="shared" si="10"/>
        <v>208</v>
      </c>
      <c r="E224">
        <f>IF(appliances!$D$46="YES",light_sim_data!B224,0)</f>
        <v>0</v>
      </c>
      <c r="F224">
        <f t="shared" si="11"/>
        <v>208</v>
      </c>
      <c r="H224" s="43">
        <v>0</v>
      </c>
      <c r="I224" s="43">
        <v>180</v>
      </c>
      <c r="J224" s="43">
        <v>0</v>
      </c>
      <c r="K224" s="43">
        <v>0</v>
      </c>
      <c r="L224" s="43">
        <v>0</v>
      </c>
      <c r="M224" s="43">
        <v>2</v>
      </c>
      <c r="N224" s="43">
        <v>2</v>
      </c>
      <c r="O224" s="43">
        <v>1</v>
      </c>
      <c r="P224" s="43">
        <v>9</v>
      </c>
      <c r="Q224" s="43">
        <v>0</v>
      </c>
      <c r="R224" s="43">
        <v>0</v>
      </c>
      <c r="S224" s="43">
        <v>0</v>
      </c>
      <c r="T224" s="43">
        <v>0</v>
      </c>
      <c r="U224" s="43">
        <v>0</v>
      </c>
      <c r="V224" s="43">
        <v>3</v>
      </c>
      <c r="W224" s="43">
        <v>0</v>
      </c>
      <c r="X224" s="43">
        <v>0</v>
      </c>
      <c r="Y224" s="43">
        <v>2</v>
      </c>
      <c r="Z224" s="43">
        <v>0</v>
      </c>
      <c r="AA224" s="43">
        <v>0</v>
      </c>
      <c r="AB224" s="43">
        <v>3</v>
      </c>
      <c r="AC224" s="43">
        <v>2</v>
      </c>
      <c r="AD224" s="43">
        <v>1</v>
      </c>
      <c r="AE224" s="43">
        <v>2</v>
      </c>
      <c r="AF224" s="43">
        <v>0</v>
      </c>
      <c r="AG224" s="43">
        <v>0</v>
      </c>
      <c r="AH224" s="43">
        <v>1</v>
      </c>
      <c r="AI224" s="43">
        <v>0</v>
      </c>
      <c r="AJ224" s="43">
        <v>0</v>
      </c>
      <c r="AK224" s="43">
        <v>0</v>
      </c>
      <c r="AL224" s="43">
        <v>0</v>
      </c>
      <c r="AM224" s="43">
        <v>0</v>
      </c>
      <c r="AN224" s="43">
        <v>0</v>
      </c>
    </row>
    <row r="225" spans="1:40" x14ac:dyDescent="0.2">
      <c r="A225">
        <v>214</v>
      </c>
      <c r="B225" s="97">
        <v>0.147916666666667</v>
      </c>
      <c r="C225">
        <f t="shared" ca="1" si="9"/>
        <v>0</v>
      </c>
      <c r="D225">
        <f t="shared" si="10"/>
        <v>208</v>
      </c>
      <c r="E225">
        <f>IF(appliances!$D$46="YES",light_sim_data!B225,0)</f>
        <v>0</v>
      </c>
      <c r="F225">
        <f t="shared" si="11"/>
        <v>208</v>
      </c>
      <c r="H225" s="43">
        <v>0</v>
      </c>
      <c r="I225" s="43">
        <v>180</v>
      </c>
      <c r="J225" s="43">
        <v>0</v>
      </c>
      <c r="K225" s="43">
        <v>0</v>
      </c>
      <c r="L225" s="43">
        <v>0</v>
      </c>
      <c r="M225" s="43">
        <v>2</v>
      </c>
      <c r="N225" s="43">
        <v>2</v>
      </c>
      <c r="O225" s="43">
        <v>1</v>
      </c>
      <c r="P225" s="43">
        <v>9</v>
      </c>
      <c r="Q225" s="43">
        <v>0</v>
      </c>
      <c r="R225" s="43">
        <v>0</v>
      </c>
      <c r="S225" s="43">
        <v>0</v>
      </c>
      <c r="T225" s="43">
        <v>0</v>
      </c>
      <c r="U225" s="43">
        <v>0</v>
      </c>
      <c r="V225" s="43">
        <v>3</v>
      </c>
      <c r="W225" s="43">
        <v>0</v>
      </c>
      <c r="X225" s="43">
        <v>0</v>
      </c>
      <c r="Y225" s="43">
        <v>2</v>
      </c>
      <c r="Z225" s="43">
        <v>0</v>
      </c>
      <c r="AA225" s="43">
        <v>0</v>
      </c>
      <c r="AB225" s="43">
        <v>3</v>
      </c>
      <c r="AC225" s="43">
        <v>2</v>
      </c>
      <c r="AD225" s="43">
        <v>1</v>
      </c>
      <c r="AE225" s="43">
        <v>2</v>
      </c>
      <c r="AF225" s="43">
        <v>0</v>
      </c>
      <c r="AG225" s="43">
        <v>0</v>
      </c>
      <c r="AH225" s="43">
        <v>1</v>
      </c>
      <c r="AI225" s="43">
        <v>0</v>
      </c>
      <c r="AJ225" s="43">
        <v>0</v>
      </c>
      <c r="AK225" s="43">
        <v>0</v>
      </c>
      <c r="AL225" s="43">
        <v>0</v>
      </c>
      <c r="AM225" s="43">
        <v>0</v>
      </c>
      <c r="AN225" s="43">
        <v>0</v>
      </c>
    </row>
    <row r="226" spans="1:40" x14ac:dyDescent="0.2">
      <c r="A226">
        <v>215</v>
      </c>
      <c r="B226" s="97">
        <v>0.148611111111111</v>
      </c>
      <c r="C226">
        <f t="shared" ca="1" si="9"/>
        <v>0</v>
      </c>
      <c r="D226">
        <f t="shared" si="10"/>
        <v>208</v>
      </c>
      <c r="E226">
        <f>IF(appliances!$D$46="YES",light_sim_data!B226,0)</f>
        <v>0</v>
      </c>
      <c r="F226">
        <f t="shared" si="11"/>
        <v>208</v>
      </c>
      <c r="H226" s="43">
        <v>0</v>
      </c>
      <c r="I226" s="43">
        <v>180</v>
      </c>
      <c r="J226" s="43">
        <v>0</v>
      </c>
      <c r="K226" s="43">
        <v>0</v>
      </c>
      <c r="L226" s="43">
        <v>0</v>
      </c>
      <c r="M226" s="43">
        <v>2</v>
      </c>
      <c r="N226" s="43">
        <v>2</v>
      </c>
      <c r="O226" s="43">
        <v>1</v>
      </c>
      <c r="P226" s="43">
        <v>9</v>
      </c>
      <c r="Q226" s="43">
        <v>0</v>
      </c>
      <c r="R226" s="43">
        <v>0</v>
      </c>
      <c r="S226" s="43">
        <v>0</v>
      </c>
      <c r="T226" s="43">
        <v>0</v>
      </c>
      <c r="U226" s="43">
        <v>0</v>
      </c>
      <c r="V226" s="43">
        <v>3</v>
      </c>
      <c r="W226" s="43">
        <v>0</v>
      </c>
      <c r="X226" s="43">
        <v>0</v>
      </c>
      <c r="Y226" s="43">
        <v>2</v>
      </c>
      <c r="Z226" s="43">
        <v>0</v>
      </c>
      <c r="AA226" s="43">
        <v>0</v>
      </c>
      <c r="AB226" s="43">
        <v>3</v>
      </c>
      <c r="AC226" s="43">
        <v>2</v>
      </c>
      <c r="AD226" s="43">
        <v>1</v>
      </c>
      <c r="AE226" s="43">
        <v>2</v>
      </c>
      <c r="AF226" s="43">
        <v>0</v>
      </c>
      <c r="AG226" s="43">
        <v>0</v>
      </c>
      <c r="AH226" s="43">
        <v>1</v>
      </c>
      <c r="AI226" s="43">
        <v>0</v>
      </c>
      <c r="AJ226" s="43">
        <v>0</v>
      </c>
      <c r="AK226" s="43">
        <v>0</v>
      </c>
      <c r="AL226" s="43">
        <v>0</v>
      </c>
      <c r="AM226" s="43">
        <v>0</v>
      </c>
      <c r="AN226" s="43">
        <v>0</v>
      </c>
    </row>
    <row r="227" spans="1:40" x14ac:dyDescent="0.2">
      <c r="A227">
        <v>216</v>
      </c>
      <c r="B227" s="97">
        <v>0.149305555555556</v>
      </c>
      <c r="C227">
        <f t="shared" ca="1" si="9"/>
        <v>0</v>
      </c>
      <c r="D227">
        <f t="shared" si="10"/>
        <v>208</v>
      </c>
      <c r="E227">
        <f>IF(appliances!$D$46="YES",light_sim_data!B227,0)</f>
        <v>0</v>
      </c>
      <c r="F227">
        <f t="shared" si="11"/>
        <v>208</v>
      </c>
      <c r="H227" s="43">
        <v>0</v>
      </c>
      <c r="I227" s="43">
        <v>180</v>
      </c>
      <c r="J227" s="43">
        <v>0</v>
      </c>
      <c r="K227" s="43">
        <v>0</v>
      </c>
      <c r="L227" s="43">
        <v>0</v>
      </c>
      <c r="M227" s="43">
        <v>2</v>
      </c>
      <c r="N227" s="43">
        <v>2</v>
      </c>
      <c r="O227" s="43">
        <v>1</v>
      </c>
      <c r="P227" s="43">
        <v>9</v>
      </c>
      <c r="Q227" s="43">
        <v>0</v>
      </c>
      <c r="R227" s="43">
        <v>0</v>
      </c>
      <c r="S227" s="43">
        <v>0</v>
      </c>
      <c r="T227" s="43">
        <v>0</v>
      </c>
      <c r="U227" s="43">
        <v>0</v>
      </c>
      <c r="V227" s="43">
        <v>3</v>
      </c>
      <c r="W227" s="43">
        <v>0</v>
      </c>
      <c r="X227" s="43">
        <v>0</v>
      </c>
      <c r="Y227" s="43">
        <v>2</v>
      </c>
      <c r="Z227" s="43">
        <v>0</v>
      </c>
      <c r="AA227" s="43">
        <v>0</v>
      </c>
      <c r="AB227" s="43">
        <v>3</v>
      </c>
      <c r="AC227" s="43">
        <v>2</v>
      </c>
      <c r="AD227" s="43">
        <v>1</v>
      </c>
      <c r="AE227" s="43">
        <v>2</v>
      </c>
      <c r="AF227" s="43">
        <v>0</v>
      </c>
      <c r="AG227" s="43">
        <v>0</v>
      </c>
      <c r="AH227" s="43">
        <v>1</v>
      </c>
      <c r="AI227" s="43">
        <v>0</v>
      </c>
      <c r="AJ227" s="43">
        <v>0</v>
      </c>
      <c r="AK227" s="43">
        <v>0</v>
      </c>
      <c r="AL227" s="43">
        <v>0</v>
      </c>
      <c r="AM227" s="43">
        <v>0</v>
      </c>
      <c r="AN227" s="43">
        <v>0</v>
      </c>
    </row>
    <row r="228" spans="1:40" x14ac:dyDescent="0.2">
      <c r="A228">
        <v>217</v>
      </c>
      <c r="B228" s="97">
        <v>0.15</v>
      </c>
      <c r="C228">
        <f t="shared" ca="1" si="9"/>
        <v>0</v>
      </c>
      <c r="D228">
        <f t="shared" si="10"/>
        <v>208</v>
      </c>
      <c r="E228">
        <f>IF(appliances!$D$46="YES",light_sim_data!B228,0)</f>
        <v>0</v>
      </c>
      <c r="F228">
        <f t="shared" si="11"/>
        <v>208</v>
      </c>
      <c r="H228" s="43">
        <v>0</v>
      </c>
      <c r="I228" s="43">
        <v>180</v>
      </c>
      <c r="J228" s="43">
        <v>0</v>
      </c>
      <c r="K228" s="43">
        <v>0</v>
      </c>
      <c r="L228" s="43">
        <v>0</v>
      </c>
      <c r="M228" s="43">
        <v>2</v>
      </c>
      <c r="N228" s="43">
        <v>2</v>
      </c>
      <c r="O228" s="43">
        <v>1</v>
      </c>
      <c r="P228" s="43">
        <v>9</v>
      </c>
      <c r="Q228" s="43">
        <v>0</v>
      </c>
      <c r="R228" s="43">
        <v>0</v>
      </c>
      <c r="S228" s="43">
        <v>0</v>
      </c>
      <c r="T228" s="43">
        <v>0</v>
      </c>
      <c r="U228" s="43">
        <v>0</v>
      </c>
      <c r="V228" s="43">
        <v>3</v>
      </c>
      <c r="W228" s="43">
        <v>0</v>
      </c>
      <c r="X228" s="43">
        <v>0</v>
      </c>
      <c r="Y228" s="43">
        <v>2</v>
      </c>
      <c r="Z228" s="43">
        <v>0</v>
      </c>
      <c r="AA228" s="43">
        <v>0</v>
      </c>
      <c r="AB228" s="43">
        <v>3</v>
      </c>
      <c r="AC228" s="43">
        <v>2</v>
      </c>
      <c r="AD228" s="43">
        <v>1</v>
      </c>
      <c r="AE228" s="43">
        <v>2</v>
      </c>
      <c r="AF228" s="43">
        <v>0</v>
      </c>
      <c r="AG228" s="43">
        <v>0</v>
      </c>
      <c r="AH228" s="43">
        <v>1</v>
      </c>
      <c r="AI228" s="43">
        <v>0</v>
      </c>
      <c r="AJ228" s="43">
        <v>0</v>
      </c>
      <c r="AK228" s="43">
        <v>0</v>
      </c>
      <c r="AL228" s="43">
        <v>0</v>
      </c>
      <c r="AM228" s="43">
        <v>0</v>
      </c>
      <c r="AN228" s="43">
        <v>0</v>
      </c>
    </row>
    <row r="229" spans="1:40" x14ac:dyDescent="0.2">
      <c r="A229">
        <v>218</v>
      </c>
      <c r="B229" s="97">
        <v>0.15069444444444399</v>
      </c>
      <c r="C229">
        <f t="shared" ca="1" si="9"/>
        <v>0</v>
      </c>
      <c r="D229">
        <f t="shared" si="10"/>
        <v>208</v>
      </c>
      <c r="E229">
        <f>IF(appliances!$D$46="YES",light_sim_data!B229,0)</f>
        <v>0</v>
      </c>
      <c r="F229">
        <f t="shared" si="11"/>
        <v>208</v>
      </c>
      <c r="H229" s="43">
        <v>0</v>
      </c>
      <c r="I229" s="43">
        <v>180</v>
      </c>
      <c r="J229" s="43">
        <v>0</v>
      </c>
      <c r="K229" s="43">
        <v>0</v>
      </c>
      <c r="L229" s="43">
        <v>0</v>
      </c>
      <c r="M229" s="43">
        <v>2</v>
      </c>
      <c r="N229" s="43">
        <v>2</v>
      </c>
      <c r="O229" s="43">
        <v>1</v>
      </c>
      <c r="P229" s="43">
        <v>9</v>
      </c>
      <c r="Q229" s="43">
        <v>0</v>
      </c>
      <c r="R229" s="43">
        <v>0</v>
      </c>
      <c r="S229" s="43">
        <v>0</v>
      </c>
      <c r="T229" s="43">
        <v>0</v>
      </c>
      <c r="U229" s="43">
        <v>0</v>
      </c>
      <c r="V229" s="43">
        <v>3</v>
      </c>
      <c r="W229" s="43">
        <v>0</v>
      </c>
      <c r="X229" s="43">
        <v>0</v>
      </c>
      <c r="Y229" s="43">
        <v>2</v>
      </c>
      <c r="Z229" s="43">
        <v>0</v>
      </c>
      <c r="AA229" s="43">
        <v>0</v>
      </c>
      <c r="AB229" s="43">
        <v>3</v>
      </c>
      <c r="AC229" s="43">
        <v>2</v>
      </c>
      <c r="AD229" s="43">
        <v>1</v>
      </c>
      <c r="AE229" s="43">
        <v>2</v>
      </c>
      <c r="AF229" s="43">
        <v>0</v>
      </c>
      <c r="AG229" s="43">
        <v>0</v>
      </c>
      <c r="AH229" s="43">
        <v>1</v>
      </c>
      <c r="AI229" s="43">
        <v>0</v>
      </c>
      <c r="AJ229" s="43">
        <v>0</v>
      </c>
      <c r="AK229" s="43">
        <v>0</v>
      </c>
      <c r="AL229" s="43">
        <v>0</v>
      </c>
      <c r="AM229" s="43">
        <v>0</v>
      </c>
      <c r="AN229" s="43">
        <v>0</v>
      </c>
    </row>
    <row r="230" spans="1:40" x14ac:dyDescent="0.2">
      <c r="A230">
        <v>219</v>
      </c>
      <c r="B230" s="97">
        <v>0.15138888888888899</v>
      </c>
      <c r="C230">
        <f t="shared" ca="1" si="9"/>
        <v>0</v>
      </c>
      <c r="D230">
        <f t="shared" si="10"/>
        <v>208</v>
      </c>
      <c r="E230">
        <f>IF(appliances!$D$46="YES",light_sim_data!B230,0)</f>
        <v>0</v>
      </c>
      <c r="F230">
        <f t="shared" si="11"/>
        <v>208</v>
      </c>
      <c r="H230" s="43">
        <v>0</v>
      </c>
      <c r="I230" s="43">
        <v>180</v>
      </c>
      <c r="J230" s="43">
        <v>0</v>
      </c>
      <c r="K230" s="43">
        <v>0</v>
      </c>
      <c r="L230" s="43">
        <v>0</v>
      </c>
      <c r="M230" s="43">
        <v>2</v>
      </c>
      <c r="N230" s="43">
        <v>2</v>
      </c>
      <c r="O230" s="43">
        <v>1</v>
      </c>
      <c r="P230" s="43">
        <v>9</v>
      </c>
      <c r="Q230" s="43">
        <v>0</v>
      </c>
      <c r="R230" s="43">
        <v>0</v>
      </c>
      <c r="S230" s="43">
        <v>0</v>
      </c>
      <c r="T230" s="43">
        <v>0</v>
      </c>
      <c r="U230" s="43">
        <v>0</v>
      </c>
      <c r="V230" s="43">
        <v>3</v>
      </c>
      <c r="W230" s="43">
        <v>0</v>
      </c>
      <c r="X230" s="43">
        <v>0</v>
      </c>
      <c r="Y230" s="43">
        <v>2</v>
      </c>
      <c r="Z230" s="43">
        <v>0</v>
      </c>
      <c r="AA230" s="43">
        <v>0</v>
      </c>
      <c r="AB230" s="43">
        <v>3</v>
      </c>
      <c r="AC230" s="43">
        <v>2</v>
      </c>
      <c r="AD230" s="43">
        <v>1</v>
      </c>
      <c r="AE230" s="43">
        <v>2</v>
      </c>
      <c r="AF230" s="43">
        <v>0</v>
      </c>
      <c r="AG230" s="43">
        <v>0</v>
      </c>
      <c r="AH230" s="43">
        <v>1</v>
      </c>
      <c r="AI230" s="43">
        <v>0</v>
      </c>
      <c r="AJ230" s="43">
        <v>0</v>
      </c>
      <c r="AK230" s="43">
        <v>0</v>
      </c>
      <c r="AL230" s="43">
        <v>0</v>
      </c>
      <c r="AM230" s="43">
        <v>0</v>
      </c>
      <c r="AN230" s="43">
        <v>0</v>
      </c>
    </row>
    <row r="231" spans="1:40" x14ac:dyDescent="0.2">
      <c r="A231">
        <v>220</v>
      </c>
      <c r="B231" s="97">
        <v>0.15208333333333299</v>
      </c>
      <c r="C231">
        <f t="shared" ca="1" si="9"/>
        <v>0</v>
      </c>
      <c r="D231">
        <f t="shared" si="10"/>
        <v>208</v>
      </c>
      <c r="E231">
        <f>IF(appliances!$D$46="YES",light_sim_data!B231,0)</f>
        <v>0</v>
      </c>
      <c r="F231">
        <f t="shared" si="11"/>
        <v>208</v>
      </c>
      <c r="H231" s="43">
        <v>0</v>
      </c>
      <c r="I231" s="43">
        <v>180</v>
      </c>
      <c r="J231" s="43">
        <v>0</v>
      </c>
      <c r="K231" s="43">
        <v>0</v>
      </c>
      <c r="L231" s="43">
        <v>0</v>
      </c>
      <c r="M231" s="43">
        <v>2</v>
      </c>
      <c r="N231" s="43">
        <v>2</v>
      </c>
      <c r="O231" s="43">
        <v>1</v>
      </c>
      <c r="P231" s="43">
        <v>9</v>
      </c>
      <c r="Q231" s="43">
        <v>0</v>
      </c>
      <c r="R231" s="43">
        <v>0</v>
      </c>
      <c r="S231" s="43">
        <v>0</v>
      </c>
      <c r="T231" s="43">
        <v>0</v>
      </c>
      <c r="U231" s="43">
        <v>0</v>
      </c>
      <c r="V231" s="43">
        <v>3</v>
      </c>
      <c r="W231" s="43">
        <v>0</v>
      </c>
      <c r="X231" s="43">
        <v>0</v>
      </c>
      <c r="Y231" s="43">
        <v>2</v>
      </c>
      <c r="Z231" s="43">
        <v>0</v>
      </c>
      <c r="AA231" s="43">
        <v>0</v>
      </c>
      <c r="AB231" s="43">
        <v>3</v>
      </c>
      <c r="AC231" s="43">
        <v>2</v>
      </c>
      <c r="AD231" s="43">
        <v>1</v>
      </c>
      <c r="AE231" s="43">
        <v>2</v>
      </c>
      <c r="AF231" s="43">
        <v>0</v>
      </c>
      <c r="AG231" s="43">
        <v>0</v>
      </c>
      <c r="AH231" s="43">
        <v>1</v>
      </c>
      <c r="AI231" s="43">
        <v>0</v>
      </c>
      <c r="AJ231" s="43">
        <v>0</v>
      </c>
      <c r="AK231" s="43">
        <v>0</v>
      </c>
      <c r="AL231" s="43">
        <v>0</v>
      </c>
      <c r="AM231" s="43">
        <v>0</v>
      </c>
      <c r="AN231" s="43">
        <v>0</v>
      </c>
    </row>
    <row r="232" spans="1:40" x14ac:dyDescent="0.2">
      <c r="A232">
        <v>221</v>
      </c>
      <c r="B232" s="97">
        <v>0.15277777777777801</v>
      </c>
      <c r="C232">
        <f t="shared" ca="1" si="9"/>
        <v>0</v>
      </c>
      <c r="D232">
        <f t="shared" si="10"/>
        <v>208</v>
      </c>
      <c r="E232">
        <f>IF(appliances!$D$46="YES",light_sim_data!B232,0)</f>
        <v>0</v>
      </c>
      <c r="F232">
        <f t="shared" si="11"/>
        <v>208</v>
      </c>
      <c r="H232" s="43">
        <v>0</v>
      </c>
      <c r="I232" s="43">
        <v>180</v>
      </c>
      <c r="J232" s="43">
        <v>0</v>
      </c>
      <c r="K232" s="43">
        <v>0</v>
      </c>
      <c r="L232" s="43">
        <v>0</v>
      </c>
      <c r="M232" s="43">
        <v>2</v>
      </c>
      <c r="N232" s="43">
        <v>2</v>
      </c>
      <c r="O232" s="43">
        <v>1</v>
      </c>
      <c r="P232" s="43">
        <v>9</v>
      </c>
      <c r="Q232" s="43">
        <v>0</v>
      </c>
      <c r="R232" s="43">
        <v>0</v>
      </c>
      <c r="S232" s="43">
        <v>0</v>
      </c>
      <c r="T232" s="43">
        <v>0</v>
      </c>
      <c r="U232" s="43">
        <v>0</v>
      </c>
      <c r="V232" s="43">
        <v>3</v>
      </c>
      <c r="W232" s="43">
        <v>0</v>
      </c>
      <c r="X232" s="43">
        <v>0</v>
      </c>
      <c r="Y232" s="43">
        <v>2</v>
      </c>
      <c r="Z232" s="43">
        <v>0</v>
      </c>
      <c r="AA232" s="43">
        <v>0</v>
      </c>
      <c r="AB232" s="43">
        <v>3</v>
      </c>
      <c r="AC232" s="43">
        <v>2</v>
      </c>
      <c r="AD232" s="43">
        <v>1</v>
      </c>
      <c r="AE232" s="43">
        <v>2</v>
      </c>
      <c r="AF232" s="43">
        <v>0</v>
      </c>
      <c r="AG232" s="43">
        <v>0</v>
      </c>
      <c r="AH232" s="43">
        <v>1</v>
      </c>
      <c r="AI232" s="43">
        <v>0</v>
      </c>
      <c r="AJ232" s="43">
        <v>0</v>
      </c>
      <c r="AK232" s="43">
        <v>0</v>
      </c>
      <c r="AL232" s="43">
        <v>0</v>
      </c>
      <c r="AM232" s="43">
        <v>0</v>
      </c>
      <c r="AN232" s="43">
        <v>0</v>
      </c>
    </row>
    <row r="233" spans="1:40" x14ac:dyDescent="0.2">
      <c r="A233">
        <v>222</v>
      </c>
      <c r="B233" s="97">
        <v>0.15347222222222201</v>
      </c>
      <c r="C233">
        <f t="shared" ca="1" si="9"/>
        <v>0</v>
      </c>
      <c r="D233">
        <f t="shared" si="10"/>
        <v>208</v>
      </c>
      <c r="E233">
        <f>IF(appliances!$D$46="YES",light_sim_data!B233,0)</f>
        <v>0</v>
      </c>
      <c r="F233">
        <f t="shared" si="11"/>
        <v>208</v>
      </c>
      <c r="H233" s="43">
        <v>0</v>
      </c>
      <c r="I233" s="43">
        <v>180</v>
      </c>
      <c r="J233" s="43">
        <v>0</v>
      </c>
      <c r="K233" s="43">
        <v>0</v>
      </c>
      <c r="L233" s="43">
        <v>0</v>
      </c>
      <c r="M233" s="43">
        <v>2</v>
      </c>
      <c r="N233" s="43">
        <v>2</v>
      </c>
      <c r="O233" s="43">
        <v>1</v>
      </c>
      <c r="P233" s="43">
        <v>9</v>
      </c>
      <c r="Q233" s="43">
        <v>0</v>
      </c>
      <c r="R233" s="43">
        <v>0</v>
      </c>
      <c r="S233" s="43">
        <v>0</v>
      </c>
      <c r="T233" s="43">
        <v>0</v>
      </c>
      <c r="U233" s="43">
        <v>0</v>
      </c>
      <c r="V233" s="43">
        <v>3</v>
      </c>
      <c r="W233" s="43">
        <v>0</v>
      </c>
      <c r="X233" s="43">
        <v>0</v>
      </c>
      <c r="Y233" s="43">
        <v>2</v>
      </c>
      <c r="Z233" s="43">
        <v>0</v>
      </c>
      <c r="AA233" s="43">
        <v>0</v>
      </c>
      <c r="AB233" s="43">
        <v>3</v>
      </c>
      <c r="AC233" s="43">
        <v>2</v>
      </c>
      <c r="AD233" s="43">
        <v>1</v>
      </c>
      <c r="AE233" s="43">
        <v>2</v>
      </c>
      <c r="AF233" s="43">
        <v>0</v>
      </c>
      <c r="AG233" s="43">
        <v>0</v>
      </c>
      <c r="AH233" s="43">
        <v>1</v>
      </c>
      <c r="AI233" s="43">
        <v>0</v>
      </c>
      <c r="AJ233" s="43">
        <v>0</v>
      </c>
      <c r="AK233" s="43">
        <v>0</v>
      </c>
      <c r="AL233" s="43">
        <v>0</v>
      </c>
      <c r="AM233" s="43">
        <v>0</v>
      </c>
      <c r="AN233" s="43">
        <v>0</v>
      </c>
    </row>
    <row r="234" spans="1:40" x14ac:dyDescent="0.2">
      <c r="A234">
        <v>223</v>
      </c>
      <c r="B234" s="97">
        <v>0.15416666666666701</v>
      </c>
      <c r="C234">
        <f t="shared" ca="1" si="9"/>
        <v>0</v>
      </c>
      <c r="D234">
        <f t="shared" si="10"/>
        <v>208</v>
      </c>
      <c r="E234">
        <f>IF(appliances!$D$46="YES",light_sim_data!B234,0)</f>
        <v>0</v>
      </c>
      <c r="F234">
        <f t="shared" si="11"/>
        <v>208</v>
      </c>
      <c r="H234" s="43">
        <v>0</v>
      </c>
      <c r="I234" s="43">
        <v>180</v>
      </c>
      <c r="J234" s="43">
        <v>0</v>
      </c>
      <c r="K234" s="43">
        <v>0</v>
      </c>
      <c r="L234" s="43">
        <v>0</v>
      </c>
      <c r="M234" s="43">
        <v>2</v>
      </c>
      <c r="N234" s="43">
        <v>2</v>
      </c>
      <c r="O234" s="43">
        <v>1</v>
      </c>
      <c r="P234" s="43">
        <v>9</v>
      </c>
      <c r="Q234" s="43">
        <v>0</v>
      </c>
      <c r="R234" s="43">
        <v>0</v>
      </c>
      <c r="S234" s="43">
        <v>0</v>
      </c>
      <c r="T234" s="43">
        <v>0</v>
      </c>
      <c r="U234" s="43">
        <v>0</v>
      </c>
      <c r="V234" s="43">
        <v>3</v>
      </c>
      <c r="W234" s="43">
        <v>0</v>
      </c>
      <c r="X234" s="43">
        <v>0</v>
      </c>
      <c r="Y234" s="43">
        <v>2</v>
      </c>
      <c r="Z234" s="43">
        <v>0</v>
      </c>
      <c r="AA234" s="43">
        <v>0</v>
      </c>
      <c r="AB234" s="43">
        <v>3</v>
      </c>
      <c r="AC234" s="43">
        <v>2</v>
      </c>
      <c r="AD234" s="43">
        <v>1</v>
      </c>
      <c r="AE234" s="43">
        <v>2</v>
      </c>
      <c r="AF234" s="43">
        <v>0</v>
      </c>
      <c r="AG234" s="43">
        <v>0</v>
      </c>
      <c r="AH234" s="43">
        <v>1</v>
      </c>
      <c r="AI234" s="43">
        <v>0</v>
      </c>
      <c r="AJ234" s="43">
        <v>0</v>
      </c>
      <c r="AK234" s="43">
        <v>0</v>
      </c>
      <c r="AL234" s="43">
        <v>0</v>
      </c>
      <c r="AM234" s="43">
        <v>0</v>
      </c>
      <c r="AN234" s="43">
        <v>0</v>
      </c>
    </row>
    <row r="235" spans="1:40" x14ac:dyDescent="0.2">
      <c r="A235">
        <v>224</v>
      </c>
      <c r="B235" s="97">
        <v>0.15486111111111101</v>
      </c>
      <c r="C235">
        <f t="shared" ca="1" si="9"/>
        <v>0</v>
      </c>
      <c r="D235">
        <f t="shared" si="10"/>
        <v>208</v>
      </c>
      <c r="E235">
        <f>IF(appliances!$D$46="YES",light_sim_data!B235,0)</f>
        <v>0</v>
      </c>
      <c r="F235">
        <f t="shared" si="11"/>
        <v>208</v>
      </c>
      <c r="H235" s="43">
        <v>0</v>
      </c>
      <c r="I235" s="43">
        <v>180</v>
      </c>
      <c r="J235" s="43">
        <v>0</v>
      </c>
      <c r="K235" s="43">
        <v>0</v>
      </c>
      <c r="L235" s="43">
        <v>0</v>
      </c>
      <c r="M235" s="43">
        <v>2</v>
      </c>
      <c r="N235" s="43">
        <v>2</v>
      </c>
      <c r="O235" s="43">
        <v>1</v>
      </c>
      <c r="P235" s="43">
        <v>9</v>
      </c>
      <c r="Q235" s="43">
        <v>0</v>
      </c>
      <c r="R235" s="43">
        <v>0</v>
      </c>
      <c r="S235" s="43">
        <v>0</v>
      </c>
      <c r="T235" s="43">
        <v>0</v>
      </c>
      <c r="U235" s="43">
        <v>0</v>
      </c>
      <c r="V235" s="43">
        <v>3</v>
      </c>
      <c r="W235" s="43">
        <v>0</v>
      </c>
      <c r="X235" s="43">
        <v>0</v>
      </c>
      <c r="Y235" s="43">
        <v>2</v>
      </c>
      <c r="Z235" s="43">
        <v>0</v>
      </c>
      <c r="AA235" s="43">
        <v>0</v>
      </c>
      <c r="AB235" s="43">
        <v>3</v>
      </c>
      <c r="AC235" s="43">
        <v>2</v>
      </c>
      <c r="AD235" s="43">
        <v>1</v>
      </c>
      <c r="AE235" s="43">
        <v>2</v>
      </c>
      <c r="AF235" s="43">
        <v>0</v>
      </c>
      <c r="AG235" s="43">
        <v>0</v>
      </c>
      <c r="AH235" s="43">
        <v>1</v>
      </c>
      <c r="AI235" s="43">
        <v>0</v>
      </c>
      <c r="AJ235" s="43">
        <v>0</v>
      </c>
      <c r="AK235" s="43">
        <v>0</v>
      </c>
      <c r="AL235" s="43">
        <v>0</v>
      </c>
      <c r="AM235" s="43">
        <v>0</v>
      </c>
      <c r="AN235" s="43">
        <v>0</v>
      </c>
    </row>
    <row r="236" spans="1:40" x14ac:dyDescent="0.2">
      <c r="A236">
        <v>225</v>
      </c>
      <c r="B236" s="97">
        <v>0.155555555555556</v>
      </c>
      <c r="C236">
        <f t="shared" ca="1" si="9"/>
        <v>0</v>
      </c>
      <c r="D236">
        <f t="shared" si="10"/>
        <v>28</v>
      </c>
      <c r="E236">
        <f>IF(appliances!$D$46="YES",light_sim_data!B236,0)</f>
        <v>0</v>
      </c>
      <c r="F236">
        <f t="shared" si="11"/>
        <v>28</v>
      </c>
      <c r="H236" s="43">
        <v>0</v>
      </c>
      <c r="I236" s="43">
        <v>0</v>
      </c>
      <c r="J236" s="43">
        <v>0</v>
      </c>
      <c r="K236" s="43">
        <v>0</v>
      </c>
      <c r="L236" s="43">
        <v>0</v>
      </c>
      <c r="M236" s="43">
        <v>2</v>
      </c>
      <c r="N236" s="43">
        <v>2</v>
      </c>
      <c r="O236" s="43">
        <v>1</v>
      </c>
      <c r="P236" s="43">
        <v>9</v>
      </c>
      <c r="Q236" s="43">
        <v>0</v>
      </c>
      <c r="R236" s="43">
        <v>0</v>
      </c>
      <c r="S236" s="43">
        <v>0</v>
      </c>
      <c r="T236" s="43">
        <v>0</v>
      </c>
      <c r="U236" s="43">
        <v>0</v>
      </c>
      <c r="V236" s="43">
        <v>3</v>
      </c>
      <c r="W236" s="43">
        <v>0</v>
      </c>
      <c r="X236" s="43">
        <v>0</v>
      </c>
      <c r="Y236" s="43">
        <v>2</v>
      </c>
      <c r="Z236" s="43">
        <v>0</v>
      </c>
      <c r="AA236" s="43">
        <v>0</v>
      </c>
      <c r="AB236" s="43">
        <v>3</v>
      </c>
      <c r="AC236" s="43">
        <v>2</v>
      </c>
      <c r="AD236" s="43">
        <v>1</v>
      </c>
      <c r="AE236" s="43">
        <v>2</v>
      </c>
      <c r="AF236" s="43">
        <v>0</v>
      </c>
      <c r="AG236" s="43">
        <v>0</v>
      </c>
      <c r="AH236" s="43">
        <v>1</v>
      </c>
      <c r="AI236" s="43">
        <v>0</v>
      </c>
      <c r="AJ236" s="43">
        <v>0</v>
      </c>
      <c r="AK236" s="43">
        <v>0</v>
      </c>
      <c r="AL236" s="43">
        <v>0</v>
      </c>
      <c r="AM236" s="43">
        <v>0</v>
      </c>
      <c r="AN236" s="43">
        <v>0</v>
      </c>
    </row>
    <row r="237" spans="1:40" x14ac:dyDescent="0.2">
      <c r="A237">
        <v>226</v>
      </c>
      <c r="B237" s="97">
        <v>0.15625</v>
      </c>
      <c r="C237">
        <f t="shared" ca="1" si="9"/>
        <v>0</v>
      </c>
      <c r="D237">
        <f t="shared" si="10"/>
        <v>28</v>
      </c>
      <c r="E237">
        <f>IF(appliances!$D$46="YES",light_sim_data!B237,0)</f>
        <v>0</v>
      </c>
      <c r="F237">
        <f t="shared" si="11"/>
        <v>28</v>
      </c>
      <c r="H237" s="43">
        <v>0</v>
      </c>
      <c r="I237" s="43">
        <v>0</v>
      </c>
      <c r="J237" s="43">
        <v>0</v>
      </c>
      <c r="K237" s="43">
        <v>0</v>
      </c>
      <c r="L237" s="43">
        <v>0</v>
      </c>
      <c r="M237" s="43">
        <v>2</v>
      </c>
      <c r="N237" s="43">
        <v>2</v>
      </c>
      <c r="O237" s="43">
        <v>1</v>
      </c>
      <c r="P237" s="43">
        <v>9</v>
      </c>
      <c r="Q237" s="43">
        <v>0</v>
      </c>
      <c r="R237" s="43">
        <v>0</v>
      </c>
      <c r="S237" s="43">
        <v>0</v>
      </c>
      <c r="T237" s="43">
        <v>0</v>
      </c>
      <c r="U237" s="43">
        <v>0</v>
      </c>
      <c r="V237" s="43">
        <v>3</v>
      </c>
      <c r="W237" s="43">
        <v>0</v>
      </c>
      <c r="X237" s="43">
        <v>0</v>
      </c>
      <c r="Y237" s="43">
        <v>2</v>
      </c>
      <c r="Z237" s="43">
        <v>0</v>
      </c>
      <c r="AA237" s="43">
        <v>0</v>
      </c>
      <c r="AB237" s="43">
        <v>3</v>
      </c>
      <c r="AC237" s="43">
        <v>2</v>
      </c>
      <c r="AD237" s="43">
        <v>1</v>
      </c>
      <c r="AE237" s="43">
        <v>2</v>
      </c>
      <c r="AF237" s="43">
        <v>0</v>
      </c>
      <c r="AG237" s="43">
        <v>0</v>
      </c>
      <c r="AH237" s="43">
        <v>1</v>
      </c>
      <c r="AI237" s="43">
        <v>0</v>
      </c>
      <c r="AJ237" s="43">
        <v>0</v>
      </c>
      <c r="AK237" s="43">
        <v>0</v>
      </c>
      <c r="AL237" s="43">
        <v>0</v>
      </c>
      <c r="AM237" s="43">
        <v>0</v>
      </c>
      <c r="AN237" s="43">
        <v>0</v>
      </c>
    </row>
    <row r="238" spans="1:40" x14ac:dyDescent="0.2">
      <c r="A238">
        <v>227</v>
      </c>
      <c r="B238" s="97">
        <v>0.156944444444444</v>
      </c>
      <c r="C238">
        <f t="shared" ca="1" si="9"/>
        <v>0</v>
      </c>
      <c r="D238">
        <f t="shared" si="10"/>
        <v>28</v>
      </c>
      <c r="E238">
        <f>IF(appliances!$D$46="YES",light_sim_data!B238,0)</f>
        <v>0</v>
      </c>
      <c r="F238">
        <f t="shared" si="11"/>
        <v>28</v>
      </c>
      <c r="H238" s="43">
        <v>0</v>
      </c>
      <c r="I238" s="43">
        <v>0</v>
      </c>
      <c r="J238" s="43">
        <v>0</v>
      </c>
      <c r="K238" s="43">
        <v>0</v>
      </c>
      <c r="L238" s="43">
        <v>0</v>
      </c>
      <c r="M238" s="43">
        <v>2</v>
      </c>
      <c r="N238" s="43">
        <v>2</v>
      </c>
      <c r="O238" s="43">
        <v>1</v>
      </c>
      <c r="P238" s="43">
        <v>9</v>
      </c>
      <c r="Q238" s="43">
        <v>0</v>
      </c>
      <c r="R238" s="43">
        <v>0</v>
      </c>
      <c r="S238" s="43">
        <v>0</v>
      </c>
      <c r="T238" s="43">
        <v>0</v>
      </c>
      <c r="U238" s="43">
        <v>0</v>
      </c>
      <c r="V238" s="43">
        <v>3</v>
      </c>
      <c r="W238" s="43">
        <v>0</v>
      </c>
      <c r="X238" s="43">
        <v>0</v>
      </c>
      <c r="Y238" s="43">
        <v>2</v>
      </c>
      <c r="Z238" s="43">
        <v>0</v>
      </c>
      <c r="AA238" s="43">
        <v>0</v>
      </c>
      <c r="AB238" s="43">
        <v>3</v>
      </c>
      <c r="AC238" s="43">
        <v>2</v>
      </c>
      <c r="AD238" s="43">
        <v>1</v>
      </c>
      <c r="AE238" s="43">
        <v>2</v>
      </c>
      <c r="AF238" s="43">
        <v>0</v>
      </c>
      <c r="AG238" s="43">
        <v>0</v>
      </c>
      <c r="AH238" s="43">
        <v>1</v>
      </c>
      <c r="AI238" s="43">
        <v>0</v>
      </c>
      <c r="AJ238" s="43">
        <v>0</v>
      </c>
      <c r="AK238" s="43">
        <v>0</v>
      </c>
      <c r="AL238" s="43">
        <v>0</v>
      </c>
      <c r="AM238" s="43">
        <v>0</v>
      </c>
      <c r="AN238" s="43">
        <v>0</v>
      </c>
    </row>
    <row r="239" spans="1:40" x14ac:dyDescent="0.2">
      <c r="A239">
        <v>228</v>
      </c>
      <c r="B239" s="97">
        <v>0.15763888888888899</v>
      </c>
      <c r="C239">
        <f t="shared" ca="1" si="9"/>
        <v>0</v>
      </c>
      <c r="D239">
        <f t="shared" si="10"/>
        <v>28</v>
      </c>
      <c r="E239">
        <f>IF(appliances!$D$46="YES",light_sim_data!B239,0)</f>
        <v>0</v>
      </c>
      <c r="F239">
        <f t="shared" si="11"/>
        <v>28</v>
      </c>
      <c r="H239" s="43">
        <v>0</v>
      </c>
      <c r="I239" s="43">
        <v>0</v>
      </c>
      <c r="J239" s="43">
        <v>0</v>
      </c>
      <c r="K239" s="43">
        <v>0</v>
      </c>
      <c r="L239" s="43">
        <v>0</v>
      </c>
      <c r="M239" s="43">
        <v>2</v>
      </c>
      <c r="N239" s="43">
        <v>2</v>
      </c>
      <c r="O239" s="43">
        <v>1</v>
      </c>
      <c r="P239" s="43">
        <v>9</v>
      </c>
      <c r="Q239" s="43">
        <v>0</v>
      </c>
      <c r="R239" s="43">
        <v>0</v>
      </c>
      <c r="S239" s="43">
        <v>0</v>
      </c>
      <c r="T239" s="43">
        <v>0</v>
      </c>
      <c r="U239" s="43">
        <v>0</v>
      </c>
      <c r="V239" s="43">
        <v>3</v>
      </c>
      <c r="W239" s="43">
        <v>0</v>
      </c>
      <c r="X239" s="43">
        <v>0</v>
      </c>
      <c r="Y239" s="43">
        <v>2</v>
      </c>
      <c r="Z239" s="43">
        <v>0</v>
      </c>
      <c r="AA239" s="43">
        <v>0</v>
      </c>
      <c r="AB239" s="43">
        <v>3</v>
      </c>
      <c r="AC239" s="43">
        <v>2</v>
      </c>
      <c r="AD239" s="43">
        <v>1</v>
      </c>
      <c r="AE239" s="43">
        <v>2</v>
      </c>
      <c r="AF239" s="43">
        <v>0</v>
      </c>
      <c r="AG239" s="43">
        <v>0</v>
      </c>
      <c r="AH239" s="43">
        <v>1</v>
      </c>
      <c r="AI239" s="43">
        <v>0</v>
      </c>
      <c r="AJ239" s="43">
        <v>0</v>
      </c>
      <c r="AK239" s="43">
        <v>0</v>
      </c>
      <c r="AL239" s="43">
        <v>0</v>
      </c>
      <c r="AM239" s="43">
        <v>0</v>
      </c>
      <c r="AN239" s="43">
        <v>0</v>
      </c>
    </row>
    <row r="240" spans="1:40" x14ac:dyDescent="0.2">
      <c r="A240">
        <v>229</v>
      </c>
      <c r="B240" s="97">
        <v>0.15833333333333299</v>
      </c>
      <c r="C240">
        <f t="shared" ca="1" si="9"/>
        <v>0</v>
      </c>
      <c r="D240">
        <f t="shared" si="10"/>
        <v>28</v>
      </c>
      <c r="E240">
        <f>IF(appliances!$D$46="YES",light_sim_data!B240,0)</f>
        <v>0</v>
      </c>
      <c r="F240">
        <f t="shared" si="11"/>
        <v>28</v>
      </c>
      <c r="H240" s="43">
        <v>0</v>
      </c>
      <c r="I240" s="43">
        <v>0</v>
      </c>
      <c r="J240" s="43">
        <v>0</v>
      </c>
      <c r="K240" s="43">
        <v>0</v>
      </c>
      <c r="L240" s="43">
        <v>0</v>
      </c>
      <c r="M240" s="43">
        <v>2</v>
      </c>
      <c r="N240" s="43">
        <v>2</v>
      </c>
      <c r="O240" s="43">
        <v>1</v>
      </c>
      <c r="P240" s="43">
        <v>9</v>
      </c>
      <c r="Q240" s="43">
        <v>0</v>
      </c>
      <c r="R240" s="43">
        <v>0</v>
      </c>
      <c r="S240" s="43">
        <v>0</v>
      </c>
      <c r="T240" s="43">
        <v>0</v>
      </c>
      <c r="U240" s="43">
        <v>0</v>
      </c>
      <c r="V240" s="43">
        <v>3</v>
      </c>
      <c r="W240" s="43">
        <v>0</v>
      </c>
      <c r="X240" s="43">
        <v>0</v>
      </c>
      <c r="Y240" s="43">
        <v>2</v>
      </c>
      <c r="Z240" s="43">
        <v>0</v>
      </c>
      <c r="AA240" s="43">
        <v>0</v>
      </c>
      <c r="AB240" s="43">
        <v>3</v>
      </c>
      <c r="AC240" s="43">
        <v>2</v>
      </c>
      <c r="AD240" s="43">
        <v>1</v>
      </c>
      <c r="AE240" s="43">
        <v>2</v>
      </c>
      <c r="AF240" s="43">
        <v>0</v>
      </c>
      <c r="AG240" s="43">
        <v>0</v>
      </c>
      <c r="AH240" s="43">
        <v>1</v>
      </c>
      <c r="AI240" s="43">
        <v>0</v>
      </c>
      <c r="AJ240" s="43">
        <v>0</v>
      </c>
      <c r="AK240" s="43">
        <v>0</v>
      </c>
      <c r="AL240" s="43">
        <v>0</v>
      </c>
      <c r="AM240" s="43">
        <v>0</v>
      </c>
      <c r="AN240" s="43">
        <v>0</v>
      </c>
    </row>
    <row r="241" spans="1:40" x14ac:dyDescent="0.2">
      <c r="A241">
        <v>230</v>
      </c>
      <c r="B241" s="97">
        <v>0.15902777777777799</v>
      </c>
      <c r="C241">
        <f t="shared" ca="1" si="9"/>
        <v>0</v>
      </c>
      <c r="D241">
        <f t="shared" si="10"/>
        <v>28</v>
      </c>
      <c r="E241">
        <f>IF(appliances!$D$46="YES",light_sim_data!B241,0)</f>
        <v>0</v>
      </c>
      <c r="F241">
        <f t="shared" si="11"/>
        <v>28</v>
      </c>
      <c r="H241" s="43">
        <v>0</v>
      </c>
      <c r="I241" s="43">
        <v>0</v>
      </c>
      <c r="J241" s="43">
        <v>0</v>
      </c>
      <c r="K241" s="43">
        <v>0</v>
      </c>
      <c r="L241" s="43">
        <v>0</v>
      </c>
      <c r="M241" s="43">
        <v>2</v>
      </c>
      <c r="N241" s="43">
        <v>2</v>
      </c>
      <c r="O241" s="43">
        <v>1</v>
      </c>
      <c r="P241" s="43">
        <v>9</v>
      </c>
      <c r="Q241" s="43">
        <v>0</v>
      </c>
      <c r="R241" s="43">
        <v>0</v>
      </c>
      <c r="S241" s="43">
        <v>0</v>
      </c>
      <c r="T241" s="43">
        <v>0</v>
      </c>
      <c r="U241" s="43">
        <v>0</v>
      </c>
      <c r="V241" s="43">
        <v>3</v>
      </c>
      <c r="W241" s="43">
        <v>0</v>
      </c>
      <c r="X241" s="43">
        <v>0</v>
      </c>
      <c r="Y241" s="43">
        <v>2</v>
      </c>
      <c r="Z241" s="43">
        <v>0</v>
      </c>
      <c r="AA241" s="43">
        <v>0</v>
      </c>
      <c r="AB241" s="43">
        <v>3</v>
      </c>
      <c r="AC241" s="43">
        <v>2</v>
      </c>
      <c r="AD241" s="43">
        <v>1</v>
      </c>
      <c r="AE241" s="43">
        <v>2</v>
      </c>
      <c r="AF241" s="43">
        <v>0</v>
      </c>
      <c r="AG241" s="43">
        <v>0</v>
      </c>
      <c r="AH241" s="43">
        <v>1</v>
      </c>
      <c r="AI241" s="43">
        <v>0</v>
      </c>
      <c r="AJ241" s="43">
        <v>0</v>
      </c>
      <c r="AK241" s="43">
        <v>0</v>
      </c>
      <c r="AL241" s="43">
        <v>0</v>
      </c>
      <c r="AM241" s="43">
        <v>0</v>
      </c>
      <c r="AN241" s="43">
        <v>0</v>
      </c>
    </row>
    <row r="242" spans="1:40" x14ac:dyDescent="0.2">
      <c r="A242">
        <v>231</v>
      </c>
      <c r="B242" s="97">
        <v>0.15972222222222199</v>
      </c>
      <c r="C242">
        <f t="shared" ca="1" si="9"/>
        <v>0</v>
      </c>
      <c r="D242">
        <f t="shared" si="10"/>
        <v>28</v>
      </c>
      <c r="E242">
        <f>IF(appliances!$D$46="YES",light_sim_data!B242,0)</f>
        <v>0</v>
      </c>
      <c r="F242">
        <f t="shared" si="11"/>
        <v>28</v>
      </c>
      <c r="H242" s="43">
        <v>0</v>
      </c>
      <c r="I242" s="43">
        <v>0</v>
      </c>
      <c r="J242" s="43">
        <v>0</v>
      </c>
      <c r="K242" s="43">
        <v>0</v>
      </c>
      <c r="L242" s="43">
        <v>0</v>
      </c>
      <c r="M242" s="43">
        <v>2</v>
      </c>
      <c r="N242" s="43">
        <v>2</v>
      </c>
      <c r="O242" s="43">
        <v>1</v>
      </c>
      <c r="P242" s="43">
        <v>9</v>
      </c>
      <c r="Q242" s="43">
        <v>0</v>
      </c>
      <c r="R242" s="43">
        <v>0</v>
      </c>
      <c r="S242" s="43">
        <v>0</v>
      </c>
      <c r="T242" s="43">
        <v>0</v>
      </c>
      <c r="U242" s="43">
        <v>0</v>
      </c>
      <c r="V242" s="43">
        <v>3</v>
      </c>
      <c r="W242" s="43">
        <v>0</v>
      </c>
      <c r="X242" s="43">
        <v>0</v>
      </c>
      <c r="Y242" s="43">
        <v>2</v>
      </c>
      <c r="Z242" s="43">
        <v>0</v>
      </c>
      <c r="AA242" s="43">
        <v>0</v>
      </c>
      <c r="AB242" s="43">
        <v>3</v>
      </c>
      <c r="AC242" s="43">
        <v>2</v>
      </c>
      <c r="AD242" s="43">
        <v>1</v>
      </c>
      <c r="AE242" s="43">
        <v>2</v>
      </c>
      <c r="AF242" s="43">
        <v>0</v>
      </c>
      <c r="AG242" s="43">
        <v>0</v>
      </c>
      <c r="AH242" s="43">
        <v>1</v>
      </c>
      <c r="AI242" s="43">
        <v>0</v>
      </c>
      <c r="AJ242" s="43">
        <v>0</v>
      </c>
      <c r="AK242" s="43">
        <v>0</v>
      </c>
      <c r="AL242" s="43">
        <v>0</v>
      </c>
      <c r="AM242" s="43">
        <v>0</v>
      </c>
      <c r="AN242" s="43">
        <v>0</v>
      </c>
    </row>
    <row r="243" spans="1:40" x14ac:dyDescent="0.2">
      <c r="A243">
        <v>232</v>
      </c>
      <c r="B243" s="97">
        <v>0.16041666666666701</v>
      </c>
      <c r="C243">
        <f t="shared" ca="1" si="9"/>
        <v>0</v>
      </c>
      <c r="D243">
        <f t="shared" si="10"/>
        <v>28</v>
      </c>
      <c r="E243">
        <f>IF(appliances!$D$46="YES",light_sim_data!B243,0)</f>
        <v>0</v>
      </c>
      <c r="F243">
        <f t="shared" si="11"/>
        <v>28</v>
      </c>
      <c r="H243" s="43">
        <v>0</v>
      </c>
      <c r="I243" s="43">
        <v>0</v>
      </c>
      <c r="J243" s="43">
        <v>0</v>
      </c>
      <c r="K243" s="43">
        <v>0</v>
      </c>
      <c r="L243" s="43">
        <v>0</v>
      </c>
      <c r="M243" s="43">
        <v>2</v>
      </c>
      <c r="N243" s="43">
        <v>2</v>
      </c>
      <c r="O243" s="43">
        <v>1</v>
      </c>
      <c r="P243" s="43">
        <v>9</v>
      </c>
      <c r="Q243" s="43">
        <v>0</v>
      </c>
      <c r="R243" s="43">
        <v>0</v>
      </c>
      <c r="S243" s="43">
        <v>0</v>
      </c>
      <c r="T243" s="43">
        <v>0</v>
      </c>
      <c r="U243" s="43">
        <v>0</v>
      </c>
      <c r="V243" s="43">
        <v>3</v>
      </c>
      <c r="W243" s="43">
        <v>0</v>
      </c>
      <c r="X243" s="43">
        <v>0</v>
      </c>
      <c r="Y243" s="43">
        <v>2</v>
      </c>
      <c r="Z243" s="43">
        <v>0</v>
      </c>
      <c r="AA243" s="43">
        <v>0</v>
      </c>
      <c r="AB243" s="43">
        <v>3</v>
      </c>
      <c r="AC243" s="43">
        <v>2</v>
      </c>
      <c r="AD243" s="43">
        <v>1</v>
      </c>
      <c r="AE243" s="43">
        <v>2</v>
      </c>
      <c r="AF243" s="43">
        <v>0</v>
      </c>
      <c r="AG243" s="43">
        <v>0</v>
      </c>
      <c r="AH243" s="43">
        <v>1</v>
      </c>
      <c r="AI243" s="43">
        <v>0</v>
      </c>
      <c r="AJ243" s="43">
        <v>0</v>
      </c>
      <c r="AK243" s="43">
        <v>0</v>
      </c>
      <c r="AL243" s="43">
        <v>0</v>
      </c>
      <c r="AM243" s="43">
        <v>0</v>
      </c>
      <c r="AN243" s="43">
        <v>0</v>
      </c>
    </row>
    <row r="244" spans="1:40" x14ac:dyDescent="0.2">
      <c r="A244">
        <v>233</v>
      </c>
      <c r="B244" s="97">
        <v>0.16111111111111101</v>
      </c>
      <c r="C244">
        <f t="shared" ca="1" si="9"/>
        <v>0</v>
      </c>
      <c r="D244">
        <f t="shared" si="10"/>
        <v>28</v>
      </c>
      <c r="E244">
        <f>IF(appliances!$D$46="YES",light_sim_data!B244,0)</f>
        <v>0</v>
      </c>
      <c r="F244">
        <f t="shared" si="11"/>
        <v>28</v>
      </c>
      <c r="H244" s="43">
        <v>0</v>
      </c>
      <c r="I244" s="43">
        <v>0</v>
      </c>
      <c r="J244" s="43">
        <v>0</v>
      </c>
      <c r="K244" s="43">
        <v>0</v>
      </c>
      <c r="L244" s="43">
        <v>0</v>
      </c>
      <c r="M244" s="43">
        <v>2</v>
      </c>
      <c r="N244" s="43">
        <v>2</v>
      </c>
      <c r="O244" s="43">
        <v>1</v>
      </c>
      <c r="P244" s="43">
        <v>9</v>
      </c>
      <c r="Q244" s="43">
        <v>0</v>
      </c>
      <c r="R244" s="43">
        <v>0</v>
      </c>
      <c r="S244" s="43">
        <v>0</v>
      </c>
      <c r="T244" s="43">
        <v>0</v>
      </c>
      <c r="U244" s="43">
        <v>0</v>
      </c>
      <c r="V244" s="43">
        <v>3</v>
      </c>
      <c r="W244" s="43">
        <v>0</v>
      </c>
      <c r="X244" s="43">
        <v>0</v>
      </c>
      <c r="Y244" s="43">
        <v>2</v>
      </c>
      <c r="Z244" s="43">
        <v>0</v>
      </c>
      <c r="AA244" s="43">
        <v>0</v>
      </c>
      <c r="AB244" s="43">
        <v>3</v>
      </c>
      <c r="AC244" s="43">
        <v>2</v>
      </c>
      <c r="AD244" s="43">
        <v>1</v>
      </c>
      <c r="AE244" s="43">
        <v>2</v>
      </c>
      <c r="AF244" s="43">
        <v>0</v>
      </c>
      <c r="AG244" s="43">
        <v>0</v>
      </c>
      <c r="AH244" s="43">
        <v>1</v>
      </c>
      <c r="AI244" s="43">
        <v>0</v>
      </c>
      <c r="AJ244" s="43">
        <v>0</v>
      </c>
      <c r="AK244" s="43">
        <v>0</v>
      </c>
      <c r="AL244" s="43">
        <v>0</v>
      </c>
      <c r="AM244" s="43">
        <v>0</v>
      </c>
      <c r="AN244" s="43">
        <v>0</v>
      </c>
    </row>
    <row r="245" spans="1:40" x14ac:dyDescent="0.2">
      <c r="A245">
        <v>234</v>
      </c>
      <c r="B245" s="97">
        <v>0.16180555555555601</v>
      </c>
      <c r="C245">
        <f t="shared" ca="1" si="9"/>
        <v>0</v>
      </c>
      <c r="D245">
        <f t="shared" si="10"/>
        <v>28</v>
      </c>
      <c r="E245">
        <f>IF(appliances!$D$46="YES",light_sim_data!B245,0)</f>
        <v>0</v>
      </c>
      <c r="F245">
        <f t="shared" si="11"/>
        <v>28</v>
      </c>
      <c r="H245" s="43">
        <v>0</v>
      </c>
      <c r="I245" s="43">
        <v>0</v>
      </c>
      <c r="J245" s="43">
        <v>0</v>
      </c>
      <c r="K245" s="43">
        <v>0</v>
      </c>
      <c r="L245" s="43">
        <v>0</v>
      </c>
      <c r="M245" s="43">
        <v>2</v>
      </c>
      <c r="N245" s="43">
        <v>2</v>
      </c>
      <c r="O245" s="43">
        <v>1</v>
      </c>
      <c r="P245" s="43">
        <v>9</v>
      </c>
      <c r="Q245" s="43">
        <v>0</v>
      </c>
      <c r="R245" s="43">
        <v>0</v>
      </c>
      <c r="S245" s="43">
        <v>0</v>
      </c>
      <c r="T245" s="43">
        <v>0</v>
      </c>
      <c r="U245" s="43">
        <v>0</v>
      </c>
      <c r="V245" s="43">
        <v>3</v>
      </c>
      <c r="W245" s="43">
        <v>0</v>
      </c>
      <c r="X245" s="43">
        <v>0</v>
      </c>
      <c r="Y245" s="43">
        <v>2</v>
      </c>
      <c r="Z245" s="43">
        <v>0</v>
      </c>
      <c r="AA245" s="43">
        <v>0</v>
      </c>
      <c r="AB245" s="43">
        <v>3</v>
      </c>
      <c r="AC245" s="43">
        <v>2</v>
      </c>
      <c r="AD245" s="43">
        <v>1</v>
      </c>
      <c r="AE245" s="43">
        <v>2</v>
      </c>
      <c r="AF245" s="43">
        <v>0</v>
      </c>
      <c r="AG245" s="43">
        <v>0</v>
      </c>
      <c r="AH245" s="43">
        <v>1</v>
      </c>
      <c r="AI245" s="43">
        <v>0</v>
      </c>
      <c r="AJ245" s="43">
        <v>0</v>
      </c>
      <c r="AK245" s="43">
        <v>0</v>
      </c>
      <c r="AL245" s="43">
        <v>0</v>
      </c>
      <c r="AM245" s="43">
        <v>0</v>
      </c>
      <c r="AN245" s="43">
        <v>0</v>
      </c>
    </row>
    <row r="246" spans="1:40" x14ac:dyDescent="0.2">
      <c r="A246">
        <v>235</v>
      </c>
      <c r="B246" s="97">
        <v>0.16250000000000001</v>
      </c>
      <c r="C246">
        <f t="shared" ca="1" si="9"/>
        <v>0</v>
      </c>
      <c r="D246">
        <f t="shared" si="10"/>
        <v>28</v>
      </c>
      <c r="E246">
        <f>IF(appliances!$D$46="YES",light_sim_data!B246,0)</f>
        <v>0</v>
      </c>
      <c r="F246">
        <f t="shared" si="11"/>
        <v>28</v>
      </c>
      <c r="H246" s="43">
        <v>0</v>
      </c>
      <c r="I246" s="43">
        <v>0</v>
      </c>
      <c r="J246" s="43">
        <v>0</v>
      </c>
      <c r="K246" s="43">
        <v>0</v>
      </c>
      <c r="L246" s="43">
        <v>0</v>
      </c>
      <c r="M246" s="43">
        <v>2</v>
      </c>
      <c r="N246" s="43">
        <v>2</v>
      </c>
      <c r="O246" s="43">
        <v>1</v>
      </c>
      <c r="P246" s="43">
        <v>9</v>
      </c>
      <c r="Q246" s="43">
        <v>0</v>
      </c>
      <c r="R246" s="43">
        <v>0</v>
      </c>
      <c r="S246" s="43">
        <v>0</v>
      </c>
      <c r="T246" s="43">
        <v>0</v>
      </c>
      <c r="U246" s="43">
        <v>0</v>
      </c>
      <c r="V246" s="43">
        <v>3</v>
      </c>
      <c r="W246" s="43">
        <v>0</v>
      </c>
      <c r="X246" s="43">
        <v>0</v>
      </c>
      <c r="Y246" s="43">
        <v>2</v>
      </c>
      <c r="Z246" s="43">
        <v>0</v>
      </c>
      <c r="AA246" s="43">
        <v>0</v>
      </c>
      <c r="AB246" s="43">
        <v>3</v>
      </c>
      <c r="AC246" s="43">
        <v>2</v>
      </c>
      <c r="AD246" s="43">
        <v>1</v>
      </c>
      <c r="AE246" s="43">
        <v>2</v>
      </c>
      <c r="AF246" s="43">
        <v>0</v>
      </c>
      <c r="AG246" s="43">
        <v>0</v>
      </c>
      <c r="AH246" s="43">
        <v>1</v>
      </c>
      <c r="AI246" s="43">
        <v>0</v>
      </c>
      <c r="AJ246" s="43">
        <v>0</v>
      </c>
      <c r="AK246" s="43">
        <v>0</v>
      </c>
      <c r="AL246" s="43">
        <v>0</v>
      </c>
      <c r="AM246" s="43">
        <v>0</v>
      </c>
      <c r="AN246" s="43">
        <v>0</v>
      </c>
    </row>
    <row r="247" spans="1:40" x14ac:dyDescent="0.2">
      <c r="A247">
        <v>236</v>
      </c>
      <c r="B247" s="97">
        <v>0.163194444444444</v>
      </c>
      <c r="C247">
        <f t="shared" ca="1" si="9"/>
        <v>0</v>
      </c>
      <c r="D247">
        <f t="shared" si="10"/>
        <v>28</v>
      </c>
      <c r="E247">
        <f>IF(appliances!$D$46="YES",light_sim_data!B247,0)</f>
        <v>0</v>
      </c>
      <c r="F247">
        <f t="shared" si="11"/>
        <v>28</v>
      </c>
      <c r="H247" s="43">
        <v>0</v>
      </c>
      <c r="I247" s="43">
        <v>0</v>
      </c>
      <c r="J247" s="43">
        <v>0</v>
      </c>
      <c r="K247" s="43">
        <v>0</v>
      </c>
      <c r="L247" s="43">
        <v>0</v>
      </c>
      <c r="M247" s="43">
        <v>2</v>
      </c>
      <c r="N247" s="43">
        <v>2</v>
      </c>
      <c r="O247" s="43">
        <v>1</v>
      </c>
      <c r="P247" s="43">
        <v>9</v>
      </c>
      <c r="Q247" s="43">
        <v>0</v>
      </c>
      <c r="R247" s="43">
        <v>0</v>
      </c>
      <c r="S247" s="43">
        <v>0</v>
      </c>
      <c r="T247" s="43">
        <v>0</v>
      </c>
      <c r="U247" s="43">
        <v>0</v>
      </c>
      <c r="V247" s="43">
        <v>3</v>
      </c>
      <c r="W247" s="43">
        <v>0</v>
      </c>
      <c r="X247" s="43">
        <v>0</v>
      </c>
      <c r="Y247" s="43">
        <v>2</v>
      </c>
      <c r="Z247" s="43">
        <v>0</v>
      </c>
      <c r="AA247" s="43">
        <v>0</v>
      </c>
      <c r="AB247" s="43">
        <v>3</v>
      </c>
      <c r="AC247" s="43">
        <v>2</v>
      </c>
      <c r="AD247" s="43">
        <v>1</v>
      </c>
      <c r="AE247" s="43">
        <v>2</v>
      </c>
      <c r="AF247" s="43">
        <v>0</v>
      </c>
      <c r="AG247" s="43">
        <v>0</v>
      </c>
      <c r="AH247" s="43">
        <v>1</v>
      </c>
      <c r="AI247" s="43">
        <v>0</v>
      </c>
      <c r="AJ247" s="43">
        <v>0</v>
      </c>
      <c r="AK247" s="43">
        <v>0</v>
      </c>
      <c r="AL247" s="43">
        <v>0</v>
      </c>
      <c r="AM247" s="43">
        <v>0</v>
      </c>
      <c r="AN247" s="43">
        <v>0</v>
      </c>
    </row>
    <row r="248" spans="1:40" x14ac:dyDescent="0.2">
      <c r="A248">
        <v>237</v>
      </c>
      <c r="B248" s="97">
        <v>0.163888888888889</v>
      </c>
      <c r="C248">
        <f t="shared" ca="1" si="9"/>
        <v>0</v>
      </c>
      <c r="D248">
        <f t="shared" si="10"/>
        <v>28</v>
      </c>
      <c r="E248">
        <f>IF(appliances!$D$46="YES",light_sim_data!B248,0)</f>
        <v>0</v>
      </c>
      <c r="F248">
        <f t="shared" si="11"/>
        <v>28</v>
      </c>
      <c r="H248" s="43">
        <v>0</v>
      </c>
      <c r="I248" s="43">
        <v>0</v>
      </c>
      <c r="J248" s="43">
        <v>0</v>
      </c>
      <c r="K248" s="43">
        <v>0</v>
      </c>
      <c r="L248" s="43">
        <v>0</v>
      </c>
      <c r="M248" s="43">
        <v>2</v>
      </c>
      <c r="N248" s="43">
        <v>2</v>
      </c>
      <c r="O248" s="43">
        <v>1</v>
      </c>
      <c r="P248" s="43">
        <v>9</v>
      </c>
      <c r="Q248" s="43">
        <v>0</v>
      </c>
      <c r="R248" s="43">
        <v>0</v>
      </c>
      <c r="S248" s="43">
        <v>0</v>
      </c>
      <c r="T248" s="43">
        <v>0</v>
      </c>
      <c r="U248" s="43">
        <v>0</v>
      </c>
      <c r="V248" s="43">
        <v>3</v>
      </c>
      <c r="W248" s="43">
        <v>0</v>
      </c>
      <c r="X248" s="43">
        <v>0</v>
      </c>
      <c r="Y248" s="43">
        <v>2</v>
      </c>
      <c r="Z248" s="43">
        <v>0</v>
      </c>
      <c r="AA248" s="43">
        <v>0</v>
      </c>
      <c r="AB248" s="43">
        <v>3</v>
      </c>
      <c r="AC248" s="43">
        <v>2</v>
      </c>
      <c r="AD248" s="43">
        <v>1</v>
      </c>
      <c r="AE248" s="43">
        <v>2</v>
      </c>
      <c r="AF248" s="43">
        <v>0</v>
      </c>
      <c r="AG248" s="43">
        <v>0</v>
      </c>
      <c r="AH248" s="43">
        <v>1</v>
      </c>
      <c r="AI248" s="43">
        <v>0</v>
      </c>
      <c r="AJ248" s="43">
        <v>0</v>
      </c>
      <c r="AK248" s="43">
        <v>0</v>
      </c>
      <c r="AL248" s="43">
        <v>0</v>
      </c>
      <c r="AM248" s="43">
        <v>0</v>
      </c>
      <c r="AN248" s="43">
        <v>0</v>
      </c>
    </row>
    <row r="249" spans="1:40" x14ac:dyDescent="0.2">
      <c r="A249">
        <v>238</v>
      </c>
      <c r="B249" s="97">
        <v>0.164583333333333</v>
      </c>
      <c r="C249">
        <f t="shared" ca="1" si="9"/>
        <v>0</v>
      </c>
      <c r="D249">
        <f t="shared" si="10"/>
        <v>28</v>
      </c>
      <c r="E249">
        <f>IF(appliances!$D$46="YES",light_sim_data!B249,0)</f>
        <v>0</v>
      </c>
      <c r="F249">
        <f t="shared" si="11"/>
        <v>28</v>
      </c>
      <c r="H249" s="43">
        <v>0</v>
      </c>
      <c r="I249" s="43">
        <v>0</v>
      </c>
      <c r="J249" s="43">
        <v>0</v>
      </c>
      <c r="K249" s="43">
        <v>0</v>
      </c>
      <c r="L249" s="43">
        <v>0</v>
      </c>
      <c r="M249" s="43">
        <v>2</v>
      </c>
      <c r="N249" s="43">
        <v>2</v>
      </c>
      <c r="O249" s="43">
        <v>1</v>
      </c>
      <c r="P249" s="43">
        <v>9</v>
      </c>
      <c r="Q249" s="43">
        <v>0</v>
      </c>
      <c r="R249" s="43">
        <v>0</v>
      </c>
      <c r="S249" s="43">
        <v>0</v>
      </c>
      <c r="T249" s="43">
        <v>0</v>
      </c>
      <c r="U249" s="43">
        <v>0</v>
      </c>
      <c r="V249" s="43">
        <v>3</v>
      </c>
      <c r="W249" s="43">
        <v>0</v>
      </c>
      <c r="X249" s="43">
        <v>0</v>
      </c>
      <c r="Y249" s="43">
        <v>2</v>
      </c>
      <c r="Z249" s="43">
        <v>0</v>
      </c>
      <c r="AA249" s="43">
        <v>0</v>
      </c>
      <c r="AB249" s="43">
        <v>3</v>
      </c>
      <c r="AC249" s="43">
        <v>2</v>
      </c>
      <c r="AD249" s="43">
        <v>1</v>
      </c>
      <c r="AE249" s="43">
        <v>2</v>
      </c>
      <c r="AF249" s="43">
        <v>0</v>
      </c>
      <c r="AG249" s="43">
        <v>0</v>
      </c>
      <c r="AH249" s="43">
        <v>1</v>
      </c>
      <c r="AI249" s="43">
        <v>0</v>
      </c>
      <c r="AJ249" s="43">
        <v>0</v>
      </c>
      <c r="AK249" s="43">
        <v>0</v>
      </c>
      <c r="AL249" s="43">
        <v>0</v>
      </c>
      <c r="AM249" s="43">
        <v>0</v>
      </c>
      <c r="AN249" s="43">
        <v>0</v>
      </c>
    </row>
    <row r="250" spans="1:40" x14ac:dyDescent="0.2">
      <c r="A250">
        <v>239</v>
      </c>
      <c r="B250" s="97">
        <v>0.165277777777778</v>
      </c>
      <c r="C250">
        <f t="shared" ca="1" si="9"/>
        <v>0</v>
      </c>
      <c r="D250">
        <f t="shared" si="10"/>
        <v>28</v>
      </c>
      <c r="E250">
        <f>IF(appliances!$D$46="YES",light_sim_data!B250,0)</f>
        <v>0</v>
      </c>
      <c r="F250">
        <f t="shared" si="11"/>
        <v>28</v>
      </c>
      <c r="H250" s="43">
        <v>0</v>
      </c>
      <c r="I250" s="43">
        <v>0</v>
      </c>
      <c r="J250" s="43">
        <v>0</v>
      </c>
      <c r="K250" s="43">
        <v>0</v>
      </c>
      <c r="L250" s="43">
        <v>0</v>
      </c>
      <c r="M250" s="43">
        <v>2</v>
      </c>
      <c r="N250" s="43">
        <v>2</v>
      </c>
      <c r="O250" s="43">
        <v>1</v>
      </c>
      <c r="P250" s="43">
        <v>9</v>
      </c>
      <c r="Q250" s="43">
        <v>0</v>
      </c>
      <c r="R250" s="43">
        <v>0</v>
      </c>
      <c r="S250" s="43">
        <v>0</v>
      </c>
      <c r="T250" s="43">
        <v>0</v>
      </c>
      <c r="U250" s="43">
        <v>0</v>
      </c>
      <c r="V250" s="43">
        <v>3</v>
      </c>
      <c r="W250" s="43">
        <v>0</v>
      </c>
      <c r="X250" s="43">
        <v>0</v>
      </c>
      <c r="Y250" s="43">
        <v>2</v>
      </c>
      <c r="Z250" s="43">
        <v>0</v>
      </c>
      <c r="AA250" s="43">
        <v>0</v>
      </c>
      <c r="AB250" s="43">
        <v>3</v>
      </c>
      <c r="AC250" s="43">
        <v>2</v>
      </c>
      <c r="AD250" s="43">
        <v>1</v>
      </c>
      <c r="AE250" s="43">
        <v>2</v>
      </c>
      <c r="AF250" s="43">
        <v>0</v>
      </c>
      <c r="AG250" s="43">
        <v>0</v>
      </c>
      <c r="AH250" s="43">
        <v>1</v>
      </c>
      <c r="AI250" s="43">
        <v>0</v>
      </c>
      <c r="AJ250" s="43">
        <v>0</v>
      </c>
      <c r="AK250" s="43">
        <v>0</v>
      </c>
      <c r="AL250" s="43">
        <v>0</v>
      </c>
      <c r="AM250" s="43">
        <v>0</v>
      </c>
      <c r="AN250" s="43">
        <v>0</v>
      </c>
    </row>
    <row r="251" spans="1:40" x14ac:dyDescent="0.2">
      <c r="A251">
        <v>240</v>
      </c>
      <c r="B251" s="97">
        <v>0.16597222222222199</v>
      </c>
      <c r="C251">
        <f t="shared" ca="1" si="9"/>
        <v>0</v>
      </c>
      <c r="D251">
        <f t="shared" si="10"/>
        <v>28</v>
      </c>
      <c r="E251">
        <f>IF(appliances!$D$46="YES",light_sim_data!B251,0)</f>
        <v>0</v>
      </c>
      <c r="F251">
        <f t="shared" si="11"/>
        <v>28</v>
      </c>
      <c r="H251" s="43">
        <v>0</v>
      </c>
      <c r="I251" s="43">
        <v>0</v>
      </c>
      <c r="J251" s="43">
        <v>0</v>
      </c>
      <c r="K251" s="43">
        <v>0</v>
      </c>
      <c r="L251" s="43">
        <v>0</v>
      </c>
      <c r="M251" s="43">
        <v>2</v>
      </c>
      <c r="N251" s="43">
        <v>2</v>
      </c>
      <c r="O251" s="43">
        <v>1</v>
      </c>
      <c r="P251" s="43">
        <v>9</v>
      </c>
      <c r="Q251" s="43">
        <v>0</v>
      </c>
      <c r="R251" s="43">
        <v>0</v>
      </c>
      <c r="S251" s="43">
        <v>0</v>
      </c>
      <c r="T251" s="43">
        <v>0</v>
      </c>
      <c r="U251" s="43">
        <v>0</v>
      </c>
      <c r="V251" s="43">
        <v>3</v>
      </c>
      <c r="W251" s="43">
        <v>0</v>
      </c>
      <c r="X251" s="43">
        <v>0</v>
      </c>
      <c r="Y251" s="43">
        <v>2</v>
      </c>
      <c r="Z251" s="43">
        <v>0</v>
      </c>
      <c r="AA251" s="43">
        <v>0</v>
      </c>
      <c r="AB251" s="43">
        <v>3</v>
      </c>
      <c r="AC251" s="43">
        <v>2</v>
      </c>
      <c r="AD251" s="43">
        <v>1</v>
      </c>
      <c r="AE251" s="43">
        <v>2</v>
      </c>
      <c r="AF251" s="43">
        <v>0</v>
      </c>
      <c r="AG251" s="43">
        <v>0</v>
      </c>
      <c r="AH251" s="43">
        <v>1</v>
      </c>
      <c r="AI251" s="43">
        <v>0</v>
      </c>
      <c r="AJ251" s="43">
        <v>0</v>
      </c>
      <c r="AK251" s="43">
        <v>0</v>
      </c>
      <c r="AL251" s="43">
        <v>0</v>
      </c>
      <c r="AM251" s="43">
        <v>0</v>
      </c>
      <c r="AN251" s="43">
        <v>0</v>
      </c>
    </row>
    <row r="252" spans="1:40" x14ac:dyDescent="0.2">
      <c r="A252">
        <v>241</v>
      </c>
      <c r="B252" s="97">
        <v>0.16666666666666699</v>
      </c>
      <c r="C252">
        <f t="shared" ca="1" si="9"/>
        <v>0</v>
      </c>
      <c r="D252">
        <f t="shared" si="10"/>
        <v>28</v>
      </c>
      <c r="E252">
        <f>IF(appliances!$D$46="YES",light_sim_data!B252,0)</f>
        <v>0</v>
      </c>
      <c r="F252">
        <f t="shared" si="11"/>
        <v>28</v>
      </c>
      <c r="H252" s="43">
        <v>0</v>
      </c>
      <c r="I252" s="43">
        <v>0</v>
      </c>
      <c r="J252" s="43">
        <v>0</v>
      </c>
      <c r="K252" s="43">
        <v>0</v>
      </c>
      <c r="L252" s="43">
        <v>0</v>
      </c>
      <c r="M252" s="43">
        <v>2</v>
      </c>
      <c r="N252" s="43">
        <v>2</v>
      </c>
      <c r="O252" s="43">
        <v>1</v>
      </c>
      <c r="P252" s="43">
        <v>9</v>
      </c>
      <c r="Q252" s="43">
        <v>0</v>
      </c>
      <c r="R252" s="43">
        <v>0</v>
      </c>
      <c r="S252" s="43">
        <v>0</v>
      </c>
      <c r="T252" s="43">
        <v>0</v>
      </c>
      <c r="U252" s="43">
        <v>0</v>
      </c>
      <c r="V252" s="43">
        <v>3</v>
      </c>
      <c r="W252" s="43">
        <v>0</v>
      </c>
      <c r="X252" s="43">
        <v>0</v>
      </c>
      <c r="Y252" s="43">
        <v>2</v>
      </c>
      <c r="Z252" s="43">
        <v>0</v>
      </c>
      <c r="AA252" s="43">
        <v>0</v>
      </c>
      <c r="AB252" s="43">
        <v>3</v>
      </c>
      <c r="AC252" s="43">
        <v>2</v>
      </c>
      <c r="AD252" s="43">
        <v>1</v>
      </c>
      <c r="AE252" s="43">
        <v>2</v>
      </c>
      <c r="AF252" s="43">
        <v>0</v>
      </c>
      <c r="AG252" s="43">
        <v>0</v>
      </c>
      <c r="AH252" s="43">
        <v>1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</row>
    <row r="253" spans="1:40" x14ac:dyDescent="0.2">
      <c r="A253">
        <v>242</v>
      </c>
      <c r="B253" s="97">
        <v>0.16736111111111099</v>
      </c>
      <c r="C253">
        <f t="shared" ca="1" si="9"/>
        <v>0</v>
      </c>
      <c r="D253">
        <f t="shared" si="10"/>
        <v>28</v>
      </c>
      <c r="E253">
        <f>IF(appliances!$D$46="YES",light_sim_data!B253,0)</f>
        <v>0</v>
      </c>
      <c r="F253">
        <f t="shared" si="11"/>
        <v>28</v>
      </c>
      <c r="H253" s="43">
        <v>0</v>
      </c>
      <c r="I253" s="43">
        <v>0</v>
      </c>
      <c r="J253" s="43">
        <v>0</v>
      </c>
      <c r="K253" s="43">
        <v>0</v>
      </c>
      <c r="L253" s="43">
        <v>0</v>
      </c>
      <c r="M253" s="43">
        <v>2</v>
      </c>
      <c r="N253" s="43">
        <v>2</v>
      </c>
      <c r="O253" s="43">
        <v>1</v>
      </c>
      <c r="P253" s="43">
        <v>9</v>
      </c>
      <c r="Q253" s="43">
        <v>0</v>
      </c>
      <c r="R253" s="43">
        <v>0</v>
      </c>
      <c r="S253" s="43">
        <v>0</v>
      </c>
      <c r="T253" s="43">
        <v>0</v>
      </c>
      <c r="U253" s="43">
        <v>0</v>
      </c>
      <c r="V253" s="43">
        <v>3</v>
      </c>
      <c r="W253" s="43">
        <v>0</v>
      </c>
      <c r="X253" s="43">
        <v>0</v>
      </c>
      <c r="Y253" s="43">
        <v>2</v>
      </c>
      <c r="Z253" s="43">
        <v>0</v>
      </c>
      <c r="AA253" s="43">
        <v>0</v>
      </c>
      <c r="AB253" s="43">
        <v>3</v>
      </c>
      <c r="AC253" s="43">
        <v>2</v>
      </c>
      <c r="AD253" s="43">
        <v>1</v>
      </c>
      <c r="AE253" s="43">
        <v>2</v>
      </c>
      <c r="AF253" s="43">
        <v>0</v>
      </c>
      <c r="AG253" s="43">
        <v>0</v>
      </c>
      <c r="AH253" s="43">
        <v>1</v>
      </c>
      <c r="AI253" s="43">
        <v>0</v>
      </c>
      <c r="AJ253" s="43">
        <v>0</v>
      </c>
      <c r="AK253" s="43">
        <v>0</v>
      </c>
      <c r="AL253" s="43">
        <v>0</v>
      </c>
      <c r="AM253" s="43">
        <v>0</v>
      </c>
      <c r="AN253" s="43">
        <v>0</v>
      </c>
    </row>
    <row r="254" spans="1:40" x14ac:dyDescent="0.2">
      <c r="A254">
        <v>243</v>
      </c>
      <c r="B254" s="97">
        <v>0.16805555555555601</v>
      </c>
      <c r="C254">
        <f t="shared" ca="1" si="9"/>
        <v>0</v>
      </c>
      <c r="D254">
        <f t="shared" si="10"/>
        <v>28</v>
      </c>
      <c r="E254">
        <f>IF(appliances!$D$46="YES",light_sim_data!B254,0)</f>
        <v>0</v>
      </c>
      <c r="F254">
        <f t="shared" si="11"/>
        <v>28</v>
      </c>
      <c r="H254" s="43">
        <v>0</v>
      </c>
      <c r="I254" s="43">
        <v>0</v>
      </c>
      <c r="J254" s="43">
        <v>0</v>
      </c>
      <c r="K254" s="43">
        <v>0</v>
      </c>
      <c r="L254" s="43">
        <v>0</v>
      </c>
      <c r="M254" s="43">
        <v>2</v>
      </c>
      <c r="N254" s="43">
        <v>2</v>
      </c>
      <c r="O254" s="43">
        <v>1</v>
      </c>
      <c r="P254" s="43">
        <v>9</v>
      </c>
      <c r="Q254" s="43">
        <v>0</v>
      </c>
      <c r="R254" s="43">
        <v>0</v>
      </c>
      <c r="S254" s="43">
        <v>0</v>
      </c>
      <c r="T254" s="43">
        <v>0</v>
      </c>
      <c r="U254" s="43">
        <v>0</v>
      </c>
      <c r="V254" s="43">
        <v>3</v>
      </c>
      <c r="W254" s="43">
        <v>0</v>
      </c>
      <c r="X254" s="43">
        <v>0</v>
      </c>
      <c r="Y254" s="43">
        <v>2</v>
      </c>
      <c r="Z254" s="43">
        <v>0</v>
      </c>
      <c r="AA254" s="43">
        <v>0</v>
      </c>
      <c r="AB254" s="43">
        <v>3</v>
      </c>
      <c r="AC254" s="43">
        <v>2</v>
      </c>
      <c r="AD254" s="43">
        <v>1</v>
      </c>
      <c r="AE254" s="43">
        <v>2</v>
      </c>
      <c r="AF254" s="43">
        <v>0</v>
      </c>
      <c r="AG254" s="43">
        <v>0</v>
      </c>
      <c r="AH254" s="43">
        <v>1</v>
      </c>
      <c r="AI254" s="43">
        <v>0</v>
      </c>
      <c r="AJ254" s="43">
        <v>0</v>
      </c>
      <c r="AK254" s="43">
        <v>0</v>
      </c>
      <c r="AL254" s="43">
        <v>0</v>
      </c>
      <c r="AM254" s="43">
        <v>0</v>
      </c>
      <c r="AN254" s="43">
        <v>0</v>
      </c>
    </row>
    <row r="255" spans="1:40" x14ac:dyDescent="0.2">
      <c r="A255">
        <v>244</v>
      </c>
      <c r="B255" s="97">
        <v>0.16875000000000001</v>
      </c>
      <c r="C255">
        <f t="shared" ca="1" si="9"/>
        <v>0</v>
      </c>
      <c r="D255">
        <f t="shared" si="10"/>
        <v>28</v>
      </c>
      <c r="E255">
        <f>IF(appliances!$D$46="YES",light_sim_data!B255,0)</f>
        <v>0</v>
      </c>
      <c r="F255">
        <f t="shared" si="11"/>
        <v>28</v>
      </c>
      <c r="H255" s="43">
        <v>0</v>
      </c>
      <c r="I255" s="43">
        <v>0</v>
      </c>
      <c r="J255" s="43">
        <v>0</v>
      </c>
      <c r="K255" s="43">
        <v>0</v>
      </c>
      <c r="L255" s="43">
        <v>0</v>
      </c>
      <c r="M255" s="43">
        <v>2</v>
      </c>
      <c r="N255" s="43">
        <v>2</v>
      </c>
      <c r="O255" s="43">
        <v>1</v>
      </c>
      <c r="P255" s="43">
        <v>9</v>
      </c>
      <c r="Q255" s="43">
        <v>0</v>
      </c>
      <c r="R255" s="43">
        <v>0</v>
      </c>
      <c r="S255" s="43">
        <v>0</v>
      </c>
      <c r="T255" s="43">
        <v>0</v>
      </c>
      <c r="U255" s="43">
        <v>0</v>
      </c>
      <c r="V255" s="43">
        <v>3</v>
      </c>
      <c r="W255" s="43">
        <v>0</v>
      </c>
      <c r="X255" s="43">
        <v>0</v>
      </c>
      <c r="Y255" s="43">
        <v>2</v>
      </c>
      <c r="Z255" s="43">
        <v>0</v>
      </c>
      <c r="AA255" s="43">
        <v>0</v>
      </c>
      <c r="AB255" s="43">
        <v>3</v>
      </c>
      <c r="AC255" s="43">
        <v>2</v>
      </c>
      <c r="AD255" s="43">
        <v>1</v>
      </c>
      <c r="AE255" s="43">
        <v>2</v>
      </c>
      <c r="AF255" s="43">
        <v>0</v>
      </c>
      <c r="AG255" s="43">
        <v>0</v>
      </c>
      <c r="AH255" s="43">
        <v>1</v>
      </c>
      <c r="AI255" s="43">
        <v>0</v>
      </c>
      <c r="AJ255" s="43">
        <v>0</v>
      </c>
      <c r="AK255" s="43">
        <v>0</v>
      </c>
      <c r="AL255" s="43">
        <v>0</v>
      </c>
      <c r="AM255" s="43">
        <v>0</v>
      </c>
      <c r="AN255" s="43">
        <v>0</v>
      </c>
    </row>
    <row r="256" spans="1:40" x14ac:dyDescent="0.2">
      <c r="A256">
        <v>245</v>
      </c>
      <c r="B256" s="97">
        <v>0.16944444444444401</v>
      </c>
      <c r="C256">
        <f t="shared" ca="1" si="9"/>
        <v>0</v>
      </c>
      <c r="D256">
        <f t="shared" si="10"/>
        <v>28</v>
      </c>
      <c r="E256">
        <f>IF(appliances!$D$46="YES",light_sim_data!B256,0)</f>
        <v>0</v>
      </c>
      <c r="F256">
        <f t="shared" si="11"/>
        <v>28</v>
      </c>
      <c r="H256" s="43">
        <v>0</v>
      </c>
      <c r="I256" s="43">
        <v>0</v>
      </c>
      <c r="J256" s="43">
        <v>0</v>
      </c>
      <c r="K256" s="43">
        <v>0</v>
      </c>
      <c r="L256" s="43">
        <v>0</v>
      </c>
      <c r="M256" s="43">
        <v>2</v>
      </c>
      <c r="N256" s="43">
        <v>2</v>
      </c>
      <c r="O256" s="43">
        <v>1</v>
      </c>
      <c r="P256" s="43">
        <v>9</v>
      </c>
      <c r="Q256" s="43">
        <v>0</v>
      </c>
      <c r="R256" s="43">
        <v>0</v>
      </c>
      <c r="S256" s="43">
        <v>0</v>
      </c>
      <c r="T256" s="43">
        <v>0</v>
      </c>
      <c r="U256" s="43">
        <v>0</v>
      </c>
      <c r="V256" s="43">
        <v>3</v>
      </c>
      <c r="W256" s="43">
        <v>0</v>
      </c>
      <c r="X256" s="43">
        <v>0</v>
      </c>
      <c r="Y256" s="43">
        <v>2</v>
      </c>
      <c r="Z256" s="43">
        <v>0</v>
      </c>
      <c r="AA256" s="43">
        <v>0</v>
      </c>
      <c r="AB256" s="43">
        <v>3</v>
      </c>
      <c r="AC256" s="43">
        <v>2</v>
      </c>
      <c r="AD256" s="43">
        <v>1</v>
      </c>
      <c r="AE256" s="43">
        <v>2</v>
      </c>
      <c r="AF256" s="43">
        <v>0</v>
      </c>
      <c r="AG256" s="43">
        <v>0</v>
      </c>
      <c r="AH256" s="43">
        <v>1</v>
      </c>
      <c r="AI256" s="43">
        <v>0</v>
      </c>
      <c r="AJ256" s="43">
        <v>0</v>
      </c>
      <c r="AK256" s="43">
        <v>0</v>
      </c>
      <c r="AL256" s="43">
        <v>0</v>
      </c>
      <c r="AM256" s="43">
        <v>0</v>
      </c>
      <c r="AN256" s="43">
        <v>0</v>
      </c>
    </row>
    <row r="257" spans="1:40" x14ac:dyDescent="0.2">
      <c r="A257">
        <v>246</v>
      </c>
      <c r="B257" s="97">
        <v>0.17013888888888901</v>
      </c>
      <c r="C257">
        <f t="shared" ca="1" si="9"/>
        <v>0</v>
      </c>
      <c r="D257">
        <f t="shared" si="10"/>
        <v>28</v>
      </c>
      <c r="E257">
        <f>IF(appliances!$D$46="YES",light_sim_data!B257,0)</f>
        <v>0</v>
      </c>
      <c r="F257">
        <f t="shared" si="11"/>
        <v>28</v>
      </c>
      <c r="H257" s="43">
        <v>0</v>
      </c>
      <c r="I257" s="43">
        <v>0</v>
      </c>
      <c r="J257" s="43">
        <v>0</v>
      </c>
      <c r="K257" s="43">
        <v>0</v>
      </c>
      <c r="L257" s="43">
        <v>0</v>
      </c>
      <c r="M257" s="43">
        <v>2</v>
      </c>
      <c r="N257" s="43">
        <v>2</v>
      </c>
      <c r="O257" s="43">
        <v>1</v>
      </c>
      <c r="P257" s="43">
        <v>9</v>
      </c>
      <c r="Q257" s="43">
        <v>0</v>
      </c>
      <c r="R257" s="43">
        <v>0</v>
      </c>
      <c r="S257" s="43">
        <v>0</v>
      </c>
      <c r="T257" s="43">
        <v>0</v>
      </c>
      <c r="U257" s="43">
        <v>0</v>
      </c>
      <c r="V257" s="43">
        <v>3</v>
      </c>
      <c r="W257" s="43">
        <v>0</v>
      </c>
      <c r="X257" s="43">
        <v>0</v>
      </c>
      <c r="Y257" s="43">
        <v>2</v>
      </c>
      <c r="Z257" s="43">
        <v>0</v>
      </c>
      <c r="AA257" s="43">
        <v>0</v>
      </c>
      <c r="AB257" s="43">
        <v>3</v>
      </c>
      <c r="AC257" s="43">
        <v>2</v>
      </c>
      <c r="AD257" s="43">
        <v>1</v>
      </c>
      <c r="AE257" s="43">
        <v>2</v>
      </c>
      <c r="AF257" s="43">
        <v>0</v>
      </c>
      <c r="AG257" s="43">
        <v>0</v>
      </c>
      <c r="AH257" s="43">
        <v>1</v>
      </c>
      <c r="AI257" s="43">
        <v>0</v>
      </c>
      <c r="AJ257" s="43">
        <v>0</v>
      </c>
      <c r="AK257" s="43">
        <v>0</v>
      </c>
      <c r="AL257" s="43">
        <v>0</v>
      </c>
      <c r="AM257" s="43">
        <v>0</v>
      </c>
      <c r="AN257" s="43">
        <v>0</v>
      </c>
    </row>
    <row r="258" spans="1:40" x14ac:dyDescent="0.2">
      <c r="A258">
        <v>247</v>
      </c>
      <c r="B258" s="97">
        <v>0.170833333333333</v>
      </c>
      <c r="C258">
        <f t="shared" ca="1" si="9"/>
        <v>0</v>
      </c>
      <c r="D258">
        <f t="shared" si="10"/>
        <v>28</v>
      </c>
      <c r="E258">
        <f>IF(appliances!$D$46="YES",light_sim_data!B258,0)</f>
        <v>0</v>
      </c>
      <c r="F258">
        <f t="shared" si="11"/>
        <v>28</v>
      </c>
      <c r="H258" s="43">
        <v>0</v>
      </c>
      <c r="I258" s="43">
        <v>0</v>
      </c>
      <c r="J258" s="43">
        <v>0</v>
      </c>
      <c r="K258" s="43">
        <v>0</v>
      </c>
      <c r="L258" s="43">
        <v>0</v>
      </c>
      <c r="M258" s="43">
        <v>2</v>
      </c>
      <c r="N258" s="43">
        <v>2</v>
      </c>
      <c r="O258" s="43">
        <v>1</v>
      </c>
      <c r="P258" s="43">
        <v>9</v>
      </c>
      <c r="Q258" s="43">
        <v>0</v>
      </c>
      <c r="R258" s="43">
        <v>0</v>
      </c>
      <c r="S258" s="43">
        <v>0</v>
      </c>
      <c r="T258" s="43">
        <v>0</v>
      </c>
      <c r="U258" s="43">
        <v>0</v>
      </c>
      <c r="V258" s="43">
        <v>3</v>
      </c>
      <c r="W258" s="43">
        <v>0</v>
      </c>
      <c r="X258" s="43">
        <v>0</v>
      </c>
      <c r="Y258" s="43">
        <v>2</v>
      </c>
      <c r="Z258" s="43">
        <v>0</v>
      </c>
      <c r="AA258" s="43">
        <v>0</v>
      </c>
      <c r="AB258" s="43">
        <v>3</v>
      </c>
      <c r="AC258" s="43">
        <v>2</v>
      </c>
      <c r="AD258" s="43">
        <v>1</v>
      </c>
      <c r="AE258" s="43">
        <v>2</v>
      </c>
      <c r="AF258" s="43">
        <v>0</v>
      </c>
      <c r="AG258" s="43">
        <v>0</v>
      </c>
      <c r="AH258" s="43">
        <v>1</v>
      </c>
      <c r="AI258" s="43">
        <v>0</v>
      </c>
      <c r="AJ258" s="43">
        <v>0</v>
      </c>
      <c r="AK258" s="43">
        <v>0</v>
      </c>
      <c r="AL258" s="43">
        <v>0</v>
      </c>
      <c r="AM258" s="43">
        <v>0</v>
      </c>
      <c r="AN258" s="43">
        <v>0</v>
      </c>
    </row>
    <row r="259" spans="1:40" x14ac:dyDescent="0.2">
      <c r="A259">
        <v>248</v>
      </c>
      <c r="B259" s="97">
        <v>0.171527777777778</v>
      </c>
      <c r="C259">
        <f t="shared" ca="1" si="9"/>
        <v>0</v>
      </c>
      <c r="D259">
        <f t="shared" si="10"/>
        <v>28</v>
      </c>
      <c r="E259">
        <f>IF(appliances!$D$46="YES",light_sim_data!B259,0)</f>
        <v>0</v>
      </c>
      <c r="F259">
        <f t="shared" si="11"/>
        <v>28</v>
      </c>
      <c r="H259" s="43">
        <v>0</v>
      </c>
      <c r="I259" s="43">
        <v>0</v>
      </c>
      <c r="J259" s="43">
        <v>0</v>
      </c>
      <c r="K259" s="43">
        <v>0</v>
      </c>
      <c r="L259" s="43">
        <v>0</v>
      </c>
      <c r="M259" s="43">
        <v>2</v>
      </c>
      <c r="N259" s="43">
        <v>2</v>
      </c>
      <c r="O259" s="43">
        <v>1</v>
      </c>
      <c r="P259" s="43">
        <v>9</v>
      </c>
      <c r="Q259" s="43">
        <v>0</v>
      </c>
      <c r="R259" s="43">
        <v>0</v>
      </c>
      <c r="S259" s="43">
        <v>0</v>
      </c>
      <c r="T259" s="43">
        <v>0</v>
      </c>
      <c r="U259" s="43">
        <v>0</v>
      </c>
      <c r="V259" s="43">
        <v>3</v>
      </c>
      <c r="W259" s="43">
        <v>0</v>
      </c>
      <c r="X259" s="43">
        <v>0</v>
      </c>
      <c r="Y259" s="43">
        <v>2</v>
      </c>
      <c r="Z259" s="43">
        <v>0</v>
      </c>
      <c r="AA259" s="43">
        <v>0</v>
      </c>
      <c r="AB259" s="43">
        <v>3</v>
      </c>
      <c r="AC259" s="43">
        <v>2</v>
      </c>
      <c r="AD259" s="43">
        <v>1</v>
      </c>
      <c r="AE259" s="43">
        <v>2</v>
      </c>
      <c r="AF259" s="43">
        <v>0</v>
      </c>
      <c r="AG259" s="43">
        <v>0</v>
      </c>
      <c r="AH259" s="43">
        <v>1</v>
      </c>
      <c r="AI259" s="43">
        <v>0</v>
      </c>
      <c r="AJ259" s="43">
        <v>0</v>
      </c>
      <c r="AK259" s="43">
        <v>0</v>
      </c>
      <c r="AL259" s="43">
        <v>0</v>
      </c>
      <c r="AM259" s="43">
        <v>0</v>
      </c>
      <c r="AN259" s="43">
        <v>0</v>
      </c>
    </row>
    <row r="260" spans="1:40" x14ac:dyDescent="0.2">
      <c r="A260">
        <v>249</v>
      </c>
      <c r="B260" s="97">
        <v>0.172222222222222</v>
      </c>
      <c r="C260">
        <f t="shared" ca="1" si="9"/>
        <v>0</v>
      </c>
      <c r="D260">
        <f t="shared" si="10"/>
        <v>28</v>
      </c>
      <c r="E260">
        <f>IF(appliances!$D$46="YES",light_sim_data!B260,0)</f>
        <v>0</v>
      </c>
      <c r="F260">
        <f t="shared" si="11"/>
        <v>28</v>
      </c>
      <c r="H260" s="43">
        <v>0</v>
      </c>
      <c r="I260" s="43">
        <v>0</v>
      </c>
      <c r="J260" s="43">
        <v>0</v>
      </c>
      <c r="K260" s="43">
        <v>0</v>
      </c>
      <c r="L260" s="43">
        <v>0</v>
      </c>
      <c r="M260" s="43">
        <v>2</v>
      </c>
      <c r="N260" s="43">
        <v>2</v>
      </c>
      <c r="O260" s="43">
        <v>1</v>
      </c>
      <c r="P260" s="43">
        <v>9</v>
      </c>
      <c r="Q260" s="43">
        <v>0</v>
      </c>
      <c r="R260" s="43">
        <v>0</v>
      </c>
      <c r="S260" s="43">
        <v>0</v>
      </c>
      <c r="T260" s="43">
        <v>0</v>
      </c>
      <c r="U260" s="43">
        <v>0</v>
      </c>
      <c r="V260" s="43">
        <v>3</v>
      </c>
      <c r="W260" s="43">
        <v>0</v>
      </c>
      <c r="X260" s="43">
        <v>0</v>
      </c>
      <c r="Y260" s="43">
        <v>2</v>
      </c>
      <c r="Z260" s="43">
        <v>0</v>
      </c>
      <c r="AA260" s="43">
        <v>0</v>
      </c>
      <c r="AB260" s="43">
        <v>3</v>
      </c>
      <c r="AC260" s="43">
        <v>2</v>
      </c>
      <c r="AD260" s="43">
        <v>1</v>
      </c>
      <c r="AE260" s="43">
        <v>2</v>
      </c>
      <c r="AF260" s="43">
        <v>0</v>
      </c>
      <c r="AG260" s="43">
        <v>0</v>
      </c>
      <c r="AH260" s="43">
        <v>1</v>
      </c>
      <c r="AI260" s="43">
        <v>0</v>
      </c>
      <c r="AJ260" s="43">
        <v>0</v>
      </c>
      <c r="AK260" s="43">
        <v>0</v>
      </c>
      <c r="AL260" s="43">
        <v>0</v>
      </c>
      <c r="AM260" s="43">
        <v>0</v>
      </c>
      <c r="AN260" s="43">
        <v>0</v>
      </c>
    </row>
    <row r="261" spans="1:40" x14ac:dyDescent="0.2">
      <c r="A261">
        <v>250</v>
      </c>
      <c r="B261" s="97">
        <v>0.172916666666667</v>
      </c>
      <c r="C261">
        <f t="shared" ca="1" si="9"/>
        <v>0</v>
      </c>
      <c r="D261">
        <f t="shared" si="10"/>
        <v>28</v>
      </c>
      <c r="E261">
        <f>IF(appliances!$D$46="YES",light_sim_data!B261,0)</f>
        <v>0</v>
      </c>
      <c r="F261">
        <f t="shared" si="11"/>
        <v>28</v>
      </c>
      <c r="H261" s="43">
        <v>0</v>
      </c>
      <c r="I261" s="43">
        <v>0</v>
      </c>
      <c r="J261" s="43">
        <v>0</v>
      </c>
      <c r="K261" s="43">
        <v>0</v>
      </c>
      <c r="L261" s="43">
        <v>0</v>
      </c>
      <c r="M261" s="43">
        <v>2</v>
      </c>
      <c r="N261" s="43">
        <v>2</v>
      </c>
      <c r="O261" s="43">
        <v>1</v>
      </c>
      <c r="P261" s="43">
        <v>9</v>
      </c>
      <c r="Q261" s="43">
        <v>0</v>
      </c>
      <c r="R261" s="43">
        <v>0</v>
      </c>
      <c r="S261" s="43">
        <v>0</v>
      </c>
      <c r="T261" s="43">
        <v>0</v>
      </c>
      <c r="U261" s="43">
        <v>0</v>
      </c>
      <c r="V261" s="43">
        <v>3</v>
      </c>
      <c r="W261" s="43">
        <v>0</v>
      </c>
      <c r="X261" s="43">
        <v>0</v>
      </c>
      <c r="Y261" s="43">
        <v>2</v>
      </c>
      <c r="Z261" s="43">
        <v>0</v>
      </c>
      <c r="AA261" s="43">
        <v>0</v>
      </c>
      <c r="AB261" s="43">
        <v>3</v>
      </c>
      <c r="AC261" s="43">
        <v>2</v>
      </c>
      <c r="AD261" s="43">
        <v>1</v>
      </c>
      <c r="AE261" s="43">
        <v>2</v>
      </c>
      <c r="AF261" s="43">
        <v>0</v>
      </c>
      <c r="AG261" s="43">
        <v>0</v>
      </c>
      <c r="AH261" s="43">
        <v>1</v>
      </c>
      <c r="AI261" s="43">
        <v>0</v>
      </c>
      <c r="AJ261" s="43">
        <v>0</v>
      </c>
      <c r="AK261" s="43">
        <v>0</v>
      </c>
      <c r="AL261" s="43">
        <v>0</v>
      </c>
      <c r="AM261" s="43">
        <v>0</v>
      </c>
      <c r="AN261" s="43">
        <v>0</v>
      </c>
    </row>
    <row r="262" spans="1:40" x14ac:dyDescent="0.2">
      <c r="A262">
        <v>251</v>
      </c>
      <c r="B262" s="97">
        <v>0.17361111111111099</v>
      </c>
      <c r="C262">
        <f t="shared" ca="1" si="9"/>
        <v>0</v>
      </c>
      <c r="D262">
        <f t="shared" si="10"/>
        <v>28</v>
      </c>
      <c r="E262">
        <f>IF(appliances!$D$46="YES",light_sim_data!B262,0)</f>
        <v>0</v>
      </c>
      <c r="F262">
        <f t="shared" si="11"/>
        <v>28</v>
      </c>
      <c r="H262" s="43">
        <v>0</v>
      </c>
      <c r="I262" s="43">
        <v>0</v>
      </c>
      <c r="J262" s="43">
        <v>0</v>
      </c>
      <c r="K262" s="43">
        <v>0</v>
      </c>
      <c r="L262" s="43">
        <v>0</v>
      </c>
      <c r="M262" s="43">
        <v>2</v>
      </c>
      <c r="N262" s="43">
        <v>2</v>
      </c>
      <c r="O262" s="43">
        <v>1</v>
      </c>
      <c r="P262" s="43">
        <v>9</v>
      </c>
      <c r="Q262" s="43">
        <v>0</v>
      </c>
      <c r="R262" s="43">
        <v>0</v>
      </c>
      <c r="S262" s="43">
        <v>0</v>
      </c>
      <c r="T262" s="43">
        <v>0</v>
      </c>
      <c r="U262" s="43">
        <v>0</v>
      </c>
      <c r="V262" s="43">
        <v>3</v>
      </c>
      <c r="W262" s="43">
        <v>0</v>
      </c>
      <c r="X262" s="43">
        <v>0</v>
      </c>
      <c r="Y262" s="43">
        <v>2</v>
      </c>
      <c r="Z262" s="43">
        <v>0</v>
      </c>
      <c r="AA262" s="43">
        <v>0</v>
      </c>
      <c r="AB262" s="43">
        <v>3</v>
      </c>
      <c r="AC262" s="43">
        <v>2</v>
      </c>
      <c r="AD262" s="43">
        <v>1</v>
      </c>
      <c r="AE262" s="43">
        <v>2</v>
      </c>
      <c r="AF262" s="43">
        <v>0</v>
      </c>
      <c r="AG262" s="43">
        <v>0</v>
      </c>
      <c r="AH262" s="43">
        <v>1</v>
      </c>
      <c r="AI262" s="43">
        <v>0</v>
      </c>
      <c r="AJ262" s="43">
        <v>0</v>
      </c>
      <c r="AK262" s="43">
        <v>0</v>
      </c>
      <c r="AL262" s="43">
        <v>0</v>
      </c>
      <c r="AM262" s="43">
        <v>0</v>
      </c>
      <c r="AN262" s="43">
        <v>0</v>
      </c>
    </row>
    <row r="263" spans="1:40" x14ac:dyDescent="0.2">
      <c r="A263">
        <v>252</v>
      </c>
      <c r="B263" s="97">
        <v>0.17430555555555599</v>
      </c>
      <c r="C263">
        <f t="shared" ca="1" si="9"/>
        <v>0</v>
      </c>
      <c r="D263">
        <f t="shared" si="10"/>
        <v>28</v>
      </c>
      <c r="E263">
        <f>IF(appliances!$D$46="YES",light_sim_data!B263,0)</f>
        <v>0</v>
      </c>
      <c r="F263">
        <f t="shared" si="11"/>
        <v>28</v>
      </c>
      <c r="H263" s="43">
        <v>0</v>
      </c>
      <c r="I263" s="43">
        <v>0</v>
      </c>
      <c r="J263" s="43">
        <v>0</v>
      </c>
      <c r="K263" s="43">
        <v>0</v>
      </c>
      <c r="L263" s="43">
        <v>0</v>
      </c>
      <c r="M263" s="43">
        <v>2</v>
      </c>
      <c r="N263" s="43">
        <v>2</v>
      </c>
      <c r="O263" s="43">
        <v>1</v>
      </c>
      <c r="P263" s="43">
        <v>9</v>
      </c>
      <c r="Q263" s="43">
        <v>0</v>
      </c>
      <c r="R263" s="43">
        <v>0</v>
      </c>
      <c r="S263" s="43">
        <v>0</v>
      </c>
      <c r="T263" s="43">
        <v>0</v>
      </c>
      <c r="U263" s="43">
        <v>0</v>
      </c>
      <c r="V263" s="43">
        <v>3</v>
      </c>
      <c r="W263" s="43">
        <v>0</v>
      </c>
      <c r="X263" s="43">
        <v>0</v>
      </c>
      <c r="Y263" s="43">
        <v>2</v>
      </c>
      <c r="Z263" s="43">
        <v>0</v>
      </c>
      <c r="AA263" s="43">
        <v>0</v>
      </c>
      <c r="AB263" s="43">
        <v>3</v>
      </c>
      <c r="AC263" s="43">
        <v>2</v>
      </c>
      <c r="AD263" s="43">
        <v>1</v>
      </c>
      <c r="AE263" s="43">
        <v>2</v>
      </c>
      <c r="AF263" s="43">
        <v>0</v>
      </c>
      <c r="AG263" s="43">
        <v>0</v>
      </c>
      <c r="AH263" s="43">
        <v>1</v>
      </c>
      <c r="AI263" s="43">
        <v>0</v>
      </c>
      <c r="AJ263" s="43">
        <v>0</v>
      </c>
      <c r="AK263" s="43">
        <v>0</v>
      </c>
      <c r="AL263" s="43">
        <v>0</v>
      </c>
      <c r="AM263" s="43">
        <v>0</v>
      </c>
      <c r="AN263" s="43">
        <v>0</v>
      </c>
    </row>
    <row r="264" spans="1:40" x14ac:dyDescent="0.2">
      <c r="A264">
        <v>253</v>
      </c>
      <c r="B264" s="97">
        <v>0.17499999999999999</v>
      </c>
      <c r="C264">
        <f t="shared" ca="1" si="9"/>
        <v>0</v>
      </c>
      <c r="D264">
        <f t="shared" si="10"/>
        <v>28</v>
      </c>
      <c r="E264">
        <f>IF(appliances!$D$46="YES",light_sim_data!B264,0)</f>
        <v>0</v>
      </c>
      <c r="F264">
        <f t="shared" si="11"/>
        <v>28</v>
      </c>
      <c r="H264" s="43">
        <v>0</v>
      </c>
      <c r="I264" s="43">
        <v>0</v>
      </c>
      <c r="J264" s="43">
        <v>0</v>
      </c>
      <c r="K264" s="43">
        <v>0</v>
      </c>
      <c r="L264" s="43">
        <v>0</v>
      </c>
      <c r="M264" s="43">
        <v>2</v>
      </c>
      <c r="N264" s="43">
        <v>2</v>
      </c>
      <c r="O264" s="43">
        <v>1</v>
      </c>
      <c r="P264" s="43">
        <v>9</v>
      </c>
      <c r="Q264" s="43">
        <v>0</v>
      </c>
      <c r="R264" s="43">
        <v>0</v>
      </c>
      <c r="S264" s="43">
        <v>0</v>
      </c>
      <c r="T264" s="43">
        <v>0</v>
      </c>
      <c r="U264" s="43">
        <v>0</v>
      </c>
      <c r="V264" s="43">
        <v>3</v>
      </c>
      <c r="W264" s="43">
        <v>0</v>
      </c>
      <c r="X264" s="43">
        <v>0</v>
      </c>
      <c r="Y264" s="43">
        <v>2</v>
      </c>
      <c r="Z264" s="43">
        <v>0</v>
      </c>
      <c r="AA264" s="43">
        <v>0</v>
      </c>
      <c r="AB264" s="43">
        <v>3</v>
      </c>
      <c r="AC264" s="43">
        <v>2</v>
      </c>
      <c r="AD264" s="43">
        <v>1</v>
      </c>
      <c r="AE264" s="43">
        <v>2</v>
      </c>
      <c r="AF264" s="43">
        <v>0</v>
      </c>
      <c r="AG264" s="43">
        <v>0</v>
      </c>
      <c r="AH264" s="43">
        <v>1</v>
      </c>
      <c r="AI264" s="43">
        <v>0</v>
      </c>
      <c r="AJ264" s="43">
        <v>0</v>
      </c>
      <c r="AK264" s="43">
        <v>0</v>
      </c>
      <c r="AL264" s="43">
        <v>0</v>
      </c>
      <c r="AM264" s="43">
        <v>0</v>
      </c>
      <c r="AN264" s="43">
        <v>0</v>
      </c>
    </row>
    <row r="265" spans="1:40" x14ac:dyDescent="0.2">
      <c r="A265">
        <v>254</v>
      </c>
      <c r="B265" s="97">
        <v>0.17569444444444399</v>
      </c>
      <c r="C265">
        <f t="shared" ca="1" si="9"/>
        <v>0</v>
      </c>
      <c r="D265">
        <f t="shared" si="10"/>
        <v>28</v>
      </c>
      <c r="E265">
        <f>IF(appliances!$D$46="YES",light_sim_data!B265,0)</f>
        <v>0</v>
      </c>
      <c r="F265">
        <f t="shared" si="11"/>
        <v>28</v>
      </c>
      <c r="H265" s="43">
        <v>0</v>
      </c>
      <c r="I265" s="43">
        <v>0</v>
      </c>
      <c r="J265" s="43">
        <v>0</v>
      </c>
      <c r="K265" s="43">
        <v>0</v>
      </c>
      <c r="L265" s="43">
        <v>0</v>
      </c>
      <c r="M265" s="43">
        <v>2</v>
      </c>
      <c r="N265" s="43">
        <v>2</v>
      </c>
      <c r="O265" s="43">
        <v>1</v>
      </c>
      <c r="P265" s="43">
        <v>9</v>
      </c>
      <c r="Q265" s="43">
        <v>0</v>
      </c>
      <c r="R265" s="43">
        <v>0</v>
      </c>
      <c r="S265" s="43">
        <v>0</v>
      </c>
      <c r="T265" s="43">
        <v>0</v>
      </c>
      <c r="U265" s="43">
        <v>0</v>
      </c>
      <c r="V265" s="43">
        <v>3</v>
      </c>
      <c r="W265" s="43">
        <v>0</v>
      </c>
      <c r="X265" s="43">
        <v>0</v>
      </c>
      <c r="Y265" s="43">
        <v>2</v>
      </c>
      <c r="Z265" s="43">
        <v>0</v>
      </c>
      <c r="AA265" s="43">
        <v>0</v>
      </c>
      <c r="AB265" s="43">
        <v>3</v>
      </c>
      <c r="AC265" s="43">
        <v>2</v>
      </c>
      <c r="AD265" s="43">
        <v>1</v>
      </c>
      <c r="AE265" s="43">
        <v>2</v>
      </c>
      <c r="AF265" s="43">
        <v>0</v>
      </c>
      <c r="AG265" s="43">
        <v>0</v>
      </c>
      <c r="AH265" s="43">
        <v>1</v>
      </c>
      <c r="AI265" s="43">
        <v>0</v>
      </c>
      <c r="AJ265" s="43">
        <v>0</v>
      </c>
      <c r="AK265" s="43">
        <v>0</v>
      </c>
      <c r="AL265" s="43">
        <v>0</v>
      </c>
      <c r="AM265" s="43">
        <v>0</v>
      </c>
      <c r="AN265" s="43">
        <v>0</v>
      </c>
    </row>
    <row r="266" spans="1:40" x14ac:dyDescent="0.2">
      <c r="A266">
        <v>255</v>
      </c>
      <c r="B266" s="97">
        <v>0.17638888888888901</v>
      </c>
      <c r="C266">
        <f t="shared" ca="1" si="9"/>
        <v>0</v>
      </c>
      <c r="D266">
        <f t="shared" si="10"/>
        <v>28</v>
      </c>
      <c r="E266">
        <f>IF(appliances!$D$46="YES",light_sim_data!B266,0)</f>
        <v>0</v>
      </c>
      <c r="F266">
        <f t="shared" si="11"/>
        <v>28</v>
      </c>
      <c r="H266" s="43">
        <v>0</v>
      </c>
      <c r="I266" s="43">
        <v>0</v>
      </c>
      <c r="J266" s="43">
        <v>0</v>
      </c>
      <c r="K266" s="43">
        <v>0</v>
      </c>
      <c r="L266" s="43">
        <v>0</v>
      </c>
      <c r="M266" s="43">
        <v>2</v>
      </c>
      <c r="N266" s="43">
        <v>2</v>
      </c>
      <c r="O266" s="43">
        <v>1</v>
      </c>
      <c r="P266" s="43">
        <v>9</v>
      </c>
      <c r="Q266" s="43">
        <v>0</v>
      </c>
      <c r="R266" s="43">
        <v>0</v>
      </c>
      <c r="S266" s="43">
        <v>0</v>
      </c>
      <c r="T266" s="43">
        <v>0</v>
      </c>
      <c r="U266" s="43">
        <v>0</v>
      </c>
      <c r="V266" s="43">
        <v>3</v>
      </c>
      <c r="W266" s="43">
        <v>0</v>
      </c>
      <c r="X266" s="43">
        <v>0</v>
      </c>
      <c r="Y266" s="43">
        <v>2</v>
      </c>
      <c r="Z266" s="43">
        <v>0</v>
      </c>
      <c r="AA266" s="43">
        <v>0</v>
      </c>
      <c r="AB266" s="43">
        <v>3</v>
      </c>
      <c r="AC266" s="43">
        <v>2</v>
      </c>
      <c r="AD266" s="43">
        <v>1</v>
      </c>
      <c r="AE266" s="43">
        <v>2</v>
      </c>
      <c r="AF266" s="43">
        <v>0</v>
      </c>
      <c r="AG266" s="43">
        <v>0</v>
      </c>
      <c r="AH266" s="43">
        <v>1</v>
      </c>
      <c r="AI266" s="43">
        <v>0</v>
      </c>
      <c r="AJ266" s="43">
        <v>0</v>
      </c>
      <c r="AK266" s="43">
        <v>0</v>
      </c>
      <c r="AL266" s="43">
        <v>0</v>
      </c>
      <c r="AM266" s="43">
        <v>0</v>
      </c>
      <c r="AN266" s="43">
        <v>0</v>
      </c>
    </row>
    <row r="267" spans="1:40" x14ac:dyDescent="0.2">
      <c r="A267">
        <v>256</v>
      </c>
      <c r="B267" s="97">
        <v>0.17708333333333301</v>
      </c>
      <c r="C267">
        <f t="shared" ca="1" si="9"/>
        <v>0</v>
      </c>
      <c r="D267">
        <f t="shared" si="10"/>
        <v>28</v>
      </c>
      <c r="E267">
        <f>IF(appliances!$D$46="YES",light_sim_data!B267,0)</f>
        <v>0</v>
      </c>
      <c r="F267">
        <f t="shared" si="11"/>
        <v>28</v>
      </c>
      <c r="H267" s="43">
        <v>0</v>
      </c>
      <c r="I267" s="43">
        <v>0</v>
      </c>
      <c r="J267" s="43">
        <v>0</v>
      </c>
      <c r="K267" s="43">
        <v>0</v>
      </c>
      <c r="L267" s="43">
        <v>0</v>
      </c>
      <c r="M267" s="43">
        <v>2</v>
      </c>
      <c r="N267" s="43">
        <v>2</v>
      </c>
      <c r="O267" s="43">
        <v>1</v>
      </c>
      <c r="P267" s="43">
        <v>9</v>
      </c>
      <c r="Q267" s="43">
        <v>0</v>
      </c>
      <c r="R267" s="43">
        <v>0</v>
      </c>
      <c r="S267" s="43">
        <v>0</v>
      </c>
      <c r="T267" s="43">
        <v>0</v>
      </c>
      <c r="U267" s="43">
        <v>0</v>
      </c>
      <c r="V267" s="43">
        <v>3</v>
      </c>
      <c r="W267" s="43">
        <v>0</v>
      </c>
      <c r="X267" s="43">
        <v>0</v>
      </c>
      <c r="Y267" s="43">
        <v>2</v>
      </c>
      <c r="Z267" s="43">
        <v>0</v>
      </c>
      <c r="AA267" s="43">
        <v>0</v>
      </c>
      <c r="AB267" s="43">
        <v>3</v>
      </c>
      <c r="AC267" s="43">
        <v>2</v>
      </c>
      <c r="AD267" s="43">
        <v>1</v>
      </c>
      <c r="AE267" s="43">
        <v>2</v>
      </c>
      <c r="AF267" s="43">
        <v>0</v>
      </c>
      <c r="AG267" s="43">
        <v>0</v>
      </c>
      <c r="AH267" s="43">
        <v>1</v>
      </c>
      <c r="AI267" s="43">
        <v>0</v>
      </c>
      <c r="AJ267" s="43">
        <v>0</v>
      </c>
      <c r="AK267" s="43">
        <v>0</v>
      </c>
      <c r="AL267" s="43">
        <v>0</v>
      </c>
      <c r="AM267" s="43">
        <v>0</v>
      </c>
      <c r="AN267" s="43">
        <v>0</v>
      </c>
    </row>
    <row r="268" spans="1:40" x14ac:dyDescent="0.2">
      <c r="A268">
        <v>257</v>
      </c>
      <c r="B268" s="97">
        <v>0.17777777777777801</v>
      </c>
      <c r="C268">
        <f t="shared" ca="1" si="9"/>
        <v>0</v>
      </c>
      <c r="D268">
        <f t="shared" si="10"/>
        <v>28</v>
      </c>
      <c r="E268">
        <f>IF(appliances!$D$46="YES",light_sim_data!B268,0)</f>
        <v>0</v>
      </c>
      <c r="F268">
        <f t="shared" si="11"/>
        <v>28</v>
      </c>
      <c r="H268" s="43">
        <v>0</v>
      </c>
      <c r="I268" s="43">
        <v>0</v>
      </c>
      <c r="J268" s="43">
        <v>0</v>
      </c>
      <c r="K268" s="43">
        <v>0</v>
      </c>
      <c r="L268" s="43">
        <v>0</v>
      </c>
      <c r="M268" s="43">
        <v>2</v>
      </c>
      <c r="N268" s="43">
        <v>2</v>
      </c>
      <c r="O268" s="43">
        <v>1</v>
      </c>
      <c r="P268" s="43">
        <v>9</v>
      </c>
      <c r="Q268" s="43">
        <v>0</v>
      </c>
      <c r="R268" s="43">
        <v>0</v>
      </c>
      <c r="S268" s="43">
        <v>0</v>
      </c>
      <c r="T268" s="43">
        <v>0</v>
      </c>
      <c r="U268" s="43">
        <v>0</v>
      </c>
      <c r="V268" s="43">
        <v>3</v>
      </c>
      <c r="W268" s="43">
        <v>0</v>
      </c>
      <c r="X268" s="43">
        <v>0</v>
      </c>
      <c r="Y268" s="43">
        <v>2</v>
      </c>
      <c r="Z268" s="43">
        <v>0</v>
      </c>
      <c r="AA268" s="43">
        <v>0</v>
      </c>
      <c r="AB268" s="43">
        <v>3</v>
      </c>
      <c r="AC268" s="43">
        <v>2</v>
      </c>
      <c r="AD268" s="43">
        <v>1</v>
      </c>
      <c r="AE268" s="43">
        <v>2</v>
      </c>
      <c r="AF268" s="43">
        <v>0</v>
      </c>
      <c r="AG268" s="43">
        <v>0</v>
      </c>
      <c r="AH268" s="43">
        <v>1</v>
      </c>
      <c r="AI268" s="43">
        <v>0</v>
      </c>
      <c r="AJ268" s="43">
        <v>0</v>
      </c>
      <c r="AK268" s="43">
        <v>0</v>
      </c>
      <c r="AL268" s="43">
        <v>0</v>
      </c>
      <c r="AM268" s="43">
        <v>0</v>
      </c>
      <c r="AN268" s="43">
        <v>0</v>
      </c>
    </row>
    <row r="269" spans="1:40" x14ac:dyDescent="0.2">
      <c r="A269">
        <v>258</v>
      </c>
      <c r="B269" s="97">
        <v>0.178472222222222</v>
      </c>
      <c r="C269">
        <f t="shared" ref="C269:C332" ca="1" si="12">INDIRECT("occ_sim_data!C"&amp;(ROUNDDOWN((A269-1)/10,0)+11))</f>
        <v>0</v>
      </c>
      <c r="D269">
        <f t="shared" ref="D269:D332" si="13">E269+F269</f>
        <v>28</v>
      </c>
      <c r="E269">
        <f>IF(appliances!$D$46="YES",light_sim_data!B269,0)</f>
        <v>0</v>
      </c>
      <c r="F269">
        <f t="shared" ref="F269:F332" si="14">SUM(H269:AN269)</f>
        <v>28</v>
      </c>
      <c r="H269" s="43">
        <v>0</v>
      </c>
      <c r="I269" s="43">
        <v>0</v>
      </c>
      <c r="J269" s="43">
        <v>0</v>
      </c>
      <c r="K269" s="43">
        <v>0</v>
      </c>
      <c r="L269" s="43">
        <v>0</v>
      </c>
      <c r="M269" s="43">
        <v>2</v>
      </c>
      <c r="N269" s="43">
        <v>2</v>
      </c>
      <c r="O269" s="43">
        <v>1</v>
      </c>
      <c r="P269" s="43">
        <v>9</v>
      </c>
      <c r="Q269" s="43">
        <v>0</v>
      </c>
      <c r="R269" s="43">
        <v>0</v>
      </c>
      <c r="S269" s="43">
        <v>0</v>
      </c>
      <c r="T269" s="43">
        <v>0</v>
      </c>
      <c r="U269" s="43">
        <v>0</v>
      </c>
      <c r="V269" s="43">
        <v>3</v>
      </c>
      <c r="W269" s="43">
        <v>0</v>
      </c>
      <c r="X269" s="43">
        <v>0</v>
      </c>
      <c r="Y269" s="43">
        <v>2</v>
      </c>
      <c r="Z269" s="43">
        <v>0</v>
      </c>
      <c r="AA269" s="43">
        <v>0</v>
      </c>
      <c r="AB269" s="43">
        <v>3</v>
      </c>
      <c r="AC269" s="43">
        <v>2</v>
      </c>
      <c r="AD269" s="43">
        <v>1</v>
      </c>
      <c r="AE269" s="43">
        <v>2</v>
      </c>
      <c r="AF269" s="43">
        <v>0</v>
      </c>
      <c r="AG269" s="43">
        <v>0</v>
      </c>
      <c r="AH269" s="43">
        <v>1</v>
      </c>
      <c r="AI269" s="43">
        <v>0</v>
      </c>
      <c r="AJ269" s="43">
        <v>0</v>
      </c>
      <c r="AK269" s="43">
        <v>0</v>
      </c>
      <c r="AL269" s="43">
        <v>0</v>
      </c>
      <c r="AM269" s="43">
        <v>0</v>
      </c>
      <c r="AN269" s="43">
        <v>0</v>
      </c>
    </row>
    <row r="270" spans="1:40" x14ac:dyDescent="0.2">
      <c r="A270">
        <v>259</v>
      </c>
      <c r="B270" s="97">
        <v>0.179166666666667</v>
      </c>
      <c r="C270">
        <f t="shared" ca="1" si="12"/>
        <v>0</v>
      </c>
      <c r="D270">
        <f t="shared" si="13"/>
        <v>28</v>
      </c>
      <c r="E270">
        <f>IF(appliances!$D$46="YES",light_sim_data!B270,0)</f>
        <v>0</v>
      </c>
      <c r="F270">
        <f t="shared" si="14"/>
        <v>28</v>
      </c>
      <c r="H270" s="43">
        <v>0</v>
      </c>
      <c r="I270" s="43">
        <v>0</v>
      </c>
      <c r="J270" s="43">
        <v>0</v>
      </c>
      <c r="K270" s="43">
        <v>0</v>
      </c>
      <c r="L270" s="43">
        <v>0</v>
      </c>
      <c r="M270" s="43">
        <v>2</v>
      </c>
      <c r="N270" s="43">
        <v>2</v>
      </c>
      <c r="O270" s="43">
        <v>1</v>
      </c>
      <c r="P270" s="43">
        <v>9</v>
      </c>
      <c r="Q270" s="43">
        <v>0</v>
      </c>
      <c r="R270" s="43">
        <v>0</v>
      </c>
      <c r="S270" s="43">
        <v>0</v>
      </c>
      <c r="T270" s="43">
        <v>0</v>
      </c>
      <c r="U270" s="43">
        <v>0</v>
      </c>
      <c r="V270" s="43">
        <v>3</v>
      </c>
      <c r="W270" s="43">
        <v>0</v>
      </c>
      <c r="X270" s="43">
        <v>0</v>
      </c>
      <c r="Y270" s="43">
        <v>2</v>
      </c>
      <c r="Z270" s="43">
        <v>0</v>
      </c>
      <c r="AA270" s="43">
        <v>0</v>
      </c>
      <c r="AB270" s="43">
        <v>3</v>
      </c>
      <c r="AC270" s="43">
        <v>2</v>
      </c>
      <c r="AD270" s="43">
        <v>1</v>
      </c>
      <c r="AE270" s="43">
        <v>2</v>
      </c>
      <c r="AF270" s="43">
        <v>0</v>
      </c>
      <c r="AG270" s="43">
        <v>0</v>
      </c>
      <c r="AH270" s="43">
        <v>1</v>
      </c>
      <c r="AI270" s="43">
        <v>0</v>
      </c>
      <c r="AJ270" s="43">
        <v>0</v>
      </c>
      <c r="AK270" s="43">
        <v>0</v>
      </c>
      <c r="AL270" s="43">
        <v>0</v>
      </c>
      <c r="AM270" s="43">
        <v>0</v>
      </c>
      <c r="AN270" s="43">
        <v>0</v>
      </c>
    </row>
    <row r="271" spans="1:40" x14ac:dyDescent="0.2">
      <c r="A271">
        <v>260</v>
      </c>
      <c r="B271" s="97">
        <v>0.179861111111111</v>
      </c>
      <c r="C271">
        <f t="shared" ca="1" si="12"/>
        <v>0</v>
      </c>
      <c r="D271">
        <f t="shared" si="13"/>
        <v>28</v>
      </c>
      <c r="E271">
        <f>IF(appliances!$D$46="YES",light_sim_data!B271,0)</f>
        <v>0</v>
      </c>
      <c r="F271">
        <f t="shared" si="14"/>
        <v>28</v>
      </c>
      <c r="H271" s="43">
        <v>0</v>
      </c>
      <c r="I271" s="43">
        <v>0</v>
      </c>
      <c r="J271" s="43">
        <v>0</v>
      </c>
      <c r="K271" s="43">
        <v>0</v>
      </c>
      <c r="L271" s="43">
        <v>0</v>
      </c>
      <c r="M271" s="43">
        <v>2</v>
      </c>
      <c r="N271" s="43">
        <v>2</v>
      </c>
      <c r="O271" s="43">
        <v>1</v>
      </c>
      <c r="P271" s="43">
        <v>9</v>
      </c>
      <c r="Q271" s="43">
        <v>0</v>
      </c>
      <c r="R271" s="43">
        <v>0</v>
      </c>
      <c r="S271" s="43">
        <v>0</v>
      </c>
      <c r="T271" s="43">
        <v>0</v>
      </c>
      <c r="U271" s="43">
        <v>0</v>
      </c>
      <c r="V271" s="43">
        <v>3</v>
      </c>
      <c r="W271" s="43">
        <v>0</v>
      </c>
      <c r="X271" s="43">
        <v>0</v>
      </c>
      <c r="Y271" s="43">
        <v>2</v>
      </c>
      <c r="Z271" s="43">
        <v>0</v>
      </c>
      <c r="AA271" s="43">
        <v>0</v>
      </c>
      <c r="AB271" s="43">
        <v>3</v>
      </c>
      <c r="AC271" s="43">
        <v>2</v>
      </c>
      <c r="AD271" s="43">
        <v>1</v>
      </c>
      <c r="AE271" s="43">
        <v>2</v>
      </c>
      <c r="AF271" s="43">
        <v>0</v>
      </c>
      <c r="AG271" s="43">
        <v>0</v>
      </c>
      <c r="AH271" s="43">
        <v>1</v>
      </c>
      <c r="AI271" s="43">
        <v>0</v>
      </c>
      <c r="AJ271" s="43">
        <v>0</v>
      </c>
      <c r="AK271" s="43">
        <v>0</v>
      </c>
      <c r="AL271" s="43">
        <v>0</v>
      </c>
      <c r="AM271" s="43">
        <v>0</v>
      </c>
      <c r="AN271" s="43">
        <v>0</v>
      </c>
    </row>
    <row r="272" spans="1:40" x14ac:dyDescent="0.2">
      <c r="A272">
        <v>261</v>
      </c>
      <c r="B272" s="97">
        <v>0.180555555555556</v>
      </c>
      <c r="C272">
        <f t="shared" ca="1" si="12"/>
        <v>0</v>
      </c>
      <c r="D272">
        <f t="shared" si="13"/>
        <v>28</v>
      </c>
      <c r="E272">
        <f>IF(appliances!$D$46="YES",light_sim_data!B272,0)</f>
        <v>0</v>
      </c>
      <c r="F272">
        <f t="shared" si="14"/>
        <v>28</v>
      </c>
      <c r="H272" s="43">
        <v>0</v>
      </c>
      <c r="I272" s="43">
        <v>0</v>
      </c>
      <c r="J272" s="43">
        <v>0</v>
      </c>
      <c r="K272" s="43">
        <v>0</v>
      </c>
      <c r="L272" s="43">
        <v>0</v>
      </c>
      <c r="M272" s="43">
        <v>2</v>
      </c>
      <c r="N272" s="43">
        <v>2</v>
      </c>
      <c r="O272" s="43">
        <v>1</v>
      </c>
      <c r="P272" s="43">
        <v>9</v>
      </c>
      <c r="Q272" s="43">
        <v>0</v>
      </c>
      <c r="R272" s="43">
        <v>0</v>
      </c>
      <c r="S272" s="43">
        <v>0</v>
      </c>
      <c r="T272" s="43">
        <v>0</v>
      </c>
      <c r="U272" s="43">
        <v>0</v>
      </c>
      <c r="V272" s="43">
        <v>3</v>
      </c>
      <c r="W272" s="43">
        <v>0</v>
      </c>
      <c r="X272" s="43">
        <v>0</v>
      </c>
      <c r="Y272" s="43">
        <v>2</v>
      </c>
      <c r="Z272" s="43">
        <v>0</v>
      </c>
      <c r="AA272" s="43">
        <v>0</v>
      </c>
      <c r="AB272" s="43">
        <v>3</v>
      </c>
      <c r="AC272" s="43">
        <v>2</v>
      </c>
      <c r="AD272" s="43">
        <v>1</v>
      </c>
      <c r="AE272" s="43">
        <v>2</v>
      </c>
      <c r="AF272" s="43">
        <v>0</v>
      </c>
      <c r="AG272" s="43">
        <v>0</v>
      </c>
      <c r="AH272" s="43">
        <v>1</v>
      </c>
      <c r="AI272" s="43">
        <v>0</v>
      </c>
      <c r="AJ272" s="43">
        <v>0</v>
      </c>
      <c r="AK272" s="43">
        <v>0</v>
      </c>
      <c r="AL272" s="43">
        <v>0</v>
      </c>
      <c r="AM272" s="43">
        <v>0</v>
      </c>
      <c r="AN272" s="43">
        <v>0</v>
      </c>
    </row>
    <row r="273" spans="1:40" x14ac:dyDescent="0.2">
      <c r="A273">
        <v>262</v>
      </c>
      <c r="B273" s="97">
        <v>0.18124999999999999</v>
      </c>
      <c r="C273">
        <f t="shared" ca="1" si="12"/>
        <v>0</v>
      </c>
      <c r="D273">
        <f t="shared" si="13"/>
        <v>187</v>
      </c>
      <c r="E273">
        <f>IF(appliances!$D$46="YES",light_sim_data!B273,0)</f>
        <v>0</v>
      </c>
      <c r="F273">
        <f t="shared" si="14"/>
        <v>187</v>
      </c>
      <c r="H273" s="43">
        <v>159</v>
      </c>
      <c r="I273" s="43">
        <v>0</v>
      </c>
      <c r="J273" s="43">
        <v>0</v>
      </c>
      <c r="K273" s="43">
        <v>0</v>
      </c>
      <c r="L273" s="43">
        <v>0</v>
      </c>
      <c r="M273" s="43">
        <v>2</v>
      </c>
      <c r="N273" s="43">
        <v>2</v>
      </c>
      <c r="O273" s="43">
        <v>1</v>
      </c>
      <c r="P273" s="43">
        <v>9</v>
      </c>
      <c r="Q273" s="43">
        <v>0</v>
      </c>
      <c r="R273" s="43">
        <v>0</v>
      </c>
      <c r="S273" s="43">
        <v>0</v>
      </c>
      <c r="T273" s="43">
        <v>0</v>
      </c>
      <c r="U273" s="43">
        <v>0</v>
      </c>
      <c r="V273" s="43">
        <v>3</v>
      </c>
      <c r="W273" s="43">
        <v>0</v>
      </c>
      <c r="X273" s="43">
        <v>0</v>
      </c>
      <c r="Y273" s="43">
        <v>2</v>
      </c>
      <c r="Z273" s="43">
        <v>0</v>
      </c>
      <c r="AA273" s="43">
        <v>0</v>
      </c>
      <c r="AB273" s="43">
        <v>3</v>
      </c>
      <c r="AC273" s="43">
        <v>2</v>
      </c>
      <c r="AD273" s="43">
        <v>1</v>
      </c>
      <c r="AE273" s="43">
        <v>2</v>
      </c>
      <c r="AF273" s="43">
        <v>0</v>
      </c>
      <c r="AG273" s="43">
        <v>0</v>
      </c>
      <c r="AH273" s="43">
        <v>1</v>
      </c>
      <c r="AI273" s="43">
        <v>0</v>
      </c>
      <c r="AJ273" s="43">
        <v>0</v>
      </c>
      <c r="AK273" s="43">
        <v>0</v>
      </c>
      <c r="AL273" s="43">
        <v>0</v>
      </c>
      <c r="AM273" s="43">
        <v>0</v>
      </c>
      <c r="AN273" s="43">
        <v>0</v>
      </c>
    </row>
    <row r="274" spans="1:40" x14ac:dyDescent="0.2">
      <c r="A274">
        <v>263</v>
      </c>
      <c r="B274" s="97">
        <v>0.18194444444444399</v>
      </c>
      <c r="C274">
        <f t="shared" ca="1" si="12"/>
        <v>0</v>
      </c>
      <c r="D274">
        <f t="shared" si="13"/>
        <v>187</v>
      </c>
      <c r="E274">
        <f>IF(appliances!$D$46="YES",light_sim_data!B274,0)</f>
        <v>0</v>
      </c>
      <c r="F274">
        <f t="shared" si="14"/>
        <v>187</v>
      </c>
      <c r="H274" s="43">
        <v>159</v>
      </c>
      <c r="I274" s="43">
        <v>0</v>
      </c>
      <c r="J274" s="43">
        <v>0</v>
      </c>
      <c r="K274" s="43">
        <v>0</v>
      </c>
      <c r="L274" s="43">
        <v>0</v>
      </c>
      <c r="M274" s="43">
        <v>2</v>
      </c>
      <c r="N274" s="43">
        <v>2</v>
      </c>
      <c r="O274" s="43">
        <v>1</v>
      </c>
      <c r="P274" s="43">
        <v>9</v>
      </c>
      <c r="Q274" s="43">
        <v>0</v>
      </c>
      <c r="R274" s="43">
        <v>0</v>
      </c>
      <c r="S274" s="43">
        <v>0</v>
      </c>
      <c r="T274" s="43">
        <v>0</v>
      </c>
      <c r="U274" s="43">
        <v>0</v>
      </c>
      <c r="V274" s="43">
        <v>3</v>
      </c>
      <c r="W274" s="43">
        <v>0</v>
      </c>
      <c r="X274" s="43">
        <v>0</v>
      </c>
      <c r="Y274" s="43">
        <v>2</v>
      </c>
      <c r="Z274" s="43">
        <v>0</v>
      </c>
      <c r="AA274" s="43">
        <v>0</v>
      </c>
      <c r="AB274" s="43">
        <v>3</v>
      </c>
      <c r="AC274" s="43">
        <v>2</v>
      </c>
      <c r="AD274" s="43">
        <v>1</v>
      </c>
      <c r="AE274" s="43">
        <v>2</v>
      </c>
      <c r="AF274" s="43">
        <v>0</v>
      </c>
      <c r="AG274" s="43">
        <v>0</v>
      </c>
      <c r="AH274" s="43">
        <v>1</v>
      </c>
      <c r="AI274" s="43">
        <v>0</v>
      </c>
      <c r="AJ274" s="43">
        <v>0</v>
      </c>
      <c r="AK274" s="43">
        <v>0</v>
      </c>
      <c r="AL274" s="43">
        <v>0</v>
      </c>
      <c r="AM274" s="43">
        <v>0</v>
      </c>
      <c r="AN274" s="43">
        <v>0</v>
      </c>
    </row>
    <row r="275" spans="1:40" x14ac:dyDescent="0.2">
      <c r="A275">
        <v>264</v>
      </c>
      <c r="B275" s="97">
        <v>0.18263888888888899</v>
      </c>
      <c r="C275">
        <f t="shared" ca="1" si="12"/>
        <v>0</v>
      </c>
      <c r="D275">
        <f t="shared" si="13"/>
        <v>187</v>
      </c>
      <c r="E275">
        <f>IF(appliances!$D$46="YES",light_sim_data!B275,0)</f>
        <v>0</v>
      </c>
      <c r="F275">
        <f t="shared" si="14"/>
        <v>187</v>
      </c>
      <c r="H275" s="43">
        <v>159</v>
      </c>
      <c r="I275" s="43">
        <v>0</v>
      </c>
      <c r="J275" s="43">
        <v>0</v>
      </c>
      <c r="K275" s="43">
        <v>0</v>
      </c>
      <c r="L275" s="43">
        <v>0</v>
      </c>
      <c r="M275" s="43">
        <v>2</v>
      </c>
      <c r="N275" s="43">
        <v>2</v>
      </c>
      <c r="O275" s="43">
        <v>1</v>
      </c>
      <c r="P275" s="43">
        <v>9</v>
      </c>
      <c r="Q275" s="43">
        <v>0</v>
      </c>
      <c r="R275" s="43">
        <v>0</v>
      </c>
      <c r="S275" s="43">
        <v>0</v>
      </c>
      <c r="T275" s="43">
        <v>0</v>
      </c>
      <c r="U275" s="43">
        <v>0</v>
      </c>
      <c r="V275" s="43">
        <v>3</v>
      </c>
      <c r="W275" s="43">
        <v>0</v>
      </c>
      <c r="X275" s="43">
        <v>0</v>
      </c>
      <c r="Y275" s="43">
        <v>2</v>
      </c>
      <c r="Z275" s="43">
        <v>0</v>
      </c>
      <c r="AA275" s="43">
        <v>0</v>
      </c>
      <c r="AB275" s="43">
        <v>3</v>
      </c>
      <c r="AC275" s="43">
        <v>2</v>
      </c>
      <c r="AD275" s="43">
        <v>1</v>
      </c>
      <c r="AE275" s="43">
        <v>2</v>
      </c>
      <c r="AF275" s="43">
        <v>0</v>
      </c>
      <c r="AG275" s="43">
        <v>0</v>
      </c>
      <c r="AH275" s="43">
        <v>1</v>
      </c>
      <c r="AI275" s="43">
        <v>0</v>
      </c>
      <c r="AJ275" s="43">
        <v>0</v>
      </c>
      <c r="AK275" s="43">
        <v>0</v>
      </c>
      <c r="AL275" s="43">
        <v>0</v>
      </c>
      <c r="AM275" s="43">
        <v>0</v>
      </c>
      <c r="AN275" s="43">
        <v>0</v>
      </c>
    </row>
    <row r="276" spans="1:40" x14ac:dyDescent="0.2">
      <c r="A276">
        <v>265</v>
      </c>
      <c r="B276" s="97">
        <v>0.18333333333333299</v>
      </c>
      <c r="C276">
        <f t="shared" ca="1" si="12"/>
        <v>0</v>
      </c>
      <c r="D276">
        <f t="shared" si="13"/>
        <v>187</v>
      </c>
      <c r="E276">
        <f>IF(appliances!$D$46="YES",light_sim_data!B276,0)</f>
        <v>0</v>
      </c>
      <c r="F276">
        <f t="shared" si="14"/>
        <v>187</v>
      </c>
      <c r="H276" s="43">
        <v>159</v>
      </c>
      <c r="I276" s="43">
        <v>0</v>
      </c>
      <c r="J276" s="43">
        <v>0</v>
      </c>
      <c r="K276" s="43">
        <v>0</v>
      </c>
      <c r="L276" s="43">
        <v>0</v>
      </c>
      <c r="M276" s="43">
        <v>2</v>
      </c>
      <c r="N276" s="43">
        <v>2</v>
      </c>
      <c r="O276" s="43">
        <v>1</v>
      </c>
      <c r="P276" s="43">
        <v>9</v>
      </c>
      <c r="Q276" s="43">
        <v>0</v>
      </c>
      <c r="R276" s="43">
        <v>0</v>
      </c>
      <c r="S276" s="43">
        <v>0</v>
      </c>
      <c r="T276" s="43">
        <v>0</v>
      </c>
      <c r="U276" s="43">
        <v>0</v>
      </c>
      <c r="V276" s="43">
        <v>3</v>
      </c>
      <c r="W276" s="43">
        <v>0</v>
      </c>
      <c r="X276" s="43">
        <v>0</v>
      </c>
      <c r="Y276" s="43">
        <v>2</v>
      </c>
      <c r="Z276" s="43">
        <v>0</v>
      </c>
      <c r="AA276" s="43">
        <v>0</v>
      </c>
      <c r="AB276" s="43">
        <v>3</v>
      </c>
      <c r="AC276" s="43">
        <v>2</v>
      </c>
      <c r="AD276" s="43">
        <v>1</v>
      </c>
      <c r="AE276" s="43">
        <v>2</v>
      </c>
      <c r="AF276" s="43">
        <v>0</v>
      </c>
      <c r="AG276" s="43">
        <v>0</v>
      </c>
      <c r="AH276" s="43">
        <v>1</v>
      </c>
      <c r="AI276" s="43">
        <v>0</v>
      </c>
      <c r="AJ276" s="43">
        <v>0</v>
      </c>
      <c r="AK276" s="43">
        <v>0</v>
      </c>
      <c r="AL276" s="43">
        <v>0</v>
      </c>
      <c r="AM276" s="43">
        <v>0</v>
      </c>
      <c r="AN276" s="43">
        <v>0</v>
      </c>
    </row>
    <row r="277" spans="1:40" x14ac:dyDescent="0.2">
      <c r="A277">
        <v>266</v>
      </c>
      <c r="B277" s="97">
        <v>0.18402777777777801</v>
      </c>
      <c r="C277">
        <f t="shared" ca="1" si="12"/>
        <v>0</v>
      </c>
      <c r="D277">
        <f t="shared" si="13"/>
        <v>187</v>
      </c>
      <c r="E277">
        <f>IF(appliances!$D$46="YES",light_sim_data!B277,0)</f>
        <v>0</v>
      </c>
      <c r="F277">
        <f t="shared" si="14"/>
        <v>187</v>
      </c>
      <c r="H277" s="43">
        <v>159</v>
      </c>
      <c r="I277" s="43">
        <v>0</v>
      </c>
      <c r="J277" s="43">
        <v>0</v>
      </c>
      <c r="K277" s="43">
        <v>0</v>
      </c>
      <c r="L277" s="43">
        <v>0</v>
      </c>
      <c r="M277" s="43">
        <v>2</v>
      </c>
      <c r="N277" s="43">
        <v>2</v>
      </c>
      <c r="O277" s="43">
        <v>1</v>
      </c>
      <c r="P277" s="43">
        <v>9</v>
      </c>
      <c r="Q277" s="43">
        <v>0</v>
      </c>
      <c r="R277" s="43">
        <v>0</v>
      </c>
      <c r="S277" s="43">
        <v>0</v>
      </c>
      <c r="T277" s="43">
        <v>0</v>
      </c>
      <c r="U277" s="43">
        <v>0</v>
      </c>
      <c r="V277" s="43">
        <v>3</v>
      </c>
      <c r="W277" s="43">
        <v>0</v>
      </c>
      <c r="X277" s="43">
        <v>0</v>
      </c>
      <c r="Y277" s="43">
        <v>2</v>
      </c>
      <c r="Z277" s="43">
        <v>0</v>
      </c>
      <c r="AA277" s="43">
        <v>0</v>
      </c>
      <c r="AB277" s="43">
        <v>3</v>
      </c>
      <c r="AC277" s="43">
        <v>2</v>
      </c>
      <c r="AD277" s="43">
        <v>1</v>
      </c>
      <c r="AE277" s="43">
        <v>2</v>
      </c>
      <c r="AF277" s="43">
        <v>0</v>
      </c>
      <c r="AG277" s="43">
        <v>0</v>
      </c>
      <c r="AH277" s="43">
        <v>1</v>
      </c>
      <c r="AI277" s="43">
        <v>0</v>
      </c>
      <c r="AJ277" s="43">
        <v>0</v>
      </c>
      <c r="AK277" s="43">
        <v>0</v>
      </c>
      <c r="AL277" s="43">
        <v>0</v>
      </c>
      <c r="AM277" s="43">
        <v>0</v>
      </c>
      <c r="AN277" s="43">
        <v>0</v>
      </c>
    </row>
    <row r="278" spans="1:40" x14ac:dyDescent="0.2">
      <c r="A278">
        <v>267</v>
      </c>
      <c r="B278" s="97">
        <v>0.18472222222222201</v>
      </c>
      <c r="C278">
        <f t="shared" ca="1" si="12"/>
        <v>0</v>
      </c>
      <c r="D278">
        <f t="shared" si="13"/>
        <v>187</v>
      </c>
      <c r="E278">
        <f>IF(appliances!$D$46="YES",light_sim_data!B278,0)</f>
        <v>0</v>
      </c>
      <c r="F278">
        <f t="shared" si="14"/>
        <v>187</v>
      </c>
      <c r="H278" s="43">
        <v>159</v>
      </c>
      <c r="I278" s="43">
        <v>0</v>
      </c>
      <c r="J278" s="43">
        <v>0</v>
      </c>
      <c r="K278" s="43">
        <v>0</v>
      </c>
      <c r="L278" s="43">
        <v>0</v>
      </c>
      <c r="M278" s="43">
        <v>2</v>
      </c>
      <c r="N278" s="43">
        <v>2</v>
      </c>
      <c r="O278" s="43">
        <v>1</v>
      </c>
      <c r="P278" s="43">
        <v>9</v>
      </c>
      <c r="Q278" s="43">
        <v>0</v>
      </c>
      <c r="R278" s="43">
        <v>0</v>
      </c>
      <c r="S278" s="43">
        <v>0</v>
      </c>
      <c r="T278" s="43">
        <v>0</v>
      </c>
      <c r="U278" s="43">
        <v>0</v>
      </c>
      <c r="V278" s="43">
        <v>3</v>
      </c>
      <c r="W278" s="43">
        <v>0</v>
      </c>
      <c r="X278" s="43">
        <v>0</v>
      </c>
      <c r="Y278" s="43">
        <v>2</v>
      </c>
      <c r="Z278" s="43">
        <v>0</v>
      </c>
      <c r="AA278" s="43">
        <v>0</v>
      </c>
      <c r="AB278" s="43">
        <v>3</v>
      </c>
      <c r="AC278" s="43">
        <v>2</v>
      </c>
      <c r="AD278" s="43">
        <v>1</v>
      </c>
      <c r="AE278" s="43">
        <v>2</v>
      </c>
      <c r="AF278" s="43">
        <v>0</v>
      </c>
      <c r="AG278" s="43">
        <v>0</v>
      </c>
      <c r="AH278" s="43">
        <v>1</v>
      </c>
      <c r="AI278" s="43">
        <v>0</v>
      </c>
      <c r="AJ278" s="43">
        <v>0</v>
      </c>
      <c r="AK278" s="43">
        <v>0</v>
      </c>
      <c r="AL278" s="43">
        <v>0</v>
      </c>
      <c r="AM278" s="43">
        <v>0</v>
      </c>
      <c r="AN278" s="43">
        <v>0</v>
      </c>
    </row>
    <row r="279" spans="1:40" x14ac:dyDescent="0.2">
      <c r="A279">
        <v>268</v>
      </c>
      <c r="B279" s="97">
        <v>0.18541666666666701</v>
      </c>
      <c r="C279">
        <f t="shared" ca="1" si="12"/>
        <v>0</v>
      </c>
      <c r="D279">
        <f t="shared" si="13"/>
        <v>187</v>
      </c>
      <c r="E279">
        <f>IF(appliances!$D$46="YES",light_sim_data!B279,0)</f>
        <v>0</v>
      </c>
      <c r="F279">
        <f t="shared" si="14"/>
        <v>187</v>
      </c>
      <c r="H279" s="43">
        <v>159</v>
      </c>
      <c r="I279" s="43">
        <v>0</v>
      </c>
      <c r="J279" s="43">
        <v>0</v>
      </c>
      <c r="K279" s="43">
        <v>0</v>
      </c>
      <c r="L279" s="43">
        <v>0</v>
      </c>
      <c r="M279" s="43">
        <v>2</v>
      </c>
      <c r="N279" s="43">
        <v>2</v>
      </c>
      <c r="O279" s="43">
        <v>1</v>
      </c>
      <c r="P279" s="43">
        <v>9</v>
      </c>
      <c r="Q279" s="43">
        <v>0</v>
      </c>
      <c r="R279" s="43">
        <v>0</v>
      </c>
      <c r="S279" s="43">
        <v>0</v>
      </c>
      <c r="T279" s="43">
        <v>0</v>
      </c>
      <c r="U279" s="43">
        <v>0</v>
      </c>
      <c r="V279" s="43">
        <v>3</v>
      </c>
      <c r="W279" s="43">
        <v>0</v>
      </c>
      <c r="X279" s="43">
        <v>0</v>
      </c>
      <c r="Y279" s="43">
        <v>2</v>
      </c>
      <c r="Z279" s="43">
        <v>0</v>
      </c>
      <c r="AA279" s="43">
        <v>0</v>
      </c>
      <c r="AB279" s="43">
        <v>3</v>
      </c>
      <c r="AC279" s="43">
        <v>2</v>
      </c>
      <c r="AD279" s="43">
        <v>1</v>
      </c>
      <c r="AE279" s="43">
        <v>2</v>
      </c>
      <c r="AF279" s="43">
        <v>0</v>
      </c>
      <c r="AG279" s="43">
        <v>0</v>
      </c>
      <c r="AH279" s="43">
        <v>1</v>
      </c>
      <c r="AI279" s="43">
        <v>0</v>
      </c>
      <c r="AJ279" s="43">
        <v>0</v>
      </c>
      <c r="AK279" s="43">
        <v>0</v>
      </c>
      <c r="AL279" s="43">
        <v>0</v>
      </c>
      <c r="AM279" s="43">
        <v>0</v>
      </c>
      <c r="AN279" s="43">
        <v>0</v>
      </c>
    </row>
    <row r="280" spans="1:40" x14ac:dyDescent="0.2">
      <c r="A280">
        <v>269</v>
      </c>
      <c r="B280" s="97">
        <v>0.18611111111111101</v>
      </c>
      <c r="C280">
        <f t="shared" ca="1" si="12"/>
        <v>0</v>
      </c>
      <c r="D280">
        <f t="shared" si="13"/>
        <v>187</v>
      </c>
      <c r="E280">
        <f>IF(appliances!$D$46="YES",light_sim_data!B280,0)</f>
        <v>0</v>
      </c>
      <c r="F280">
        <f t="shared" si="14"/>
        <v>187</v>
      </c>
      <c r="H280" s="43">
        <v>159</v>
      </c>
      <c r="I280" s="43">
        <v>0</v>
      </c>
      <c r="J280" s="43">
        <v>0</v>
      </c>
      <c r="K280" s="43">
        <v>0</v>
      </c>
      <c r="L280" s="43">
        <v>0</v>
      </c>
      <c r="M280" s="43">
        <v>2</v>
      </c>
      <c r="N280" s="43">
        <v>2</v>
      </c>
      <c r="O280" s="43">
        <v>1</v>
      </c>
      <c r="P280" s="43">
        <v>9</v>
      </c>
      <c r="Q280" s="43">
        <v>0</v>
      </c>
      <c r="R280" s="43">
        <v>0</v>
      </c>
      <c r="S280" s="43">
        <v>0</v>
      </c>
      <c r="T280" s="43">
        <v>0</v>
      </c>
      <c r="U280" s="43">
        <v>0</v>
      </c>
      <c r="V280" s="43">
        <v>3</v>
      </c>
      <c r="W280" s="43">
        <v>0</v>
      </c>
      <c r="X280" s="43">
        <v>0</v>
      </c>
      <c r="Y280" s="43">
        <v>2</v>
      </c>
      <c r="Z280" s="43">
        <v>0</v>
      </c>
      <c r="AA280" s="43">
        <v>0</v>
      </c>
      <c r="AB280" s="43">
        <v>3</v>
      </c>
      <c r="AC280" s="43">
        <v>2</v>
      </c>
      <c r="AD280" s="43">
        <v>1</v>
      </c>
      <c r="AE280" s="43">
        <v>2</v>
      </c>
      <c r="AF280" s="43">
        <v>0</v>
      </c>
      <c r="AG280" s="43">
        <v>0</v>
      </c>
      <c r="AH280" s="43">
        <v>1</v>
      </c>
      <c r="AI280" s="43">
        <v>0</v>
      </c>
      <c r="AJ280" s="43">
        <v>0</v>
      </c>
      <c r="AK280" s="43">
        <v>0</v>
      </c>
      <c r="AL280" s="43">
        <v>0</v>
      </c>
      <c r="AM280" s="43">
        <v>0</v>
      </c>
      <c r="AN280" s="43">
        <v>0</v>
      </c>
    </row>
    <row r="281" spans="1:40" x14ac:dyDescent="0.2">
      <c r="A281">
        <v>270</v>
      </c>
      <c r="B281" s="97">
        <v>0.186805555555556</v>
      </c>
      <c r="C281">
        <f t="shared" ca="1" si="12"/>
        <v>0</v>
      </c>
      <c r="D281">
        <f t="shared" si="13"/>
        <v>187</v>
      </c>
      <c r="E281">
        <f>IF(appliances!$D$46="YES",light_sim_data!B281,0)</f>
        <v>0</v>
      </c>
      <c r="F281">
        <f t="shared" si="14"/>
        <v>187</v>
      </c>
      <c r="H281" s="43">
        <v>159</v>
      </c>
      <c r="I281" s="43">
        <v>0</v>
      </c>
      <c r="J281" s="43">
        <v>0</v>
      </c>
      <c r="K281" s="43">
        <v>0</v>
      </c>
      <c r="L281" s="43">
        <v>0</v>
      </c>
      <c r="M281" s="43">
        <v>2</v>
      </c>
      <c r="N281" s="43">
        <v>2</v>
      </c>
      <c r="O281" s="43">
        <v>1</v>
      </c>
      <c r="P281" s="43">
        <v>9</v>
      </c>
      <c r="Q281" s="43">
        <v>0</v>
      </c>
      <c r="R281" s="43">
        <v>0</v>
      </c>
      <c r="S281" s="43">
        <v>0</v>
      </c>
      <c r="T281" s="43">
        <v>0</v>
      </c>
      <c r="U281" s="43">
        <v>0</v>
      </c>
      <c r="V281" s="43">
        <v>3</v>
      </c>
      <c r="W281" s="43">
        <v>0</v>
      </c>
      <c r="X281" s="43">
        <v>0</v>
      </c>
      <c r="Y281" s="43">
        <v>2</v>
      </c>
      <c r="Z281" s="43">
        <v>0</v>
      </c>
      <c r="AA281" s="43">
        <v>0</v>
      </c>
      <c r="AB281" s="43">
        <v>3</v>
      </c>
      <c r="AC281" s="43">
        <v>2</v>
      </c>
      <c r="AD281" s="43">
        <v>1</v>
      </c>
      <c r="AE281" s="43">
        <v>2</v>
      </c>
      <c r="AF281" s="43">
        <v>0</v>
      </c>
      <c r="AG281" s="43">
        <v>0</v>
      </c>
      <c r="AH281" s="43">
        <v>1</v>
      </c>
      <c r="AI281" s="43">
        <v>0</v>
      </c>
      <c r="AJ281" s="43">
        <v>0</v>
      </c>
      <c r="AK281" s="43">
        <v>0</v>
      </c>
      <c r="AL281" s="43">
        <v>0</v>
      </c>
      <c r="AM281" s="43">
        <v>0</v>
      </c>
      <c r="AN281" s="43">
        <v>0</v>
      </c>
    </row>
    <row r="282" spans="1:40" x14ac:dyDescent="0.2">
      <c r="A282">
        <v>271</v>
      </c>
      <c r="B282" s="97">
        <v>0.1875</v>
      </c>
      <c r="C282">
        <f t="shared" ca="1" si="12"/>
        <v>0</v>
      </c>
      <c r="D282">
        <f t="shared" si="13"/>
        <v>187</v>
      </c>
      <c r="E282">
        <f>IF(appliances!$D$46="YES",light_sim_data!B282,0)</f>
        <v>0</v>
      </c>
      <c r="F282">
        <f t="shared" si="14"/>
        <v>187</v>
      </c>
      <c r="H282" s="43">
        <v>159</v>
      </c>
      <c r="I282" s="43">
        <v>0</v>
      </c>
      <c r="J282" s="43">
        <v>0</v>
      </c>
      <c r="K282" s="43">
        <v>0</v>
      </c>
      <c r="L282" s="43">
        <v>0</v>
      </c>
      <c r="M282" s="43">
        <v>2</v>
      </c>
      <c r="N282" s="43">
        <v>2</v>
      </c>
      <c r="O282" s="43">
        <v>1</v>
      </c>
      <c r="P282" s="43">
        <v>9</v>
      </c>
      <c r="Q282" s="43">
        <v>0</v>
      </c>
      <c r="R282" s="43">
        <v>0</v>
      </c>
      <c r="S282" s="43">
        <v>0</v>
      </c>
      <c r="T282" s="43">
        <v>0</v>
      </c>
      <c r="U282" s="43">
        <v>0</v>
      </c>
      <c r="V282" s="43">
        <v>3</v>
      </c>
      <c r="W282" s="43">
        <v>0</v>
      </c>
      <c r="X282" s="43">
        <v>0</v>
      </c>
      <c r="Y282" s="43">
        <v>2</v>
      </c>
      <c r="Z282" s="43">
        <v>0</v>
      </c>
      <c r="AA282" s="43">
        <v>0</v>
      </c>
      <c r="AB282" s="43">
        <v>3</v>
      </c>
      <c r="AC282" s="43">
        <v>2</v>
      </c>
      <c r="AD282" s="43">
        <v>1</v>
      </c>
      <c r="AE282" s="43">
        <v>2</v>
      </c>
      <c r="AF282" s="43">
        <v>0</v>
      </c>
      <c r="AG282" s="43">
        <v>0</v>
      </c>
      <c r="AH282" s="43">
        <v>1</v>
      </c>
      <c r="AI282" s="43">
        <v>0</v>
      </c>
      <c r="AJ282" s="43">
        <v>0</v>
      </c>
      <c r="AK282" s="43">
        <v>0</v>
      </c>
      <c r="AL282" s="43">
        <v>0</v>
      </c>
      <c r="AM282" s="43">
        <v>0</v>
      </c>
      <c r="AN282" s="43">
        <v>0</v>
      </c>
    </row>
    <row r="283" spans="1:40" x14ac:dyDescent="0.2">
      <c r="A283">
        <v>272</v>
      </c>
      <c r="B283" s="97">
        <v>0.188194444444444</v>
      </c>
      <c r="C283">
        <f t="shared" ca="1" si="12"/>
        <v>0</v>
      </c>
      <c r="D283">
        <f t="shared" si="13"/>
        <v>187</v>
      </c>
      <c r="E283">
        <f>IF(appliances!$D$46="YES",light_sim_data!B283,0)</f>
        <v>0</v>
      </c>
      <c r="F283">
        <f t="shared" si="14"/>
        <v>187</v>
      </c>
      <c r="H283" s="43">
        <v>159</v>
      </c>
      <c r="I283" s="43">
        <v>0</v>
      </c>
      <c r="J283" s="43">
        <v>0</v>
      </c>
      <c r="K283" s="43">
        <v>0</v>
      </c>
      <c r="L283" s="43">
        <v>0</v>
      </c>
      <c r="M283" s="43">
        <v>2</v>
      </c>
      <c r="N283" s="43">
        <v>2</v>
      </c>
      <c r="O283" s="43">
        <v>1</v>
      </c>
      <c r="P283" s="43">
        <v>9</v>
      </c>
      <c r="Q283" s="43">
        <v>0</v>
      </c>
      <c r="R283" s="43">
        <v>0</v>
      </c>
      <c r="S283" s="43">
        <v>0</v>
      </c>
      <c r="T283" s="43">
        <v>0</v>
      </c>
      <c r="U283" s="43">
        <v>0</v>
      </c>
      <c r="V283" s="43">
        <v>3</v>
      </c>
      <c r="W283" s="43">
        <v>0</v>
      </c>
      <c r="X283" s="43">
        <v>0</v>
      </c>
      <c r="Y283" s="43">
        <v>2</v>
      </c>
      <c r="Z283" s="43">
        <v>0</v>
      </c>
      <c r="AA283" s="43">
        <v>0</v>
      </c>
      <c r="AB283" s="43">
        <v>3</v>
      </c>
      <c r="AC283" s="43">
        <v>2</v>
      </c>
      <c r="AD283" s="43">
        <v>1</v>
      </c>
      <c r="AE283" s="43">
        <v>2</v>
      </c>
      <c r="AF283" s="43">
        <v>0</v>
      </c>
      <c r="AG283" s="43">
        <v>0</v>
      </c>
      <c r="AH283" s="43">
        <v>1</v>
      </c>
      <c r="AI283" s="43">
        <v>0</v>
      </c>
      <c r="AJ283" s="43">
        <v>0</v>
      </c>
      <c r="AK283" s="43">
        <v>0</v>
      </c>
      <c r="AL283" s="43">
        <v>0</v>
      </c>
      <c r="AM283" s="43">
        <v>0</v>
      </c>
      <c r="AN283" s="43">
        <v>0</v>
      </c>
    </row>
    <row r="284" spans="1:40" x14ac:dyDescent="0.2">
      <c r="A284">
        <v>273</v>
      </c>
      <c r="B284" s="97">
        <v>0.18888888888888899</v>
      </c>
      <c r="C284">
        <f t="shared" ca="1" si="12"/>
        <v>0</v>
      </c>
      <c r="D284">
        <f t="shared" si="13"/>
        <v>187</v>
      </c>
      <c r="E284">
        <f>IF(appliances!$D$46="YES",light_sim_data!B284,0)</f>
        <v>0</v>
      </c>
      <c r="F284">
        <f t="shared" si="14"/>
        <v>187</v>
      </c>
      <c r="H284" s="43">
        <v>159</v>
      </c>
      <c r="I284" s="43">
        <v>0</v>
      </c>
      <c r="J284" s="43">
        <v>0</v>
      </c>
      <c r="K284" s="43">
        <v>0</v>
      </c>
      <c r="L284" s="43">
        <v>0</v>
      </c>
      <c r="M284" s="43">
        <v>2</v>
      </c>
      <c r="N284" s="43">
        <v>2</v>
      </c>
      <c r="O284" s="43">
        <v>1</v>
      </c>
      <c r="P284" s="43">
        <v>9</v>
      </c>
      <c r="Q284" s="43">
        <v>0</v>
      </c>
      <c r="R284" s="43">
        <v>0</v>
      </c>
      <c r="S284" s="43">
        <v>0</v>
      </c>
      <c r="T284" s="43">
        <v>0</v>
      </c>
      <c r="U284" s="43">
        <v>0</v>
      </c>
      <c r="V284" s="43">
        <v>3</v>
      </c>
      <c r="W284" s="43">
        <v>0</v>
      </c>
      <c r="X284" s="43">
        <v>0</v>
      </c>
      <c r="Y284" s="43">
        <v>2</v>
      </c>
      <c r="Z284" s="43">
        <v>0</v>
      </c>
      <c r="AA284" s="43">
        <v>0</v>
      </c>
      <c r="AB284" s="43">
        <v>3</v>
      </c>
      <c r="AC284" s="43">
        <v>2</v>
      </c>
      <c r="AD284" s="43">
        <v>1</v>
      </c>
      <c r="AE284" s="43">
        <v>2</v>
      </c>
      <c r="AF284" s="43">
        <v>0</v>
      </c>
      <c r="AG284" s="43">
        <v>0</v>
      </c>
      <c r="AH284" s="43">
        <v>1</v>
      </c>
      <c r="AI284" s="43">
        <v>0</v>
      </c>
      <c r="AJ284" s="43">
        <v>0</v>
      </c>
      <c r="AK284" s="43">
        <v>0</v>
      </c>
      <c r="AL284" s="43">
        <v>0</v>
      </c>
      <c r="AM284" s="43">
        <v>0</v>
      </c>
      <c r="AN284" s="43">
        <v>0</v>
      </c>
    </row>
    <row r="285" spans="1:40" x14ac:dyDescent="0.2">
      <c r="A285">
        <v>274</v>
      </c>
      <c r="B285" s="97">
        <v>0.18958333333333299</v>
      </c>
      <c r="C285">
        <f t="shared" ca="1" si="12"/>
        <v>0</v>
      </c>
      <c r="D285">
        <f t="shared" si="13"/>
        <v>187</v>
      </c>
      <c r="E285">
        <f>IF(appliances!$D$46="YES",light_sim_data!B285,0)</f>
        <v>0</v>
      </c>
      <c r="F285">
        <f t="shared" si="14"/>
        <v>187</v>
      </c>
      <c r="H285" s="43">
        <v>159</v>
      </c>
      <c r="I285" s="43">
        <v>0</v>
      </c>
      <c r="J285" s="43">
        <v>0</v>
      </c>
      <c r="K285" s="43">
        <v>0</v>
      </c>
      <c r="L285" s="43">
        <v>0</v>
      </c>
      <c r="M285" s="43">
        <v>2</v>
      </c>
      <c r="N285" s="43">
        <v>2</v>
      </c>
      <c r="O285" s="43">
        <v>1</v>
      </c>
      <c r="P285" s="43">
        <v>9</v>
      </c>
      <c r="Q285" s="43">
        <v>0</v>
      </c>
      <c r="R285" s="43">
        <v>0</v>
      </c>
      <c r="S285" s="43">
        <v>0</v>
      </c>
      <c r="T285" s="43">
        <v>0</v>
      </c>
      <c r="U285" s="43">
        <v>0</v>
      </c>
      <c r="V285" s="43">
        <v>3</v>
      </c>
      <c r="W285" s="43">
        <v>0</v>
      </c>
      <c r="X285" s="43">
        <v>0</v>
      </c>
      <c r="Y285" s="43">
        <v>2</v>
      </c>
      <c r="Z285" s="43">
        <v>0</v>
      </c>
      <c r="AA285" s="43">
        <v>0</v>
      </c>
      <c r="AB285" s="43">
        <v>3</v>
      </c>
      <c r="AC285" s="43">
        <v>2</v>
      </c>
      <c r="AD285" s="43">
        <v>1</v>
      </c>
      <c r="AE285" s="43">
        <v>2</v>
      </c>
      <c r="AF285" s="43">
        <v>0</v>
      </c>
      <c r="AG285" s="43">
        <v>0</v>
      </c>
      <c r="AH285" s="43">
        <v>1</v>
      </c>
      <c r="AI285" s="43">
        <v>0</v>
      </c>
      <c r="AJ285" s="43">
        <v>0</v>
      </c>
      <c r="AK285" s="43">
        <v>0</v>
      </c>
      <c r="AL285" s="43">
        <v>0</v>
      </c>
      <c r="AM285" s="43">
        <v>0</v>
      </c>
      <c r="AN285" s="43">
        <v>0</v>
      </c>
    </row>
    <row r="286" spans="1:40" x14ac:dyDescent="0.2">
      <c r="A286">
        <v>275</v>
      </c>
      <c r="B286" s="97">
        <v>0.19027777777777799</v>
      </c>
      <c r="C286">
        <f t="shared" ca="1" si="12"/>
        <v>0</v>
      </c>
      <c r="D286">
        <f t="shared" si="13"/>
        <v>187</v>
      </c>
      <c r="E286">
        <f>IF(appliances!$D$46="YES",light_sim_data!B286,0)</f>
        <v>0</v>
      </c>
      <c r="F286">
        <f t="shared" si="14"/>
        <v>187</v>
      </c>
      <c r="H286" s="43">
        <v>159</v>
      </c>
      <c r="I286" s="43">
        <v>0</v>
      </c>
      <c r="J286" s="43">
        <v>0</v>
      </c>
      <c r="K286" s="43">
        <v>0</v>
      </c>
      <c r="L286" s="43">
        <v>0</v>
      </c>
      <c r="M286" s="43">
        <v>2</v>
      </c>
      <c r="N286" s="43">
        <v>2</v>
      </c>
      <c r="O286" s="43">
        <v>1</v>
      </c>
      <c r="P286" s="43">
        <v>9</v>
      </c>
      <c r="Q286" s="43">
        <v>0</v>
      </c>
      <c r="R286" s="43">
        <v>0</v>
      </c>
      <c r="S286" s="43">
        <v>0</v>
      </c>
      <c r="T286" s="43">
        <v>0</v>
      </c>
      <c r="U286" s="43">
        <v>0</v>
      </c>
      <c r="V286" s="43">
        <v>3</v>
      </c>
      <c r="W286" s="43">
        <v>0</v>
      </c>
      <c r="X286" s="43">
        <v>0</v>
      </c>
      <c r="Y286" s="43">
        <v>2</v>
      </c>
      <c r="Z286" s="43">
        <v>0</v>
      </c>
      <c r="AA286" s="43">
        <v>0</v>
      </c>
      <c r="AB286" s="43">
        <v>3</v>
      </c>
      <c r="AC286" s="43">
        <v>2</v>
      </c>
      <c r="AD286" s="43">
        <v>1</v>
      </c>
      <c r="AE286" s="43">
        <v>2</v>
      </c>
      <c r="AF286" s="43">
        <v>0</v>
      </c>
      <c r="AG286" s="43">
        <v>0</v>
      </c>
      <c r="AH286" s="43">
        <v>1</v>
      </c>
      <c r="AI286" s="43">
        <v>0</v>
      </c>
      <c r="AJ286" s="43">
        <v>0</v>
      </c>
      <c r="AK286" s="43">
        <v>0</v>
      </c>
      <c r="AL286" s="43">
        <v>0</v>
      </c>
      <c r="AM286" s="43">
        <v>0</v>
      </c>
      <c r="AN286" s="43">
        <v>0</v>
      </c>
    </row>
    <row r="287" spans="1:40" x14ac:dyDescent="0.2">
      <c r="A287">
        <v>276</v>
      </c>
      <c r="B287" s="97">
        <v>0.19097222222222199</v>
      </c>
      <c r="C287">
        <f t="shared" ca="1" si="12"/>
        <v>0</v>
      </c>
      <c r="D287">
        <f t="shared" si="13"/>
        <v>28</v>
      </c>
      <c r="E287">
        <f>IF(appliances!$D$46="YES",light_sim_data!B287,0)</f>
        <v>0</v>
      </c>
      <c r="F287">
        <f t="shared" si="14"/>
        <v>28</v>
      </c>
      <c r="H287" s="43">
        <v>0</v>
      </c>
      <c r="I287" s="43">
        <v>0</v>
      </c>
      <c r="J287" s="43">
        <v>0</v>
      </c>
      <c r="K287" s="43">
        <v>0</v>
      </c>
      <c r="L287" s="43">
        <v>0</v>
      </c>
      <c r="M287" s="43">
        <v>2</v>
      </c>
      <c r="N287" s="43">
        <v>2</v>
      </c>
      <c r="O287" s="43">
        <v>1</v>
      </c>
      <c r="P287" s="43">
        <v>9</v>
      </c>
      <c r="Q287" s="43">
        <v>0</v>
      </c>
      <c r="R287" s="43">
        <v>0</v>
      </c>
      <c r="S287" s="43">
        <v>0</v>
      </c>
      <c r="T287" s="43">
        <v>0</v>
      </c>
      <c r="U287" s="43">
        <v>0</v>
      </c>
      <c r="V287" s="43">
        <v>3</v>
      </c>
      <c r="W287" s="43">
        <v>0</v>
      </c>
      <c r="X287" s="43">
        <v>0</v>
      </c>
      <c r="Y287" s="43">
        <v>2</v>
      </c>
      <c r="Z287" s="43">
        <v>0</v>
      </c>
      <c r="AA287" s="43">
        <v>0</v>
      </c>
      <c r="AB287" s="43">
        <v>3</v>
      </c>
      <c r="AC287" s="43">
        <v>2</v>
      </c>
      <c r="AD287" s="43">
        <v>1</v>
      </c>
      <c r="AE287" s="43">
        <v>2</v>
      </c>
      <c r="AF287" s="43">
        <v>0</v>
      </c>
      <c r="AG287" s="43">
        <v>0</v>
      </c>
      <c r="AH287" s="43">
        <v>1</v>
      </c>
      <c r="AI287" s="43">
        <v>0</v>
      </c>
      <c r="AJ287" s="43">
        <v>0</v>
      </c>
      <c r="AK287" s="43">
        <v>0</v>
      </c>
      <c r="AL287" s="43">
        <v>0</v>
      </c>
      <c r="AM287" s="43">
        <v>0</v>
      </c>
      <c r="AN287" s="43">
        <v>0</v>
      </c>
    </row>
    <row r="288" spans="1:40" x14ac:dyDescent="0.2">
      <c r="A288">
        <v>277</v>
      </c>
      <c r="B288" s="97">
        <v>0.19166666666666701</v>
      </c>
      <c r="C288">
        <f t="shared" ca="1" si="12"/>
        <v>0</v>
      </c>
      <c r="D288">
        <f t="shared" si="13"/>
        <v>28</v>
      </c>
      <c r="E288">
        <f>IF(appliances!$D$46="YES",light_sim_data!B288,0)</f>
        <v>0</v>
      </c>
      <c r="F288">
        <f t="shared" si="14"/>
        <v>28</v>
      </c>
      <c r="H288" s="43">
        <v>0</v>
      </c>
      <c r="I288" s="43">
        <v>0</v>
      </c>
      <c r="J288" s="43">
        <v>0</v>
      </c>
      <c r="K288" s="43">
        <v>0</v>
      </c>
      <c r="L288" s="43">
        <v>0</v>
      </c>
      <c r="M288" s="43">
        <v>2</v>
      </c>
      <c r="N288" s="43">
        <v>2</v>
      </c>
      <c r="O288" s="43">
        <v>1</v>
      </c>
      <c r="P288" s="43">
        <v>9</v>
      </c>
      <c r="Q288" s="43">
        <v>0</v>
      </c>
      <c r="R288" s="43">
        <v>0</v>
      </c>
      <c r="S288" s="43">
        <v>0</v>
      </c>
      <c r="T288" s="43">
        <v>0</v>
      </c>
      <c r="U288" s="43">
        <v>0</v>
      </c>
      <c r="V288" s="43">
        <v>3</v>
      </c>
      <c r="W288" s="43">
        <v>0</v>
      </c>
      <c r="X288" s="43">
        <v>0</v>
      </c>
      <c r="Y288" s="43">
        <v>2</v>
      </c>
      <c r="Z288" s="43">
        <v>0</v>
      </c>
      <c r="AA288" s="43">
        <v>0</v>
      </c>
      <c r="AB288" s="43">
        <v>3</v>
      </c>
      <c r="AC288" s="43">
        <v>2</v>
      </c>
      <c r="AD288" s="43">
        <v>1</v>
      </c>
      <c r="AE288" s="43">
        <v>2</v>
      </c>
      <c r="AF288" s="43">
        <v>0</v>
      </c>
      <c r="AG288" s="43">
        <v>0</v>
      </c>
      <c r="AH288" s="43">
        <v>1</v>
      </c>
      <c r="AI288" s="43">
        <v>0</v>
      </c>
      <c r="AJ288" s="43">
        <v>0</v>
      </c>
      <c r="AK288" s="43">
        <v>0</v>
      </c>
      <c r="AL288" s="43">
        <v>0</v>
      </c>
      <c r="AM288" s="43">
        <v>0</v>
      </c>
      <c r="AN288" s="43">
        <v>0</v>
      </c>
    </row>
    <row r="289" spans="1:40" x14ac:dyDescent="0.2">
      <c r="A289">
        <v>278</v>
      </c>
      <c r="B289" s="97">
        <v>0.19236111111111101</v>
      </c>
      <c r="C289">
        <f t="shared" ca="1" si="12"/>
        <v>0</v>
      </c>
      <c r="D289">
        <f t="shared" si="13"/>
        <v>28</v>
      </c>
      <c r="E289">
        <f>IF(appliances!$D$46="YES",light_sim_data!B289,0)</f>
        <v>0</v>
      </c>
      <c r="F289">
        <f t="shared" si="14"/>
        <v>28</v>
      </c>
      <c r="H289" s="43">
        <v>0</v>
      </c>
      <c r="I289" s="43">
        <v>0</v>
      </c>
      <c r="J289" s="43">
        <v>0</v>
      </c>
      <c r="K289" s="43">
        <v>0</v>
      </c>
      <c r="L289" s="43">
        <v>0</v>
      </c>
      <c r="M289" s="43">
        <v>2</v>
      </c>
      <c r="N289" s="43">
        <v>2</v>
      </c>
      <c r="O289" s="43">
        <v>1</v>
      </c>
      <c r="P289" s="43">
        <v>9</v>
      </c>
      <c r="Q289" s="43">
        <v>0</v>
      </c>
      <c r="R289" s="43">
        <v>0</v>
      </c>
      <c r="S289" s="43">
        <v>0</v>
      </c>
      <c r="T289" s="43">
        <v>0</v>
      </c>
      <c r="U289" s="43">
        <v>0</v>
      </c>
      <c r="V289" s="43">
        <v>3</v>
      </c>
      <c r="W289" s="43">
        <v>0</v>
      </c>
      <c r="X289" s="43">
        <v>0</v>
      </c>
      <c r="Y289" s="43">
        <v>2</v>
      </c>
      <c r="Z289" s="43">
        <v>0</v>
      </c>
      <c r="AA289" s="43">
        <v>0</v>
      </c>
      <c r="AB289" s="43">
        <v>3</v>
      </c>
      <c r="AC289" s="43">
        <v>2</v>
      </c>
      <c r="AD289" s="43">
        <v>1</v>
      </c>
      <c r="AE289" s="43">
        <v>2</v>
      </c>
      <c r="AF289" s="43">
        <v>0</v>
      </c>
      <c r="AG289" s="43">
        <v>0</v>
      </c>
      <c r="AH289" s="43">
        <v>1</v>
      </c>
      <c r="AI289" s="43">
        <v>0</v>
      </c>
      <c r="AJ289" s="43">
        <v>0</v>
      </c>
      <c r="AK289" s="43">
        <v>0</v>
      </c>
      <c r="AL289" s="43">
        <v>0</v>
      </c>
      <c r="AM289" s="43">
        <v>0</v>
      </c>
      <c r="AN289" s="43">
        <v>0</v>
      </c>
    </row>
    <row r="290" spans="1:40" x14ac:dyDescent="0.2">
      <c r="A290">
        <v>279</v>
      </c>
      <c r="B290" s="97">
        <v>0.19305555555555601</v>
      </c>
      <c r="C290">
        <f t="shared" ca="1" si="12"/>
        <v>0</v>
      </c>
      <c r="D290">
        <f t="shared" si="13"/>
        <v>28</v>
      </c>
      <c r="E290">
        <f>IF(appliances!$D$46="YES",light_sim_data!B290,0)</f>
        <v>0</v>
      </c>
      <c r="F290">
        <f t="shared" si="14"/>
        <v>28</v>
      </c>
      <c r="H290" s="43">
        <v>0</v>
      </c>
      <c r="I290" s="43">
        <v>0</v>
      </c>
      <c r="J290" s="43">
        <v>0</v>
      </c>
      <c r="K290" s="43">
        <v>0</v>
      </c>
      <c r="L290" s="43">
        <v>0</v>
      </c>
      <c r="M290" s="43">
        <v>2</v>
      </c>
      <c r="N290" s="43">
        <v>2</v>
      </c>
      <c r="O290" s="43">
        <v>1</v>
      </c>
      <c r="P290" s="43">
        <v>9</v>
      </c>
      <c r="Q290" s="43">
        <v>0</v>
      </c>
      <c r="R290" s="43">
        <v>0</v>
      </c>
      <c r="S290" s="43">
        <v>0</v>
      </c>
      <c r="T290" s="43">
        <v>0</v>
      </c>
      <c r="U290" s="43">
        <v>0</v>
      </c>
      <c r="V290" s="43">
        <v>3</v>
      </c>
      <c r="W290" s="43">
        <v>0</v>
      </c>
      <c r="X290" s="43">
        <v>0</v>
      </c>
      <c r="Y290" s="43">
        <v>2</v>
      </c>
      <c r="Z290" s="43">
        <v>0</v>
      </c>
      <c r="AA290" s="43">
        <v>0</v>
      </c>
      <c r="AB290" s="43">
        <v>3</v>
      </c>
      <c r="AC290" s="43">
        <v>2</v>
      </c>
      <c r="AD290" s="43">
        <v>1</v>
      </c>
      <c r="AE290" s="43">
        <v>2</v>
      </c>
      <c r="AF290" s="43">
        <v>0</v>
      </c>
      <c r="AG290" s="43">
        <v>0</v>
      </c>
      <c r="AH290" s="43">
        <v>1</v>
      </c>
      <c r="AI290" s="43">
        <v>0</v>
      </c>
      <c r="AJ290" s="43">
        <v>0</v>
      </c>
      <c r="AK290" s="43">
        <v>0</v>
      </c>
      <c r="AL290" s="43">
        <v>0</v>
      </c>
      <c r="AM290" s="43">
        <v>0</v>
      </c>
      <c r="AN290" s="43">
        <v>0</v>
      </c>
    </row>
    <row r="291" spans="1:40" x14ac:dyDescent="0.2">
      <c r="A291">
        <v>280</v>
      </c>
      <c r="B291" s="97">
        <v>0.19375000000000001</v>
      </c>
      <c r="C291">
        <f t="shared" ca="1" si="12"/>
        <v>0</v>
      </c>
      <c r="D291">
        <f t="shared" si="13"/>
        <v>28</v>
      </c>
      <c r="E291">
        <f>IF(appliances!$D$46="YES",light_sim_data!B291,0)</f>
        <v>0</v>
      </c>
      <c r="F291">
        <f t="shared" si="14"/>
        <v>28</v>
      </c>
      <c r="H291" s="43">
        <v>0</v>
      </c>
      <c r="I291" s="43">
        <v>0</v>
      </c>
      <c r="J291" s="43">
        <v>0</v>
      </c>
      <c r="K291" s="43">
        <v>0</v>
      </c>
      <c r="L291" s="43">
        <v>0</v>
      </c>
      <c r="M291" s="43">
        <v>2</v>
      </c>
      <c r="N291" s="43">
        <v>2</v>
      </c>
      <c r="O291" s="43">
        <v>1</v>
      </c>
      <c r="P291" s="43">
        <v>9</v>
      </c>
      <c r="Q291" s="43">
        <v>0</v>
      </c>
      <c r="R291" s="43">
        <v>0</v>
      </c>
      <c r="S291" s="43">
        <v>0</v>
      </c>
      <c r="T291" s="43">
        <v>0</v>
      </c>
      <c r="U291" s="43">
        <v>0</v>
      </c>
      <c r="V291" s="43">
        <v>3</v>
      </c>
      <c r="W291" s="43">
        <v>0</v>
      </c>
      <c r="X291" s="43">
        <v>0</v>
      </c>
      <c r="Y291" s="43">
        <v>2</v>
      </c>
      <c r="Z291" s="43">
        <v>0</v>
      </c>
      <c r="AA291" s="43">
        <v>0</v>
      </c>
      <c r="AB291" s="43">
        <v>3</v>
      </c>
      <c r="AC291" s="43">
        <v>2</v>
      </c>
      <c r="AD291" s="43">
        <v>1</v>
      </c>
      <c r="AE291" s="43">
        <v>2</v>
      </c>
      <c r="AF291" s="43">
        <v>0</v>
      </c>
      <c r="AG291" s="43">
        <v>0</v>
      </c>
      <c r="AH291" s="43">
        <v>1</v>
      </c>
      <c r="AI291" s="43">
        <v>0</v>
      </c>
      <c r="AJ291" s="43">
        <v>0</v>
      </c>
      <c r="AK291" s="43">
        <v>0</v>
      </c>
      <c r="AL291" s="43">
        <v>0</v>
      </c>
      <c r="AM291" s="43">
        <v>0</v>
      </c>
      <c r="AN291" s="43">
        <v>0</v>
      </c>
    </row>
    <row r="292" spans="1:40" x14ac:dyDescent="0.2">
      <c r="A292">
        <v>281</v>
      </c>
      <c r="B292" s="97">
        <v>0.194444444444444</v>
      </c>
      <c r="C292">
        <f t="shared" ca="1" si="12"/>
        <v>0</v>
      </c>
      <c r="D292">
        <f t="shared" si="13"/>
        <v>28</v>
      </c>
      <c r="E292">
        <f>IF(appliances!$D$46="YES",light_sim_data!B292,0)</f>
        <v>0</v>
      </c>
      <c r="F292">
        <f t="shared" si="14"/>
        <v>28</v>
      </c>
      <c r="H292" s="43">
        <v>0</v>
      </c>
      <c r="I292" s="43">
        <v>0</v>
      </c>
      <c r="J292" s="43">
        <v>0</v>
      </c>
      <c r="K292" s="43">
        <v>0</v>
      </c>
      <c r="L292" s="43">
        <v>0</v>
      </c>
      <c r="M292" s="43">
        <v>2</v>
      </c>
      <c r="N292" s="43">
        <v>2</v>
      </c>
      <c r="O292" s="43">
        <v>1</v>
      </c>
      <c r="P292" s="43">
        <v>9</v>
      </c>
      <c r="Q292" s="43">
        <v>0</v>
      </c>
      <c r="R292" s="43">
        <v>0</v>
      </c>
      <c r="S292" s="43">
        <v>0</v>
      </c>
      <c r="T292" s="43">
        <v>0</v>
      </c>
      <c r="U292" s="43">
        <v>0</v>
      </c>
      <c r="V292" s="43">
        <v>3</v>
      </c>
      <c r="W292" s="43">
        <v>0</v>
      </c>
      <c r="X292" s="43">
        <v>0</v>
      </c>
      <c r="Y292" s="43">
        <v>2</v>
      </c>
      <c r="Z292" s="43">
        <v>0</v>
      </c>
      <c r="AA292" s="43">
        <v>0</v>
      </c>
      <c r="AB292" s="43">
        <v>3</v>
      </c>
      <c r="AC292" s="43">
        <v>2</v>
      </c>
      <c r="AD292" s="43">
        <v>1</v>
      </c>
      <c r="AE292" s="43">
        <v>2</v>
      </c>
      <c r="AF292" s="43">
        <v>0</v>
      </c>
      <c r="AG292" s="43">
        <v>0</v>
      </c>
      <c r="AH292" s="43">
        <v>1</v>
      </c>
      <c r="AI292" s="43">
        <v>0</v>
      </c>
      <c r="AJ292" s="43">
        <v>0</v>
      </c>
      <c r="AK292" s="43">
        <v>0</v>
      </c>
      <c r="AL292" s="43">
        <v>0</v>
      </c>
      <c r="AM292" s="43">
        <v>0</v>
      </c>
      <c r="AN292" s="43">
        <v>0</v>
      </c>
    </row>
    <row r="293" spans="1:40" x14ac:dyDescent="0.2">
      <c r="A293">
        <v>282</v>
      </c>
      <c r="B293" s="97">
        <v>0.195138888888889</v>
      </c>
      <c r="C293">
        <f t="shared" ca="1" si="12"/>
        <v>0</v>
      </c>
      <c r="D293">
        <f t="shared" si="13"/>
        <v>208</v>
      </c>
      <c r="E293">
        <f>IF(appliances!$D$46="YES",light_sim_data!B293,0)</f>
        <v>0</v>
      </c>
      <c r="F293">
        <f t="shared" si="14"/>
        <v>208</v>
      </c>
      <c r="H293" s="43">
        <v>0</v>
      </c>
      <c r="I293" s="43">
        <v>180</v>
      </c>
      <c r="J293" s="43">
        <v>0</v>
      </c>
      <c r="K293" s="43">
        <v>0</v>
      </c>
      <c r="L293" s="43">
        <v>0</v>
      </c>
      <c r="M293" s="43">
        <v>2</v>
      </c>
      <c r="N293" s="43">
        <v>2</v>
      </c>
      <c r="O293" s="43">
        <v>1</v>
      </c>
      <c r="P293" s="43">
        <v>9</v>
      </c>
      <c r="Q293" s="43">
        <v>0</v>
      </c>
      <c r="R293" s="43">
        <v>0</v>
      </c>
      <c r="S293" s="43">
        <v>0</v>
      </c>
      <c r="T293" s="43">
        <v>0</v>
      </c>
      <c r="U293" s="43">
        <v>0</v>
      </c>
      <c r="V293" s="43">
        <v>3</v>
      </c>
      <c r="W293" s="43">
        <v>0</v>
      </c>
      <c r="X293" s="43">
        <v>0</v>
      </c>
      <c r="Y293" s="43">
        <v>2</v>
      </c>
      <c r="Z293" s="43">
        <v>0</v>
      </c>
      <c r="AA293" s="43">
        <v>0</v>
      </c>
      <c r="AB293" s="43">
        <v>3</v>
      </c>
      <c r="AC293" s="43">
        <v>2</v>
      </c>
      <c r="AD293" s="43">
        <v>1</v>
      </c>
      <c r="AE293" s="43">
        <v>2</v>
      </c>
      <c r="AF293" s="43">
        <v>0</v>
      </c>
      <c r="AG293" s="43">
        <v>0</v>
      </c>
      <c r="AH293" s="43">
        <v>1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</row>
    <row r="294" spans="1:40" x14ac:dyDescent="0.2">
      <c r="A294">
        <v>283</v>
      </c>
      <c r="B294" s="97">
        <v>0.195833333333333</v>
      </c>
      <c r="C294">
        <f t="shared" ca="1" si="12"/>
        <v>0</v>
      </c>
      <c r="D294">
        <f t="shared" si="13"/>
        <v>208</v>
      </c>
      <c r="E294">
        <f>IF(appliances!$D$46="YES",light_sim_data!B294,0)</f>
        <v>0</v>
      </c>
      <c r="F294">
        <f t="shared" si="14"/>
        <v>208</v>
      </c>
      <c r="H294" s="43">
        <v>0</v>
      </c>
      <c r="I294" s="43">
        <v>180</v>
      </c>
      <c r="J294" s="43">
        <v>0</v>
      </c>
      <c r="K294" s="43">
        <v>0</v>
      </c>
      <c r="L294" s="43">
        <v>0</v>
      </c>
      <c r="M294" s="43">
        <v>2</v>
      </c>
      <c r="N294" s="43">
        <v>2</v>
      </c>
      <c r="O294" s="43">
        <v>1</v>
      </c>
      <c r="P294" s="43">
        <v>9</v>
      </c>
      <c r="Q294" s="43">
        <v>0</v>
      </c>
      <c r="R294" s="43">
        <v>0</v>
      </c>
      <c r="S294" s="43">
        <v>0</v>
      </c>
      <c r="T294" s="43">
        <v>0</v>
      </c>
      <c r="U294" s="43">
        <v>0</v>
      </c>
      <c r="V294" s="43">
        <v>3</v>
      </c>
      <c r="W294" s="43">
        <v>0</v>
      </c>
      <c r="X294" s="43">
        <v>0</v>
      </c>
      <c r="Y294" s="43">
        <v>2</v>
      </c>
      <c r="Z294" s="43">
        <v>0</v>
      </c>
      <c r="AA294" s="43">
        <v>0</v>
      </c>
      <c r="AB294" s="43">
        <v>3</v>
      </c>
      <c r="AC294" s="43">
        <v>2</v>
      </c>
      <c r="AD294" s="43">
        <v>1</v>
      </c>
      <c r="AE294" s="43">
        <v>2</v>
      </c>
      <c r="AF294" s="43">
        <v>0</v>
      </c>
      <c r="AG294" s="43">
        <v>0</v>
      </c>
      <c r="AH294" s="43">
        <v>1</v>
      </c>
      <c r="AI294" s="43">
        <v>0</v>
      </c>
      <c r="AJ294" s="43">
        <v>0</v>
      </c>
      <c r="AK294" s="43">
        <v>0</v>
      </c>
      <c r="AL294" s="43">
        <v>0</v>
      </c>
      <c r="AM294" s="43">
        <v>0</v>
      </c>
      <c r="AN294" s="43">
        <v>0</v>
      </c>
    </row>
    <row r="295" spans="1:40" x14ac:dyDescent="0.2">
      <c r="A295">
        <v>284</v>
      </c>
      <c r="B295" s="97">
        <v>0.196527777777778</v>
      </c>
      <c r="C295">
        <f t="shared" ca="1" si="12"/>
        <v>0</v>
      </c>
      <c r="D295">
        <f t="shared" si="13"/>
        <v>208</v>
      </c>
      <c r="E295">
        <f>IF(appliances!$D$46="YES",light_sim_data!B295,0)</f>
        <v>0</v>
      </c>
      <c r="F295">
        <f t="shared" si="14"/>
        <v>208</v>
      </c>
      <c r="H295" s="43">
        <v>0</v>
      </c>
      <c r="I295" s="43">
        <v>180</v>
      </c>
      <c r="J295" s="43">
        <v>0</v>
      </c>
      <c r="K295" s="43">
        <v>0</v>
      </c>
      <c r="L295" s="43">
        <v>0</v>
      </c>
      <c r="M295" s="43">
        <v>2</v>
      </c>
      <c r="N295" s="43">
        <v>2</v>
      </c>
      <c r="O295" s="43">
        <v>1</v>
      </c>
      <c r="P295" s="43">
        <v>9</v>
      </c>
      <c r="Q295" s="43">
        <v>0</v>
      </c>
      <c r="R295" s="43">
        <v>0</v>
      </c>
      <c r="S295" s="43">
        <v>0</v>
      </c>
      <c r="T295" s="43">
        <v>0</v>
      </c>
      <c r="U295" s="43">
        <v>0</v>
      </c>
      <c r="V295" s="43">
        <v>3</v>
      </c>
      <c r="W295" s="43">
        <v>0</v>
      </c>
      <c r="X295" s="43">
        <v>0</v>
      </c>
      <c r="Y295" s="43">
        <v>2</v>
      </c>
      <c r="Z295" s="43">
        <v>0</v>
      </c>
      <c r="AA295" s="43">
        <v>0</v>
      </c>
      <c r="AB295" s="43">
        <v>3</v>
      </c>
      <c r="AC295" s="43">
        <v>2</v>
      </c>
      <c r="AD295" s="43">
        <v>1</v>
      </c>
      <c r="AE295" s="43">
        <v>2</v>
      </c>
      <c r="AF295" s="43">
        <v>0</v>
      </c>
      <c r="AG295" s="43">
        <v>0</v>
      </c>
      <c r="AH295" s="43">
        <v>1</v>
      </c>
      <c r="AI295" s="43">
        <v>0</v>
      </c>
      <c r="AJ295" s="43">
        <v>0</v>
      </c>
      <c r="AK295" s="43">
        <v>0</v>
      </c>
      <c r="AL295" s="43">
        <v>0</v>
      </c>
      <c r="AM295" s="43">
        <v>0</v>
      </c>
      <c r="AN295" s="43">
        <v>0</v>
      </c>
    </row>
    <row r="296" spans="1:40" x14ac:dyDescent="0.2">
      <c r="A296">
        <v>285</v>
      </c>
      <c r="B296" s="97">
        <v>0.19722222222222199</v>
      </c>
      <c r="C296">
        <f t="shared" ca="1" si="12"/>
        <v>0</v>
      </c>
      <c r="D296">
        <f t="shared" si="13"/>
        <v>208</v>
      </c>
      <c r="E296">
        <f>IF(appliances!$D$46="YES",light_sim_data!B296,0)</f>
        <v>0</v>
      </c>
      <c r="F296">
        <f t="shared" si="14"/>
        <v>208</v>
      </c>
      <c r="H296" s="43">
        <v>0</v>
      </c>
      <c r="I296" s="43">
        <v>180</v>
      </c>
      <c r="J296" s="43">
        <v>0</v>
      </c>
      <c r="K296" s="43">
        <v>0</v>
      </c>
      <c r="L296" s="43">
        <v>0</v>
      </c>
      <c r="M296" s="43">
        <v>2</v>
      </c>
      <c r="N296" s="43">
        <v>2</v>
      </c>
      <c r="O296" s="43">
        <v>1</v>
      </c>
      <c r="P296" s="43">
        <v>9</v>
      </c>
      <c r="Q296" s="43">
        <v>0</v>
      </c>
      <c r="R296" s="43">
        <v>0</v>
      </c>
      <c r="S296" s="43">
        <v>0</v>
      </c>
      <c r="T296" s="43">
        <v>0</v>
      </c>
      <c r="U296" s="43">
        <v>0</v>
      </c>
      <c r="V296" s="43">
        <v>3</v>
      </c>
      <c r="W296" s="43">
        <v>0</v>
      </c>
      <c r="X296" s="43">
        <v>0</v>
      </c>
      <c r="Y296" s="43">
        <v>2</v>
      </c>
      <c r="Z296" s="43">
        <v>0</v>
      </c>
      <c r="AA296" s="43">
        <v>0</v>
      </c>
      <c r="AB296" s="43">
        <v>3</v>
      </c>
      <c r="AC296" s="43">
        <v>2</v>
      </c>
      <c r="AD296" s="43">
        <v>1</v>
      </c>
      <c r="AE296" s="43">
        <v>2</v>
      </c>
      <c r="AF296" s="43">
        <v>0</v>
      </c>
      <c r="AG296" s="43">
        <v>0</v>
      </c>
      <c r="AH296" s="43">
        <v>1</v>
      </c>
      <c r="AI296" s="43">
        <v>0</v>
      </c>
      <c r="AJ296" s="43">
        <v>0</v>
      </c>
      <c r="AK296" s="43">
        <v>0</v>
      </c>
      <c r="AL296" s="43">
        <v>0</v>
      </c>
      <c r="AM296" s="43">
        <v>0</v>
      </c>
      <c r="AN296" s="43">
        <v>0</v>
      </c>
    </row>
    <row r="297" spans="1:40" x14ac:dyDescent="0.2">
      <c r="A297">
        <v>286</v>
      </c>
      <c r="B297" s="97">
        <v>0.19791666666666699</v>
      </c>
      <c r="C297">
        <f t="shared" ca="1" si="12"/>
        <v>0</v>
      </c>
      <c r="D297">
        <f t="shared" si="13"/>
        <v>208</v>
      </c>
      <c r="E297">
        <f>IF(appliances!$D$46="YES",light_sim_data!B297,0)</f>
        <v>0</v>
      </c>
      <c r="F297">
        <f t="shared" si="14"/>
        <v>208</v>
      </c>
      <c r="H297" s="43">
        <v>0</v>
      </c>
      <c r="I297" s="43">
        <v>180</v>
      </c>
      <c r="J297" s="43">
        <v>0</v>
      </c>
      <c r="K297" s="43">
        <v>0</v>
      </c>
      <c r="L297" s="43">
        <v>0</v>
      </c>
      <c r="M297" s="43">
        <v>2</v>
      </c>
      <c r="N297" s="43">
        <v>2</v>
      </c>
      <c r="O297" s="43">
        <v>1</v>
      </c>
      <c r="P297" s="43">
        <v>9</v>
      </c>
      <c r="Q297" s="43">
        <v>0</v>
      </c>
      <c r="R297" s="43">
        <v>0</v>
      </c>
      <c r="S297" s="43">
        <v>0</v>
      </c>
      <c r="T297" s="43">
        <v>0</v>
      </c>
      <c r="U297" s="43">
        <v>0</v>
      </c>
      <c r="V297" s="43">
        <v>3</v>
      </c>
      <c r="W297" s="43">
        <v>0</v>
      </c>
      <c r="X297" s="43">
        <v>0</v>
      </c>
      <c r="Y297" s="43">
        <v>2</v>
      </c>
      <c r="Z297" s="43">
        <v>0</v>
      </c>
      <c r="AA297" s="43">
        <v>0</v>
      </c>
      <c r="AB297" s="43">
        <v>3</v>
      </c>
      <c r="AC297" s="43">
        <v>2</v>
      </c>
      <c r="AD297" s="43">
        <v>1</v>
      </c>
      <c r="AE297" s="43">
        <v>2</v>
      </c>
      <c r="AF297" s="43">
        <v>0</v>
      </c>
      <c r="AG297" s="43">
        <v>0</v>
      </c>
      <c r="AH297" s="43">
        <v>1</v>
      </c>
      <c r="AI297" s="43">
        <v>0</v>
      </c>
      <c r="AJ297" s="43">
        <v>0</v>
      </c>
      <c r="AK297" s="43">
        <v>0</v>
      </c>
      <c r="AL297" s="43">
        <v>0</v>
      </c>
      <c r="AM297" s="43">
        <v>0</v>
      </c>
      <c r="AN297" s="43">
        <v>0</v>
      </c>
    </row>
    <row r="298" spans="1:40" x14ac:dyDescent="0.2">
      <c r="A298">
        <v>287</v>
      </c>
      <c r="B298" s="97">
        <v>0.19861111111111099</v>
      </c>
      <c r="C298">
        <f t="shared" ca="1" si="12"/>
        <v>0</v>
      </c>
      <c r="D298">
        <f t="shared" si="13"/>
        <v>208</v>
      </c>
      <c r="E298">
        <f>IF(appliances!$D$46="YES",light_sim_data!B298,0)</f>
        <v>0</v>
      </c>
      <c r="F298">
        <f t="shared" si="14"/>
        <v>208</v>
      </c>
      <c r="H298" s="43">
        <v>0</v>
      </c>
      <c r="I298" s="43">
        <v>180</v>
      </c>
      <c r="J298" s="43">
        <v>0</v>
      </c>
      <c r="K298" s="43">
        <v>0</v>
      </c>
      <c r="L298" s="43">
        <v>0</v>
      </c>
      <c r="M298" s="43">
        <v>2</v>
      </c>
      <c r="N298" s="43">
        <v>2</v>
      </c>
      <c r="O298" s="43">
        <v>1</v>
      </c>
      <c r="P298" s="43">
        <v>9</v>
      </c>
      <c r="Q298" s="43">
        <v>0</v>
      </c>
      <c r="R298" s="43">
        <v>0</v>
      </c>
      <c r="S298" s="43">
        <v>0</v>
      </c>
      <c r="T298" s="43">
        <v>0</v>
      </c>
      <c r="U298" s="43">
        <v>0</v>
      </c>
      <c r="V298" s="43">
        <v>3</v>
      </c>
      <c r="W298" s="43">
        <v>0</v>
      </c>
      <c r="X298" s="43">
        <v>0</v>
      </c>
      <c r="Y298" s="43">
        <v>2</v>
      </c>
      <c r="Z298" s="43">
        <v>0</v>
      </c>
      <c r="AA298" s="43">
        <v>0</v>
      </c>
      <c r="AB298" s="43">
        <v>3</v>
      </c>
      <c r="AC298" s="43">
        <v>2</v>
      </c>
      <c r="AD298" s="43">
        <v>1</v>
      </c>
      <c r="AE298" s="43">
        <v>2</v>
      </c>
      <c r="AF298" s="43">
        <v>0</v>
      </c>
      <c r="AG298" s="43">
        <v>0</v>
      </c>
      <c r="AH298" s="43">
        <v>1</v>
      </c>
      <c r="AI298" s="43">
        <v>0</v>
      </c>
      <c r="AJ298" s="43">
        <v>0</v>
      </c>
      <c r="AK298" s="43">
        <v>0</v>
      </c>
      <c r="AL298" s="43">
        <v>0</v>
      </c>
      <c r="AM298" s="43">
        <v>0</v>
      </c>
      <c r="AN298" s="43">
        <v>0</v>
      </c>
    </row>
    <row r="299" spans="1:40" x14ac:dyDescent="0.2">
      <c r="A299">
        <v>288</v>
      </c>
      <c r="B299" s="97">
        <v>0.19930555555555601</v>
      </c>
      <c r="C299">
        <f t="shared" ca="1" si="12"/>
        <v>0</v>
      </c>
      <c r="D299">
        <f t="shared" si="13"/>
        <v>208</v>
      </c>
      <c r="E299">
        <f>IF(appliances!$D$46="YES",light_sim_data!B299,0)</f>
        <v>0</v>
      </c>
      <c r="F299">
        <f t="shared" si="14"/>
        <v>208</v>
      </c>
      <c r="H299" s="43">
        <v>0</v>
      </c>
      <c r="I299" s="43">
        <v>180</v>
      </c>
      <c r="J299" s="43">
        <v>0</v>
      </c>
      <c r="K299" s="43">
        <v>0</v>
      </c>
      <c r="L299" s="43">
        <v>0</v>
      </c>
      <c r="M299" s="43">
        <v>2</v>
      </c>
      <c r="N299" s="43">
        <v>2</v>
      </c>
      <c r="O299" s="43">
        <v>1</v>
      </c>
      <c r="P299" s="43">
        <v>9</v>
      </c>
      <c r="Q299" s="43">
        <v>0</v>
      </c>
      <c r="R299" s="43">
        <v>0</v>
      </c>
      <c r="S299" s="43">
        <v>0</v>
      </c>
      <c r="T299" s="43">
        <v>0</v>
      </c>
      <c r="U299" s="43">
        <v>0</v>
      </c>
      <c r="V299" s="43">
        <v>3</v>
      </c>
      <c r="W299" s="43">
        <v>0</v>
      </c>
      <c r="X299" s="43">
        <v>0</v>
      </c>
      <c r="Y299" s="43">
        <v>2</v>
      </c>
      <c r="Z299" s="43">
        <v>0</v>
      </c>
      <c r="AA299" s="43">
        <v>0</v>
      </c>
      <c r="AB299" s="43">
        <v>3</v>
      </c>
      <c r="AC299" s="43">
        <v>2</v>
      </c>
      <c r="AD299" s="43">
        <v>1</v>
      </c>
      <c r="AE299" s="43">
        <v>2</v>
      </c>
      <c r="AF299" s="43">
        <v>0</v>
      </c>
      <c r="AG299" s="43">
        <v>0</v>
      </c>
      <c r="AH299" s="43">
        <v>1</v>
      </c>
      <c r="AI299" s="43">
        <v>0</v>
      </c>
      <c r="AJ299" s="43">
        <v>0</v>
      </c>
      <c r="AK299" s="43">
        <v>0</v>
      </c>
      <c r="AL299" s="43">
        <v>0</v>
      </c>
      <c r="AM299" s="43">
        <v>0</v>
      </c>
      <c r="AN299" s="43">
        <v>0</v>
      </c>
    </row>
    <row r="300" spans="1:40" x14ac:dyDescent="0.2">
      <c r="A300">
        <v>289</v>
      </c>
      <c r="B300" s="97">
        <v>0.2</v>
      </c>
      <c r="C300">
        <f t="shared" ca="1" si="12"/>
        <v>0</v>
      </c>
      <c r="D300">
        <f t="shared" si="13"/>
        <v>208</v>
      </c>
      <c r="E300">
        <f>IF(appliances!$D$46="YES",light_sim_data!B300,0)</f>
        <v>0</v>
      </c>
      <c r="F300">
        <f t="shared" si="14"/>
        <v>208</v>
      </c>
      <c r="H300" s="43">
        <v>0</v>
      </c>
      <c r="I300" s="43">
        <v>180</v>
      </c>
      <c r="J300" s="43">
        <v>0</v>
      </c>
      <c r="K300" s="43">
        <v>0</v>
      </c>
      <c r="L300" s="43">
        <v>0</v>
      </c>
      <c r="M300" s="43">
        <v>2</v>
      </c>
      <c r="N300" s="43">
        <v>2</v>
      </c>
      <c r="O300" s="43">
        <v>1</v>
      </c>
      <c r="P300" s="43">
        <v>9</v>
      </c>
      <c r="Q300" s="43">
        <v>0</v>
      </c>
      <c r="R300" s="43">
        <v>0</v>
      </c>
      <c r="S300" s="43">
        <v>0</v>
      </c>
      <c r="T300" s="43">
        <v>0</v>
      </c>
      <c r="U300" s="43">
        <v>0</v>
      </c>
      <c r="V300" s="43">
        <v>3</v>
      </c>
      <c r="W300" s="43">
        <v>0</v>
      </c>
      <c r="X300" s="43">
        <v>0</v>
      </c>
      <c r="Y300" s="43">
        <v>2</v>
      </c>
      <c r="Z300" s="43">
        <v>0</v>
      </c>
      <c r="AA300" s="43">
        <v>0</v>
      </c>
      <c r="AB300" s="43">
        <v>3</v>
      </c>
      <c r="AC300" s="43">
        <v>2</v>
      </c>
      <c r="AD300" s="43">
        <v>1</v>
      </c>
      <c r="AE300" s="43">
        <v>2</v>
      </c>
      <c r="AF300" s="43">
        <v>0</v>
      </c>
      <c r="AG300" s="43">
        <v>0</v>
      </c>
      <c r="AH300" s="43">
        <v>1</v>
      </c>
      <c r="AI300" s="43">
        <v>0</v>
      </c>
      <c r="AJ300" s="43">
        <v>0</v>
      </c>
      <c r="AK300" s="43">
        <v>0</v>
      </c>
      <c r="AL300" s="43">
        <v>0</v>
      </c>
      <c r="AM300" s="43">
        <v>0</v>
      </c>
      <c r="AN300" s="43">
        <v>0</v>
      </c>
    </row>
    <row r="301" spans="1:40" x14ac:dyDescent="0.2">
      <c r="A301">
        <v>290</v>
      </c>
      <c r="B301" s="97">
        <v>0.20069444444444401</v>
      </c>
      <c r="C301">
        <f t="shared" ca="1" si="12"/>
        <v>0</v>
      </c>
      <c r="D301">
        <f t="shared" si="13"/>
        <v>208</v>
      </c>
      <c r="E301">
        <f>IF(appliances!$D$46="YES",light_sim_data!B301,0)</f>
        <v>0</v>
      </c>
      <c r="F301">
        <f t="shared" si="14"/>
        <v>208</v>
      </c>
      <c r="H301" s="43">
        <v>0</v>
      </c>
      <c r="I301" s="43">
        <v>180</v>
      </c>
      <c r="J301" s="43">
        <v>0</v>
      </c>
      <c r="K301" s="43">
        <v>0</v>
      </c>
      <c r="L301" s="43">
        <v>0</v>
      </c>
      <c r="M301" s="43">
        <v>2</v>
      </c>
      <c r="N301" s="43">
        <v>2</v>
      </c>
      <c r="O301" s="43">
        <v>1</v>
      </c>
      <c r="P301" s="43">
        <v>9</v>
      </c>
      <c r="Q301" s="43">
        <v>0</v>
      </c>
      <c r="R301" s="43">
        <v>0</v>
      </c>
      <c r="S301" s="43">
        <v>0</v>
      </c>
      <c r="T301" s="43">
        <v>0</v>
      </c>
      <c r="U301" s="43">
        <v>0</v>
      </c>
      <c r="V301" s="43">
        <v>3</v>
      </c>
      <c r="W301" s="43">
        <v>0</v>
      </c>
      <c r="X301" s="43">
        <v>0</v>
      </c>
      <c r="Y301" s="43">
        <v>2</v>
      </c>
      <c r="Z301" s="43">
        <v>0</v>
      </c>
      <c r="AA301" s="43">
        <v>0</v>
      </c>
      <c r="AB301" s="43">
        <v>3</v>
      </c>
      <c r="AC301" s="43">
        <v>2</v>
      </c>
      <c r="AD301" s="43">
        <v>1</v>
      </c>
      <c r="AE301" s="43">
        <v>2</v>
      </c>
      <c r="AF301" s="43">
        <v>0</v>
      </c>
      <c r="AG301" s="43">
        <v>0</v>
      </c>
      <c r="AH301" s="43">
        <v>1</v>
      </c>
      <c r="AI301" s="43">
        <v>0</v>
      </c>
      <c r="AJ301" s="43">
        <v>0</v>
      </c>
      <c r="AK301" s="43">
        <v>0</v>
      </c>
      <c r="AL301" s="43">
        <v>0</v>
      </c>
      <c r="AM301" s="43">
        <v>0</v>
      </c>
      <c r="AN301" s="43">
        <v>0</v>
      </c>
    </row>
    <row r="302" spans="1:40" x14ac:dyDescent="0.2">
      <c r="A302">
        <v>291</v>
      </c>
      <c r="B302" s="97">
        <v>0.20138888888888901</v>
      </c>
      <c r="C302">
        <f t="shared" ca="1" si="12"/>
        <v>0</v>
      </c>
      <c r="D302">
        <f t="shared" si="13"/>
        <v>208</v>
      </c>
      <c r="E302">
        <f>IF(appliances!$D$46="YES",light_sim_data!B302,0)</f>
        <v>0</v>
      </c>
      <c r="F302">
        <f t="shared" si="14"/>
        <v>208</v>
      </c>
      <c r="H302" s="43">
        <v>0</v>
      </c>
      <c r="I302" s="43">
        <v>180</v>
      </c>
      <c r="J302" s="43">
        <v>0</v>
      </c>
      <c r="K302" s="43">
        <v>0</v>
      </c>
      <c r="L302" s="43">
        <v>0</v>
      </c>
      <c r="M302" s="43">
        <v>2</v>
      </c>
      <c r="N302" s="43">
        <v>2</v>
      </c>
      <c r="O302" s="43">
        <v>1</v>
      </c>
      <c r="P302" s="43">
        <v>9</v>
      </c>
      <c r="Q302" s="43">
        <v>0</v>
      </c>
      <c r="R302" s="43">
        <v>0</v>
      </c>
      <c r="S302" s="43">
        <v>0</v>
      </c>
      <c r="T302" s="43">
        <v>0</v>
      </c>
      <c r="U302" s="43">
        <v>0</v>
      </c>
      <c r="V302" s="43">
        <v>3</v>
      </c>
      <c r="W302" s="43">
        <v>0</v>
      </c>
      <c r="X302" s="43">
        <v>0</v>
      </c>
      <c r="Y302" s="43">
        <v>2</v>
      </c>
      <c r="Z302" s="43">
        <v>0</v>
      </c>
      <c r="AA302" s="43">
        <v>0</v>
      </c>
      <c r="AB302" s="43">
        <v>3</v>
      </c>
      <c r="AC302" s="43">
        <v>2</v>
      </c>
      <c r="AD302" s="43">
        <v>1</v>
      </c>
      <c r="AE302" s="43">
        <v>2</v>
      </c>
      <c r="AF302" s="43">
        <v>0</v>
      </c>
      <c r="AG302" s="43">
        <v>0</v>
      </c>
      <c r="AH302" s="43">
        <v>1</v>
      </c>
      <c r="AI302" s="43">
        <v>0</v>
      </c>
      <c r="AJ302" s="43">
        <v>0</v>
      </c>
      <c r="AK302" s="43">
        <v>0</v>
      </c>
      <c r="AL302" s="43">
        <v>0</v>
      </c>
      <c r="AM302" s="43">
        <v>0</v>
      </c>
      <c r="AN302" s="43">
        <v>0</v>
      </c>
    </row>
    <row r="303" spans="1:40" x14ac:dyDescent="0.2">
      <c r="A303">
        <v>292</v>
      </c>
      <c r="B303" s="97">
        <v>0.202083333333333</v>
      </c>
      <c r="C303">
        <f t="shared" ca="1" si="12"/>
        <v>0</v>
      </c>
      <c r="D303">
        <f t="shared" si="13"/>
        <v>208</v>
      </c>
      <c r="E303">
        <f>IF(appliances!$D$46="YES",light_sim_data!B303,0)</f>
        <v>0</v>
      </c>
      <c r="F303">
        <f t="shared" si="14"/>
        <v>208</v>
      </c>
      <c r="H303" s="43">
        <v>0</v>
      </c>
      <c r="I303" s="43">
        <v>180</v>
      </c>
      <c r="J303" s="43">
        <v>0</v>
      </c>
      <c r="K303" s="43">
        <v>0</v>
      </c>
      <c r="L303" s="43">
        <v>0</v>
      </c>
      <c r="M303" s="43">
        <v>2</v>
      </c>
      <c r="N303" s="43">
        <v>2</v>
      </c>
      <c r="O303" s="43">
        <v>1</v>
      </c>
      <c r="P303" s="43">
        <v>9</v>
      </c>
      <c r="Q303" s="43">
        <v>0</v>
      </c>
      <c r="R303" s="43">
        <v>0</v>
      </c>
      <c r="S303" s="43">
        <v>0</v>
      </c>
      <c r="T303" s="43">
        <v>0</v>
      </c>
      <c r="U303" s="43">
        <v>0</v>
      </c>
      <c r="V303" s="43">
        <v>3</v>
      </c>
      <c r="W303" s="43">
        <v>0</v>
      </c>
      <c r="X303" s="43">
        <v>0</v>
      </c>
      <c r="Y303" s="43">
        <v>2</v>
      </c>
      <c r="Z303" s="43">
        <v>0</v>
      </c>
      <c r="AA303" s="43">
        <v>0</v>
      </c>
      <c r="AB303" s="43">
        <v>3</v>
      </c>
      <c r="AC303" s="43">
        <v>2</v>
      </c>
      <c r="AD303" s="43">
        <v>1</v>
      </c>
      <c r="AE303" s="43">
        <v>2</v>
      </c>
      <c r="AF303" s="43">
        <v>0</v>
      </c>
      <c r="AG303" s="43">
        <v>0</v>
      </c>
      <c r="AH303" s="43">
        <v>1</v>
      </c>
      <c r="AI303" s="43">
        <v>0</v>
      </c>
      <c r="AJ303" s="43">
        <v>0</v>
      </c>
      <c r="AK303" s="43">
        <v>0</v>
      </c>
      <c r="AL303" s="43">
        <v>0</v>
      </c>
      <c r="AM303" s="43">
        <v>0</v>
      </c>
      <c r="AN303" s="43">
        <v>0</v>
      </c>
    </row>
    <row r="304" spans="1:40" x14ac:dyDescent="0.2">
      <c r="A304">
        <v>293</v>
      </c>
      <c r="B304" s="97">
        <v>0.202777777777778</v>
      </c>
      <c r="C304">
        <f t="shared" ca="1" si="12"/>
        <v>0</v>
      </c>
      <c r="D304">
        <f t="shared" si="13"/>
        <v>208</v>
      </c>
      <c r="E304">
        <f>IF(appliances!$D$46="YES",light_sim_data!B304,0)</f>
        <v>0</v>
      </c>
      <c r="F304">
        <f t="shared" si="14"/>
        <v>208</v>
      </c>
      <c r="H304" s="43">
        <v>0</v>
      </c>
      <c r="I304" s="43">
        <v>180</v>
      </c>
      <c r="J304" s="43">
        <v>0</v>
      </c>
      <c r="K304" s="43">
        <v>0</v>
      </c>
      <c r="L304" s="43">
        <v>0</v>
      </c>
      <c r="M304" s="43">
        <v>2</v>
      </c>
      <c r="N304" s="43">
        <v>2</v>
      </c>
      <c r="O304" s="43">
        <v>1</v>
      </c>
      <c r="P304" s="43">
        <v>9</v>
      </c>
      <c r="Q304" s="43">
        <v>0</v>
      </c>
      <c r="R304" s="43">
        <v>0</v>
      </c>
      <c r="S304" s="43">
        <v>0</v>
      </c>
      <c r="T304" s="43">
        <v>0</v>
      </c>
      <c r="U304" s="43">
        <v>0</v>
      </c>
      <c r="V304" s="43">
        <v>3</v>
      </c>
      <c r="W304" s="43">
        <v>0</v>
      </c>
      <c r="X304" s="43">
        <v>0</v>
      </c>
      <c r="Y304" s="43">
        <v>2</v>
      </c>
      <c r="Z304" s="43">
        <v>0</v>
      </c>
      <c r="AA304" s="43">
        <v>0</v>
      </c>
      <c r="AB304" s="43">
        <v>3</v>
      </c>
      <c r="AC304" s="43">
        <v>2</v>
      </c>
      <c r="AD304" s="43">
        <v>1</v>
      </c>
      <c r="AE304" s="43">
        <v>2</v>
      </c>
      <c r="AF304" s="43">
        <v>0</v>
      </c>
      <c r="AG304" s="43">
        <v>0</v>
      </c>
      <c r="AH304" s="43">
        <v>1</v>
      </c>
      <c r="AI304" s="43">
        <v>0</v>
      </c>
      <c r="AJ304" s="43">
        <v>0</v>
      </c>
      <c r="AK304" s="43">
        <v>0</v>
      </c>
      <c r="AL304" s="43">
        <v>0</v>
      </c>
      <c r="AM304" s="43">
        <v>0</v>
      </c>
      <c r="AN304" s="43">
        <v>0</v>
      </c>
    </row>
    <row r="305" spans="1:40" x14ac:dyDescent="0.2">
      <c r="A305">
        <v>294</v>
      </c>
      <c r="B305" s="97">
        <v>0.203472222222222</v>
      </c>
      <c r="C305">
        <f t="shared" ca="1" si="12"/>
        <v>0</v>
      </c>
      <c r="D305">
        <f t="shared" si="13"/>
        <v>208</v>
      </c>
      <c r="E305">
        <f>IF(appliances!$D$46="YES",light_sim_data!B305,0)</f>
        <v>0</v>
      </c>
      <c r="F305">
        <f t="shared" si="14"/>
        <v>208</v>
      </c>
      <c r="H305" s="43">
        <v>0</v>
      </c>
      <c r="I305" s="43">
        <v>180</v>
      </c>
      <c r="J305" s="43">
        <v>0</v>
      </c>
      <c r="K305" s="43">
        <v>0</v>
      </c>
      <c r="L305" s="43">
        <v>0</v>
      </c>
      <c r="M305" s="43">
        <v>2</v>
      </c>
      <c r="N305" s="43">
        <v>2</v>
      </c>
      <c r="O305" s="43">
        <v>1</v>
      </c>
      <c r="P305" s="43">
        <v>9</v>
      </c>
      <c r="Q305" s="43">
        <v>0</v>
      </c>
      <c r="R305" s="43">
        <v>0</v>
      </c>
      <c r="S305" s="43">
        <v>0</v>
      </c>
      <c r="T305" s="43">
        <v>0</v>
      </c>
      <c r="U305" s="43">
        <v>0</v>
      </c>
      <c r="V305" s="43">
        <v>3</v>
      </c>
      <c r="W305" s="43">
        <v>0</v>
      </c>
      <c r="X305" s="43">
        <v>0</v>
      </c>
      <c r="Y305" s="43">
        <v>2</v>
      </c>
      <c r="Z305" s="43">
        <v>0</v>
      </c>
      <c r="AA305" s="43">
        <v>0</v>
      </c>
      <c r="AB305" s="43">
        <v>3</v>
      </c>
      <c r="AC305" s="43">
        <v>2</v>
      </c>
      <c r="AD305" s="43">
        <v>1</v>
      </c>
      <c r="AE305" s="43">
        <v>2</v>
      </c>
      <c r="AF305" s="43">
        <v>0</v>
      </c>
      <c r="AG305" s="43">
        <v>0</v>
      </c>
      <c r="AH305" s="43">
        <v>1</v>
      </c>
      <c r="AI305" s="43">
        <v>0</v>
      </c>
      <c r="AJ305" s="43">
        <v>0</v>
      </c>
      <c r="AK305" s="43">
        <v>0</v>
      </c>
      <c r="AL305" s="43">
        <v>0</v>
      </c>
      <c r="AM305" s="43">
        <v>0</v>
      </c>
      <c r="AN305" s="43">
        <v>0</v>
      </c>
    </row>
    <row r="306" spans="1:40" x14ac:dyDescent="0.2">
      <c r="A306">
        <v>295</v>
      </c>
      <c r="B306" s="97">
        <v>0.204166666666667</v>
      </c>
      <c r="C306">
        <f t="shared" ca="1" si="12"/>
        <v>0</v>
      </c>
      <c r="D306">
        <f t="shared" si="13"/>
        <v>208</v>
      </c>
      <c r="E306">
        <f>IF(appliances!$D$46="YES",light_sim_data!B306,0)</f>
        <v>0</v>
      </c>
      <c r="F306">
        <f t="shared" si="14"/>
        <v>208</v>
      </c>
      <c r="H306" s="43">
        <v>0</v>
      </c>
      <c r="I306" s="43">
        <v>180</v>
      </c>
      <c r="J306" s="43">
        <v>0</v>
      </c>
      <c r="K306" s="43">
        <v>0</v>
      </c>
      <c r="L306" s="43">
        <v>0</v>
      </c>
      <c r="M306" s="43">
        <v>2</v>
      </c>
      <c r="N306" s="43">
        <v>2</v>
      </c>
      <c r="O306" s="43">
        <v>1</v>
      </c>
      <c r="P306" s="43">
        <v>9</v>
      </c>
      <c r="Q306" s="43">
        <v>0</v>
      </c>
      <c r="R306" s="43">
        <v>0</v>
      </c>
      <c r="S306" s="43">
        <v>0</v>
      </c>
      <c r="T306" s="43">
        <v>0</v>
      </c>
      <c r="U306" s="43">
        <v>0</v>
      </c>
      <c r="V306" s="43">
        <v>3</v>
      </c>
      <c r="W306" s="43">
        <v>0</v>
      </c>
      <c r="X306" s="43">
        <v>0</v>
      </c>
      <c r="Y306" s="43">
        <v>2</v>
      </c>
      <c r="Z306" s="43">
        <v>0</v>
      </c>
      <c r="AA306" s="43">
        <v>0</v>
      </c>
      <c r="AB306" s="43">
        <v>3</v>
      </c>
      <c r="AC306" s="43">
        <v>2</v>
      </c>
      <c r="AD306" s="43">
        <v>1</v>
      </c>
      <c r="AE306" s="43">
        <v>2</v>
      </c>
      <c r="AF306" s="43">
        <v>0</v>
      </c>
      <c r="AG306" s="43">
        <v>0</v>
      </c>
      <c r="AH306" s="43">
        <v>1</v>
      </c>
      <c r="AI306" s="43">
        <v>0</v>
      </c>
      <c r="AJ306" s="43">
        <v>0</v>
      </c>
      <c r="AK306" s="43">
        <v>0</v>
      </c>
      <c r="AL306" s="43">
        <v>0</v>
      </c>
      <c r="AM306" s="43">
        <v>0</v>
      </c>
      <c r="AN306" s="43">
        <v>0</v>
      </c>
    </row>
    <row r="307" spans="1:40" x14ac:dyDescent="0.2">
      <c r="A307">
        <v>296</v>
      </c>
      <c r="B307" s="97">
        <v>0.20486111111111099</v>
      </c>
      <c r="C307">
        <f t="shared" ca="1" si="12"/>
        <v>0</v>
      </c>
      <c r="D307">
        <f t="shared" si="13"/>
        <v>208</v>
      </c>
      <c r="E307">
        <f>IF(appliances!$D$46="YES",light_sim_data!B307,0)</f>
        <v>0</v>
      </c>
      <c r="F307">
        <f t="shared" si="14"/>
        <v>208</v>
      </c>
      <c r="H307" s="43">
        <v>0</v>
      </c>
      <c r="I307" s="43">
        <v>180</v>
      </c>
      <c r="J307" s="43">
        <v>0</v>
      </c>
      <c r="K307" s="43">
        <v>0</v>
      </c>
      <c r="L307" s="43">
        <v>0</v>
      </c>
      <c r="M307" s="43">
        <v>2</v>
      </c>
      <c r="N307" s="43">
        <v>2</v>
      </c>
      <c r="O307" s="43">
        <v>1</v>
      </c>
      <c r="P307" s="43">
        <v>9</v>
      </c>
      <c r="Q307" s="43">
        <v>0</v>
      </c>
      <c r="R307" s="43">
        <v>0</v>
      </c>
      <c r="S307" s="43">
        <v>0</v>
      </c>
      <c r="T307" s="43">
        <v>0</v>
      </c>
      <c r="U307" s="43">
        <v>0</v>
      </c>
      <c r="V307" s="43">
        <v>3</v>
      </c>
      <c r="W307" s="43">
        <v>0</v>
      </c>
      <c r="X307" s="43">
        <v>0</v>
      </c>
      <c r="Y307" s="43">
        <v>2</v>
      </c>
      <c r="Z307" s="43">
        <v>0</v>
      </c>
      <c r="AA307" s="43">
        <v>0</v>
      </c>
      <c r="AB307" s="43">
        <v>3</v>
      </c>
      <c r="AC307" s="43">
        <v>2</v>
      </c>
      <c r="AD307" s="43">
        <v>1</v>
      </c>
      <c r="AE307" s="43">
        <v>2</v>
      </c>
      <c r="AF307" s="43">
        <v>0</v>
      </c>
      <c r="AG307" s="43">
        <v>0</v>
      </c>
      <c r="AH307" s="43">
        <v>1</v>
      </c>
      <c r="AI307" s="43">
        <v>0</v>
      </c>
      <c r="AJ307" s="43">
        <v>0</v>
      </c>
      <c r="AK307" s="43">
        <v>0</v>
      </c>
      <c r="AL307" s="43">
        <v>0</v>
      </c>
      <c r="AM307" s="43">
        <v>0</v>
      </c>
      <c r="AN307" s="43">
        <v>0</v>
      </c>
    </row>
    <row r="308" spans="1:40" x14ac:dyDescent="0.2">
      <c r="A308">
        <v>297</v>
      </c>
      <c r="B308" s="97">
        <v>0.20555555555555599</v>
      </c>
      <c r="C308">
        <f t="shared" ca="1" si="12"/>
        <v>0</v>
      </c>
      <c r="D308">
        <f t="shared" si="13"/>
        <v>208</v>
      </c>
      <c r="E308">
        <f>IF(appliances!$D$46="YES",light_sim_data!B308,0)</f>
        <v>0</v>
      </c>
      <c r="F308">
        <f t="shared" si="14"/>
        <v>208</v>
      </c>
      <c r="H308" s="43">
        <v>0</v>
      </c>
      <c r="I308" s="43">
        <v>180</v>
      </c>
      <c r="J308" s="43">
        <v>0</v>
      </c>
      <c r="K308" s="43">
        <v>0</v>
      </c>
      <c r="L308" s="43">
        <v>0</v>
      </c>
      <c r="M308" s="43">
        <v>2</v>
      </c>
      <c r="N308" s="43">
        <v>2</v>
      </c>
      <c r="O308" s="43">
        <v>1</v>
      </c>
      <c r="P308" s="43">
        <v>9</v>
      </c>
      <c r="Q308" s="43">
        <v>0</v>
      </c>
      <c r="R308" s="43">
        <v>0</v>
      </c>
      <c r="S308" s="43">
        <v>0</v>
      </c>
      <c r="T308" s="43">
        <v>0</v>
      </c>
      <c r="U308" s="43">
        <v>0</v>
      </c>
      <c r="V308" s="43">
        <v>3</v>
      </c>
      <c r="W308" s="43">
        <v>0</v>
      </c>
      <c r="X308" s="43">
        <v>0</v>
      </c>
      <c r="Y308" s="43">
        <v>2</v>
      </c>
      <c r="Z308" s="43">
        <v>0</v>
      </c>
      <c r="AA308" s="43">
        <v>0</v>
      </c>
      <c r="AB308" s="43">
        <v>3</v>
      </c>
      <c r="AC308" s="43">
        <v>2</v>
      </c>
      <c r="AD308" s="43">
        <v>1</v>
      </c>
      <c r="AE308" s="43">
        <v>2</v>
      </c>
      <c r="AF308" s="43">
        <v>0</v>
      </c>
      <c r="AG308" s="43">
        <v>0</v>
      </c>
      <c r="AH308" s="43">
        <v>1</v>
      </c>
      <c r="AI308" s="43">
        <v>0</v>
      </c>
      <c r="AJ308" s="43">
        <v>0</v>
      </c>
      <c r="AK308" s="43">
        <v>0</v>
      </c>
      <c r="AL308" s="43">
        <v>0</v>
      </c>
      <c r="AM308" s="43">
        <v>0</v>
      </c>
      <c r="AN308" s="43">
        <v>0</v>
      </c>
    </row>
    <row r="309" spans="1:40" x14ac:dyDescent="0.2">
      <c r="A309">
        <v>298</v>
      </c>
      <c r="B309" s="97">
        <v>0.20624999999999999</v>
      </c>
      <c r="C309">
        <f t="shared" ca="1" si="12"/>
        <v>0</v>
      </c>
      <c r="D309">
        <f t="shared" si="13"/>
        <v>208</v>
      </c>
      <c r="E309">
        <f>IF(appliances!$D$46="YES",light_sim_data!B309,0)</f>
        <v>0</v>
      </c>
      <c r="F309">
        <f t="shared" si="14"/>
        <v>208</v>
      </c>
      <c r="H309" s="43">
        <v>0</v>
      </c>
      <c r="I309" s="43">
        <v>180</v>
      </c>
      <c r="J309" s="43">
        <v>0</v>
      </c>
      <c r="K309" s="43">
        <v>0</v>
      </c>
      <c r="L309" s="43">
        <v>0</v>
      </c>
      <c r="M309" s="43">
        <v>2</v>
      </c>
      <c r="N309" s="43">
        <v>2</v>
      </c>
      <c r="O309" s="43">
        <v>1</v>
      </c>
      <c r="P309" s="43">
        <v>9</v>
      </c>
      <c r="Q309" s="43">
        <v>0</v>
      </c>
      <c r="R309" s="43">
        <v>0</v>
      </c>
      <c r="S309" s="43">
        <v>0</v>
      </c>
      <c r="T309" s="43">
        <v>0</v>
      </c>
      <c r="U309" s="43">
        <v>0</v>
      </c>
      <c r="V309" s="43">
        <v>3</v>
      </c>
      <c r="W309" s="43">
        <v>0</v>
      </c>
      <c r="X309" s="43">
        <v>0</v>
      </c>
      <c r="Y309" s="43">
        <v>2</v>
      </c>
      <c r="Z309" s="43">
        <v>0</v>
      </c>
      <c r="AA309" s="43">
        <v>0</v>
      </c>
      <c r="AB309" s="43">
        <v>3</v>
      </c>
      <c r="AC309" s="43">
        <v>2</v>
      </c>
      <c r="AD309" s="43">
        <v>1</v>
      </c>
      <c r="AE309" s="43">
        <v>2</v>
      </c>
      <c r="AF309" s="43">
        <v>0</v>
      </c>
      <c r="AG309" s="43">
        <v>0</v>
      </c>
      <c r="AH309" s="43">
        <v>1</v>
      </c>
      <c r="AI309" s="43">
        <v>0</v>
      </c>
      <c r="AJ309" s="43">
        <v>0</v>
      </c>
      <c r="AK309" s="43">
        <v>0</v>
      </c>
      <c r="AL309" s="43">
        <v>0</v>
      </c>
      <c r="AM309" s="43">
        <v>0</v>
      </c>
      <c r="AN309" s="43">
        <v>0</v>
      </c>
    </row>
    <row r="310" spans="1:40" x14ac:dyDescent="0.2">
      <c r="A310">
        <v>299</v>
      </c>
      <c r="B310" s="97">
        <v>0.20694444444444399</v>
      </c>
      <c r="C310">
        <f t="shared" ca="1" si="12"/>
        <v>0</v>
      </c>
      <c r="D310">
        <f t="shared" si="13"/>
        <v>208</v>
      </c>
      <c r="E310">
        <f>IF(appliances!$D$46="YES",light_sim_data!B310,0)</f>
        <v>0</v>
      </c>
      <c r="F310">
        <f t="shared" si="14"/>
        <v>208</v>
      </c>
      <c r="H310" s="43">
        <v>0</v>
      </c>
      <c r="I310" s="43">
        <v>180</v>
      </c>
      <c r="J310" s="43">
        <v>0</v>
      </c>
      <c r="K310" s="43">
        <v>0</v>
      </c>
      <c r="L310" s="43">
        <v>0</v>
      </c>
      <c r="M310" s="43">
        <v>2</v>
      </c>
      <c r="N310" s="43">
        <v>2</v>
      </c>
      <c r="O310" s="43">
        <v>1</v>
      </c>
      <c r="P310" s="43">
        <v>9</v>
      </c>
      <c r="Q310" s="43">
        <v>0</v>
      </c>
      <c r="R310" s="43">
        <v>0</v>
      </c>
      <c r="S310" s="43">
        <v>0</v>
      </c>
      <c r="T310" s="43">
        <v>0</v>
      </c>
      <c r="U310" s="43">
        <v>0</v>
      </c>
      <c r="V310" s="43">
        <v>3</v>
      </c>
      <c r="W310" s="43">
        <v>0</v>
      </c>
      <c r="X310" s="43">
        <v>0</v>
      </c>
      <c r="Y310" s="43">
        <v>2</v>
      </c>
      <c r="Z310" s="43">
        <v>0</v>
      </c>
      <c r="AA310" s="43">
        <v>0</v>
      </c>
      <c r="AB310" s="43">
        <v>3</v>
      </c>
      <c r="AC310" s="43">
        <v>2</v>
      </c>
      <c r="AD310" s="43">
        <v>1</v>
      </c>
      <c r="AE310" s="43">
        <v>2</v>
      </c>
      <c r="AF310" s="43">
        <v>0</v>
      </c>
      <c r="AG310" s="43">
        <v>0</v>
      </c>
      <c r="AH310" s="43">
        <v>1</v>
      </c>
      <c r="AI310" s="43">
        <v>0</v>
      </c>
      <c r="AJ310" s="43">
        <v>0</v>
      </c>
      <c r="AK310" s="43">
        <v>0</v>
      </c>
      <c r="AL310" s="43">
        <v>0</v>
      </c>
      <c r="AM310" s="43">
        <v>0</v>
      </c>
      <c r="AN310" s="43">
        <v>0</v>
      </c>
    </row>
    <row r="311" spans="1:40" x14ac:dyDescent="0.2">
      <c r="A311">
        <v>300</v>
      </c>
      <c r="B311" s="97">
        <v>0.20763888888888901</v>
      </c>
      <c r="C311">
        <f t="shared" ca="1" si="12"/>
        <v>0</v>
      </c>
      <c r="D311">
        <f t="shared" si="13"/>
        <v>208</v>
      </c>
      <c r="E311">
        <f>IF(appliances!$D$46="YES",light_sim_data!B311,0)</f>
        <v>0</v>
      </c>
      <c r="F311">
        <f t="shared" si="14"/>
        <v>208</v>
      </c>
      <c r="H311" s="43">
        <v>0</v>
      </c>
      <c r="I311" s="43">
        <v>180</v>
      </c>
      <c r="J311" s="43">
        <v>0</v>
      </c>
      <c r="K311" s="43">
        <v>0</v>
      </c>
      <c r="L311" s="43">
        <v>0</v>
      </c>
      <c r="M311" s="43">
        <v>2</v>
      </c>
      <c r="N311" s="43">
        <v>2</v>
      </c>
      <c r="O311" s="43">
        <v>1</v>
      </c>
      <c r="P311" s="43">
        <v>9</v>
      </c>
      <c r="Q311" s="43">
        <v>0</v>
      </c>
      <c r="R311" s="43">
        <v>0</v>
      </c>
      <c r="S311" s="43">
        <v>0</v>
      </c>
      <c r="T311" s="43">
        <v>0</v>
      </c>
      <c r="U311" s="43">
        <v>0</v>
      </c>
      <c r="V311" s="43">
        <v>3</v>
      </c>
      <c r="W311" s="43">
        <v>0</v>
      </c>
      <c r="X311" s="43">
        <v>0</v>
      </c>
      <c r="Y311" s="43">
        <v>2</v>
      </c>
      <c r="Z311" s="43">
        <v>0</v>
      </c>
      <c r="AA311" s="43">
        <v>0</v>
      </c>
      <c r="AB311" s="43">
        <v>3</v>
      </c>
      <c r="AC311" s="43">
        <v>2</v>
      </c>
      <c r="AD311" s="43">
        <v>1</v>
      </c>
      <c r="AE311" s="43">
        <v>2</v>
      </c>
      <c r="AF311" s="43">
        <v>0</v>
      </c>
      <c r="AG311" s="43">
        <v>0</v>
      </c>
      <c r="AH311" s="43">
        <v>1</v>
      </c>
      <c r="AI311" s="43">
        <v>0</v>
      </c>
      <c r="AJ311" s="43">
        <v>0</v>
      </c>
      <c r="AK311" s="43">
        <v>0</v>
      </c>
      <c r="AL311" s="43">
        <v>0</v>
      </c>
      <c r="AM311" s="43">
        <v>0</v>
      </c>
      <c r="AN311" s="43">
        <v>0</v>
      </c>
    </row>
    <row r="312" spans="1:40" x14ac:dyDescent="0.2">
      <c r="A312">
        <v>301</v>
      </c>
      <c r="B312" s="97">
        <v>0.20833333333333301</v>
      </c>
      <c r="C312">
        <f t="shared" ca="1" si="12"/>
        <v>0</v>
      </c>
      <c r="D312">
        <f t="shared" si="13"/>
        <v>208</v>
      </c>
      <c r="E312">
        <f>IF(appliances!$D$46="YES",light_sim_data!B312,0)</f>
        <v>0</v>
      </c>
      <c r="F312">
        <f t="shared" si="14"/>
        <v>208</v>
      </c>
      <c r="H312" s="43">
        <v>0</v>
      </c>
      <c r="I312" s="43">
        <v>180</v>
      </c>
      <c r="J312" s="43">
        <v>0</v>
      </c>
      <c r="K312" s="43">
        <v>0</v>
      </c>
      <c r="L312" s="43">
        <v>0</v>
      </c>
      <c r="M312" s="43">
        <v>2</v>
      </c>
      <c r="N312" s="43">
        <v>2</v>
      </c>
      <c r="O312" s="43">
        <v>1</v>
      </c>
      <c r="P312" s="43">
        <v>9</v>
      </c>
      <c r="Q312" s="43">
        <v>0</v>
      </c>
      <c r="R312" s="43">
        <v>0</v>
      </c>
      <c r="S312" s="43">
        <v>0</v>
      </c>
      <c r="T312" s="43">
        <v>0</v>
      </c>
      <c r="U312" s="43">
        <v>0</v>
      </c>
      <c r="V312" s="43">
        <v>3</v>
      </c>
      <c r="W312" s="43">
        <v>0</v>
      </c>
      <c r="X312" s="43">
        <v>0</v>
      </c>
      <c r="Y312" s="43">
        <v>2</v>
      </c>
      <c r="Z312" s="43">
        <v>0</v>
      </c>
      <c r="AA312" s="43">
        <v>0</v>
      </c>
      <c r="AB312" s="43">
        <v>3</v>
      </c>
      <c r="AC312" s="43">
        <v>2</v>
      </c>
      <c r="AD312" s="43">
        <v>1</v>
      </c>
      <c r="AE312" s="43">
        <v>2</v>
      </c>
      <c r="AF312" s="43">
        <v>0</v>
      </c>
      <c r="AG312" s="43">
        <v>0</v>
      </c>
      <c r="AH312" s="43">
        <v>1</v>
      </c>
      <c r="AI312" s="43">
        <v>0</v>
      </c>
      <c r="AJ312" s="43">
        <v>0</v>
      </c>
      <c r="AK312" s="43">
        <v>0</v>
      </c>
      <c r="AL312" s="43">
        <v>0</v>
      </c>
      <c r="AM312" s="43">
        <v>0</v>
      </c>
      <c r="AN312" s="43">
        <v>0</v>
      </c>
    </row>
    <row r="313" spans="1:40" x14ac:dyDescent="0.2">
      <c r="A313">
        <v>302</v>
      </c>
      <c r="B313" s="97">
        <v>0.20902777777777801</v>
      </c>
      <c r="C313">
        <f t="shared" ca="1" si="12"/>
        <v>0</v>
      </c>
      <c r="D313">
        <f t="shared" si="13"/>
        <v>208</v>
      </c>
      <c r="E313">
        <f>IF(appliances!$D$46="YES",light_sim_data!B313,0)</f>
        <v>0</v>
      </c>
      <c r="F313">
        <f t="shared" si="14"/>
        <v>208</v>
      </c>
      <c r="H313" s="43">
        <v>0</v>
      </c>
      <c r="I313" s="43">
        <v>180</v>
      </c>
      <c r="J313" s="43">
        <v>0</v>
      </c>
      <c r="K313" s="43">
        <v>0</v>
      </c>
      <c r="L313" s="43">
        <v>0</v>
      </c>
      <c r="M313" s="43">
        <v>2</v>
      </c>
      <c r="N313" s="43">
        <v>2</v>
      </c>
      <c r="O313" s="43">
        <v>1</v>
      </c>
      <c r="P313" s="43">
        <v>9</v>
      </c>
      <c r="Q313" s="43">
        <v>0</v>
      </c>
      <c r="R313" s="43">
        <v>0</v>
      </c>
      <c r="S313" s="43">
        <v>0</v>
      </c>
      <c r="T313" s="43">
        <v>0</v>
      </c>
      <c r="U313" s="43">
        <v>0</v>
      </c>
      <c r="V313" s="43">
        <v>3</v>
      </c>
      <c r="W313" s="43">
        <v>0</v>
      </c>
      <c r="X313" s="43">
        <v>0</v>
      </c>
      <c r="Y313" s="43">
        <v>2</v>
      </c>
      <c r="Z313" s="43">
        <v>0</v>
      </c>
      <c r="AA313" s="43">
        <v>0</v>
      </c>
      <c r="AB313" s="43">
        <v>3</v>
      </c>
      <c r="AC313" s="43">
        <v>2</v>
      </c>
      <c r="AD313" s="43">
        <v>1</v>
      </c>
      <c r="AE313" s="43">
        <v>2</v>
      </c>
      <c r="AF313" s="43">
        <v>0</v>
      </c>
      <c r="AG313" s="43">
        <v>0</v>
      </c>
      <c r="AH313" s="43">
        <v>1</v>
      </c>
      <c r="AI313" s="43">
        <v>0</v>
      </c>
      <c r="AJ313" s="43">
        <v>0</v>
      </c>
      <c r="AK313" s="43">
        <v>0</v>
      </c>
      <c r="AL313" s="43">
        <v>0</v>
      </c>
      <c r="AM313" s="43">
        <v>0</v>
      </c>
      <c r="AN313" s="43">
        <v>0</v>
      </c>
    </row>
    <row r="314" spans="1:40" x14ac:dyDescent="0.2">
      <c r="A314">
        <v>303</v>
      </c>
      <c r="B314" s="97">
        <v>0.209722222222222</v>
      </c>
      <c r="C314">
        <f t="shared" ca="1" si="12"/>
        <v>0</v>
      </c>
      <c r="D314">
        <f t="shared" si="13"/>
        <v>208</v>
      </c>
      <c r="E314">
        <f>IF(appliances!$D$46="YES",light_sim_data!B314,0)</f>
        <v>0</v>
      </c>
      <c r="F314">
        <f t="shared" si="14"/>
        <v>208</v>
      </c>
      <c r="H314" s="43">
        <v>0</v>
      </c>
      <c r="I314" s="43">
        <v>180</v>
      </c>
      <c r="J314" s="43">
        <v>0</v>
      </c>
      <c r="K314" s="43">
        <v>0</v>
      </c>
      <c r="L314" s="43">
        <v>0</v>
      </c>
      <c r="M314" s="43">
        <v>2</v>
      </c>
      <c r="N314" s="43">
        <v>2</v>
      </c>
      <c r="O314" s="43">
        <v>1</v>
      </c>
      <c r="P314" s="43">
        <v>9</v>
      </c>
      <c r="Q314" s="43">
        <v>0</v>
      </c>
      <c r="R314" s="43">
        <v>0</v>
      </c>
      <c r="S314" s="43">
        <v>0</v>
      </c>
      <c r="T314" s="43">
        <v>0</v>
      </c>
      <c r="U314" s="43">
        <v>0</v>
      </c>
      <c r="V314" s="43">
        <v>3</v>
      </c>
      <c r="W314" s="43">
        <v>0</v>
      </c>
      <c r="X314" s="43">
        <v>0</v>
      </c>
      <c r="Y314" s="43">
        <v>2</v>
      </c>
      <c r="Z314" s="43">
        <v>0</v>
      </c>
      <c r="AA314" s="43">
        <v>0</v>
      </c>
      <c r="AB314" s="43">
        <v>3</v>
      </c>
      <c r="AC314" s="43">
        <v>2</v>
      </c>
      <c r="AD314" s="43">
        <v>1</v>
      </c>
      <c r="AE314" s="43">
        <v>2</v>
      </c>
      <c r="AF314" s="43">
        <v>0</v>
      </c>
      <c r="AG314" s="43">
        <v>0</v>
      </c>
      <c r="AH314" s="43">
        <v>1</v>
      </c>
      <c r="AI314" s="43">
        <v>0</v>
      </c>
      <c r="AJ314" s="43">
        <v>0</v>
      </c>
      <c r="AK314" s="43">
        <v>0</v>
      </c>
      <c r="AL314" s="43">
        <v>0</v>
      </c>
      <c r="AM314" s="43">
        <v>0</v>
      </c>
      <c r="AN314" s="43">
        <v>0</v>
      </c>
    </row>
    <row r="315" spans="1:40" x14ac:dyDescent="0.2">
      <c r="A315">
        <v>304</v>
      </c>
      <c r="B315" s="97">
        <v>0.210416666666667</v>
      </c>
      <c r="C315">
        <f t="shared" ca="1" si="12"/>
        <v>0</v>
      </c>
      <c r="D315">
        <f t="shared" si="13"/>
        <v>28</v>
      </c>
      <c r="E315">
        <f>IF(appliances!$D$46="YES",light_sim_data!B315,0)</f>
        <v>0</v>
      </c>
      <c r="F315">
        <f t="shared" si="14"/>
        <v>28</v>
      </c>
      <c r="H315" s="43">
        <v>0</v>
      </c>
      <c r="I315" s="43">
        <v>0</v>
      </c>
      <c r="J315" s="43">
        <v>0</v>
      </c>
      <c r="K315" s="43">
        <v>0</v>
      </c>
      <c r="L315" s="43">
        <v>0</v>
      </c>
      <c r="M315" s="43">
        <v>2</v>
      </c>
      <c r="N315" s="43">
        <v>2</v>
      </c>
      <c r="O315" s="43">
        <v>1</v>
      </c>
      <c r="P315" s="43">
        <v>9</v>
      </c>
      <c r="Q315" s="43">
        <v>0</v>
      </c>
      <c r="R315" s="43">
        <v>0</v>
      </c>
      <c r="S315" s="43">
        <v>0</v>
      </c>
      <c r="T315" s="43">
        <v>0</v>
      </c>
      <c r="U315" s="43">
        <v>0</v>
      </c>
      <c r="V315" s="43">
        <v>3</v>
      </c>
      <c r="W315" s="43">
        <v>0</v>
      </c>
      <c r="X315" s="43">
        <v>0</v>
      </c>
      <c r="Y315" s="43">
        <v>2</v>
      </c>
      <c r="Z315" s="43">
        <v>0</v>
      </c>
      <c r="AA315" s="43">
        <v>0</v>
      </c>
      <c r="AB315" s="43">
        <v>3</v>
      </c>
      <c r="AC315" s="43">
        <v>2</v>
      </c>
      <c r="AD315" s="43">
        <v>1</v>
      </c>
      <c r="AE315" s="43">
        <v>2</v>
      </c>
      <c r="AF315" s="43">
        <v>0</v>
      </c>
      <c r="AG315" s="43">
        <v>0</v>
      </c>
      <c r="AH315" s="43">
        <v>1</v>
      </c>
      <c r="AI315" s="43">
        <v>0</v>
      </c>
      <c r="AJ315" s="43">
        <v>0</v>
      </c>
      <c r="AK315" s="43">
        <v>0</v>
      </c>
      <c r="AL315" s="43">
        <v>0</v>
      </c>
      <c r="AM315" s="43">
        <v>0</v>
      </c>
      <c r="AN315" s="43">
        <v>0</v>
      </c>
    </row>
    <row r="316" spans="1:40" x14ac:dyDescent="0.2">
      <c r="A316">
        <v>305</v>
      </c>
      <c r="B316" s="97">
        <v>0.211111111111111</v>
      </c>
      <c r="C316">
        <f t="shared" ca="1" si="12"/>
        <v>0</v>
      </c>
      <c r="D316">
        <f t="shared" si="13"/>
        <v>28</v>
      </c>
      <c r="E316">
        <f>IF(appliances!$D$46="YES",light_sim_data!B316,0)</f>
        <v>0</v>
      </c>
      <c r="F316">
        <f t="shared" si="14"/>
        <v>28</v>
      </c>
      <c r="H316" s="43">
        <v>0</v>
      </c>
      <c r="I316" s="43">
        <v>0</v>
      </c>
      <c r="J316" s="43">
        <v>0</v>
      </c>
      <c r="K316" s="43">
        <v>0</v>
      </c>
      <c r="L316" s="43">
        <v>0</v>
      </c>
      <c r="M316" s="43">
        <v>2</v>
      </c>
      <c r="N316" s="43">
        <v>2</v>
      </c>
      <c r="O316" s="43">
        <v>1</v>
      </c>
      <c r="P316" s="43">
        <v>9</v>
      </c>
      <c r="Q316" s="43">
        <v>0</v>
      </c>
      <c r="R316" s="43">
        <v>0</v>
      </c>
      <c r="S316" s="43">
        <v>0</v>
      </c>
      <c r="T316" s="43">
        <v>0</v>
      </c>
      <c r="U316" s="43">
        <v>0</v>
      </c>
      <c r="V316" s="43">
        <v>3</v>
      </c>
      <c r="W316" s="43">
        <v>0</v>
      </c>
      <c r="X316" s="43">
        <v>0</v>
      </c>
      <c r="Y316" s="43">
        <v>2</v>
      </c>
      <c r="Z316" s="43">
        <v>0</v>
      </c>
      <c r="AA316" s="43">
        <v>0</v>
      </c>
      <c r="AB316" s="43">
        <v>3</v>
      </c>
      <c r="AC316" s="43">
        <v>2</v>
      </c>
      <c r="AD316" s="43">
        <v>1</v>
      </c>
      <c r="AE316" s="43">
        <v>2</v>
      </c>
      <c r="AF316" s="43">
        <v>0</v>
      </c>
      <c r="AG316" s="43">
        <v>0</v>
      </c>
      <c r="AH316" s="43">
        <v>1</v>
      </c>
      <c r="AI316" s="43">
        <v>0</v>
      </c>
      <c r="AJ316" s="43">
        <v>0</v>
      </c>
      <c r="AK316" s="43">
        <v>0</v>
      </c>
      <c r="AL316" s="43">
        <v>0</v>
      </c>
      <c r="AM316" s="43">
        <v>0</v>
      </c>
      <c r="AN316" s="43">
        <v>0</v>
      </c>
    </row>
    <row r="317" spans="1:40" x14ac:dyDescent="0.2">
      <c r="A317">
        <v>306</v>
      </c>
      <c r="B317" s="97">
        <v>0.211805555555556</v>
      </c>
      <c r="C317">
        <f t="shared" ca="1" si="12"/>
        <v>0</v>
      </c>
      <c r="D317">
        <f t="shared" si="13"/>
        <v>28</v>
      </c>
      <c r="E317">
        <f>IF(appliances!$D$46="YES",light_sim_data!B317,0)</f>
        <v>0</v>
      </c>
      <c r="F317">
        <f t="shared" si="14"/>
        <v>28</v>
      </c>
      <c r="H317" s="43">
        <v>0</v>
      </c>
      <c r="I317" s="43">
        <v>0</v>
      </c>
      <c r="J317" s="43">
        <v>0</v>
      </c>
      <c r="K317" s="43">
        <v>0</v>
      </c>
      <c r="L317" s="43">
        <v>0</v>
      </c>
      <c r="M317" s="43">
        <v>2</v>
      </c>
      <c r="N317" s="43">
        <v>2</v>
      </c>
      <c r="O317" s="43">
        <v>1</v>
      </c>
      <c r="P317" s="43">
        <v>9</v>
      </c>
      <c r="Q317" s="43">
        <v>0</v>
      </c>
      <c r="R317" s="43">
        <v>0</v>
      </c>
      <c r="S317" s="43">
        <v>0</v>
      </c>
      <c r="T317" s="43">
        <v>0</v>
      </c>
      <c r="U317" s="43">
        <v>0</v>
      </c>
      <c r="V317" s="43">
        <v>3</v>
      </c>
      <c r="W317" s="43">
        <v>0</v>
      </c>
      <c r="X317" s="43">
        <v>0</v>
      </c>
      <c r="Y317" s="43">
        <v>2</v>
      </c>
      <c r="Z317" s="43">
        <v>0</v>
      </c>
      <c r="AA317" s="43">
        <v>0</v>
      </c>
      <c r="AB317" s="43">
        <v>3</v>
      </c>
      <c r="AC317" s="43">
        <v>2</v>
      </c>
      <c r="AD317" s="43">
        <v>1</v>
      </c>
      <c r="AE317" s="43">
        <v>2</v>
      </c>
      <c r="AF317" s="43">
        <v>0</v>
      </c>
      <c r="AG317" s="43">
        <v>0</v>
      </c>
      <c r="AH317" s="43">
        <v>1</v>
      </c>
      <c r="AI317" s="43">
        <v>0</v>
      </c>
      <c r="AJ317" s="43">
        <v>0</v>
      </c>
      <c r="AK317" s="43">
        <v>0</v>
      </c>
      <c r="AL317" s="43">
        <v>0</v>
      </c>
      <c r="AM317" s="43">
        <v>0</v>
      </c>
      <c r="AN317" s="43">
        <v>0</v>
      </c>
    </row>
    <row r="318" spans="1:40" x14ac:dyDescent="0.2">
      <c r="A318">
        <v>307</v>
      </c>
      <c r="B318" s="97">
        <v>0.21249999999999999</v>
      </c>
      <c r="C318">
        <f t="shared" ca="1" si="12"/>
        <v>0</v>
      </c>
      <c r="D318">
        <f t="shared" si="13"/>
        <v>28</v>
      </c>
      <c r="E318">
        <f>IF(appliances!$D$46="YES",light_sim_data!B318,0)</f>
        <v>0</v>
      </c>
      <c r="F318">
        <f t="shared" si="14"/>
        <v>28</v>
      </c>
      <c r="H318" s="43">
        <v>0</v>
      </c>
      <c r="I318" s="43">
        <v>0</v>
      </c>
      <c r="J318" s="43">
        <v>0</v>
      </c>
      <c r="K318" s="43">
        <v>0</v>
      </c>
      <c r="L318" s="43">
        <v>0</v>
      </c>
      <c r="M318" s="43">
        <v>2</v>
      </c>
      <c r="N318" s="43">
        <v>2</v>
      </c>
      <c r="O318" s="43">
        <v>1</v>
      </c>
      <c r="P318" s="43">
        <v>9</v>
      </c>
      <c r="Q318" s="43">
        <v>0</v>
      </c>
      <c r="R318" s="43">
        <v>0</v>
      </c>
      <c r="S318" s="43">
        <v>0</v>
      </c>
      <c r="T318" s="43">
        <v>0</v>
      </c>
      <c r="U318" s="43">
        <v>0</v>
      </c>
      <c r="V318" s="43">
        <v>3</v>
      </c>
      <c r="W318" s="43">
        <v>0</v>
      </c>
      <c r="X318" s="43">
        <v>0</v>
      </c>
      <c r="Y318" s="43">
        <v>2</v>
      </c>
      <c r="Z318" s="43">
        <v>0</v>
      </c>
      <c r="AA318" s="43">
        <v>0</v>
      </c>
      <c r="AB318" s="43">
        <v>3</v>
      </c>
      <c r="AC318" s="43">
        <v>2</v>
      </c>
      <c r="AD318" s="43">
        <v>1</v>
      </c>
      <c r="AE318" s="43">
        <v>2</v>
      </c>
      <c r="AF318" s="43">
        <v>0</v>
      </c>
      <c r="AG318" s="43">
        <v>0</v>
      </c>
      <c r="AH318" s="43">
        <v>1</v>
      </c>
      <c r="AI318" s="43">
        <v>0</v>
      </c>
      <c r="AJ318" s="43">
        <v>0</v>
      </c>
      <c r="AK318" s="43">
        <v>0</v>
      </c>
      <c r="AL318" s="43">
        <v>0</v>
      </c>
      <c r="AM318" s="43">
        <v>0</v>
      </c>
      <c r="AN318" s="43">
        <v>0</v>
      </c>
    </row>
    <row r="319" spans="1:40" x14ac:dyDescent="0.2">
      <c r="A319">
        <v>308</v>
      </c>
      <c r="B319" s="97">
        <v>0.21319444444444399</v>
      </c>
      <c r="C319">
        <f t="shared" ca="1" si="12"/>
        <v>0</v>
      </c>
      <c r="D319">
        <f t="shared" si="13"/>
        <v>28</v>
      </c>
      <c r="E319">
        <f>IF(appliances!$D$46="YES",light_sim_data!B319,0)</f>
        <v>0</v>
      </c>
      <c r="F319">
        <f t="shared" si="14"/>
        <v>28</v>
      </c>
      <c r="H319" s="43">
        <v>0</v>
      </c>
      <c r="I319" s="43">
        <v>0</v>
      </c>
      <c r="J319" s="43">
        <v>0</v>
      </c>
      <c r="K319" s="43">
        <v>0</v>
      </c>
      <c r="L319" s="43">
        <v>0</v>
      </c>
      <c r="M319" s="43">
        <v>2</v>
      </c>
      <c r="N319" s="43">
        <v>2</v>
      </c>
      <c r="O319" s="43">
        <v>1</v>
      </c>
      <c r="P319" s="43">
        <v>9</v>
      </c>
      <c r="Q319" s="43">
        <v>0</v>
      </c>
      <c r="R319" s="43">
        <v>0</v>
      </c>
      <c r="S319" s="43">
        <v>0</v>
      </c>
      <c r="T319" s="43">
        <v>0</v>
      </c>
      <c r="U319" s="43">
        <v>0</v>
      </c>
      <c r="V319" s="43">
        <v>3</v>
      </c>
      <c r="W319" s="43">
        <v>0</v>
      </c>
      <c r="X319" s="43">
        <v>0</v>
      </c>
      <c r="Y319" s="43">
        <v>2</v>
      </c>
      <c r="Z319" s="43">
        <v>0</v>
      </c>
      <c r="AA319" s="43">
        <v>0</v>
      </c>
      <c r="AB319" s="43">
        <v>3</v>
      </c>
      <c r="AC319" s="43">
        <v>2</v>
      </c>
      <c r="AD319" s="43">
        <v>1</v>
      </c>
      <c r="AE319" s="43">
        <v>2</v>
      </c>
      <c r="AF319" s="43">
        <v>0</v>
      </c>
      <c r="AG319" s="43">
        <v>0</v>
      </c>
      <c r="AH319" s="43">
        <v>1</v>
      </c>
      <c r="AI319" s="43">
        <v>0</v>
      </c>
      <c r="AJ319" s="43">
        <v>0</v>
      </c>
      <c r="AK319" s="43">
        <v>0</v>
      </c>
      <c r="AL319" s="43">
        <v>0</v>
      </c>
      <c r="AM319" s="43">
        <v>0</v>
      </c>
      <c r="AN319" s="43">
        <v>0</v>
      </c>
    </row>
    <row r="320" spans="1:40" x14ac:dyDescent="0.2">
      <c r="A320">
        <v>309</v>
      </c>
      <c r="B320" s="97">
        <v>0.21388888888888899</v>
      </c>
      <c r="C320">
        <f t="shared" ca="1" si="12"/>
        <v>0</v>
      </c>
      <c r="D320">
        <f t="shared" si="13"/>
        <v>28</v>
      </c>
      <c r="E320">
        <f>IF(appliances!$D$46="YES",light_sim_data!B320,0)</f>
        <v>0</v>
      </c>
      <c r="F320">
        <f t="shared" si="14"/>
        <v>28</v>
      </c>
      <c r="H320" s="43">
        <v>0</v>
      </c>
      <c r="I320" s="43">
        <v>0</v>
      </c>
      <c r="J320" s="43">
        <v>0</v>
      </c>
      <c r="K320" s="43">
        <v>0</v>
      </c>
      <c r="L320" s="43">
        <v>0</v>
      </c>
      <c r="M320" s="43">
        <v>2</v>
      </c>
      <c r="N320" s="43">
        <v>2</v>
      </c>
      <c r="O320" s="43">
        <v>1</v>
      </c>
      <c r="P320" s="43">
        <v>9</v>
      </c>
      <c r="Q320" s="43">
        <v>0</v>
      </c>
      <c r="R320" s="43">
        <v>0</v>
      </c>
      <c r="S320" s="43">
        <v>0</v>
      </c>
      <c r="T320" s="43">
        <v>0</v>
      </c>
      <c r="U320" s="43">
        <v>0</v>
      </c>
      <c r="V320" s="43">
        <v>3</v>
      </c>
      <c r="W320" s="43">
        <v>0</v>
      </c>
      <c r="X320" s="43">
        <v>0</v>
      </c>
      <c r="Y320" s="43">
        <v>2</v>
      </c>
      <c r="Z320" s="43">
        <v>0</v>
      </c>
      <c r="AA320" s="43">
        <v>0</v>
      </c>
      <c r="AB320" s="43">
        <v>3</v>
      </c>
      <c r="AC320" s="43">
        <v>2</v>
      </c>
      <c r="AD320" s="43">
        <v>1</v>
      </c>
      <c r="AE320" s="43">
        <v>2</v>
      </c>
      <c r="AF320" s="43">
        <v>0</v>
      </c>
      <c r="AG320" s="43">
        <v>0</v>
      </c>
      <c r="AH320" s="43">
        <v>1</v>
      </c>
      <c r="AI320" s="43">
        <v>0</v>
      </c>
      <c r="AJ320" s="43">
        <v>0</v>
      </c>
      <c r="AK320" s="43">
        <v>0</v>
      </c>
      <c r="AL320" s="43">
        <v>0</v>
      </c>
      <c r="AM320" s="43">
        <v>0</v>
      </c>
      <c r="AN320" s="43">
        <v>0</v>
      </c>
    </row>
    <row r="321" spans="1:40" x14ac:dyDescent="0.2">
      <c r="A321">
        <v>310</v>
      </c>
      <c r="B321" s="97">
        <v>0.21458333333333299</v>
      </c>
      <c r="C321">
        <f t="shared" ca="1" si="12"/>
        <v>0</v>
      </c>
      <c r="D321">
        <f t="shared" si="13"/>
        <v>28</v>
      </c>
      <c r="E321">
        <f>IF(appliances!$D$46="YES",light_sim_data!B321,0)</f>
        <v>0</v>
      </c>
      <c r="F321">
        <f t="shared" si="14"/>
        <v>28</v>
      </c>
      <c r="H321" s="43">
        <v>0</v>
      </c>
      <c r="I321" s="43">
        <v>0</v>
      </c>
      <c r="J321" s="43">
        <v>0</v>
      </c>
      <c r="K321" s="43">
        <v>0</v>
      </c>
      <c r="L321" s="43">
        <v>0</v>
      </c>
      <c r="M321" s="43">
        <v>2</v>
      </c>
      <c r="N321" s="43">
        <v>2</v>
      </c>
      <c r="O321" s="43">
        <v>1</v>
      </c>
      <c r="P321" s="43">
        <v>9</v>
      </c>
      <c r="Q321" s="43">
        <v>0</v>
      </c>
      <c r="R321" s="43">
        <v>0</v>
      </c>
      <c r="S321" s="43">
        <v>0</v>
      </c>
      <c r="T321" s="43">
        <v>0</v>
      </c>
      <c r="U321" s="43">
        <v>0</v>
      </c>
      <c r="V321" s="43">
        <v>3</v>
      </c>
      <c r="W321" s="43">
        <v>0</v>
      </c>
      <c r="X321" s="43">
        <v>0</v>
      </c>
      <c r="Y321" s="43">
        <v>2</v>
      </c>
      <c r="Z321" s="43">
        <v>0</v>
      </c>
      <c r="AA321" s="43">
        <v>0</v>
      </c>
      <c r="AB321" s="43">
        <v>3</v>
      </c>
      <c r="AC321" s="43">
        <v>2</v>
      </c>
      <c r="AD321" s="43">
        <v>1</v>
      </c>
      <c r="AE321" s="43">
        <v>2</v>
      </c>
      <c r="AF321" s="43">
        <v>0</v>
      </c>
      <c r="AG321" s="43">
        <v>0</v>
      </c>
      <c r="AH321" s="43">
        <v>1</v>
      </c>
      <c r="AI321" s="43">
        <v>0</v>
      </c>
      <c r="AJ321" s="43">
        <v>0</v>
      </c>
      <c r="AK321" s="43">
        <v>0</v>
      </c>
      <c r="AL321" s="43">
        <v>0</v>
      </c>
      <c r="AM321" s="43">
        <v>0</v>
      </c>
      <c r="AN321" s="43">
        <v>0</v>
      </c>
    </row>
    <row r="322" spans="1:40" x14ac:dyDescent="0.2">
      <c r="A322">
        <v>311</v>
      </c>
      <c r="B322" s="97">
        <v>0.21527777777777801</v>
      </c>
      <c r="C322">
        <f t="shared" ca="1" si="12"/>
        <v>0</v>
      </c>
      <c r="D322">
        <f t="shared" si="13"/>
        <v>28</v>
      </c>
      <c r="E322">
        <f>IF(appliances!$D$46="YES",light_sim_data!B322,0)</f>
        <v>0</v>
      </c>
      <c r="F322">
        <f t="shared" si="14"/>
        <v>28</v>
      </c>
      <c r="H322" s="43">
        <v>0</v>
      </c>
      <c r="I322" s="43">
        <v>0</v>
      </c>
      <c r="J322" s="43">
        <v>0</v>
      </c>
      <c r="K322" s="43">
        <v>0</v>
      </c>
      <c r="L322" s="43">
        <v>0</v>
      </c>
      <c r="M322" s="43">
        <v>2</v>
      </c>
      <c r="N322" s="43">
        <v>2</v>
      </c>
      <c r="O322" s="43">
        <v>1</v>
      </c>
      <c r="P322" s="43">
        <v>9</v>
      </c>
      <c r="Q322" s="43">
        <v>0</v>
      </c>
      <c r="R322" s="43">
        <v>0</v>
      </c>
      <c r="S322" s="43">
        <v>0</v>
      </c>
      <c r="T322" s="43">
        <v>0</v>
      </c>
      <c r="U322" s="43">
        <v>0</v>
      </c>
      <c r="V322" s="43">
        <v>3</v>
      </c>
      <c r="W322" s="43">
        <v>0</v>
      </c>
      <c r="X322" s="43">
        <v>0</v>
      </c>
      <c r="Y322" s="43">
        <v>2</v>
      </c>
      <c r="Z322" s="43">
        <v>0</v>
      </c>
      <c r="AA322" s="43">
        <v>0</v>
      </c>
      <c r="AB322" s="43">
        <v>3</v>
      </c>
      <c r="AC322" s="43">
        <v>2</v>
      </c>
      <c r="AD322" s="43">
        <v>1</v>
      </c>
      <c r="AE322" s="43">
        <v>2</v>
      </c>
      <c r="AF322" s="43">
        <v>0</v>
      </c>
      <c r="AG322" s="43">
        <v>0</v>
      </c>
      <c r="AH322" s="43">
        <v>1</v>
      </c>
      <c r="AI322" s="43">
        <v>0</v>
      </c>
      <c r="AJ322" s="43">
        <v>0</v>
      </c>
      <c r="AK322" s="43">
        <v>0</v>
      </c>
      <c r="AL322" s="43">
        <v>0</v>
      </c>
      <c r="AM322" s="43">
        <v>0</v>
      </c>
      <c r="AN322" s="43">
        <v>0</v>
      </c>
    </row>
    <row r="323" spans="1:40" x14ac:dyDescent="0.2">
      <c r="A323">
        <v>312</v>
      </c>
      <c r="B323" s="97">
        <v>0.21597222222222201</v>
      </c>
      <c r="C323">
        <f t="shared" ca="1" si="12"/>
        <v>0</v>
      </c>
      <c r="D323">
        <f t="shared" si="13"/>
        <v>28</v>
      </c>
      <c r="E323">
        <f>IF(appliances!$D$46="YES",light_sim_data!B323,0)</f>
        <v>0</v>
      </c>
      <c r="F323">
        <f t="shared" si="14"/>
        <v>28</v>
      </c>
      <c r="H323" s="43">
        <v>0</v>
      </c>
      <c r="I323" s="43">
        <v>0</v>
      </c>
      <c r="J323" s="43">
        <v>0</v>
      </c>
      <c r="K323" s="43">
        <v>0</v>
      </c>
      <c r="L323" s="43">
        <v>0</v>
      </c>
      <c r="M323" s="43">
        <v>2</v>
      </c>
      <c r="N323" s="43">
        <v>2</v>
      </c>
      <c r="O323" s="43">
        <v>1</v>
      </c>
      <c r="P323" s="43">
        <v>9</v>
      </c>
      <c r="Q323" s="43">
        <v>0</v>
      </c>
      <c r="R323" s="43">
        <v>0</v>
      </c>
      <c r="S323" s="43">
        <v>0</v>
      </c>
      <c r="T323" s="43">
        <v>0</v>
      </c>
      <c r="U323" s="43">
        <v>0</v>
      </c>
      <c r="V323" s="43">
        <v>3</v>
      </c>
      <c r="W323" s="43">
        <v>0</v>
      </c>
      <c r="X323" s="43">
        <v>0</v>
      </c>
      <c r="Y323" s="43">
        <v>2</v>
      </c>
      <c r="Z323" s="43">
        <v>0</v>
      </c>
      <c r="AA323" s="43">
        <v>0</v>
      </c>
      <c r="AB323" s="43">
        <v>3</v>
      </c>
      <c r="AC323" s="43">
        <v>2</v>
      </c>
      <c r="AD323" s="43">
        <v>1</v>
      </c>
      <c r="AE323" s="43">
        <v>2</v>
      </c>
      <c r="AF323" s="43">
        <v>0</v>
      </c>
      <c r="AG323" s="43">
        <v>0</v>
      </c>
      <c r="AH323" s="43">
        <v>1</v>
      </c>
      <c r="AI323" s="43">
        <v>0</v>
      </c>
      <c r="AJ323" s="43">
        <v>0</v>
      </c>
      <c r="AK323" s="43">
        <v>0</v>
      </c>
      <c r="AL323" s="43">
        <v>0</v>
      </c>
      <c r="AM323" s="43">
        <v>0</v>
      </c>
      <c r="AN323" s="43">
        <v>0</v>
      </c>
    </row>
    <row r="324" spans="1:40" x14ac:dyDescent="0.2">
      <c r="A324">
        <v>313</v>
      </c>
      <c r="B324" s="97">
        <v>0.21666666666666701</v>
      </c>
      <c r="C324">
        <f t="shared" ca="1" si="12"/>
        <v>0</v>
      </c>
      <c r="D324">
        <f t="shared" si="13"/>
        <v>28</v>
      </c>
      <c r="E324">
        <f>IF(appliances!$D$46="YES",light_sim_data!B324,0)</f>
        <v>0</v>
      </c>
      <c r="F324">
        <f t="shared" si="14"/>
        <v>28</v>
      </c>
      <c r="H324" s="43">
        <v>0</v>
      </c>
      <c r="I324" s="43">
        <v>0</v>
      </c>
      <c r="J324" s="43">
        <v>0</v>
      </c>
      <c r="K324" s="43">
        <v>0</v>
      </c>
      <c r="L324" s="43">
        <v>0</v>
      </c>
      <c r="M324" s="43">
        <v>2</v>
      </c>
      <c r="N324" s="43">
        <v>2</v>
      </c>
      <c r="O324" s="43">
        <v>1</v>
      </c>
      <c r="P324" s="43">
        <v>9</v>
      </c>
      <c r="Q324" s="43">
        <v>0</v>
      </c>
      <c r="R324" s="43">
        <v>0</v>
      </c>
      <c r="S324" s="43">
        <v>0</v>
      </c>
      <c r="T324" s="43">
        <v>0</v>
      </c>
      <c r="U324" s="43">
        <v>0</v>
      </c>
      <c r="V324" s="43">
        <v>3</v>
      </c>
      <c r="W324" s="43">
        <v>0</v>
      </c>
      <c r="X324" s="43">
        <v>0</v>
      </c>
      <c r="Y324" s="43">
        <v>2</v>
      </c>
      <c r="Z324" s="43">
        <v>0</v>
      </c>
      <c r="AA324" s="43">
        <v>0</v>
      </c>
      <c r="AB324" s="43">
        <v>3</v>
      </c>
      <c r="AC324" s="43">
        <v>2</v>
      </c>
      <c r="AD324" s="43">
        <v>1</v>
      </c>
      <c r="AE324" s="43">
        <v>2</v>
      </c>
      <c r="AF324" s="43">
        <v>0</v>
      </c>
      <c r="AG324" s="43">
        <v>0</v>
      </c>
      <c r="AH324" s="43">
        <v>1</v>
      </c>
      <c r="AI324" s="43">
        <v>0</v>
      </c>
      <c r="AJ324" s="43">
        <v>0</v>
      </c>
      <c r="AK324" s="43">
        <v>0</v>
      </c>
      <c r="AL324" s="43">
        <v>0</v>
      </c>
      <c r="AM324" s="43">
        <v>0</v>
      </c>
      <c r="AN324" s="43">
        <v>0</v>
      </c>
    </row>
    <row r="325" spans="1:40" x14ac:dyDescent="0.2">
      <c r="A325">
        <v>314</v>
      </c>
      <c r="B325" s="97">
        <v>0.21736111111111101</v>
      </c>
      <c r="C325">
        <f t="shared" ca="1" si="12"/>
        <v>0</v>
      </c>
      <c r="D325">
        <f t="shared" si="13"/>
        <v>28</v>
      </c>
      <c r="E325">
        <f>IF(appliances!$D$46="YES",light_sim_data!B325,0)</f>
        <v>0</v>
      </c>
      <c r="F325">
        <f t="shared" si="14"/>
        <v>28</v>
      </c>
      <c r="H325" s="43">
        <v>0</v>
      </c>
      <c r="I325" s="43">
        <v>0</v>
      </c>
      <c r="J325" s="43">
        <v>0</v>
      </c>
      <c r="K325" s="43">
        <v>0</v>
      </c>
      <c r="L325" s="43">
        <v>0</v>
      </c>
      <c r="M325" s="43">
        <v>2</v>
      </c>
      <c r="N325" s="43">
        <v>2</v>
      </c>
      <c r="O325" s="43">
        <v>1</v>
      </c>
      <c r="P325" s="43">
        <v>9</v>
      </c>
      <c r="Q325" s="43">
        <v>0</v>
      </c>
      <c r="R325" s="43">
        <v>0</v>
      </c>
      <c r="S325" s="43">
        <v>0</v>
      </c>
      <c r="T325" s="43">
        <v>0</v>
      </c>
      <c r="U325" s="43">
        <v>0</v>
      </c>
      <c r="V325" s="43">
        <v>3</v>
      </c>
      <c r="W325" s="43">
        <v>0</v>
      </c>
      <c r="X325" s="43">
        <v>0</v>
      </c>
      <c r="Y325" s="43">
        <v>2</v>
      </c>
      <c r="Z325" s="43">
        <v>0</v>
      </c>
      <c r="AA325" s="43">
        <v>0</v>
      </c>
      <c r="AB325" s="43">
        <v>3</v>
      </c>
      <c r="AC325" s="43">
        <v>2</v>
      </c>
      <c r="AD325" s="43">
        <v>1</v>
      </c>
      <c r="AE325" s="43">
        <v>2</v>
      </c>
      <c r="AF325" s="43">
        <v>0</v>
      </c>
      <c r="AG325" s="43">
        <v>0</v>
      </c>
      <c r="AH325" s="43">
        <v>1</v>
      </c>
      <c r="AI325" s="43">
        <v>0</v>
      </c>
      <c r="AJ325" s="43">
        <v>0</v>
      </c>
      <c r="AK325" s="43">
        <v>0</v>
      </c>
      <c r="AL325" s="43">
        <v>0</v>
      </c>
      <c r="AM325" s="43">
        <v>0</v>
      </c>
      <c r="AN325" s="43">
        <v>0</v>
      </c>
    </row>
    <row r="326" spans="1:40" x14ac:dyDescent="0.2">
      <c r="A326">
        <v>315</v>
      </c>
      <c r="B326" s="97">
        <v>0.218055555555556</v>
      </c>
      <c r="C326">
        <f t="shared" ca="1" si="12"/>
        <v>0</v>
      </c>
      <c r="D326">
        <f t="shared" si="13"/>
        <v>28</v>
      </c>
      <c r="E326">
        <f>IF(appliances!$D$46="YES",light_sim_data!B326,0)</f>
        <v>0</v>
      </c>
      <c r="F326">
        <f t="shared" si="14"/>
        <v>28</v>
      </c>
      <c r="H326" s="43">
        <v>0</v>
      </c>
      <c r="I326" s="43">
        <v>0</v>
      </c>
      <c r="J326" s="43">
        <v>0</v>
      </c>
      <c r="K326" s="43">
        <v>0</v>
      </c>
      <c r="L326" s="43">
        <v>0</v>
      </c>
      <c r="M326" s="43">
        <v>2</v>
      </c>
      <c r="N326" s="43">
        <v>2</v>
      </c>
      <c r="O326" s="43">
        <v>1</v>
      </c>
      <c r="P326" s="43">
        <v>9</v>
      </c>
      <c r="Q326" s="43">
        <v>0</v>
      </c>
      <c r="R326" s="43">
        <v>0</v>
      </c>
      <c r="S326" s="43">
        <v>0</v>
      </c>
      <c r="T326" s="43">
        <v>0</v>
      </c>
      <c r="U326" s="43">
        <v>0</v>
      </c>
      <c r="V326" s="43">
        <v>3</v>
      </c>
      <c r="W326" s="43">
        <v>0</v>
      </c>
      <c r="X326" s="43">
        <v>0</v>
      </c>
      <c r="Y326" s="43">
        <v>2</v>
      </c>
      <c r="Z326" s="43">
        <v>0</v>
      </c>
      <c r="AA326" s="43">
        <v>0</v>
      </c>
      <c r="AB326" s="43">
        <v>3</v>
      </c>
      <c r="AC326" s="43">
        <v>2</v>
      </c>
      <c r="AD326" s="43">
        <v>1</v>
      </c>
      <c r="AE326" s="43">
        <v>2</v>
      </c>
      <c r="AF326" s="43">
        <v>0</v>
      </c>
      <c r="AG326" s="43">
        <v>0</v>
      </c>
      <c r="AH326" s="43">
        <v>1</v>
      </c>
      <c r="AI326" s="43">
        <v>0</v>
      </c>
      <c r="AJ326" s="43">
        <v>0</v>
      </c>
      <c r="AK326" s="43">
        <v>0</v>
      </c>
      <c r="AL326" s="43">
        <v>0</v>
      </c>
      <c r="AM326" s="43">
        <v>0</v>
      </c>
      <c r="AN326" s="43">
        <v>0</v>
      </c>
    </row>
    <row r="327" spans="1:40" x14ac:dyDescent="0.2">
      <c r="A327">
        <v>316</v>
      </c>
      <c r="B327" s="97">
        <v>0.21875</v>
      </c>
      <c r="C327">
        <f t="shared" ca="1" si="12"/>
        <v>0</v>
      </c>
      <c r="D327">
        <f t="shared" si="13"/>
        <v>28</v>
      </c>
      <c r="E327">
        <f>IF(appliances!$D$46="YES",light_sim_data!B327,0)</f>
        <v>0</v>
      </c>
      <c r="F327">
        <f t="shared" si="14"/>
        <v>28</v>
      </c>
      <c r="H327" s="43">
        <v>0</v>
      </c>
      <c r="I327" s="43">
        <v>0</v>
      </c>
      <c r="J327" s="43">
        <v>0</v>
      </c>
      <c r="K327" s="43">
        <v>0</v>
      </c>
      <c r="L327" s="43">
        <v>0</v>
      </c>
      <c r="M327" s="43">
        <v>2</v>
      </c>
      <c r="N327" s="43">
        <v>2</v>
      </c>
      <c r="O327" s="43">
        <v>1</v>
      </c>
      <c r="P327" s="43">
        <v>9</v>
      </c>
      <c r="Q327" s="43">
        <v>0</v>
      </c>
      <c r="R327" s="43">
        <v>0</v>
      </c>
      <c r="S327" s="43">
        <v>0</v>
      </c>
      <c r="T327" s="43">
        <v>0</v>
      </c>
      <c r="U327" s="43">
        <v>0</v>
      </c>
      <c r="V327" s="43">
        <v>3</v>
      </c>
      <c r="W327" s="43">
        <v>0</v>
      </c>
      <c r="X327" s="43">
        <v>0</v>
      </c>
      <c r="Y327" s="43">
        <v>2</v>
      </c>
      <c r="Z327" s="43">
        <v>0</v>
      </c>
      <c r="AA327" s="43">
        <v>0</v>
      </c>
      <c r="AB327" s="43">
        <v>3</v>
      </c>
      <c r="AC327" s="43">
        <v>2</v>
      </c>
      <c r="AD327" s="43">
        <v>1</v>
      </c>
      <c r="AE327" s="43">
        <v>2</v>
      </c>
      <c r="AF327" s="43">
        <v>0</v>
      </c>
      <c r="AG327" s="43">
        <v>0</v>
      </c>
      <c r="AH327" s="43">
        <v>1</v>
      </c>
      <c r="AI327" s="43">
        <v>0</v>
      </c>
      <c r="AJ327" s="43">
        <v>0</v>
      </c>
      <c r="AK327" s="43">
        <v>0</v>
      </c>
      <c r="AL327" s="43">
        <v>0</v>
      </c>
      <c r="AM327" s="43">
        <v>0</v>
      </c>
      <c r="AN327" s="43">
        <v>0</v>
      </c>
    </row>
    <row r="328" spans="1:40" x14ac:dyDescent="0.2">
      <c r="A328">
        <v>317</v>
      </c>
      <c r="B328" s="97">
        <v>0.219444444444444</v>
      </c>
      <c r="C328">
        <f t="shared" ca="1" si="12"/>
        <v>0</v>
      </c>
      <c r="D328">
        <f t="shared" si="13"/>
        <v>28</v>
      </c>
      <c r="E328">
        <f>IF(appliances!$D$46="YES",light_sim_data!B328,0)</f>
        <v>0</v>
      </c>
      <c r="F328">
        <f t="shared" si="14"/>
        <v>28</v>
      </c>
      <c r="H328" s="43">
        <v>0</v>
      </c>
      <c r="I328" s="43">
        <v>0</v>
      </c>
      <c r="J328" s="43">
        <v>0</v>
      </c>
      <c r="K328" s="43">
        <v>0</v>
      </c>
      <c r="L328" s="43">
        <v>0</v>
      </c>
      <c r="M328" s="43">
        <v>2</v>
      </c>
      <c r="N328" s="43">
        <v>2</v>
      </c>
      <c r="O328" s="43">
        <v>1</v>
      </c>
      <c r="P328" s="43">
        <v>9</v>
      </c>
      <c r="Q328" s="43">
        <v>0</v>
      </c>
      <c r="R328" s="43">
        <v>0</v>
      </c>
      <c r="S328" s="43">
        <v>0</v>
      </c>
      <c r="T328" s="43">
        <v>0</v>
      </c>
      <c r="U328" s="43">
        <v>0</v>
      </c>
      <c r="V328" s="43">
        <v>3</v>
      </c>
      <c r="W328" s="43">
        <v>0</v>
      </c>
      <c r="X328" s="43">
        <v>0</v>
      </c>
      <c r="Y328" s="43">
        <v>2</v>
      </c>
      <c r="Z328" s="43">
        <v>0</v>
      </c>
      <c r="AA328" s="43">
        <v>0</v>
      </c>
      <c r="AB328" s="43">
        <v>3</v>
      </c>
      <c r="AC328" s="43">
        <v>2</v>
      </c>
      <c r="AD328" s="43">
        <v>1</v>
      </c>
      <c r="AE328" s="43">
        <v>2</v>
      </c>
      <c r="AF328" s="43">
        <v>0</v>
      </c>
      <c r="AG328" s="43">
        <v>0</v>
      </c>
      <c r="AH328" s="43">
        <v>1</v>
      </c>
      <c r="AI328" s="43">
        <v>0</v>
      </c>
      <c r="AJ328" s="43">
        <v>0</v>
      </c>
      <c r="AK328" s="43">
        <v>0</v>
      </c>
      <c r="AL328" s="43">
        <v>0</v>
      </c>
      <c r="AM328" s="43">
        <v>0</v>
      </c>
      <c r="AN328" s="43">
        <v>0</v>
      </c>
    </row>
    <row r="329" spans="1:40" x14ac:dyDescent="0.2">
      <c r="A329">
        <v>318</v>
      </c>
      <c r="B329" s="97">
        <v>0.22013888888888899</v>
      </c>
      <c r="C329">
        <f t="shared" ca="1" si="12"/>
        <v>0</v>
      </c>
      <c r="D329">
        <f t="shared" si="13"/>
        <v>28</v>
      </c>
      <c r="E329">
        <f>IF(appliances!$D$46="YES",light_sim_data!B329,0)</f>
        <v>0</v>
      </c>
      <c r="F329">
        <f t="shared" si="14"/>
        <v>28</v>
      </c>
      <c r="H329" s="43">
        <v>0</v>
      </c>
      <c r="I329" s="43">
        <v>0</v>
      </c>
      <c r="J329" s="43">
        <v>0</v>
      </c>
      <c r="K329" s="43">
        <v>0</v>
      </c>
      <c r="L329" s="43">
        <v>0</v>
      </c>
      <c r="M329" s="43">
        <v>2</v>
      </c>
      <c r="N329" s="43">
        <v>2</v>
      </c>
      <c r="O329" s="43">
        <v>1</v>
      </c>
      <c r="P329" s="43">
        <v>9</v>
      </c>
      <c r="Q329" s="43">
        <v>0</v>
      </c>
      <c r="R329" s="43">
        <v>0</v>
      </c>
      <c r="S329" s="43">
        <v>0</v>
      </c>
      <c r="T329" s="43">
        <v>0</v>
      </c>
      <c r="U329" s="43">
        <v>0</v>
      </c>
      <c r="V329" s="43">
        <v>3</v>
      </c>
      <c r="W329" s="43">
        <v>0</v>
      </c>
      <c r="X329" s="43">
        <v>0</v>
      </c>
      <c r="Y329" s="43">
        <v>2</v>
      </c>
      <c r="Z329" s="43">
        <v>0</v>
      </c>
      <c r="AA329" s="43">
        <v>0</v>
      </c>
      <c r="AB329" s="43">
        <v>3</v>
      </c>
      <c r="AC329" s="43">
        <v>2</v>
      </c>
      <c r="AD329" s="43">
        <v>1</v>
      </c>
      <c r="AE329" s="43">
        <v>2</v>
      </c>
      <c r="AF329" s="43">
        <v>0</v>
      </c>
      <c r="AG329" s="43">
        <v>0</v>
      </c>
      <c r="AH329" s="43">
        <v>1</v>
      </c>
      <c r="AI329" s="43">
        <v>0</v>
      </c>
      <c r="AJ329" s="43">
        <v>0</v>
      </c>
      <c r="AK329" s="43">
        <v>0</v>
      </c>
      <c r="AL329" s="43">
        <v>0</v>
      </c>
      <c r="AM329" s="43">
        <v>0</v>
      </c>
      <c r="AN329" s="43">
        <v>0</v>
      </c>
    </row>
    <row r="330" spans="1:40" x14ac:dyDescent="0.2">
      <c r="A330">
        <v>319</v>
      </c>
      <c r="B330" s="97">
        <v>0.22083333333333299</v>
      </c>
      <c r="C330">
        <f t="shared" ca="1" si="12"/>
        <v>0</v>
      </c>
      <c r="D330">
        <f t="shared" si="13"/>
        <v>28</v>
      </c>
      <c r="E330">
        <f>IF(appliances!$D$46="YES",light_sim_data!B330,0)</f>
        <v>0</v>
      </c>
      <c r="F330">
        <f t="shared" si="14"/>
        <v>28</v>
      </c>
      <c r="H330" s="43">
        <v>0</v>
      </c>
      <c r="I330" s="43">
        <v>0</v>
      </c>
      <c r="J330" s="43">
        <v>0</v>
      </c>
      <c r="K330" s="43">
        <v>0</v>
      </c>
      <c r="L330" s="43">
        <v>0</v>
      </c>
      <c r="M330" s="43">
        <v>2</v>
      </c>
      <c r="N330" s="43">
        <v>2</v>
      </c>
      <c r="O330" s="43">
        <v>1</v>
      </c>
      <c r="P330" s="43">
        <v>9</v>
      </c>
      <c r="Q330" s="43">
        <v>0</v>
      </c>
      <c r="R330" s="43">
        <v>0</v>
      </c>
      <c r="S330" s="43">
        <v>0</v>
      </c>
      <c r="T330" s="43">
        <v>0</v>
      </c>
      <c r="U330" s="43">
        <v>0</v>
      </c>
      <c r="V330" s="43">
        <v>3</v>
      </c>
      <c r="W330" s="43">
        <v>0</v>
      </c>
      <c r="X330" s="43">
        <v>0</v>
      </c>
      <c r="Y330" s="43">
        <v>2</v>
      </c>
      <c r="Z330" s="43">
        <v>0</v>
      </c>
      <c r="AA330" s="43">
        <v>0</v>
      </c>
      <c r="AB330" s="43">
        <v>3</v>
      </c>
      <c r="AC330" s="43">
        <v>2</v>
      </c>
      <c r="AD330" s="43">
        <v>1</v>
      </c>
      <c r="AE330" s="43">
        <v>2</v>
      </c>
      <c r="AF330" s="43">
        <v>0</v>
      </c>
      <c r="AG330" s="43">
        <v>0</v>
      </c>
      <c r="AH330" s="43">
        <v>1</v>
      </c>
      <c r="AI330" s="43">
        <v>0</v>
      </c>
      <c r="AJ330" s="43">
        <v>0</v>
      </c>
      <c r="AK330" s="43">
        <v>0</v>
      </c>
      <c r="AL330" s="43">
        <v>0</v>
      </c>
      <c r="AM330" s="43">
        <v>0</v>
      </c>
      <c r="AN330" s="43">
        <v>0</v>
      </c>
    </row>
    <row r="331" spans="1:40" x14ac:dyDescent="0.2">
      <c r="A331">
        <v>320</v>
      </c>
      <c r="B331" s="97">
        <v>0.22152777777777799</v>
      </c>
      <c r="C331">
        <f t="shared" ca="1" si="12"/>
        <v>0</v>
      </c>
      <c r="D331">
        <f t="shared" si="13"/>
        <v>28</v>
      </c>
      <c r="E331">
        <f>IF(appliances!$D$46="YES",light_sim_data!B331,0)</f>
        <v>0</v>
      </c>
      <c r="F331">
        <f t="shared" si="14"/>
        <v>28</v>
      </c>
      <c r="H331" s="43">
        <v>0</v>
      </c>
      <c r="I331" s="43">
        <v>0</v>
      </c>
      <c r="J331" s="43">
        <v>0</v>
      </c>
      <c r="K331" s="43">
        <v>0</v>
      </c>
      <c r="L331" s="43">
        <v>0</v>
      </c>
      <c r="M331" s="43">
        <v>2</v>
      </c>
      <c r="N331" s="43">
        <v>2</v>
      </c>
      <c r="O331" s="43">
        <v>1</v>
      </c>
      <c r="P331" s="43">
        <v>9</v>
      </c>
      <c r="Q331" s="43">
        <v>0</v>
      </c>
      <c r="R331" s="43">
        <v>0</v>
      </c>
      <c r="S331" s="43">
        <v>0</v>
      </c>
      <c r="T331" s="43">
        <v>0</v>
      </c>
      <c r="U331" s="43">
        <v>0</v>
      </c>
      <c r="V331" s="43">
        <v>3</v>
      </c>
      <c r="W331" s="43">
        <v>0</v>
      </c>
      <c r="X331" s="43">
        <v>0</v>
      </c>
      <c r="Y331" s="43">
        <v>2</v>
      </c>
      <c r="Z331" s="43">
        <v>0</v>
      </c>
      <c r="AA331" s="43">
        <v>0</v>
      </c>
      <c r="AB331" s="43">
        <v>3</v>
      </c>
      <c r="AC331" s="43">
        <v>2</v>
      </c>
      <c r="AD331" s="43">
        <v>1</v>
      </c>
      <c r="AE331" s="43">
        <v>2</v>
      </c>
      <c r="AF331" s="43">
        <v>0</v>
      </c>
      <c r="AG331" s="43">
        <v>0</v>
      </c>
      <c r="AH331" s="43">
        <v>1</v>
      </c>
      <c r="AI331" s="43">
        <v>0</v>
      </c>
      <c r="AJ331" s="43">
        <v>0</v>
      </c>
      <c r="AK331" s="43">
        <v>0</v>
      </c>
      <c r="AL331" s="43">
        <v>0</v>
      </c>
      <c r="AM331" s="43">
        <v>0</v>
      </c>
      <c r="AN331" s="43">
        <v>0</v>
      </c>
    </row>
    <row r="332" spans="1:40" x14ac:dyDescent="0.2">
      <c r="A332">
        <v>321</v>
      </c>
      <c r="B332" s="97">
        <v>0.22222222222222199</v>
      </c>
      <c r="C332">
        <f t="shared" ca="1" si="12"/>
        <v>0</v>
      </c>
      <c r="D332">
        <f t="shared" si="13"/>
        <v>28</v>
      </c>
      <c r="E332">
        <f>IF(appliances!$D$46="YES",light_sim_data!B332,0)</f>
        <v>0</v>
      </c>
      <c r="F332">
        <f t="shared" si="14"/>
        <v>28</v>
      </c>
      <c r="H332" s="43">
        <v>0</v>
      </c>
      <c r="I332" s="43">
        <v>0</v>
      </c>
      <c r="J332" s="43">
        <v>0</v>
      </c>
      <c r="K332" s="43">
        <v>0</v>
      </c>
      <c r="L332" s="43">
        <v>0</v>
      </c>
      <c r="M332" s="43">
        <v>2</v>
      </c>
      <c r="N332" s="43">
        <v>2</v>
      </c>
      <c r="O332" s="43">
        <v>1</v>
      </c>
      <c r="P332" s="43">
        <v>9</v>
      </c>
      <c r="Q332" s="43">
        <v>0</v>
      </c>
      <c r="R332" s="43">
        <v>0</v>
      </c>
      <c r="S332" s="43">
        <v>0</v>
      </c>
      <c r="T332" s="43">
        <v>0</v>
      </c>
      <c r="U332" s="43">
        <v>0</v>
      </c>
      <c r="V332" s="43">
        <v>3</v>
      </c>
      <c r="W332" s="43">
        <v>0</v>
      </c>
      <c r="X332" s="43">
        <v>0</v>
      </c>
      <c r="Y332" s="43">
        <v>2</v>
      </c>
      <c r="Z332" s="43">
        <v>0</v>
      </c>
      <c r="AA332" s="43">
        <v>0</v>
      </c>
      <c r="AB332" s="43">
        <v>3</v>
      </c>
      <c r="AC332" s="43">
        <v>2</v>
      </c>
      <c r="AD332" s="43">
        <v>1</v>
      </c>
      <c r="AE332" s="43">
        <v>2</v>
      </c>
      <c r="AF332" s="43">
        <v>0</v>
      </c>
      <c r="AG332" s="43">
        <v>0</v>
      </c>
      <c r="AH332" s="43">
        <v>1</v>
      </c>
      <c r="AI332" s="43">
        <v>0</v>
      </c>
      <c r="AJ332" s="43">
        <v>0</v>
      </c>
      <c r="AK332" s="43">
        <v>0</v>
      </c>
      <c r="AL332" s="43">
        <v>0</v>
      </c>
      <c r="AM332" s="43">
        <v>0</v>
      </c>
      <c r="AN332" s="43">
        <v>0</v>
      </c>
    </row>
    <row r="333" spans="1:40" x14ac:dyDescent="0.2">
      <c r="A333">
        <v>322</v>
      </c>
      <c r="B333" s="97">
        <v>0.22291666666666701</v>
      </c>
      <c r="C333">
        <f t="shared" ref="C333:C396" ca="1" si="15">INDIRECT("occ_sim_data!C"&amp;(ROUNDDOWN((A333-1)/10,0)+11))</f>
        <v>0</v>
      </c>
      <c r="D333">
        <f t="shared" ref="D333:D396" si="16">E333+F333</f>
        <v>28</v>
      </c>
      <c r="E333">
        <f>IF(appliances!$D$46="YES",light_sim_data!B333,0)</f>
        <v>0</v>
      </c>
      <c r="F333">
        <f t="shared" ref="F333:F396" si="17">SUM(H333:AN333)</f>
        <v>28</v>
      </c>
      <c r="H333" s="43">
        <v>0</v>
      </c>
      <c r="I333" s="43">
        <v>0</v>
      </c>
      <c r="J333" s="43">
        <v>0</v>
      </c>
      <c r="K333" s="43">
        <v>0</v>
      </c>
      <c r="L333" s="43">
        <v>0</v>
      </c>
      <c r="M333" s="43">
        <v>2</v>
      </c>
      <c r="N333" s="43">
        <v>2</v>
      </c>
      <c r="O333" s="43">
        <v>1</v>
      </c>
      <c r="P333" s="43">
        <v>9</v>
      </c>
      <c r="Q333" s="43">
        <v>0</v>
      </c>
      <c r="R333" s="43">
        <v>0</v>
      </c>
      <c r="S333" s="43">
        <v>0</v>
      </c>
      <c r="T333" s="43">
        <v>0</v>
      </c>
      <c r="U333" s="43">
        <v>0</v>
      </c>
      <c r="V333" s="43">
        <v>3</v>
      </c>
      <c r="W333" s="43">
        <v>0</v>
      </c>
      <c r="X333" s="43">
        <v>0</v>
      </c>
      <c r="Y333" s="43">
        <v>2</v>
      </c>
      <c r="Z333" s="43">
        <v>0</v>
      </c>
      <c r="AA333" s="43">
        <v>0</v>
      </c>
      <c r="AB333" s="43">
        <v>3</v>
      </c>
      <c r="AC333" s="43">
        <v>2</v>
      </c>
      <c r="AD333" s="43">
        <v>1</v>
      </c>
      <c r="AE333" s="43">
        <v>2</v>
      </c>
      <c r="AF333" s="43">
        <v>0</v>
      </c>
      <c r="AG333" s="43">
        <v>0</v>
      </c>
      <c r="AH333" s="43">
        <v>1</v>
      </c>
      <c r="AI333" s="43">
        <v>0</v>
      </c>
      <c r="AJ333" s="43">
        <v>0</v>
      </c>
      <c r="AK333" s="43">
        <v>0</v>
      </c>
      <c r="AL333" s="43">
        <v>0</v>
      </c>
      <c r="AM333" s="43">
        <v>0</v>
      </c>
      <c r="AN333" s="43">
        <v>0</v>
      </c>
    </row>
    <row r="334" spans="1:40" x14ac:dyDescent="0.2">
      <c r="A334">
        <v>323</v>
      </c>
      <c r="B334" s="97">
        <v>0.22361111111111101</v>
      </c>
      <c r="C334">
        <f t="shared" ca="1" si="15"/>
        <v>0</v>
      </c>
      <c r="D334">
        <f t="shared" si="16"/>
        <v>28</v>
      </c>
      <c r="E334">
        <f>IF(appliances!$D$46="YES",light_sim_data!B334,0)</f>
        <v>0</v>
      </c>
      <c r="F334">
        <f t="shared" si="17"/>
        <v>28</v>
      </c>
      <c r="H334" s="43">
        <v>0</v>
      </c>
      <c r="I334" s="43">
        <v>0</v>
      </c>
      <c r="J334" s="43">
        <v>0</v>
      </c>
      <c r="K334" s="43">
        <v>0</v>
      </c>
      <c r="L334" s="43">
        <v>0</v>
      </c>
      <c r="M334" s="43">
        <v>2</v>
      </c>
      <c r="N334" s="43">
        <v>2</v>
      </c>
      <c r="O334" s="43">
        <v>1</v>
      </c>
      <c r="P334" s="43">
        <v>9</v>
      </c>
      <c r="Q334" s="43">
        <v>0</v>
      </c>
      <c r="R334" s="43">
        <v>0</v>
      </c>
      <c r="S334" s="43">
        <v>0</v>
      </c>
      <c r="T334" s="43">
        <v>0</v>
      </c>
      <c r="U334" s="43">
        <v>0</v>
      </c>
      <c r="V334" s="43">
        <v>3</v>
      </c>
      <c r="W334" s="43">
        <v>0</v>
      </c>
      <c r="X334" s="43">
        <v>0</v>
      </c>
      <c r="Y334" s="43">
        <v>2</v>
      </c>
      <c r="Z334" s="43">
        <v>0</v>
      </c>
      <c r="AA334" s="43">
        <v>0</v>
      </c>
      <c r="AB334" s="43">
        <v>3</v>
      </c>
      <c r="AC334" s="43">
        <v>2</v>
      </c>
      <c r="AD334" s="43">
        <v>1</v>
      </c>
      <c r="AE334" s="43">
        <v>2</v>
      </c>
      <c r="AF334" s="43">
        <v>0</v>
      </c>
      <c r="AG334" s="43">
        <v>0</v>
      </c>
      <c r="AH334" s="43">
        <v>1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</row>
    <row r="335" spans="1:40" x14ac:dyDescent="0.2">
      <c r="A335">
        <v>324</v>
      </c>
      <c r="B335" s="97">
        <v>0.22430555555555601</v>
      </c>
      <c r="C335">
        <f t="shared" ca="1" si="15"/>
        <v>0</v>
      </c>
      <c r="D335">
        <f t="shared" si="16"/>
        <v>28</v>
      </c>
      <c r="E335">
        <f>IF(appliances!$D$46="YES",light_sim_data!B335,0)</f>
        <v>0</v>
      </c>
      <c r="F335">
        <f t="shared" si="17"/>
        <v>28</v>
      </c>
      <c r="H335" s="43">
        <v>0</v>
      </c>
      <c r="I335" s="43">
        <v>0</v>
      </c>
      <c r="J335" s="43">
        <v>0</v>
      </c>
      <c r="K335" s="43">
        <v>0</v>
      </c>
      <c r="L335" s="43">
        <v>0</v>
      </c>
      <c r="M335" s="43">
        <v>2</v>
      </c>
      <c r="N335" s="43">
        <v>2</v>
      </c>
      <c r="O335" s="43">
        <v>1</v>
      </c>
      <c r="P335" s="43">
        <v>9</v>
      </c>
      <c r="Q335" s="43">
        <v>0</v>
      </c>
      <c r="R335" s="43">
        <v>0</v>
      </c>
      <c r="S335" s="43">
        <v>0</v>
      </c>
      <c r="T335" s="43">
        <v>0</v>
      </c>
      <c r="U335" s="43">
        <v>0</v>
      </c>
      <c r="V335" s="43">
        <v>3</v>
      </c>
      <c r="W335" s="43">
        <v>0</v>
      </c>
      <c r="X335" s="43">
        <v>0</v>
      </c>
      <c r="Y335" s="43">
        <v>2</v>
      </c>
      <c r="Z335" s="43">
        <v>0</v>
      </c>
      <c r="AA335" s="43">
        <v>0</v>
      </c>
      <c r="AB335" s="43">
        <v>3</v>
      </c>
      <c r="AC335" s="43">
        <v>2</v>
      </c>
      <c r="AD335" s="43">
        <v>1</v>
      </c>
      <c r="AE335" s="43">
        <v>2</v>
      </c>
      <c r="AF335" s="43">
        <v>0</v>
      </c>
      <c r="AG335" s="43">
        <v>0</v>
      </c>
      <c r="AH335" s="43">
        <v>1</v>
      </c>
      <c r="AI335" s="43">
        <v>0</v>
      </c>
      <c r="AJ335" s="43">
        <v>0</v>
      </c>
      <c r="AK335" s="43">
        <v>0</v>
      </c>
      <c r="AL335" s="43">
        <v>0</v>
      </c>
      <c r="AM335" s="43">
        <v>0</v>
      </c>
      <c r="AN335" s="43">
        <v>0</v>
      </c>
    </row>
    <row r="336" spans="1:40" x14ac:dyDescent="0.2">
      <c r="A336">
        <v>325</v>
      </c>
      <c r="B336" s="97">
        <v>0.22500000000000001</v>
      </c>
      <c r="C336">
        <f t="shared" ca="1" si="15"/>
        <v>0</v>
      </c>
      <c r="D336">
        <f t="shared" si="16"/>
        <v>28</v>
      </c>
      <c r="E336">
        <f>IF(appliances!$D$46="YES",light_sim_data!B336,0)</f>
        <v>0</v>
      </c>
      <c r="F336">
        <f t="shared" si="17"/>
        <v>28</v>
      </c>
      <c r="H336" s="43">
        <v>0</v>
      </c>
      <c r="I336" s="43">
        <v>0</v>
      </c>
      <c r="J336" s="43">
        <v>0</v>
      </c>
      <c r="K336" s="43">
        <v>0</v>
      </c>
      <c r="L336" s="43">
        <v>0</v>
      </c>
      <c r="M336" s="43">
        <v>2</v>
      </c>
      <c r="N336" s="43">
        <v>2</v>
      </c>
      <c r="O336" s="43">
        <v>1</v>
      </c>
      <c r="P336" s="43">
        <v>9</v>
      </c>
      <c r="Q336" s="43">
        <v>0</v>
      </c>
      <c r="R336" s="43">
        <v>0</v>
      </c>
      <c r="S336" s="43">
        <v>0</v>
      </c>
      <c r="T336" s="43">
        <v>0</v>
      </c>
      <c r="U336" s="43">
        <v>0</v>
      </c>
      <c r="V336" s="43">
        <v>3</v>
      </c>
      <c r="W336" s="43">
        <v>0</v>
      </c>
      <c r="X336" s="43">
        <v>0</v>
      </c>
      <c r="Y336" s="43">
        <v>2</v>
      </c>
      <c r="Z336" s="43">
        <v>0</v>
      </c>
      <c r="AA336" s="43">
        <v>0</v>
      </c>
      <c r="AB336" s="43">
        <v>3</v>
      </c>
      <c r="AC336" s="43">
        <v>2</v>
      </c>
      <c r="AD336" s="43">
        <v>1</v>
      </c>
      <c r="AE336" s="43">
        <v>2</v>
      </c>
      <c r="AF336" s="43">
        <v>0</v>
      </c>
      <c r="AG336" s="43">
        <v>0</v>
      </c>
      <c r="AH336" s="43">
        <v>1</v>
      </c>
      <c r="AI336" s="43">
        <v>0</v>
      </c>
      <c r="AJ336" s="43">
        <v>0</v>
      </c>
      <c r="AK336" s="43">
        <v>0</v>
      </c>
      <c r="AL336" s="43">
        <v>0</v>
      </c>
      <c r="AM336" s="43">
        <v>0</v>
      </c>
      <c r="AN336" s="43">
        <v>0</v>
      </c>
    </row>
    <row r="337" spans="1:40" x14ac:dyDescent="0.2">
      <c r="A337">
        <v>326</v>
      </c>
      <c r="B337" s="97">
        <v>0.225694444444444</v>
      </c>
      <c r="C337">
        <f t="shared" ca="1" si="15"/>
        <v>0</v>
      </c>
      <c r="D337">
        <f t="shared" si="16"/>
        <v>28</v>
      </c>
      <c r="E337">
        <f>IF(appliances!$D$46="YES",light_sim_data!B337,0)</f>
        <v>0</v>
      </c>
      <c r="F337">
        <f t="shared" si="17"/>
        <v>28</v>
      </c>
      <c r="H337" s="43">
        <v>0</v>
      </c>
      <c r="I337" s="43">
        <v>0</v>
      </c>
      <c r="J337" s="43">
        <v>0</v>
      </c>
      <c r="K337" s="43">
        <v>0</v>
      </c>
      <c r="L337" s="43">
        <v>0</v>
      </c>
      <c r="M337" s="43">
        <v>2</v>
      </c>
      <c r="N337" s="43">
        <v>2</v>
      </c>
      <c r="O337" s="43">
        <v>1</v>
      </c>
      <c r="P337" s="43">
        <v>9</v>
      </c>
      <c r="Q337" s="43">
        <v>0</v>
      </c>
      <c r="R337" s="43">
        <v>0</v>
      </c>
      <c r="S337" s="43">
        <v>0</v>
      </c>
      <c r="T337" s="43">
        <v>0</v>
      </c>
      <c r="U337" s="43">
        <v>0</v>
      </c>
      <c r="V337" s="43">
        <v>3</v>
      </c>
      <c r="W337" s="43">
        <v>0</v>
      </c>
      <c r="X337" s="43">
        <v>0</v>
      </c>
      <c r="Y337" s="43">
        <v>2</v>
      </c>
      <c r="Z337" s="43">
        <v>0</v>
      </c>
      <c r="AA337" s="43">
        <v>0</v>
      </c>
      <c r="AB337" s="43">
        <v>3</v>
      </c>
      <c r="AC337" s="43">
        <v>2</v>
      </c>
      <c r="AD337" s="43">
        <v>1</v>
      </c>
      <c r="AE337" s="43">
        <v>2</v>
      </c>
      <c r="AF337" s="43">
        <v>0</v>
      </c>
      <c r="AG337" s="43">
        <v>0</v>
      </c>
      <c r="AH337" s="43">
        <v>1</v>
      </c>
      <c r="AI337" s="43">
        <v>0</v>
      </c>
      <c r="AJ337" s="43">
        <v>0</v>
      </c>
      <c r="AK337" s="43">
        <v>0</v>
      </c>
      <c r="AL337" s="43">
        <v>0</v>
      </c>
      <c r="AM337" s="43">
        <v>0</v>
      </c>
      <c r="AN337" s="43">
        <v>0</v>
      </c>
    </row>
    <row r="338" spans="1:40" x14ac:dyDescent="0.2">
      <c r="A338">
        <v>327</v>
      </c>
      <c r="B338" s="97">
        <v>0.226388888888889</v>
      </c>
      <c r="C338">
        <f t="shared" ca="1" si="15"/>
        <v>0</v>
      </c>
      <c r="D338">
        <f t="shared" si="16"/>
        <v>28</v>
      </c>
      <c r="E338">
        <f>IF(appliances!$D$46="YES",light_sim_data!B338,0)</f>
        <v>0</v>
      </c>
      <c r="F338">
        <f t="shared" si="17"/>
        <v>28</v>
      </c>
      <c r="H338" s="43">
        <v>0</v>
      </c>
      <c r="I338" s="43">
        <v>0</v>
      </c>
      <c r="J338" s="43">
        <v>0</v>
      </c>
      <c r="K338" s="43">
        <v>0</v>
      </c>
      <c r="L338" s="43">
        <v>0</v>
      </c>
      <c r="M338" s="43">
        <v>2</v>
      </c>
      <c r="N338" s="43">
        <v>2</v>
      </c>
      <c r="O338" s="43">
        <v>1</v>
      </c>
      <c r="P338" s="43">
        <v>9</v>
      </c>
      <c r="Q338" s="43">
        <v>0</v>
      </c>
      <c r="R338" s="43">
        <v>0</v>
      </c>
      <c r="S338" s="43">
        <v>0</v>
      </c>
      <c r="T338" s="43">
        <v>0</v>
      </c>
      <c r="U338" s="43">
        <v>0</v>
      </c>
      <c r="V338" s="43">
        <v>3</v>
      </c>
      <c r="W338" s="43">
        <v>0</v>
      </c>
      <c r="X338" s="43">
        <v>0</v>
      </c>
      <c r="Y338" s="43">
        <v>2</v>
      </c>
      <c r="Z338" s="43">
        <v>0</v>
      </c>
      <c r="AA338" s="43">
        <v>0</v>
      </c>
      <c r="AB338" s="43">
        <v>3</v>
      </c>
      <c r="AC338" s="43">
        <v>2</v>
      </c>
      <c r="AD338" s="43">
        <v>1</v>
      </c>
      <c r="AE338" s="43">
        <v>2</v>
      </c>
      <c r="AF338" s="43">
        <v>0</v>
      </c>
      <c r="AG338" s="43">
        <v>0</v>
      </c>
      <c r="AH338" s="43">
        <v>1</v>
      </c>
      <c r="AI338" s="43">
        <v>0</v>
      </c>
      <c r="AJ338" s="43">
        <v>0</v>
      </c>
      <c r="AK338" s="43">
        <v>0</v>
      </c>
      <c r="AL338" s="43">
        <v>0</v>
      </c>
      <c r="AM338" s="43">
        <v>0</v>
      </c>
      <c r="AN338" s="43">
        <v>0</v>
      </c>
    </row>
    <row r="339" spans="1:40" x14ac:dyDescent="0.2">
      <c r="A339">
        <v>328</v>
      </c>
      <c r="B339" s="97">
        <v>0.227083333333333</v>
      </c>
      <c r="C339">
        <f t="shared" ca="1" si="15"/>
        <v>0</v>
      </c>
      <c r="D339">
        <f t="shared" si="16"/>
        <v>28</v>
      </c>
      <c r="E339">
        <f>IF(appliances!$D$46="YES",light_sim_data!B339,0)</f>
        <v>0</v>
      </c>
      <c r="F339">
        <f t="shared" si="17"/>
        <v>28</v>
      </c>
      <c r="H339" s="43">
        <v>0</v>
      </c>
      <c r="I339" s="43">
        <v>0</v>
      </c>
      <c r="J339" s="43">
        <v>0</v>
      </c>
      <c r="K339" s="43">
        <v>0</v>
      </c>
      <c r="L339" s="43">
        <v>0</v>
      </c>
      <c r="M339" s="43">
        <v>2</v>
      </c>
      <c r="N339" s="43">
        <v>2</v>
      </c>
      <c r="O339" s="43">
        <v>1</v>
      </c>
      <c r="P339" s="43">
        <v>9</v>
      </c>
      <c r="Q339" s="43">
        <v>0</v>
      </c>
      <c r="R339" s="43">
        <v>0</v>
      </c>
      <c r="S339" s="43">
        <v>0</v>
      </c>
      <c r="T339" s="43">
        <v>0</v>
      </c>
      <c r="U339" s="43">
        <v>0</v>
      </c>
      <c r="V339" s="43">
        <v>3</v>
      </c>
      <c r="W339" s="43">
        <v>0</v>
      </c>
      <c r="X339" s="43">
        <v>0</v>
      </c>
      <c r="Y339" s="43">
        <v>2</v>
      </c>
      <c r="Z339" s="43">
        <v>0</v>
      </c>
      <c r="AA339" s="43">
        <v>0</v>
      </c>
      <c r="AB339" s="43">
        <v>3</v>
      </c>
      <c r="AC339" s="43">
        <v>2</v>
      </c>
      <c r="AD339" s="43">
        <v>1</v>
      </c>
      <c r="AE339" s="43">
        <v>2</v>
      </c>
      <c r="AF339" s="43">
        <v>0</v>
      </c>
      <c r="AG339" s="43">
        <v>0</v>
      </c>
      <c r="AH339" s="43">
        <v>1</v>
      </c>
      <c r="AI339" s="43">
        <v>0</v>
      </c>
      <c r="AJ339" s="43">
        <v>0</v>
      </c>
      <c r="AK339" s="43">
        <v>0</v>
      </c>
      <c r="AL339" s="43">
        <v>0</v>
      </c>
      <c r="AM339" s="43">
        <v>0</v>
      </c>
      <c r="AN339" s="43">
        <v>0</v>
      </c>
    </row>
    <row r="340" spans="1:40" x14ac:dyDescent="0.2">
      <c r="A340">
        <v>329</v>
      </c>
      <c r="B340" s="97">
        <v>0.227777777777778</v>
      </c>
      <c r="C340">
        <f t="shared" ca="1" si="15"/>
        <v>0</v>
      </c>
      <c r="D340">
        <f t="shared" si="16"/>
        <v>28</v>
      </c>
      <c r="E340">
        <f>IF(appliances!$D$46="YES",light_sim_data!B340,0)</f>
        <v>0</v>
      </c>
      <c r="F340">
        <f t="shared" si="17"/>
        <v>28</v>
      </c>
      <c r="H340" s="43">
        <v>0</v>
      </c>
      <c r="I340" s="43">
        <v>0</v>
      </c>
      <c r="J340" s="43">
        <v>0</v>
      </c>
      <c r="K340" s="43">
        <v>0</v>
      </c>
      <c r="L340" s="43">
        <v>0</v>
      </c>
      <c r="M340" s="43">
        <v>2</v>
      </c>
      <c r="N340" s="43">
        <v>2</v>
      </c>
      <c r="O340" s="43">
        <v>1</v>
      </c>
      <c r="P340" s="43">
        <v>9</v>
      </c>
      <c r="Q340" s="43">
        <v>0</v>
      </c>
      <c r="R340" s="43">
        <v>0</v>
      </c>
      <c r="S340" s="43">
        <v>0</v>
      </c>
      <c r="T340" s="43">
        <v>0</v>
      </c>
      <c r="U340" s="43">
        <v>0</v>
      </c>
      <c r="V340" s="43">
        <v>3</v>
      </c>
      <c r="W340" s="43">
        <v>0</v>
      </c>
      <c r="X340" s="43">
        <v>0</v>
      </c>
      <c r="Y340" s="43">
        <v>2</v>
      </c>
      <c r="Z340" s="43">
        <v>0</v>
      </c>
      <c r="AA340" s="43">
        <v>0</v>
      </c>
      <c r="AB340" s="43">
        <v>3</v>
      </c>
      <c r="AC340" s="43">
        <v>2</v>
      </c>
      <c r="AD340" s="43">
        <v>1</v>
      </c>
      <c r="AE340" s="43">
        <v>2</v>
      </c>
      <c r="AF340" s="43">
        <v>0</v>
      </c>
      <c r="AG340" s="43">
        <v>0</v>
      </c>
      <c r="AH340" s="43">
        <v>1</v>
      </c>
      <c r="AI340" s="43">
        <v>0</v>
      </c>
      <c r="AJ340" s="43">
        <v>0</v>
      </c>
      <c r="AK340" s="43">
        <v>0</v>
      </c>
      <c r="AL340" s="43">
        <v>0</v>
      </c>
      <c r="AM340" s="43">
        <v>0</v>
      </c>
      <c r="AN340" s="43">
        <v>0</v>
      </c>
    </row>
    <row r="341" spans="1:40" x14ac:dyDescent="0.2">
      <c r="A341">
        <v>330</v>
      </c>
      <c r="B341" s="97">
        <v>0.22847222222222199</v>
      </c>
      <c r="C341">
        <f t="shared" ca="1" si="15"/>
        <v>0</v>
      </c>
      <c r="D341">
        <f t="shared" si="16"/>
        <v>28</v>
      </c>
      <c r="E341">
        <f>IF(appliances!$D$46="YES",light_sim_data!B341,0)</f>
        <v>0</v>
      </c>
      <c r="F341">
        <f t="shared" si="17"/>
        <v>28</v>
      </c>
      <c r="H341" s="43">
        <v>0</v>
      </c>
      <c r="I341" s="43">
        <v>0</v>
      </c>
      <c r="J341" s="43">
        <v>0</v>
      </c>
      <c r="K341" s="43">
        <v>0</v>
      </c>
      <c r="L341" s="43">
        <v>0</v>
      </c>
      <c r="M341" s="43">
        <v>2</v>
      </c>
      <c r="N341" s="43">
        <v>2</v>
      </c>
      <c r="O341" s="43">
        <v>1</v>
      </c>
      <c r="P341" s="43">
        <v>9</v>
      </c>
      <c r="Q341" s="43">
        <v>0</v>
      </c>
      <c r="R341" s="43">
        <v>0</v>
      </c>
      <c r="S341" s="43">
        <v>0</v>
      </c>
      <c r="T341" s="43">
        <v>0</v>
      </c>
      <c r="U341" s="43">
        <v>0</v>
      </c>
      <c r="V341" s="43">
        <v>3</v>
      </c>
      <c r="W341" s="43">
        <v>0</v>
      </c>
      <c r="X341" s="43">
        <v>0</v>
      </c>
      <c r="Y341" s="43">
        <v>2</v>
      </c>
      <c r="Z341" s="43">
        <v>0</v>
      </c>
      <c r="AA341" s="43">
        <v>0</v>
      </c>
      <c r="AB341" s="43">
        <v>3</v>
      </c>
      <c r="AC341" s="43">
        <v>2</v>
      </c>
      <c r="AD341" s="43">
        <v>1</v>
      </c>
      <c r="AE341" s="43">
        <v>2</v>
      </c>
      <c r="AF341" s="43">
        <v>0</v>
      </c>
      <c r="AG341" s="43">
        <v>0</v>
      </c>
      <c r="AH341" s="43">
        <v>1</v>
      </c>
      <c r="AI341" s="43">
        <v>0</v>
      </c>
      <c r="AJ341" s="43">
        <v>0</v>
      </c>
      <c r="AK341" s="43">
        <v>0</v>
      </c>
      <c r="AL341" s="43">
        <v>0</v>
      </c>
      <c r="AM341" s="43">
        <v>0</v>
      </c>
      <c r="AN341" s="43">
        <v>0</v>
      </c>
    </row>
    <row r="342" spans="1:40" x14ac:dyDescent="0.2">
      <c r="A342">
        <v>331</v>
      </c>
      <c r="B342" s="97">
        <v>0.22916666666666699</v>
      </c>
      <c r="C342">
        <f t="shared" ca="1" si="15"/>
        <v>0</v>
      </c>
      <c r="D342">
        <f t="shared" si="16"/>
        <v>28</v>
      </c>
      <c r="E342">
        <f>IF(appliances!$D$46="YES",light_sim_data!B342,0)</f>
        <v>0</v>
      </c>
      <c r="F342">
        <f t="shared" si="17"/>
        <v>28</v>
      </c>
      <c r="H342" s="43">
        <v>0</v>
      </c>
      <c r="I342" s="43">
        <v>0</v>
      </c>
      <c r="J342" s="43">
        <v>0</v>
      </c>
      <c r="K342" s="43">
        <v>0</v>
      </c>
      <c r="L342" s="43">
        <v>0</v>
      </c>
      <c r="M342" s="43">
        <v>2</v>
      </c>
      <c r="N342" s="43">
        <v>2</v>
      </c>
      <c r="O342" s="43">
        <v>1</v>
      </c>
      <c r="P342" s="43">
        <v>9</v>
      </c>
      <c r="Q342" s="43">
        <v>0</v>
      </c>
      <c r="R342" s="43">
        <v>0</v>
      </c>
      <c r="S342" s="43">
        <v>0</v>
      </c>
      <c r="T342" s="43">
        <v>0</v>
      </c>
      <c r="U342" s="43">
        <v>0</v>
      </c>
      <c r="V342" s="43">
        <v>3</v>
      </c>
      <c r="W342" s="43">
        <v>0</v>
      </c>
      <c r="X342" s="43">
        <v>0</v>
      </c>
      <c r="Y342" s="43">
        <v>2</v>
      </c>
      <c r="Z342" s="43">
        <v>0</v>
      </c>
      <c r="AA342" s="43">
        <v>0</v>
      </c>
      <c r="AB342" s="43">
        <v>3</v>
      </c>
      <c r="AC342" s="43">
        <v>2</v>
      </c>
      <c r="AD342" s="43">
        <v>1</v>
      </c>
      <c r="AE342" s="43">
        <v>2</v>
      </c>
      <c r="AF342" s="43">
        <v>0</v>
      </c>
      <c r="AG342" s="43">
        <v>0</v>
      </c>
      <c r="AH342" s="43">
        <v>1</v>
      </c>
      <c r="AI342" s="43">
        <v>0</v>
      </c>
      <c r="AJ342" s="43">
        <v>0</v>
      </c>
      <c r="AK342" s="43">
        <v>0</v>
      </c>
      <c r="AL342" s="43">
        <v>0</v>
      </c>
      <c r="AM342" s="43">
        <v>0</v>
      </c>
      <c r="AN342" s="43">
        <v>0</v>
      </c>
    </row>
    <row r="343" spans="1:40" x14ac:dyDescent="0.2">
      <c r="A343">
        <v>332</v>
      </c>
      <c r="B343" s="97">
        <v>0.22986111111111099</v>
      </c>
      <c r="C343">
        <f t="shared" ca="1" si="15"/>
        <v>0</v>
      </c>
      <c r="D343">
        <f t="shared" si="16"/>
        <v>28</v>
      </c>
      <c r="E343">
        <f>IF(appliances!$D$46="YES",light_sim_data!B343,0)</f>
        <v>0</v>
      </c>
      <c r="F343">
        <f t="shared" si="17"/>
        <v>28</v>
      </c>
      <c r="H343" s="43">
        <v>0</v>
      </c>
      <c r="I343" s="43">
        <v>0</v>
      </c>
      <c r="J343" s="43">
        <v>0</v>
      </c>
      <c r="K343" s="43">
        <v>0</v>
      </c>
      <c r="L343" s="43">
        <v>0</v>
      </c>
      <c r="M343" s="43">
        <v>2</v>
      </c>
      <c r="N343" s="43">
        <v>2</v>
      </c>
      <c r="O343" s="43">
        <v>1</v>
      </c>
      <c r="P343" s="43">
        <v>9</v>
      </c>
      <c r="Q343" s="43">
        <v>0</v>
      </c>
      <c r="R343" s="43">
        <v>0</v>
      </c>
      <c r="S343" s="43">
        <v>0</v>
      </c>
      <c r="T343" s="43">
        <v>0</v>
      </c>
      <c r="U343" s="43">
        <v>0</v>
      </c>
      <c r="V343" s="43">
        <v>3</v>
      </c>
      <c r="W343" s="43">
        <v>0</v>
      </c>
      <c r="X343" s="43">
        <v>0</v>
      </c>
      <c r="Y343" s="43">
        <v>2</v>
      </c>
      <c r="Z343" s="43">
        <v>0</v>
      </c>
      <c r="AA343" s="43">
        <v>0</v>
      </c>
      <c r="AB343" s="43">
        <v>3</v>
      </c>
      <c r="AC343" s="43">
        <v>2</v>
      </c>
      <c r="AD343" s="43">
        <v>1</v>
      </c>
      <c r="AE343" s="43">
        <v>2</v>
      </c>
      <c r="AF343" s="43">
        <v>0</v>
      </c>
      <c r="AG343" s="43">
        <v>0</v>
      </c>
      <c r="AH343" s="43">
        <v>1</v>
      </c>
      <c r="AI343" s="43">
        <v>0</v>
      </c>
      <c r="AJ343" s="43">
        <v>0</v>
      </c>
      <c r="AK343" s="43">
        <v>0</v>
      </c>
      <c r="AL343" s="43">
        <v>0</v>
      </c>
      <c r="AM343" s="43">
        <v>0</v>
      </c>
      <c r="AN343" s="43">
        <v>0</v>
      </c>
    </row>
    <row r="344" spans="1:40" x14ac:dyDescent="0.2">
      <c r="A344">
        <v>333</v>
      </c>
      <c r="B344" s="97">
        <v>0.23055555555555601</v>
      </c>
      <c r="C344">
        <f t="shared" ca="1" si="15"/>
        <v>0</v>
      </c>
      <c r="D344">
        <f t="shared" si="16"/>
        <v>28</v>
      </c>
      <c r="E344">
        <f>IF(appliances!$D$46="YES",light_sim_data!B344,0)</f>
        <v>0</v>
      </c>
      <c r="F344">
        <f t="shared" si="17"/>
        <v>28</v>
      </c>
      <c r="H344" s="43">
        <v>0</v>
      </c>
      <c r="I344" s="43">
        <v>0</v>
      </c>
      <c r="J344" s="43">
        <v>0</v>
      </c>
      <c r="K344" s="43">
        <v>0</v>
      </c>
      <c r="L344" s="43">
        <v>0</v>
      </c>
      <c r="M344" s="43">
        <v>2</v>
      </c>
      <c r="N344" s="43">
        <v>2</v>
      </c>
      <c r="O344" s="43">
        <v>1</v>
      </c>
      <c r="P344" s="43">
        <v>9</v>
      </c>
      <c r="Q344" s="43">
        <v>0</v>
      </c>
      <c r="R344" s="43">
        <v>0</v>
      </c>
      <c r="S344" s="43">
        <v>0</v>
      </c>
      <c r="T344" s="43">
        <v>0</v>
      </c>
      <c r="U344" s="43">
        <v>0</v>
      </c>
      <c r="V344" s="43">
        <v>3</v>
      </c>
      <c r="W344" s="43">
        <v>0</v>
      </c>
      <c r="X344" s="43">
        <v>0</v>
      </c>
      <c r="Y344" s="43">
        <v>2</v>
      </c>
      <c r="Z344" s="43">
        <v>0</v>
      </c>
      <c r="AA344" s="43">
        <v>0</v>
      </c>
      <c r="AB344" s="43">
        <v>3</v>
      </c>
      <c r="AC344" s="43">
        <v>2</v>
      </c>
      <c r="AD344" s="43">
        <v>1</v>
      </c>
      <c r="AE344" s="43">
        <v>2</v>
      </c>
      <c r="AF344" s="43">
        <v>0</v>
      </c>
      <c r="AG344" s="43">
        <v>0</v>
      </c>
      <c r="AH344" s="43">
        <v>1</v>
      </c>
      <c r="AI344" s="43">
        <v>0</v>
      </c>
      <c r="AJ344" s="43">
        <v>0</v>
      </c>
      <c r="AK344" s="43">
        <v>0</v>
      </c>
      <c r="AL344" s="43">
        <v>0</v>
      </c>
      <c r="AM344" s="43">
        <v>0</v>
      </c>
      <c r="AN344" s="43">
        <v>0</v>
      </c>
    </row>
    <row r="345" spans="1:40" x14ac:dyDescent="0.2">
      <c r="A345">
        <v>334</v>
      </c>
      <c r="B345" s="97">
        <v>0.23125000000000001</v>
      </c>
      <c r="C345">
        <f t="shared" ca="1" si="15"/>
        <v>0</v>
      </c>
      <c r="D345">
        <f t="shared" si="16"/>
        <v>28</v>
      </c>
      <c r="E345">
        <f>IF(appliances!$D$46="YES",light_sim_data!B345,0)</f>
        <v>0</v>
      </c>
      <c r="F345">
        <f t="shared" si="17"/>
        <v>28</v>
      </c>
      <c r="H345" s="43">
        <v>0</v>
      </c>
      <c r="I345" s="43">
        <v>0</v>
      </c>
      <c r="J345" s="43">
        <v>0</v>
      </c>
      <c r="K345" s="43">
        <v>0</v>
      </c>
      <c r="L345" s="43">
        <v>0</v>
      </c>
      <c r="M345" s="43">
        <v>2</v>
      </c>
      <c r="N345" s="43">
        <v>2</v>
      </c>
      <c r="O345" s="43">
        <v>1</v>
      </c>
      <c r="P345" s="43">
        <v>9</v>
      </c>
      <c r="Q345" s="43">
        <v>0</v>
      </c>
      <c r="R345" s="43">
        <v>0</v>
      </c>
      <c r="S345" s="43">
        <v>0</v>
      </c>
      <c r="T345" s="43">
        <v>0</v>
      </c>
      <c r="U345" s="43">
        <v>0</v>
      </c>
      <c r="V345" s="43">
        <v>3</v>
      </c>
      <c r="W345" s="43">
        <v>0</v>
      </c>
      <c r="X345" s="43">
        <v>0</v>
      </c>
      <c r="Y345" s="43">
        <v>2</v>
      </c>
      <c r="Z345" s="43">
        <v>0</v>
      </c>
      <c r="AA345" s="43">
        <v>0</v>
      </c>
      <c r="AB345" s="43">
        <v>3</v>
      </c>
      <c r="AC345" s="43">
        <v>2</v>
      </c>
      <c r="AD345" s="43">
        <v>1</v>
      </c>
      <c r="AE345" s="43">
        <v>2</v>
      </c>
      <c r="AF345" s="43">
        <v>0</v>
      </c>
      <c r="AG345" s="43">
        <v>0</v>
      </c>
      <c r="AH345" s="43">
        <v>1</v>
      </c>
      <c r="AI345" s="43">
        <v>0</v>
      </c>
      <c r="AJ345" s="43">
        <v>0</v>
      </c>
      <c r="AK345" s="43">
        <v>0</v>
      </c>
      <c r="AL345" s="43">
        <v>0</v>
      </c>
      <c r="AM345" s="43">
        <v>0</v>
      </c>
      <c r="AN345" s="43">
        <v>0</v>
      </c>
    </row>
    <row r="346" spans="1:40" x14ac:dyDescent="0.2">
      <c r="A346">
        <v>335</v>
      </c>
      <c r="B346" s="97">
        <v>0.23194444444444401</v>
      </c>
      <c r="C346">
        <f t="shared" ca="1" si="15"/>
        <v>0</v>
      </c>
      <c r="D346">
        <f t="shared" si="16"/>
        <v>28</v>
      </c>
      <c r="E346">
        <f>IF(appliances!$D$46="YES",light_sim_data!B346,0)</f>
        <v>0</v>
      </c>
      <c r="F346">
        <f t="shared" si="17"/>
        <v>28</v>
      </c>
      <c r="H346" s="43">
        <v>0</v>
      </c>
      <c r="I346" s="43">
        <v>0</v>
      </c>
      <c r="J346" s="43">
        <v>0</v>
      </c>
      <c r="K346" s="43">
        <v>0</v>
      </c>
      <c r="L346" s="43">
        <v>0</v>
      </c>
      <c r="M346" s="43">
        <v>2</v>
      </c>
      <c r="N346" s="43">
        <v>2</v>
      </c>
      <c r="O346" s="43">
        <v>1</v>
      </c>
      <c r="P346" s="43">
        <v>9</v>
      </c>
      <c r="Q346" s="43">
        <v>0</v>
      </c>
      <c r="R346" s="43">
        <v>0</v>
      </c>
      <c r="S346" s="43">
        <v>0</v>
      </c>
      <c r="T346" s="43">
        <v>0</v>
      </c>
      <c r="U346" s="43">
        <v>0</v>
      </c>
      <c r="V346" s="43">
        <v>3</v>
      </c>
      <c r="W346" s="43">
        <v>0</v>
      </c>
      <c r="X346" s="43">
        <v>0</v>
      </c>
      <c r="Y346" s="43">
        <v>2</v>
      </c>
      <c r="Z346" s="43">
        <v>0</v>
      </c>
      <c r="AA346" s="43">
        <v>0</v>
      </c>
      <c r="AB346" s="43">
        <v>3</v>
      </c>
      <c r="AC346" s="43">
        <v>2</v>
      </c>
      <c r="AD346" s="43">
        <v>1</v>
      </c>
      <c r="AE346" s="43">
        <v>2</v>
      </c>
      <c r="AF346" s="43">
        <v>0</v>
      </c>
      <c r="AG346" s="43">
        <v>0</v>
      </c>
      <c r="AH346" s="43">
        <v>1</v>
      </c>
      <c r="AI346" s="43">
        <v>0</v>
      </c>
      <c r="AJ346" s="43">
        <v>0</v>
      </c>
      <c r="AK346" s="43">
        <v>0</v>
      </c>
      <c r="AL346" s="43">
        <v>0</v>
      </c>
      <c r="AM346" s="43">
        <v>0</v>
      </c>
      <c r="AN346" s="43">
        <v>0</v>
      </c>
    </row>
    <row r="347" spans="1:40" x14ac:dyDescent="0.2">
      <c r="A347">
        <v>336</v>
      </c>
      <c r="B347" s="97">
        <v>0.23263888888888901</v>
      </c>
      <c r="C347">
        <f t="shared" ca="1" si="15"/>
        <v>0</v>
      </c>
      <c r="D347">
        <f t="shared" si="16"/>
        <v>28</v>
      </c>
      <c r="E347">
        <f>IF(appliances!$D$46="YES",light_sim_data!B347,0)</f>
        <v>0</v>
      </c>
      <c r="F347">
        <f t="shared" si="17"/>
        <v>28</v>
      </c>
      <c r="H347" s="43">
        <v>0</v>
      </c>
      <c r="I347" s="43">
        <v>0</v>
      </c>
      <c r="J347" s="43">
        <v>0</v>
      </c>
      <c r="K347" s="43">
        <v>0</v>
      </c>
      <c r="L347" s="43">
        <v>0</v>
      </c>
      <c r="M347" s="43">
        <v>2</v>
      </c>
      <c r="N347" s="43">
        <v>2</v>
      </c>
      <c r="O347" s="43">
        <v>1</v>
      </c>
      <c r="P347" s="43">
        <v>9</v>
      </c>
      <c r="Q347" s="43">
        <v>0</v>
      </c>
      <c r="R347" s="43">
        <v>0</v>
      </c>
      <c r="S347" s="43">
        <v>0</v>
      </c>
      <c r="T347" s="43">
        <v>0</v>
      </c>
      <c r="U347" s="43">
        <v>0</v>
      </c>
      <c r="V347" s="43">
        <v>3</v>
      </c>
      <c r="W347" s="43">
        <v>0</v>
      </c>
      <c r="X347" s="43">
        <v>0</v>
      </c>
      <c r="Y347" s="43">
        <v>2</v>
      </c>
      <c r="Z347" s="43">
        <v>0</v>
      </c>
      <c r="AA347" s="43">
        <v>0</v>
      </c>
      <c r="AB347" s="43">
        <v>3</v>
      </c>
      <c r="AC347" s="43">
        <v>2</v>
      </c>
      <c r="AD347" s="43">
        <v>1</v>
      </c>
      <c r="AE347" s="43">
        <v>2</v>
      </c>
      <c r="AF347" s="43">
        <v>0</v>
      </c>
      <c r="AG347" s="43">
        <v>0</v>
      </c>
      <c r="AH347" s="43">
        <v>1</v>
      </c>
      <c r="AI347" s="43">
        <v>0</v>
      </c>
      <c r="AJ347" s="43">
        <v>0</v>
      </c>
      <c r="AK347" s="43">
        <v>0</v>
      </c>
      <c r="AL347" s="43">
        <v>0</v>
      </c>
      <c r="AM347" s="43">
        <v>0</v>
      </c>
      <c r="AN347" s="43">
        <v>0</v>
      </c>
    </row>
    <row r="348" spans="1:40" x14ac:dyDescent="0.2">
      <c r="A348">
        <v>337</v>
      </c>
      <c r="B348" s="97">
        <v>0.233333333333333</v>
      </c>
      <c r="C348">
        <f t="shared" ca="1" si="15"/>
        <v>0</v>
      </c>
      <c r="D348">
        <f t="shared" si="16"/>
        <v>28</v>
      </c>
      <c r="E348">
        <f>IF(appliances!$D$46="YES",light_sim_data!B348,0)</f>
        <v>0</v>
      </c>
      <c r="F348">
        <f t="shared" si="17"/>
        <v>28</v>
      </c>
      <c r="H348" s="43">
        <v>0</v>
      </c>
      <c r="I348" s="43">
        <v>0</v>
      </c>
      <c r="J348" s="43">
        <v>0</v>
      </c>
      <c r="K348" s="43">
        <v>0</v>
      </c>
      <c r="L348" s="43">
        <v>0</v>
      </c>
      <c r="M348" s="43">
        <v>2</v>
      </c>
      <c r="N348" s="43">
        <v>2</v>
      </c>
      <c r="O348" s="43">
        <v>1</v>
      </c>
      <c r="P348" s="43">
        <v>9</v>
      </c>
      <c r="Q348" s="43">
        <v>0</v>
      </c>
      <c r="R348" s="43">
        <v>0</v>
      </c>
      <c r="S348" s="43">
        <v>0</v>
      </c>
      <c r="T348" s="43">
        <v>0</v>
      </c>
      <c r="U348" s="43">
        <v>0</v>
      </c>
      <c r="V348" s="43">
        <v>3</v>
      </c>
      <c r="W348" s="43">
        <v>0</v>
      </c>
      <c r="X348" s="43">
        <v>0</v>
      </c>
      <c r="Y348" s="43">
        <v>2</v>
      </c>
      <c r="Z348" s="43">
        <v>0</v>
      </c>
      <c r="AA348" s="43">
        <v>0</v>
      </c>
      <c r="AB348" s="43">
        <v>3</v>
      </c>
      <c r="AC348" s="43">
        <v>2</v>
      </c>
      <c r="AD348" s="43">
        <v>1</v>
      </c>
      <c r="AE348" s="43">
        <v>2</v>
      </c>
      <c r="AF348" s="43">
        <v>0</v>
      </c>
      <c r="AG348" s="43">
        <v>0</v>
      </c>
      <c r="AH348" s="43">
        <v>1</v>
      </c>
      <c r="AI348" s="43">
        <v>0</v>
      </c>
      <c r="AJ348" s="43">
        <v>0</v>
      </c>
      <c r="AK348" s="43">
        <v>0</v>
      </c>
      <c r="AL348" s="43">
        <v>0</v>
      </c>
      <c r="AM348" s="43">
        <v>0</v>
      </c>
      <c r="AN348" s="43">
        <v>0</v>
      </c>
    </row>
    <row r="349" spans="1:40" x14ac:dyDescent="0.2">
      <c r="A349">
        <v>338</v>
      </c>
      <c r="B349" s="97">
        <v>0.234027777777778</v>
      </c>
      <c r="C349">
        <f t="shared" ca="1" si="15"/>
        <v>0</v>
      </c>
      <c r="D349">
        <f t="shared" si="16"/>
        <v>28</v>
      </c>
      <c r="E349">
        <f>IF(appliances!$D$46="YES",light_sim_data!B349,0)</f>
        <v>0</v>
      </c>
      <c r="F349">
        <f t="shared" si="17"/>
        <v>28</v>
      </c>
      <c r="H349" s="43">
        <v>0</v>
      </c>
      <c r="I349" s="43">
        <v>0</v>
      </c>
      <c r="J349" s="43">
        <v>0</v>
      </c>
      <c r="K349" s="43">
        <v>0</v>
      </c>
      <c r="L349" s="43">
        <v>0</v>
      </c>
      <c r="M349" s="43">
        <v>2</v>
      </c>
      <c r="N349" s="43">
        <v>2</v>
      </c>
      <c r="O349" s="43">
        <v>1</v>
      </c>
      <c r="P349" s="43">
        <v>9</v>
      </c>
      <c r="Q349" s="43">
        <v>0</v>
      </c>
      <c r="R349" s="43">
        <v>0</v>
      </c>
      <c r="S349" s="43">
        <v>0</v>
      </c>
      <c r="T349" s="43">
        <v>0</v>
      </c>
      <c r="U349" s="43">
        <v>0</v>
      </c>
      <c r="V349" s="43">
        <v>3</v>
      </c>
      <c r="W349" s="43">
        <v>0</v>
      </c>
      <c r="X349" s="43">
        <v>0</v>
      </c>
      <c r="Y349" s="43">
        <v>2</v>
      </c>
      <c r="Z349" s="43">
        <v>0</v>
      </c>
      <c r="AA349" s="43">
        <v>0</v>
      </c>
      <c r="AB349" s="43">
        <v>3</v>
      </c>
      <c r="AC349" s="43">
        <v>2</v>
      </c>
      <c r="AD349" s="43">
        <v>1</v>
      </c>
      <c r="AE349" s="43">
        <v>2</v>
      </c>
      <c r="AF349" s="43">
        <v>0</v>
      </c>
      <c r="AG349" s="43">
        <v>0</v>
      </c>
      <c r="AH349" s="43">
        <v>1</v>
      </c>
      <c r="AI349" s="43">
        <v>0</v>
      </c>
      <c r="AJ349" s="43">
        <v>0</v>
      </c>
      <c r="AK349" s="43">
        <v>0</v>
      </c>
      <c r="AL349" s="43">
        <v>0</v>
      </c>
      <c r="AM349" s="43">
        <v>0</v>
      </c>
      <c r="AN349" s="43">
        <v>0</v>
      </c>
    </row>
    <row r="350" spans="1:40" x14ac:dyDescent="0.2">
      <c r="A350">
        <v>339</v>
      </c>
      <c r="B350" s="97">
        <v>0.234722222222222</v>
      </c>
      <c r="C350">
        <f t="shared" ca="1" si="15"/>
        <v>0</v>
      </c>
      <c r="D350">
        <f t="shared" si="16"/>
        <v>28</v>
      </c>
      <c r="E350">
        <f>IF(appliances!$D$46="YES",light_sim_data!B350,0)</f>
        <v>0</v>
      </c>
      <c r="F350">
        <f t="shared" si="17"/>
        <v>28</v>
      </c>
      <c r="H350" s="43">
        <v>0</v>
      </c>
      <c r="I350" s="43">
        <v>0</v>
      </c>
      <c r="J350" s="43">
        <v>0</v>
      </c>
      <c r="K350" s="43">
        <v>0</v>
      </c>
      <c r="L350" s="43">
        <v>0</v>
      </c>
      <c r="M350" s="43">
        <v>2</v>
      </c>
      <c r="N350" s="43">
        <v>2</v>
      </c>
      <c r="O350" s="43">
        <v>1</v>
      </c>
      <c r="P350" s="43">
        <v>9</v>
      </c>
      <c r="Q350" s="43">
        <v>0</v>
      </c>
      <c r="R350" s="43">
        <v>0</v>
      </c>
      <c r="S350" s="43">
        <v>0</v>
      </c>
      <c r="T350" s="43">
        <v>0</v>
      </c>
      <c r="U350" s="43">
        <v>0</v>
      </c>
      <c r="V350" s="43">
        <v>3</v>
      </c>
      <c r="W350" s="43">
        <v>0</v>
      </c>
      <c r="X350" s="43">
        <v>0</v>
      </c>
      <c r="Y350" s="43">
        <v>2</v>
      </c>
      <c r="Z350" s="43">
        <v>0</v>
      </c>
      <c r="AA350" s="43">
        <v>0</v>
      </c>
      <c r="AB350" s="43">
        <v>3</v>
      </c>
      <c r="AC350" s="43">
        <v>2</v>
      </c>
      <c r="AD350" s="43">
        <v>1</v>
      </c>
      <c r="AE350" s="43">
        <v>2</v>
      </c>
      <c r="AF350" s="43">
        <v>0</v>
      </c>
      <c r="AG350" s="43">
        <v>0</v>
      </c>
      <c r="AH350" s="43">
        <v>1</v>
      </c>
      <c r="AI350" s="43">
        <v>0</v>
      </c>
      <c r="AJ350" s="43">
        <v>0</v>
      </c>
      <c r="AK350" s="43">
        <v>0</v>
      </c>
      <c r="AL350" s="43">
        <v>0</v>
      </c>
      <c r="AM350" s="43">
        <v>0</v>
      </c>
      <c r="AN350" s="43">
        <v>0</v>
      </c>
    </row>
    <row r="351" spans="1:40" x14ac:dyDescent="0.2">
      <c r="A351">
        <v>340</v>
      </c>
      <c r="B351" s="97">
        <v>0.235416666666667</v>
      </c>
      <c r="C351">
        <f t="shared" ca="1" si="15"/>
        <v>0</v>
      </c>
      <c r="D351">
        <f t="shared" si="16"/>
        <v>28</v>
      </c>
      <c r="E351">
        <f>IF(appliances!$D$46="YES",light_sim_data!B351,0)</f>
        <v>0</v>
      </c>
      <c r="F351">
        <f t="shared" si="17"/>
        <v>28</v>
      </c>
      <c r="H351" s="43">
        <v>0</v>
      </c>
      <c r="I351" s="43">
        <v>0</v>
      </c>
      <c r="J351" s="43">
        <v>0</v>
      </c>
      <c r="K351" s="43">
        <v>0</v>
      </c>
      <c r="L351" s="43">
        <v>0</v>
      </c>
      <c r="M351" s="43">
        <v>2</v>
      </c>
      <c r="N351" s="43">
        <v>2</v>
      </c>
      <c r="O351" s="43">
        <v>1</v>
      </c>
      <c r="P351" s="43">
        <v>9</v>
      </c>
      <c r="Q351" s="43">
        <v>0</v>
      </c>
      <c r="R351" s="43">
        <v>0</v>
      </c>
      <c r="S351" s="43">
        <v>0</v>
      </c>
      <c r="T351" s="43">
        <v>0</v>
      </c>
      <c r="U351" s="43">
        <v>0</v>
      </c>
      <c r="V351" s="43">
        <v>3</v>
      </c>
      <c r="W351" s="43">
        <v>0</v>
      </c>
      <c r="X351" s="43">
        <v>0</v>
      </c>
      <c r="Y351" s="43">
        <v>2</v>
      </c>
      <c r="Z351" s="43">
        <v>0</v>
      </c>
      <c r="AA351" s="43">
        <v>0</v>
      </c>
      <c r="AB351" s="43">
        <v>3</v>
      </c>
      <c r="AC351" s="43">
        <v>2</v>
      </c>
      <c r="AD351" s="43">
        <v>1</v>
      </c>
      <c r="AE351" s="43">
        <v>2</v>
      </c>
      <c r="AF351" s="43">
        <v>0</v>
      </c>
      <c r="AG351" s="43">
        <v>0</v>
      </c>
      <c r="AH351" s="43">
        <v>1</v>
      </c>
      <c r="AI351" s="43">
        <v>0</v>
      </c>
      <c r="AJ351" s="43">
        <v>0</v>
      </c>
      <c r="AK351" s="43">
        <v>0</v>
      </c>
      <c r="AL351" s="43">
        <v>0</v>
      </c>
      <c r="AM351" s="43">
        <v>0</v>
      </c>
      <c r="AN351" s="43">
        <v>0</v>
      </c>
    </row>
    <row r="352" spans="1:40" x14ac:dyDescent="0.2">
      <c r="A352">
        <v>341</v>
      </c>
      <c r="B352" s="97">
        <v>0.23611111111111099</v>
      </c>
      <c r="C352">
        <f t="shared" ca="1" si="15"/>
        <v>0</v>
      </c>
      <c r="D352">
        <f t="shared" si="16"/>
        <v>28</v>
      </c>
      <c r="E352">
        <f>IF(appliances!$D$46="YES",light_sim_data!B352,0)</f>
        <v>0</v>
      </c>
      <c r="F352">
        <f t="shared" si="17"/>
        <v>28</v>
      </c>
      <c r="H352" s="43">
        <v>0</v>
      </c>
      <c r="I352" s="43">
        <v>0</v>
      </c>
      <c r="J352" s="43">
        <v>0</v>
      </c>
      <c r="K352" s="43">
        <v>0</v>
      </c>
      <c r="L352" s="43">
        <v>0</v>
      </c>
      <c r="M352" s="43">
        <v>2</v>
      </c>
      <c r="N352" s="43">
        <v>2</v>
      </c>
      <c r="O352" s="43">
        <v>1</v>
      </c>
      <c r="P352" s="43">
        <v>9</v>
      </c>
      <c r="Q352" s="43">
        <v>0</v>
      </c>
      <c r="R352" s="43">
        <v>0</v>
      </c>
      <c r="S352" s="43">
        <v>0</v>
      </c>
      <c r="T352" s="43">
        <v>0</v>
      </c>
      <c r="U352" s="43">
        <v>0</v>
      </c>
      <c r="V352" s="43">
        <v>3</v>
      </c>
      <c r="W352" s="43">
        <v>0</v>
      </c>
      <c r="X352" s="43">
        <v>0</v>
      </c>
      <c r="Y352" s="43">
        <v>2</v>
      </c>
      <c r="Z352" s="43">
        <v>0</v>
      </c>
      <c r="AA352" s="43">
        <v>0</v>
      </c>
      <c r="AB352" s="43">
        <v>3</v>
      </c>
      <c r="AC352" s="43">
        <v>2</v>
      </c>
      <c r="AD352" s="43">
        <v>1</v>
      </c>
      <c r="AE352" s="43">
        <v>2</v>
      </c>
      <c r="AF352" s="43">
        <v>0</v>
      </c>
      <c r="AG352" s="43">
        <v>0</v>
      </c>
      <c r="AH352" s="43">
        <v>1</v>
      </c>
      <c r="AI352" s="43">
        <v>0</v>
      </c>
      <c r="AJ352" s="43">
        <v>0</v>
      </c>
      <c r="AK352" s="43">
        <v>0</v>
      </c>
      <c r="AL352" s="43">
        <v>0</v>
      </c>
      <c r="AM352" s="43">
        <v>0</v>
      </c>
      <c r="AN352" s="43">
        <v>0</v>
      </c>
    </row>
    <row r="353" spans="1:40" x14ac:dyDescent="0.2">
      <c r="A353">
        <v>342</v>
      </c>
      <c r="B353" s="97">
        <v>0.23680555555555599</v>
      </c>
      <c r="C353">
        <f t="shared" ca="1" si="15"/>
        <v>0</v>
      </c>
      <c r="D353">
        <f t="shared" si="16"/>
        <v>28</v>
      </c>
      <c r="E353">
        <f>IF(appliances!$D$46="YES",light_sim_data!B353,0)</f>
        <v>0</v>
      </c>
      <c r="F353">
        <f t="shared" si="17"/>
        <v>28</v>
      </c>
      <c r="H353" s="43">
        <v>0</v>
      </c>
      <c r="I353" s="43">
        <v>0</v>
      </c>
      <c r="J353" s="43">
        <v>0</v>
      </c>
      <c r="K353" s="43">
        <v>0</v>
      </c>
      <c r="L353" s="43">
        <v>0</v>
      </c>
      <c r="M353" s="43">
        <v>2</v>
      </c>
      <c r="N353" s="43">
        <v>2</v>
      </c>
      <c r="O353" s="43">
        <v>1</v>
      </c>
      <c r="P353" s="43">
        <v>9</v>
      </c>
      <c r="Q353" s="43">
        <v>0</v>
      </c>
      <c r="R353" s="43">
        <v>0</v>
      </c>
      <c r="S353" s="43">
        <v>0</v>
      </c>
      <c r="T353" s="43">
        <v>0</v>
      </c>
      <c r="U353" s="43">
        <v>0</v>
      </c>
      <c r="V353" s="43">
        <v>3</v>
      </c>
      <c r="W353" s="43">
        <v>0</v>
      </c>
      <c r="X353" s="43">
        <v>0</v>
      </c>
      <c r="Y353" s="43">
        <v>2</v>
      </c>
      <c r="Z353" s="43">
        <v>0</v>
      </c>
      <c r="AA353" s="43">
        <v>0</v>
      </c>
      <c r="AB353" s="43">
        <v>3</v>
      </c>
      <c r="AC353" s="43">
        <v>2</v>
      </c>
      <c r="AD353" s="43">
        <v>1</v>
      </c>
      <c r="AE353" s="43">
        <v>2</v>
      </c>
      <c r="AF353" s="43">
        <v>0</v>
      </c>
      <c r="AG353" s="43">
        <v>0</v>
      </c>
      <c r="AH353" s="43">
        <v>1</v>
      </c>
      <c r="AI353" s="43">
        <v>0</v>
      </c>
      <c r="AJ353" s="43">
        <v>0</v>
      </c>
      <c r="AK353" s="43">
        <v>0</v>
      </c>
      <c r="AL353" s="43">
        <v>0</v>
      </c>
      <c r="AM353" s="43">
        <v>0</v>
      </c>
      <c r="AN353" s="43">
        <v>0</v>
      </c>
    </row>
    <row r="354" spans="1:40" x14ac:dyDescent="0.2">
      <c r="A354">
        <v>343</v>
      </c>
      <c r="B354" s="97">
        <v>0.23749999999999999</v>
      </c>
      <c r="C354">
        <f t="shared" ca="1" si="15"/>
        <v>0</v>
      </c>
      <c r="D354">
        <f t="shared" si="16"/>
        <v>28</v>
      </c>
      <c r="E354">
        <f>IF(appliances!$D$46="YES",light_sim_data!B354,0)</f>
        <v>0</v>
      </c>
      <c r="F354">
        <f t="shared" si="17"/>
        <v>28</v>
      </c>
      <c r="H354" s="43">
        <v>0</v>
      </c>
      <c r="I354" s="43">
        <v>0</v>
      </c>
      <c r="J354" s="43">
        <v>0</v>
      </c>
      <c r="K354" s="43">
        <v>0</v>
      </c>
      <c r="L354" s="43">
        <v>0</v>
      </c>
      <c r="M354" s="43">
        <v>2</v>
      </c>
      <c r="N354" s="43">
        <v>2</v>
      </c>
      <c r="O354" s="43">
        <v>1</v>
      </c>
      <c r="P354" s="43">
        <v>9</v>
      </c>
      <c r="Q354" s="43">
        <v>0</v>
      </c>
      <c r="R354" s="43">
        <v>0</v>
      </c>
      <c r="S354" s="43">
        <v>0</v>
      </c>
      <c r="T354" s="43">
        <v>0</v>
      </c>
      <c r="U354" s="43">
        <v>0</v>
      </c>
      <c r="V354" s="43">
        <v>3</v>
      </c>
      <c r="W354" s="43">
        <v>0</v>
      </c>
      <c r="X354" s="43">
        <v>0</v>
      </c>
      <c r="Y354" s="43">
        <v>2</v>
      </c>
      <c r="Z354" s="43">
        <v>0</v>
      </c>
      <c r="AA354" s="43">
        <v>0</v>
      </c>
      <c r="AB354" s="43">
        <v>3</v>
      </c>
      <c r="AC354" s="43">
        <v>2</v>
      </c>
      <c r="AD354" s="43">
        <v>1</v>
      </c>
      <c r="AE354" s="43">
        <v>2</v>
      </c>
      <c r="AF354" s="43">
        <v>0</v>
      </c>
      <c r="AG354" s="43">
        <v>0</v>
      </c>
      <c r="AH354" s="43">
        <v>1</v>
      </c>
      <c r="AI354" s="43">
        <v>0</v>
      </c>
      <c r="AJ354" s="43">
        <v>0</v>
      </c>
      <c r="AK354" s="43">
        <v>0</v>
      </c>
      <c r="AL354" s="43">
        <v>0</v>
      </c>
      <c r="AM354" s="43">
        <v>0</v>
      </c>
      <c r="AN354" s="43">
        <v>0</v>
      </c>
    </row>
    <row r="355" spans="1:40" x14ac:dyDescent="0.2">
      <c r="A355">
        <v>344</v>
      </c>
      <c r="B355" s="97">
        <v>0.23819444444444399</v>
      </c>
      <c r="C355">
        <f t="shared" ca="1" si="15"/>
        <v>0</v>
      </c>
      <c r="D355">
        <f t="shared" si="16"/>
        <v>28</v>
      </c>
      <c r="E355">
        <f>IF(appliances!$D$46="YES",light_sim_data!B355,0)</f>
        <v>0</v>
      </c>
      <c r="F355">
        <f t="shared" si="17"/>
        <v>28</v>
      </c>
      <c r="H355" s="43">
        <v>0</v>
      </c>
      <c r="I355" s="43">
        <v>0</v>
      </c>
      <c r="J355" s="43">
        <v>0</v>
      </c>
      <c r="K355" s="43">
        <v>0</v>
      </c>
      <c r="L355" s="43">
        <v>0</v>
      </c>
      <c r="M355" s="43">
        <v>2</v>
      </c>
      <c r="N355" s="43">
        <v>2</v>
      </c>
      <c r="O355" s="43">
        <v>1</v>
      </c>
      <c r="P355" s="43">
        <v>9</v>
      </c>
      <c r="Q355" s="43">
        <v>0</v>
      </c>
      <c r="R355" s="43">
        <v>0</v>
      </c>
      <c r="S355" s="43">
        <v>0</v>
      </c>
      <c r="T355" s="43">
        <v>0</v>
      </c>
      <c r="U355" s="43">
        <v>0</v>
      </c>
      <c r="V355" s="43">
        <v>3</v>
      </c>
      <c r="W355" s="43">
        <v>0</v>
      </c>
      <c r="X355" s="43">
        <v>0</v>
      </c>
      <c r="Y355" s="43">
        <v>2</v>
      </c>
      <c r="Z355" s="43">
        <v>0</v>
      </c>
      <c r="AA355" s="43">
        <v>0</v>
      </c>
      <c r="AB355" s="43">
        <v>3</v>
      </c>
      <c r="AC355" s="43">
        <v>2</v>
      </c>
      <c r="AD355" s="43">
        <v>1</v>
      </c>
      <c r="AE355" s="43">
        <v>2</v>
      </c>
      <c r="AF355" s="43">
        <v>0</v>
      </c>
      <c r="AG355" s="43">
        <v>0</v>
      </c>
      <c r="AH355" s="43">
        <v>1</v>
      </c>
      <c r="AI355" s="43">
        <v>0</v>
      </c>
      <c r="AJ355" s="43">
        <v>0</v>
      </c>
      <c r="AK355" s="43">
        <v>0</v>
      </c>
      <c r="AL355" s="43">
        <v>0</v>
      </c>
      <c r="AM355" s="43">
        <v>0</v>
      </c>
      <c r="AN355" s="43">
        <v>0</v>
      </c>
    </row>
    <row r="356" spans="1:40" x14ac:dyDescent="0.2">
      <c r="A356">
        <v>345</v>
      </c>
      <c r="B356" s="97">
        <v>0.23888888888888901</v>
      </c>
      <c r="C356">
        <f t="shared" ca="1" si="15"/>
        <v>0</v>
      </c>
      <c r="D356">
        <f t="shared" si="16"/>
        <v>28</v>
      </c>
      <c r="E356">
        <f>IF(appliances!$D$46="YES",light_sim_data!B356,0)</f>
        <v>0</v>
      </c>
      <c r="F356">
        <f t="shared" si="17"/>
        <v>28</v>
      </c>
      <c r="H356" s="43">
        <v>0</v>
      </c>
      <c r="I356" s="43">
        <v>0</v>
      </c>
      <c r="J356" s="43">
        <v>0</v>
      </c>
      <c r="K356" s="43">
        <v>0</v>
      </c>
      <c r="L356" s="43">
        <v>0</v>
      </c>
      <c r="M356" s="43">
        <v>2</v>
      </c>
      <c r="N356" s="43">
        <v>2</v>
      </c>
      <c r="O356" s="43">
        <v>1</v>
      </c>
      <c r="P356" s="43">
        <v>9</v>
      </c>
      <c r="Q356" s="43">
        <v>0</v>
      </c>
      <c r="R356" s="43">
        <v>0</v>
      </c>
      <c r="S356" s="43">
        <v>0</v>
      </c>
      <c r="T356" s="43">
        <v>0</v>
      </c>
      <c r="U356" s="43">
        <v>0</v>
      </c>
      <c r="V356" s="43">
        <v>3</v>
      </c>
      <c r="W356" s="43">
        <v>0</v>
      </c>
      <c r="X356" s="43">
        <v>0</v>
      </c>
      <c r="Y356" s="43">
        <v>2</v>
      </c>
      <c r="Z356" s="43">
        <v>0</v>
      </c>
      <c r="AA356" s="43">
        <v>0</v>
      </c>
      <c r="AB356" s="43">
        <v>3</v>
      </c>
      <c r="AC356" s="43">
        <v>2</v>
      </c>
      <c r="AD356" s="43">
        <v>1</v>
      </c>
      <c r="AE356" s="43">
        <v>2</v>
      </c>
      <c r="AF356" s="43">
        <v>0</v>
      </c>
      <c r="AG356" s="43">
        <v>0</v>
      </c>
      <c r="AH356" s="43">
        <v>1</v>
      </c>
      <c r="AI356" s="43">
        <v>0</v>
      </c>
      <c r="AJ356" s="43">
        <v>0</v>
      </c>
      <c r="AK356" s="43">
        <v>0</v>
      </c>
      <c r="AL356" s="43">
        <v>0</v>
      </c>
      <c r="AM356" s="43">
        <v>0</v>
      </c>
      <c r="AN356" s="43">
        <v>0</v>
      </c>
    </row>
    <row r="357" spans="1:40" x14ac:dyDescent="0.2">
      <c r="A357">
        <v>346</v>
      </c>
      <c r="B357" s="97">
        <v>0.23958333333333301</v>
      </c>
      <c r="C357">
        <f t="shared" ca="1" si="15"/>
        <v>0</v>
      </c>
      <c r="D357">
        <f t="shared" si="16"/>
        <v>28</v>
      </c>
      <c r="E357">
        <f>IF(appliances!$D$46="YES",light_sim_data!B357,0)</f>
        <v>0</v>
      </c>
      <c r="F357">
        <f t="shared" si="17"/>
        <v>28</v>
      </c>
      <c r="H357" s="43">
        <v>0</v>
      </c>
      <c r="I357" s="43">
        <v>0</v>
      </c>
      <c r="J357" s="43">
        <v>0</v>
      </c>
      <c r="K357" s="43">
        <v>0</v>
      </c>
      <c r="L357" s="43">
        <v>0</v>
      </c>
      <c r="M357" s="43">
        <v>2</v>
      </c>
      <c r="N357" s="43">
        <v>2</v>
      </c>
      <c r="O357" s="43">
        <v>1</v>
      </c>
      <c r="P357" s="43">
        <v>9</v>
      </c>
      <c r="Q357" s="43">
        <v>0</v>
      </c>
      <c r="R357" s="43">
        <v>0</v>
      </c>
      <c r="S357" s="43">
        <v>0</v>
      </c>
      <c r="T357" s="43">
        <v>0</v>
      </c>
      <c r="U357" s="43">
        <v>0</v>
      </c>
      <c r="V357" s="43">
        <v>3</v>
      </c>
      <c r="W357" s="43">
        <v>0</v>
      </c>
      <c r="X357" s="43">
        <v>0</v>
      </c>
      <c r="Y357" s="43">
        <v>2</v>
      </c>
      <c r="Z357" s="43">
        <v>0</v>
      </c>
      <c r="AA357" s="43">
        <v>0</v>
      </c>
      <c r="AB357" s="43">
        <v>3</v>
      </c>
      <c r="AC357" s="43">
        <v>2</v>
      </c>
      <c r="AD357" s="43">
        <v>1</v>
      </c>
      <c r="AE357" s="43">
        <v>2</v>
      </c>
      <c r="AF357" s="43">
        <v>0</v>
      </c>
      <c r="AG357" s="43">
        <v>0</v>
      </c>
      <c r="AH357" s="43">
        <v>1</v>
      </c>
      <c r="AI357" s="43">
        <v>0</v>
      </c>
      <c r="AJ357" s="43">
        <v>0</v>
      </c>
      <c r="AK357" s="43">
        <v>0</v>
      </c>
      <c r="AL357" s="43">
        <v>0</v>
      </c>
      <c r="AM357" s="43">
        <v>0</v>
      </c>
      <c r="AN357" s="43">
        <v>0</v>
      </c>
    </row>
    <row r="358" spans="1:40" x14ac:dyDescent="0.2">
      <c r="A358">
        <v>347</v>
      </c>
      <c r="B358" s="97">
        <v>0.24027777777777801</v>
      </c>
      <c r="C358">
        <f t="shared" ca="1" si="15"/>
        <v>0</v>
      </c>
      <c r="D358">
        <f t="shared" si="16"/>
        <v>28</v>
      </c>
      <c r="E358">
        <f>IF(appliances!$D$46="YES",light_sim_data!B358,0)</f>
        <v>0</v>
      </c>
      <c r="F358">
        <f t="shared" si="17"/>
        <v>28</v>
      </c>
      <c r="H358" s="43">
        <v>0</v>
      </c>
      <c r="I358" s="43">
        <v>0</v>
      </c>
      <c r="J358" s="43">
        <v>0</v>
      </c>
      <c r="K358" s="43">
        <v>0</v>
      </c>
      <c r="L358" s="43">
        <v>0</v>
      </c>
      <c r="M358" s="43">
        <v>2</v>
      </c>
      <c r="N358" s="43">
        <v>2</v>
      </c>
      <c r="O358" s="43">
        <v>1</v>
      </c>
      <c r="P358" s="43">
        <v>9</v>
      </c>
      <c r="Q358" s="43">
        <v>0</v>
      </c>
      <c r="R358" s="43">
        <v>0</v>
      </c>
      <c r="S358" s="43">
        <v>0</v>
      </c>
      <c r="T358" s="43">
        <v>0</v>
      </c>
      <c r="U358" s="43">
        <v>0</v>
      </c>
      <c r="V358" s="43">
        <v>3</v>
      </c>
      <c r="W358" s="43">
        <v>0</v>
      </c>
      <c r="X358" s="43">
        <v>0</v>
      </c>
      <c r="Y358" s="43">
        <v>2</v>
      </c>
      <c r="Z358" s="43">
        <v>0</v>
      </c>
      <c r="AA358" s="43">
        <v>0</v>
      </c>
      <c r="AB358" s="43">
        <v>3</v>
      </c>
      <c r="AC358" s="43">
        <v>2</v>
      </c>
      <c r="AD358" s="43">
        <v>1</v>
      </c>
      <c r="AE358" s="43">
        <v>2</v>
      </c>
      <c r="AF358" s="43">
        <v>0</v>
      </c>
      <c r="AG358" s="43">
        <v>0</v>
      </c>
      <c r="AH358" s="43">
        <v>1</v>
      </c>
      <c r="AI358" s="43">
        <v>0</v>
      </c>
      <c r="AJ358" s="43">
        <v>0</v>
      </c>
      <c r="AK358" s="43">
        <v>0</v>
      </c>
      <c r="AL358" s="43">
        <v>0</v>
      </c>
      <c r="AM358" s="43">
        <v>0</v>
      </c>
      <c r="AN358" s="43">
        <v>0</v>
      </c>
    </row>
    <row r="359" spans="1:40" x14ac:dyDescent="0.2">
      <c r="A359">
        <v>348</v>
      </c>
      <c r="B359" s="97">
        <v>0.240972222222222</v>
      </c>
      <c r="C359">
        <f t="shared" ca="1" si="15"/>
        <v>0</v>
      </c>
      <c r="D359">
        <f t="shared" si="16"/>
        <v>28</v>
      </c>
      <c r="E359">
        <f>IF(appliances!$D$46="YES",light_sim_data!B359,0)</f>
        <v>0</v>
      </c>
      <c r="F359">
        <f t="shared" si="17"/>
        <v>28</v>
      </c>
      <c r="H359" s="43">
        <v>0</v>
      </c>
      <c r="I359" s="43">
        <v>0</v>
      </c>
      <c r="J359" s="43">
        <v>0</v>
      </c>
      <c r="K359" s="43">
        <v>0</v>
      </c>
      <c r="L359" s="43">
        <v>0</v>
      </c>
      <c r="M359" s="43">
        <v>2</v>
      </c>
      <c r="N359" s="43">
        <v>2</v>
      </c>
      <c r="O359" s="43">
        <v>1</v>
      </c>
      <c r="P359" s="43">
        <v>9</v>
      </c>
      <c r="Q359" s="43">
        <v>0</v>
      </c>
      <c r="R359" s="43">
        <v>0</v>
      </c>
      <c r="S359" s="43">
        <v>0</v>
      </c>
      <c r="T359" s="43">
        <v>0</v>
      </c>
      <c r="U359" s="43">
        <v>0</v>
      </c>
      <c r="V359" s="43">
        <v>3</v>
      </c>
      <c r="W359" s="43">
        <v>0</v>
      </c>
      <c r="X359" s="43">
        <v>0</v>
      </c>
      <c r="Y359" s="43">
        <v>2</v>
      </c>
      <c r="Z359" s="43">
        <v>0</v>
      </c>
      <c r="AA359" s="43">
        <v>0</v>
      </c>
      <c r="AB359" s="43">
        <v>3</v>
      </c>
      <c r="AC359" s="43">
        <v>2</v>
      </c>
      <c r="AD359" s="43">
        <v>1</v>
      </c>
      <c r="AE359" s="43">
        <v>2</v>
      </c>
      <c r="AF359" s="43">
        <v>0</v>
      </c>
      <c r="AG359" s="43">
        <v>0</v>
      </c>
      <c r="AH359" s="43">
        <v>1</v>
      </c>
      <c r="AI359" s="43">
        <v>0</v>
      </c>
      <c r="AJ359" s="43">
        <v>0</v>
      </c>
      <c r="AK359" s="43">
        <v>0</v>
      </c>
      <c r="AL359" s="43">
        <v>0</v>
      </c>
      <c r="AM359" s="43">
        <v>0</v>
      </c>
      <c r="AN359" s="43">
        <v>0</v>
      </c>
    </row>
    <row r="360" spans="1:40" x14ac:dyDescent="0.2">
      <c r="A360">
        <v>349</v>
      </c>
      <c r="B360" s="97">
        <v>0.241666666666667</v>
      </c>
      <c r="C360">
        <f t="shared" ca="1" si="15"/>
        <v>0</v>
      </c>
      <c r="D360">
        <f t="shared" si="16"/>
        <v>28</v>
      </c>
      <c r="E360">
        <f>IF(appliances!$D$46="YES",light_sim_data!B360,0)</f>
        <v>0</v>
      </c>
      <c r="F360">
        <f t="shared" si="17"/>
        <v>28</v>
      </c>
      <c r="H360" s="43">
        <v>0</v>
      </c>
      <c r="I360" s="43">
        <v>0</v>
      </c>
      <c r="J360" s="43">
        <v>0</v>
      </c>
      <c r="K360" s="43">
        <v>0</v>
      </c>
      <c r="L360" s="43">
        <v>0</v>
      </c>
      <c r="M360" s="43">
        <v>2</v>
      </c>
      <c r="N360" s="43">
        <v>2</v>
      </c>
      <c r="O360" s="43">
        <v>1</v>
      </c>
      <c r="P360" s="43">
        <v>9</v>
      </c>
      <c r="Q360" s="43">
        <v>0</v>
      </c>
      <c r="R360" s="43">
        <v>0</v>
      </c>
      <c r="S360" s="43">
        <v>0</v>
      </c>
      <c r="T360" s="43">
        <v>0</v>
      </c>
      <c r="U360" s="43">
        <v>0</v>
      </c>
      <c r="V360" s="43">
        <v>3</v>
      </c>
      <c r="W360" s="43">
        <v>0</v>
      </c>
      <c r="X360" s="43">
        <v>0</v>
      </c>
      <c r="Y360" s="43">
        <v>2</v>
      </c>
      <c r="Z360" s="43">
        <v>0</v>
      </c>
      <c r="AA360" s="43">
        <v>0</v>
      </c>
      <c r="AB360" s="43">
        <v>3</v>
      </c>
      <c r="AC360" s="43">
        <v>2</v>
      </c>
      <c r="AD360" s="43">
        <v>1</v>
      </c>
      <c r="AE360" s="43">
        <v>2</v>
      </c>
      <c r="AF360" s="43">
        <v>0</v>
      </c>
      <c r="AG360" s="43">
        <v>0</v>
      </c>
      <c r="AH360" s="43">
        <v>1</v>
      </c>
      <c r="AI360" s="43">
        <v>0</v>
      </c>
      <c r="AJ360" s="43">
        <v>0</v>
      </c>
      <c r="AK360" s="43">
        <v>0</v>
      </c>
      <c r="AL360" s="43">
        <v>0</v>
      </c>
      <c r="AM360" s="43">
        <v>0</v>
      </c>
      <c r="AN360" s="43">
        <v>0</v>
      </c>
    </row>
    <row r="361" spans="1:40" x14ac:dyDescent="0.2">
      <c r="A361">
        <v>350</v>
      </c>
      <c r="B361" s="97">
        <v>0.242361111111111</v>
      </c>
      <c r="C361">
        <f t="shared" ca="1" si="15"/>
        <v>0</v>
      </c>
      <c r="D361">
        <f t="shared" si="16"/>
        <v>187</v>
      </c>
      <c r="E361">
        <f>IF(appliances!$D$46="YES",light_sim_data!B361,0)</f>
        <v>0</v>
      </c>
      <c r="F361">
        <f t="shared" si="17"/>
        <v>187</v>
      </c>
      <c r="H361" s="43">
        <v>159</v>
      </c>
      <c r="I361" s="43">
        <v>0</v>
      </c>
      <c r="J361" s="43">
        <v>0</v>
      </c>
      <c r="K361" s="43">
        <v>0</v>
      </c>
      <c r="L361" s="43">
        <v>0</v>
      </c>
      <c r="M361" s="43">
        <v>2</v>
      </c>
      <c r="N361" s="43">
        <v>2</v>
      </c>
      <c r="O361" s="43">
        <v>1</v>
      </c>
      <c r="P361" s="43">
        <v>9</v>
      </c>
      <c r="Q361" s="43">
        <v>0</v>
      </c>
      <c r="R361" s="43">
        <v>0</v>
      </c>
      <c r="S361" s="43">
        <v>0</v>
      </c>
      <c r="T361" s="43">
        <v>0</v>
      </c>
      <c r="U361" s="43">
        <v>0</v>
      </c>
      <c r="V361" s="43">
        <v>3</v>
      </c>
      <c r="W361" s="43">
        <v>0</v>
      </c>
      <c r="X361" s="43">
        <v>0</v>
      </c>
      <c r="Y361" s="43">
        <v>2</v>
      </c>
      <c r="Z361" s="43">
        <v>0</v>
      </c>
      <c r="AA361" s="43">
        <v>0</v>
      </c>
      <c r="AB361" s="43">
        <v>3</v>
      </c>
      <c r="AC361" s="43">
        <v>2</v>
      </c>
      <c r="AD361" s="43">
        <v>1</v>
      </c>
      <c r="AE361" s="43">
        <v>2</v>
      </c>
      <c r="AF361" s="43">
        <v>0</v>
      </c>
      <c r="AG361" s="43">
        <v>0</v>
      </c>
      <c r="AH361" s="43">
        <v>1</v>
      </c>
      <c r="AI361" s="43">
        <v>0</v>
      </c>
      <c r="AJ361" s="43">
        <v>0</v>
      </c>
      <c r="AK361" s="43">
        <v>0</v>
      </c>
      <c r="AL361" s="43">
        <v>0</v>
      </c>
      <c r="AM361" s="43">
        <v>0</v>
      </c>
      <c r="AN361" s="43">
        <v>0</v>
      </c>
    </row>
    <row r="362" spans="1:40" x14ac:dyDescent="0.2">
      <c r="A362">
        <v>351</v>
      </c>
      <c r="B362" s="97">
        <v>0.243055555555556</v>
      </c>
      <c r="C362">
        <f t="shared" ca="1" si="15"/>
        <v>0</v>
      </c>
      <c r="D362">
        <f t="shared" si="16"/>
        <v>187</v>
      </c>
      <c r="E362">
        <f>IF(appliances!$D$46="YES",light_sim_data!B362,0)</f>
        <v>0</v>
      </c>
      <c r="F362">
        <f t="shared" si="17"/>
        <v>187</v>
      </c>
      <c r="H362" s="43">
        <v>159</v>
      </c>
      <c r="I362" s="43">
        <v>0</v>
      </c>
      <c r="J362" s="43">
        <v>0</v>
      </c>
      <c r="K362" s="43">
        <v>0</v>
      </c>
      <c r="L362" s="43">
        <v>0</v>
      </c>
      <c r="M362" s="43">
        <v>2</v>
      </c>
      <c r="N362" s="43">
        <v>2</v>
      </c>
      <c r="O362" s="43">
        <v>1</v>
      </c>
      <c r="P362" s="43">
        <v>9</v>
      </c>
      <c r="Q362" s="43">
        <v>0</v>
      </c>
      <c r="R362" s="43">
        <v>0</v>
      </c>
      <c r="S362" s="43">
        <v>0</v>
      </c>
      <c r="T362" s="43">
        <v>0</v>
      </c>
      <c r="U362" s="43">
        <v>0</v>
      </c>
      <c r="V362" s="43">
        <v>3</v>
      </c>
      <c r="W362" s="43">
        <v>0</v>
      </c>
      <c r="X362" s="43">
        <v>0</v>
      </c>
      <c r="Y362" s="43">
        <v>2</v>
      </c>
      <c r="Z362" s="43">
        <v>0</v>
      </c>
      <c r="AA362" s="43">
        <v>0</v>
      </c>
      <c r="AB362" s="43">
        <v>3</v>
      </c>
      <c r="AC362" s="43">
        <v>2</v>
      </c>
      <c r="AD362" s="43">
        <v>1</v>
      </c>
      <c r="AE362" s="43">
        <v>2</v>
      </c>
      <c r="AF362" s="43">
        <v>0</v>
      </c>
      <c r="AG362" s="43">
        <v>0</v>
      </c>
      <c r="AH362" s="43">
        <v>1</v>
      </c>
      <c r="AI362" s="43">
        <v>0</v>
      </c>
      <c r="AJ362" s="43">
        <v>0</v>
      </c>
      <c r="AK362" s="43">
        <v>0</v>
      </c>
      <c r="AL362" s="43">
        <v>0</v>
      </c>
      <c r="AM362" s="43">
        <v>0</v>
      </c>
      <c r="AN362" s="43">
        <v>0</v>
      </c>
    </row>
    <row r="363" spans="1:40" x14ac:dyDescent="0.2">
      <c r="A363">
        <v>352</v>
      </c>
      <c r="B363" s="97">
        <v>0.24374999999999999</v>
      </c>
      <c r="C363">
        <f t="shared" ca="1" si="15"/>
        <v>0</v>
      </c>
      <c r="D363">
        <f t="shared" si="16"/>
        <v>187</v>
      </c>
      <c r="E363">
        <f>IF(appliances!$D$46="YES",light_sim_data!B363,0)</f>
        <v>0</v>
      </c>
      <c r="F363">
        <f t="shared" si="17"/>
        <v>187</v>
      </c>
      <c r="H363" s="43">
        <v>159</v>
      </c>
      <c r="I363" s="43">
        <v>0</v>
      </c>
      <c r="J363" s="43">
        <v>0</v>
      </c>
      <c r="K363" s="43">
        <v>0</v>
      </c>
      <c r="L363" s="43">
        <v>0</v>
      </c>
      <c r="M363" s="43">
        <v>2</v>
      </c>
      <c r="N363" s="43">
        <v>2</v>
      </c>
      <c r="O363" s="43">
        <v>1</v>
      </c>
      <c r="P363" s="43">
        <v>9</v>
      </c>
      <c r="Q363" s="43">
        <v>0</v>
      </c>
      <c r="R363" s="43">
        <v>0</v>
      </c>
      <c r="S363" s="43">
        <v>0</v>
      </c>
      <c r="T363" s="43">
        <v>0</v>
      </c>
      <c r="U363" s="43">
        <v>0</v>
      </c>
      <c r="V363" s="43">
        <v>3</v>
      </c>
      <c r="W363" s="43">
        <v>0</v>
      </c>
      <c r="X363" s="43">
        <v>0</v>
      </c>
      <c r="Y363" s="43">
        <v>2</v>
      </c>
      <c r="Z363" s="43">
        <v>0</v>
      </c>
      <c r="AA363" s="43">
        <v>0</v>
      </c>
      <c r="AB363" s="43">
        <v>3</v>
      </c>
      <c r="AC363" s="43">
        <v>2</v>
      </c>
      <c r="AD363" s="43">
        <v>1</v>
      </c>
      <c r="AE363" s="43">
        <v>2</v>
      </c>
      <c r="AF363" s="43">
        <v>0</v>
      </c>
      <c r="AG363" s="43">
        <v>0</v>
      </c>
      <c r="AH363" s="43">
        <v>1</v>
      </c>
      <c r="AI363" s="43">
        <v>0</v>
      </c>
      <c r="AJ363" s="43">
        <v>0</v>
      </c>
      <c r="AK363" s="43">
        <v>0</v>
      </c>
      <c r="AL363" s="43">
        <v>0</v>
      </c>
      <c r="AM363" s="43">
        <v>0</v>
      </c>
      <c r="AN363" s="43">
        <v>0</v>
      </c>
    </row>
    <row r="364" spans="1:40" x14ac:dyDescent="0.2">
      <c r="A364">
        <v>353</v>
      </c>
      <c r="B364" s="97">
        <v>0.24444444444444399</v>
      </c>
      <c r="C364">
        <f t="shared" ca="1" si="15"/>
        <v>0</v>
      </c>
      <c r="D364">
        <f t="shared" si="16"/>
        <v>187</v>
      </c>
      <c r="E364">
        <f>IF(appliances!$D$46="YES",light_sim_data!B364,0)</f>
        <v>0</v>
      </c>
      <c r="F364">
        <f t="shared" si="17"/>
        <v>187</v>
      </c>
      <c r="H364" s="43">
        <v>159</v>
      </c>
      <c r="I364" s="43">
        <v>0</v>
      </c>
      <c r="J364" s="43">
        <v>0</v>
      </c>
      <c r="K364" s="43">
        <v>0</v>
      </c>
      <c r="L364" s="43">
        <v>0</v>
      </c>
      <c r="M364" s="43">
        <v>2</v>
      </c>
      <c r="N364" s="43">
        <v>2</v>
      </c>
      <c r="O364" s="43">
        <v>1</v>
      </c>
      <c r="P364" s="43">
        <v>9</v>
      </c>
      <c r="Q364" s="43">
        <v>0</v>
      </c>
      <c r="R364" s="43">
        <v>0</v>
      </c>
      <c r="S364" s="43">
        <v>0</v>
      </c>
      <c r="T364" s="43">
        <v>0</v>
      </c>
      <c r="U364" s="43">
        <v>0</v>
      </c>
      <c r="V364" s="43">
        <v>3</v>
      </c>
      <c r="W364" s="43">
        <v>0</v>
      </c>
      <c r="X364" s="43">
        <v>0</v>
      </c>
      <c r="Y364" s="43">
        <v>2</v>
      </c>
      <c r="Z364" s="43">
        <v>0</v>
      </c>
      <c r="AA364" s="43">
        <v>0</v>
      </c>
      <c r="AB364" s="43">
        <v>3</v>
      </c>
      <c r="AC364" s="43">
        <v>2</v>
      </c>
      <c r="AD364" s="43">
        <v>1</v>
      </c>
      <c r="AE364" s="43">
        <v>2</v>
      </c>
      <c r="AF364" s="43">
        <v>0</v>
      </c>
      <c r="AG364" s="43">
        <v>0</v>
      </c>
      <c r="AH364" s="43">
        <v>1</v>
      </c>
      <c r="AI364" s="43">
        <v>0</v>
      </c>
      <c r="AJ364" s="43">
        <v>0</v>
      </c>
      <c r="AK364" s="43">
        <v>0</v>
      </c>
      <c r="AL364" s="43">
        <v>0</v>
      </c>
      <c r="AM364" s="43">
        <v>0</v>
      </c>
      <c r="AN364" s="43">
        <v>0</v>
      </c>
    </row>
    <row r="365" spans="1:40" x14ac:dyDescent="0.2">
      <c r="A365">
        <v>354</v>
      </c>
      <c r="B365" s="97">
        <v>0.24513888888888899</v>
      </c>
      <c r="C365">
        <f t="shared" ca="1" si="15"/>
        <v>0</v>
      </c>
      <c r="D365">
        <f t="shared" si="16"/>
        <v>187</v>
      </c>
      <c r="E365">
        <f>IF(appliances!$D$46="YES",light_sim_data!B365,0)</f>
        <v>0</v>
      </c>
      <c r="F365">
        <f t="shared" si="17"/>
        <v>187</v>
      </c>
      <c r="H365" s="43">
        <v>159</v>
      </c>
      <c r="I365" s="43">
        <v>0</v>
      </c>
      <c r="J365" s="43">
        <v>0</v>
      </c>
      <c r="K365" s="43">
        <v>0</v>
      </c>
      <c r="L365" s="43">
        <v>0</v>
      </c>
      <c r="M365" s="43">
        <v>2</v>
      </c>
      <c r="N365" s="43">
        <v>2</v>
      </c>
      <c r="O365" s="43">
        <v>1</v>
      </c>
      <c r="P365" s="43">
        <v>9</v>
      </c>
      <c r="Q365" s="43">
        <v>0</v>
      </c>
      <c r="R365" s="43">
        <v>0</v>
      </c>
      <c r="S365" s="43">
        <v>0</v>
      </c>
      <c r="T365" s="43">
        <v>0</v>
      </c>
      <c r="U365" s="43">
        <v>0</v>
      </c>
      <c r="V365" s="43">
        <v>3</v>
      </c>
      <c r="W365" s="43">
        <v>0</v>
      </c>
      <c r="X365" s="43">
        <v>0</v>
      </c>
      <c r="Y365" s="43">
        <v>2</v>
      </c>
      <c r="Z365" s="43">
        <v>0</v>
      </c>
      <c r="AA365" s="43">
        <v>0</v>
      </c>
      <c r="AB365" s="43">
        <v>3</v>
      </c>
      <c r="AC365" s="43">
        <v>2</v>
      </c>
      <c r="AD365" s="43">
        <v>1</v>
      </c>
      <c r="AE365" s="43">
        <v>2</v>
      </c>
      <c r="AF365" s="43">
        <v>0</v>
      </c>
      <c r="AG365" s="43">
        <v>0</v>
      </c>
      <c r="AH365" s="43">
        <v>1</v>
      </c>
      <c r="AI365" s="43">
        <v>0</v>
      </c>
      <c r="AJ365" s="43">
        <v>0</v>
      </c>
      <c r="AK365" s="43">
        <v>0</v>
      </c>
      <c r="AL365" s="43">
        <v>0</v>
      </c>
      <c r="AM365" s="43">
        <v>0</v>
      </c>
      <c r="AN365" s="43">
        <v>0</v>
      </c>
    </row>
    <row r="366" spans="1:40" x14ac:dyDescent="0.2">
      <c r="A366">
        <v>355</v>
      </c>
      <c r="B366" s="97">
        <v>0.24583333333333299</v>
      </c>
      <c r="C366">
        <f t="shared" ca="1" si="15"/>
        <v>0</v>
      </c>
      <c r="D366">
        <f t="shared" si="16"/>
        <v>187</v>
      </c>
      <c r="E366">
        <f>IF(appliances!$D$46="YES",light_sim_data!B366,0)</f>
        <v>0</v>
      </c>
      <c r="F366">
        <f t="shared" si="17"/>
        <v>187</v>
      </c>
      <c r="H366" s="43">
        <v>159</v>
      </c>
      <c r="I366" s="43">
        <v>0</v>
      </c>
      <c r="J366" s="43">
        <v>0</v>
      </c>
      <c r="K366" s="43">
        <v>0</v>
      </c>
      <c r="L366" s="43">
        <v>0</v>
      </c>
      <c r="M366" s="43">
        <v>2</v>
      </c>
      <c r="N366" s="43">
        <v>2</v>
      </c>
      <c r="O366" s="43">
        <v>1</v>
      </c>
      <c r="P366" s="43">
        <v>9</v>
      </c>
      <c r="Q366" s="43">
        <v>0</v>
      </c>
      <c r="R366" s="43">
        <v>0</v>
      </c>
      <c r="S366" s="43">
        <v>0</v>
      </c>
      <c r="T366" s="43">
        <v>0</v>
      </c>
      <c r="U366" s="43">
        <v>0</v>
      </c>
      <c r="V366" s="43">
        <v>3</v>
      </c>
      <c r="W366" s="43">
        <v>0</v>
      </c>
      <c r="X366" s="43">
        <v>0</v>
      </c>
      <c r="Y366" s="43">
        <v>2</v>
      </c>
      <c r="Z366" s="43">
        <v>0</v>
      </c>
      <c r="AA366" s="43">
        <v>0</v>
      </c>
      <c r="AB366" s="43">
        <v>3</v>
      </c>
      <c r="AC366" s="43">
        <v>2</v>
      </c>
      <c r="AD366" s="43">
        <v>1</v>
      </c>
      <c r="AE366" s="43">
        <v>2</v>
      </c>
      <c r="AF366" s="43">
        <v>0</v>
      </c>
      <c r="AG366" s="43">
        <v>0</v>
      </c>
      <c r="AH366" s="43">
        <v>1</v>
      </c>
      <c r="AI366" s="43">
        <v>0</v>
      </c>
      <c r="AJ366" s="43">
        <v>0</v>
      </c>
      <c r="AK366" s="43">
        <v>0</v>
      </c>
      <c r="AL366" s="43">
        <v>0</v>
      </c>
      <c r="AM366" s="43">
        <v>0</v>
      </c>
      <c r="AN366" s="43">
        <v>0</v>
      </c>
    </row>
    <row r="367" spans="1:40" x14ac:dyDescent="0.2">
      <c r="A367">
        <v>356</v>
      </c>
      <c r="B367" s="97">
        <v>0.24652777777777801</v>
      </c>
      <c r="C367">
        <f t="shared" ca="1" si="15"/>
        <v>0</v>
      </c>
      <c r="D367">
        <f t="shared" si="16"/>
        <v>187</v>
      </c>
      <c r="E367">
        <f>IF(appliances!$D$46="YES",light_sim_data!B367,0)</f>
        <v>0</v>
      </c>
      <c r="F367">
        <f t="shared" si="17"/>
        <v>187</v>
      </c>
      <c r="H367" s="43">
        <v>159</v>
      </c>
      <c r="I367" s="43">
        <v>0</v>
      </c>
      <c r="J367" s="43">
        <v>0</v>
      </c>
      <c r="K367" s="43">
        <v>0</v>
      </c>
      <c r="L367" s="43">
        <v>0</v>
      </c>
      <c r="M367" s="43">
        <v>2</v>
      </c>
      <c r="N367" s="43">
        <v>2</v>
      </c>
      <c r="O367" s="43">
        <v>1</v>
      </c>
      <c r="P367" s="43">
        <v>9</v>
      </c>
      <c r="Q367" s="43">
        <v>0</v>
      </c>
      <c r="R367" s="43">
        <v>0</v>
      </c>
      <c r="S367" s="43">
        <v>0</v>
      </c>
      <c r="T367" s="43">
        <v>0</v>
      </c>
      <c r="U367" s="43">
        <v>0</v>
      </c>
      <c r="V367" s="43">
        <v>3</v>
      </c>
      <c r="W367" s="43">
        <v>0</v>
      </c>
      <c r="X367" s="43">
        <v>0</v>
      </c>
      <c r="Y367" s="43">
        <v>2</v>
      </c>
      <c r="Z367" s="43">
        <v>0</v>
      </c>
      <c r="AA367" s="43">
        <v>0</v>
      </c>
      <c r="AB367" s="43">
        <v>3</v>
      </c>
      <c r="AC367" s="43">
        <v>2</v>
      </c>
      <c r="AD367" s="43">
        <v>1</v>
      </c>
      <c r="AE367" s="43">
        <v>2</v>
      </c>
      <c r="AF367" s="43">
        <v>0</v>
      </c>
      <c r="AG367" s="43">
        <v>0</v>
      </c>
      <c r="AH367" s="43">
        <v>1</v>
      </c>
      <c r="AI367" s="43">
        <v>0</v>
      </c>
      <c r="AJ367" s="43">
        <v>0</v>
      </c>
      <c r="AK367" s="43">
        <v>0</v>
      </c>
      <c r="AL367" s="43">
        <v>0</v>
      </c>
      <c r="AM367" s="43">
        <v>0</v>
      </c>
      <c r="AN367" s="43">
        <v>0</v>
      </c>
    </row>
    <row r="368" spans="1:40" x14ac:dyDescent="0.2">
      <c r="A368">
        <v>357</v>
      </c>
      <c r="B368" s="97">
        <v>0.24722222222222201</v>
      </c>
      <c r="C368">
        <f t="shared" ca="1" si="15"/>
        <v>0</v>
      </c>
      <c r="D368">
        <f t="shared" si="16"/>
        <v>187</v>
      </c>
      <c r="E368">
        <f>IF(appliances!$D$46="YES",light_sim_data!B368,0)</f>
        <v>0</v>
      </c>
      <c r="F368">
        <f t="shared" si="17"/>
        <v>187</v>
      </c>
      <c r="H368" s="43">
        <v>159</v>
      </c>
      <c r="I368" s="43">
        <v>0</v>
      </c>
      <c r="J368" s="43">
        <v>0</v>
      </c>
      <c r="K368" s="43">
        <v>0</v>
      </c>
      <c r="L368" s="43">
        <v>0</v>
      </c>
      <c r="M368" s="43">
        <v>2</v>
      </c>
      <c r="N368" s="43">
        <v>2</v>
      </c>
      <c r="O368" s="43">
        <v>1</v>
      </c>
      <c r="P368" s="43">
        <v>9</v>
      </c>
      <c r="Q368" s="43">
        <v>0</v>
      </c>
      <c r="R368" s="43">
        <v>0</v>
      </c>
      <c r="S368" s="43">
        <v>0</v>
      </c>
      <c r="T368" s="43">
        <v>0</v>
      </c>
      <c r="U368" s="43">
        <v>0</v>
      </c>
      <c r="V368" s="43">
        <v>3</v>
      </c>
      <c r="W368" s="43">
        <v>0</v>
      </c>
      <c r="X368" s="43">
        <v>0</v>
      </c>
      <c r="Y368" s="43">
        <v>2</v>
      </c>
      <c r="Z368" s="43">
        <v>0</v>
      </c>
      <c r="AA368" s="43">
        <v>0</v>
      </c>
      <c r="AB368" s="43">
        <v>3</v>
      </c>
      <c r="AC368" s="43">
        <v>2</v>
      </c>
      <c r="AD368" s="43">
        <v>1</v>
      </c>
      <c r="AE368" s="43">
        <v>2</v>
      </c>
      <c r="AF368" s="43">
        <v>0</v>
      </c>
      <c r="AG368" s="43">
        <v>0</v>
      </c>
      <c r="AH368" s="43">
        <v>1</v>
      </c>
      <c r="AI368" s="43">
        <v>0</v>
      </c>
      <c r="AJ368" s="43">
        <v>0</v>
      </c>
      <c r="AK368" s="43">
        <v>0</v>
      </c>
      <c r="AL368" s="43">
        <v>0</v>
      </c>
      <c r="AM368" s="43">
        <v>0</v>
      </c>
      <c r="AN368" s="43">
        <v>0</v>
      </c>
    </row>
    <row r="369" spans="1:40" x14ac:dyDescent="0.2">
      <c r="A369">
        <v>358</v>
      </c>
      <c r="B369" s="97">
        <v>0.24791666666666701</v>
      </c>
      <c r="C369">
        <f t="shared" ca="1" si="15"/>
        <v>0</v>
      </c>
      <c r="D369">
        <f t="shared" si="16"/>
        <v>187</v>
      </c>
      <c r="E369">
        <f>IF(appliances!$D$46="YES",light_sim_data!B369,0)</f>
        <v>0</v>
      </c>
      <c r="F369">
        <f t="shared" si="17"/>
        <v>187</v>
      </c>
      <c r="H369" s="43">
        <v>159</v>
      </c>
      <c r="I369" s="43">
        <v>0</v>
      </c>
      <c r="J369" s="43">
        <v>0</v>
      </c>
      <c r="K369" s="43">
        <v>0</v>
      </c>
      <c r="L369" s="43">
        <v>0</v>
      </c>
      <c r="M369" s="43">
        <v>2</v>
      </c>
      <c r="N369" s="43">
        <v>2</v>
      </c>
      <c r="O369" s="43">
        <v>1</v>
      </c>
      <c r="P369" s="43">
        <v>9</v>
      </c>
      <c r="Q369" s="43">
        <v>0</v>
      </c>
      <c r="R369" s="43">
        <v>0</v>
      </c>
      <c r="S369" s="43">
        <v>0</v>
      </c>
      <c r="T369" s="43">
        <v>0</v>
      </c>
      <c r="U369" s="43">
        <v>0</v>
      </c>
      <c r="V369" s="43">
        <v>3</v>
      </c>
      <c r="W369" s="43">
        <v>0</v>
      </c>
      <c r="X369" s="43">
        <v>0</v>
      </c>
      <c r="Y369" s="43">
        <v>2</v>
      </c>
      <c r="Z369" s="43">
        <v>0</v>
      </c>
      <c r="AA369" s="43">
        <v>0</v>
      </c>
      <c r="AB369" s="43">
        <v>3</v>
      </c>
      <c r="AC369" s="43">
        <v>2</v>
      </c>
      <c r="AD369" s="43">
        <v>1</v>
      </c>
      <c r="AE369" s="43">
        <v>2</v>
      </c>
      <c r="AF369" s="43">
        <v>0</v>
      </c>
      <c r="AG369" s="43">
        <v>0</v>
      </c>
      <c r="AH369" s="43">
        <v>1</v>
      </c>
      <c r="AI369" s="43">
        <v>0</v>
      </c>
      <c r="AJ369" s="43">
        <v>0</v>
      </c>
      <c r="AK369" s="43">
        <v>0</v>
      </c>
      <c r="AL369" s="43">
        <v>0</v>
      </c>
      <c r="AM369" s="43">
        <v>0</v>
      </c>
      <c r="AN369" s="43">
        <v>0</v>
      </c>
    </row>
    <row r="370" spans="1:40" x14ac:dyDescent="0.2">
      <c r="A370">
        <v>359</v>
      </c>
      <c r="B370" s="97">
        <v>0.24861111111111101</v>
      </c>
      <c r="C370">
        <f t="shared" ca="1" si="15"/>
        <v>0</v>
      </c>
      <c r="D370">
        <f t="shared" si="16"/>
        <v>187</v>
      </c>
      <c r="E370">
        <f>IF(appliances!$D$46="YES",light_sim_data!B370,0)</f>
        <v>0</v>
      </c>
      <c r="F370">
        <f t="shared" si="17"/>
        <v>187</v>
      </c>
      <c r="H370" s="43">
        <v>159</v>
      </c>
      <c r="I370" s="43">
        <v>0</v>
      </c>
      <c r="J370" s="43">
        <v>0</v>
      </c>
      <c r="K370" s="43">
        <v>0</v>
      </c>
      <c r="L370" s="43">
        <v>0</v>
      </c>
      <c r="M370" s="43">
        <v>2</v>
      </c>
      <c r="N370" s="43">
        <v>2</v>
      </c>
      <c r="O370" s="43">
        <v>1</v>
      </c>
      <c r="P370" s="43">
        <v>9</v>
      </c>
      <c r="Q370" s="43">
        <v>0</v>
      </c>
      <c r="R370" s="43">
        <v>0</v>
      </c>
      <c r="S370" s="43">
        <v>0</v>
      </c>
      <c r="T370" s="43">
        <v>0</v>
      </c>
      <c r="U370" s="43">
        <v>0</v>
      </c>
      <c r="V370" s="43">
        <v>3</v>
      </c>
      <c r="W370" s="43">
        <v>0</v>
      </c>
      <c r="X370" s="43">
        <v>0</v>
      </c>
      <c r="Y370" s="43">
        <v>2</v>
      </c>
      <c r="Z370" s="43">
        <v>0</v>
      </c>
      <c r="AA370" s="43">
        <v>0</v>
      </c>
      <c r="AB370" s="43">
        <v>3</v>
      </c>
      <c r="AC370" s="43">
        <v>2</v>
      </c>
      <c r="AD370" s="43">
        <v>1</v>
      </c>
      <c r="AE370" s="43">
        <v>2</v>
      </c>
      <c r="AF370" s="43">
        <v>0</v>
      </c>
      <c r="AG370" s="43">
        <v>0</v>
      </c>
      <c r="AH370" s="43">
        <v>1</v>
      </c>
      <c r="AI370" s="43">
        <v>0</v>
      </c>
      <c r="AJ370" s="43">
        <v>0</v>
      </c>
      <c r="AK370" s="43">
        <v>0</v>
      </c>
      <c r="AL370" s="43">
        <v>0</v>
      </c>
      <c r="AM370" s="43">
        <v>0</v>
      </c>
      <c r="AN370" s="43">
        <v>0</v>
      </c>
    </row>
    <row r="371" spans="1:40" x14ac:dyDescent="0.2">
      <c r="A371">
        <v>360</v>
      </c>
      <c r="B371" s="97">
        <v>0.249305555555556</v>
      </c>
      <c r="C371">
        <f t="shared" ca="1" si="15"/>
        <v>0</v>
      </c>
      <c r="D371">
        <f t="shared" si="16"/>
        <v>187</v>
      </c>
      <c r="E371">
        <f>IF(appliances!$D$46="YES",light_sim_data!B371,0)</f>
        <v>0</v>
      </c>
      <c r="F371">
        <f t="shared" si="17"/>
        <v>187</v>
      </c>
      <c r="H371" s="43">
        <v>159</v>
      </c>
      <c r="I371" s="43">
        <v>0</v>
      </c>
      <c r="J371" s="43">
        <v>0</v>
      </c>
      <c r="K371" s="43">
        <v>0</v>
      </c>
      <c r="L371" s="43">
        <v>0</v>
      </c>
      <c r="M371" s="43">
        <v>2</v>
      </c>
      <c r="N371" s="43">
        <v>2</v>
      </c>
      <c r="O371" s="43">
        <v>1</v>
      </c>
      <c r="P371" s="43">
        <v>9</v>
      </c>
      <c r="Q371" s="43">
        <v>0</v>
      </c>
      <c r="R371" s="43">
        <v>0</v>
      </c>
      <c r="S371" s="43">
        <v>0</v>
      </c>
      <c r="T371" s="43">
        <v>0</v>
      </c>
      <c r="U371" s="43">
        <v>0</v>
      </c>
      <c r="V371" s="43">
        <v>3</v>
      </c>
      <c r="W371" s="43">
        <v>0</v>
      </c>
      <c r="X371" s="43">
        <v>0</v>
      </c>
      <c r="Y371" s="43">
        <v>2</v>
      </c>
      <c r="Z371" s="43">
        <v>0</v>
      </c>
      <c r="AA371" s="43">
        <v>0</v>
      </c>
      <c r="AB371" s="43">
        <v>3</v>
      </c>
      <c r="AC371" s="43">
        <v>2</v>
      </c>
      <c r="AD371" s="43">
        <v>1</v>
      </c>
      <c r="AE371" s="43">
        <v>2</v>
      </c>
      <c r="AF371" s="43">
        <v>0</v>
      </c>
      <c r="AG371" s="43">
        <v>0</v>
      </c>
      <c r="AH371" s="43">
        <v>1</v>
      </c>
      <c r="AI371" s="43">
        <v>0</v>
      </c>
      <c r="AJ371" s="43">
        <v>0</v>
      </c>
      <c r="AK371" s="43">
        <v>0</v>
      </c>
      <c r="AL371" s="43">
        <v>0</v>
      </c>
      <c r="AM371" s="43">
        <v>0</v>
      </c>
      <c r="AN371" s="43">
        <v>0</v>
      </c>
    </row>
    <row r="372" spans="1:40" x14ac:dyDescent="0.2">
      <c r="A372">
        <v>361</v>
      </c>
      <c r="B372" s="97">
        <v>0.25</v>
      </c>
      <c r="C372">
        <f t="shared" ca="1" si="15"/>
        <v>0</v>
      </c>
      <c r="D372">
        <f t="shared" si="16"/>
        <v>187</v>
      </c>
      <c r="E372">
        <f>IF(appliances!$D$46="YES",light_sim_data!B372,0)</f>
        <v>0</v>
      </c>
      <c r="F372">
        <f t="shared" si="17"/>
        <v>187</v>
      </c>
      <c r="H372" s="43">
        <v>159</v>
      </c>
      <c r="I372" s="43">
        <v>0</v>
      </c>
      <c r="J372" s="43">
        <v>0</v>
      </c>
      <c r="K372" s="43">
        <v>0</v>
      </c>
      <c r="L372" s="43">
        <v>0</v>
      </c>
      <c r="M372" s="43">
        <v>2</v>
      </c>
      <c r="N372" s="43">
        <v>2</v>
      </c>
      <c r="O372" s="43">
        <v>1</v>
      </c>
      <c r="P372" s="43">
        <v>9</v>
      </c>
      <c r="Q372" s="43">
        <v>0</v>
      </c>
      <c r="R372" s="43">
        <v>0</v>
      </c>
      <c r="S372" s="43">
        <v>0</v>
      </c>
      <c r="T372" s="43">
        <v>0</v>
      </c>
      <c r="U372" s="43">
        <v>0</v>
      </c>
      <c r="V372" s="43">
        <v>3</v>
      </c>
      <c r="W372" s="43">
        <v>0</v>
      </c>
      <c r="X372" s="43">
        <v>0</v>
      </c>
      <c r="Y372" s="43">
        <v>2</v>
      </c>
      <c r="Z372" s="43">
        <v>0</v>
      </c>
      <c r="AA372" s="43">
        <v>0</v>
      </c>
      <c r="AB372" s="43">
        <v>3</v>
      </c>
      <c r="AC372" s="43">
        <v>2</v>
      </c>
      <c r="AD372" s="43">
        <v>1</v>
      </c>
      <c r="AE372" s="43">
        <v>2</v>
      </c>
      <c r="AF372" s="43">
        <v>0</v>
      </c>
      <c r="AG372" s="43">
        <v>0</v>
      </c>
      <c r="AH372" s="43">
        <v>1</v>
      </c>
      <c r="AI372" s="43">
        <v>0</v>
      </c>
      <c r="AJ372" s="43">
        <v>0</v>
      </c>
      <c r="AK372" s="43">
        <v>0</v>
      </c>
      <c r="AL372" s="43">
        <v>0</v>
      </c>
      <c r="AM372" s="43">
        <v>0</v>
      </c>
      <c r="AN372" s="43">
        <v>0</v>
      </c>
    </row>
    <row r="373" spans="1:40" x14ac:dyDescent="0.2">
      <c r="A373">
        <v>362</v>
      </c>
      <c r="B373" s="97">
        <v>0.250694444444444</v>
      </c>
      <c r="C373">
        <f t="shared" ca="1" si="15"/>
        <v>0</v>
      </c>
      <c r="D373">
        <f t="shared" si="16"/>
        <v>187</v>
      </c>
      <c r="E373">
        <f>IF(appliances!$D$46="YES",light_sim_data!B373,0)</f>
        <v>0</v>
      </c>
      <c r="F373">
        <f t="shared" si="17"/>
        <v>187</v>
      </c>
      <c r="H373" s="43">
        <v>159</v>
      </c>
      <c r="I373" s="43">
        <v>0</v>
      </c>
      <c r="J373" s="43">
        <v>0</v>
      </c>
      <c r="K373" s="43">
        <v>0</v>
      </c>
      <c r="L373" s="43">
        <v>0</v>
      </c>
      <c r="M373" s="43">
        <v>2</v>
      </c>
      <c r="N373" s="43">
        <v>2</v>
      </c>
      <c r="O373" s="43">
        <v>1</v>
      </c>
      <c r="P373" s="43">
        <v>9</v>
      </c>
      <c r="Q373" s="43">
        <v>0</v>
      </c>
      <c r="R373" s="43">
        <v>0</v>
      </c>
      <c r="S373" s="43">
        <v>0</v>
      </c>
      <c r="T373" s="43">
        <v>0</v>
      </c>
      <c r="U373" s="43">
        <v>0</v>
      </c>
      <c r="V373" s="43">
        <v>3</v>
      </c>
      <c r="W373" s="43">
        <v>0</v>
      </c>
      <c r="X373" s="43">
        <v>0</v>
      </c>
      <c r="Y373" s="43">
        <v>2</v>
      </c>
      <c r="Z373" s="43">
        <v>0</v>
      </c>
      <c r="AA373" s="43">
        <v>0</v>
      </c>
      <c r="AB373" s="43">
        <v>3</v>
      </c>
      <c r="AC373" s="43">
        <v>2</v>
      </c>
      <c r="AD373" s="43">
        <v>1</v>
      </c>
      <c r="AE373" s="43">
        <v>2</v>
      </c>
      <c r="AF373" s="43">
        <v>0</v>
      </c>
      <c r="AG373" s="43">
        <v>0</v>
      </c>
      <c r="AH373" s="43">
        <v>1</v>
      </c>
      <c r="AI373" s="43">
        <v>0</v>
      </c>
      <c r="AJ373" s="43">
        <v>0</v>
      </c>
      <c r="AK373" s="43">
        <v>0</v>
      </c>
      <c r="AL373" s="43">
        <v>0</v>
      </c>
      <c r="AM373" s="43">
        <v>0</v>
      </c>
      <c r="AN373" s="43">
        <v>0</v>
      </c>
    </row>
    <row r="374" spans="1:40" x14ac:dyDescent="0.2">
      <c r="A374">
        <v>363</v>
      </c>
      <c r="B374" s="97">
        <v>0.25138888888888899</v>
      </c>
      <c r="C374">
        <f t="shared" ca="1" si="15"/>
        <v>0</v>
      </c>
      <c r="D374">
        <f t="shared" si="16"/>
        <v>187</v>
      </c>
      <c r="E374">
        <f>IF(appliances!$D$46="YES",light_sim_data!B374,0)</f>
        <v>0</v>
      </c>
      <c r="F374">
        <f t="shared" si="17"/>
        <v>187</v>
      </c>
      <c r="H374" s="43">
        <v>159</v>
      </c>
      <c r="I374" s="43">
        <v>0</v>
      </c>
      <c r="J374" s="43">
        <v>0</v>
      </c>
      <c r="K374" s="43">
        <v>0</v>
      </c>
      <c r="L374" s="43">
        <v>0</v>
      </c>
      <c r="M374" s="43">
        <v>2</v>
      </c>
      <c r="N374" s="43">
        <v>2</v>
      </c>
      <c r="O374" s="43">
        <v>1</v>
      </c>
      <c r="P374" s="43">
        <v>9</v>
      </c>
      <c r="Q374" s="43">
        <v>0</v>
      </c>
      <c r="R374" s="43">
        <v>0</v>
      </c>
      <c r="S374" s="43">
        <v>0</v>
      </c>
      <c r="T374" s="43">
        <v>0</v>
      </c>
      <c r="U374" s="43">
        <v>0</v>
      </c>
      <c r="V374" s="43">
        <v>3</v>
      </c>
      <c r="W374" s="43">
        <v>0</v>
      </c>
      <c r="X374" s="43">
        <v>0</v>
      </c>
      <c r="Y374" s="43">
        <v>2</v>
      </c>
      <c r="Z374" s="43">
        <v>0</v>
      </c>
      <c r="AA374" s="43">
        <v>0</v>
      </c>
      <c r="AB374" s="43">
        <v>3</v>
      </c>
      <c r="AC374" s="43">
        <v>2</v>
      </c>
      <c r="AD374" s="43">
        <v>1</v>
      </c>
      <c r="AE374" s="43">
        <v>2</v>
      </c>
      <c r="AF374" s="43">
        <v>0</v>
      </c>
      <c r="AG374" s="43">
        <v>0</v>
      </c>
      <c r="AH374" s="43">
        <v>1</v>
      </c>
      <c r="AI374" s="43">
        <v>0</v>
      </c>
      <c r="AJ374" s="43">
        <v>0</v>
      </c>
      <c r="AK374" s="43">
        <v>0</v>
      </c>
      <c r="AL374" s="43">
        <v>0</v>
      </c>
      <c r="AM374" s="43">
        <v>0</v>
      </c>
      <c r="AN374" s="43">
        <v>0</v>
      </c>
    </row>
    <row r="375" spans="1:40" x14ac:dyDescent="0.2">
      <c r="A375">
        <v>364</v>
      </c>
      <c r="B375" s="97">
        <v>0.25208333333333299</v>
      </c>
      <c r="C375">
        <f t="shared" ca="1" si="15"/>
        <v>0</v>
      </c>
      <c r="D375">
        <f t="shared" si="16"/>
        <v>28</v>
      </c>
      <c r="E375">
        <f>IF(appliances!$D$46="YES",light_sim_data!B375,0)</f>
        <v>0</v>
      </c>
      <c r="F375">
        <f t="shared" si="17"/>
        <v>28</v>
      </c>
      <c r="H375" s="43">
        <v>0</v>
      </c>
      <c r="I375" s="43">
        <v>0</v>
      </c>
      <c r="J375" s="43">
        <v>0</v>
      </c>
      <c r="K375" s="43">
        <v>0</v>
      </c>
      <c r="L375" s="43">
        <v>0</v>
      </c>
      <c r="M375" s="43">
        <v>2</v>
      </c>
      <c r="N375" s="43">
        <v>2</v>
      </c>
      <c r="O375" s="43">
        <v>1</v>
      </c>
      <c r="P375" s="43">
        <v>9</v>
      </c>
      <c r="Q375" s="43">
        <v>0</v>
      </c>
      <c r="R375" s="43">
        <v>0</v>
      </c>
      <c r="S375" s="43">
        <v>0</v>
      </c>
      <c r="T375" s="43">
        <v>0</v>
      </c>
      <c r="U375" s="43">
        <v>0</v>
      </c>
      <c r="V375" s="43">
        <v>3</v>
      </c>
      <c r="W375" s="43">
        <v>0</v>
      </c>
      <c r="X375" s="43">
        <v>0</v>
      </c>
      <c r="Y375" s="43">
        <v>2</v>
      </c>
      <c r="Z375" s="43">
        <v>0</v>
      </c>
      <c r="AA375" s="43">
        <v>0</v>
      </c>
      <c r="AB375" s="43">
        <v>3</v>
      </c>
      <c r="AC375" s="43">
        <v>2</v>
      </c>
      <c r="AD375" s="43">
        <v>1</v>
      </c>
      <c r="AE375" s="43">
        <v>2</v>
      </c>
      <c r="AF375" s="43">
        <v>0</v>
      </c>
      <c r="AG375" s="43">
        <v>0</v>
      </c>
      <c r="AH375" s="43">
        <v>1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</row>
    <row r="376" spans="1:40" x14ac:dyDescent="0.2">
      <c r="A376">
        <v>365</v>
      </c>
      <c r="B376" s="97">
        <v>0.25277777777777799</v>
      </c>
      <c r="C376">
        <f t="shared" ca="1" si="15"/>
        <v>0</v>
      </c>
      <c r="D376">
        <f t="shared" si="16"/>
        <v>28</v>
      </c>
      <c r="E376">
        <f>IF(appliances!$D$46="YES",light_sim_data!B376,0)</f>
        <v>0</v>
      </c>
      <c r="F376">
        <f t="shared" si="17"/>
        <v>28</v>
      </c>
      <c r="H376" s="43">
        <v>0</v>
      </c>
      <c r="I376" s="43">
        <v>0</v>
      </c>
      <c r="J376" s="43">
        <v>0</v>
      </c>
      <c r="K376" s="43">
        <v>0</v>
      </c>
      <c r="L376" s="43">
        <v>0</v>
      </c>
      <c r="M376" s="43">
        <v>2</v>
      </c>
      <c r="N376" s="43">
        <v>2</v>
      </c>
      <c r="O376" s="43">
        <v>1</v>
      </c>
      <c r="P376" s="43">
        <v>9</v>
      </c>
      <c r="Q376" s="43">
        <v>0</v>
      </c>
      <c r="R376" s="43">
        <v>0</v>
      </c>
      <c r="S376" s="43">
        <v>0</v>
      </c>
      <c r="T376" s="43">
        <v>0</v>
      </c>
      <c r="U376" s="43">
        <v>0</v>
      </c>
      <c r="V376" s="43">
        <v>3</v>
      </c>
      <c r="W376" s="43">
        <v>0</v>
      </c>
      <c r="X376" s="43">
        <v>0</v>
      </c>
      <c r="Y376" s="43">
        <v>2</v>
      </c>
      <c r="Z376" s="43">
        <v>0</v>
      </c>
      <c r="AA376" s="43">
        <v>0</v>
      </c>
      <c r="AB376" s="43">
        <v>3</v>
      </c>
      <c r="AC376" s="43">
        <v>2</v>
      </c>
      <c r="AD376" s="43">
        <v>1</v>
      </c>
      <c r="AE376" s="43">
        <v>2</v>
      </c>
      <c r="AF376" s="43">
        <v>0</v>
      </c>
      <c r="AG376" s="43">
        <v>0</v>
      </c>
      <c r="AH376" s="43">
        <v>1</v>
      </c>
      <c r="AI376" s="43">
        <v>0</v>
      </c>
      <c r="AJ376" s="43">
        <v>0</v>
      </c>
      <c r="AK376" s="43">
        <v>0</v>
      </c>
      <c r="AL376" s="43">
        <v>0</v>
      </c>
      <c r="AM376" s="43">
        <v>0</v>
      </c>
      <c r="AN376" s="43">
        <v>0</v>
      </c>
    </row>
    <row r="377" spans="1:40" x14ac:dyDescent="0.2">
      <c r="A377">
        <v>366</v>
      </c>
      <c r="B377" s="97">
        <v>0.25347222222222199</v>
      </c>
      <c r="C377">
        <f t="shared" ca="1" si="15"/>
        <v>0</v>
      </c>
      <c r="D377">
        <f t="shared" si="16"/>
        <v>28</v>
      </c>
      <c r="E377">
        <f>IF(appliances!$D$46="YES",light_sim_data!B377,0)</f>
        <v>0</v>
      </c>
      <c r="F377">
        <f t="shared" si="17"/>
        <v>28</v>
      </c>
      <c r="H377" s="43">
        <v>0</v>
      </c>
      <c r="I377" s="43">
        <v>0</v>
      </c>
      <c r="J377" s="43">
        <v>0</v>
      </c>
      <c r="K377" s="43">
        <v>0</v>
      </c>
      <c r="L377" s="43">
        <v>0</v>
      </c>
      <c r="M377" s="43">
        <v>2</v>
      </c>
      <c r="N377" s="43">
        <v>2</v>
      </c>
      <c r="O377" s="43">
        <v>1</v>
      </c>
      <c r="P377" s="43">
        <v>9</v>
      </c>
      <c r="Q377" s="43">
        <v>0</v>
      </c>
      <c r="R377" s="43">
        <v>0</v>
      </c>
      <c r="S377" s="43">
        <v>0</v>
      </c>
      <c r="T377" s="43">
        <v>0</v>
      </c>
      <c r="U377" s="43">
        <v>0</v>
      </c>
      <c r="V377" s="43">
        <v>3</v>
      </c>
      <c r="W377" s="43">
        <v>0</v>
      </c>
      <c r="X377" s="43">
        <v>0</v>
      </c>
      <c r="Y377" s="43">
        <v>2</v>
      </c>
      <c r="Z377" s="43">
        <v>0</v>
      </c>
      <c r="AA377" s="43">
        <v>0</v>
      </c>
      <c r="AB377" s="43">
        <v>3</v>
      </c>
      <c r="AC377" s="43">
        <v>2</v>
      </c>
      <c r="AD377" s="43">
        <v>1</v>
      </c>
      <c r="AE377" s="43">
        <v>2</v>
      </c>
      <c r="AF377" s="43">
        <v>0</v>
      </c>
      <c r="AG377" s="43">
        <v>0</v>
      </c>
      <c r="AH377" s="43">
        <v>1</v>
      </c>
      <c r="AI377" s="43">
        <v>0</v>
      </c>
      <c r="AJ377" s="43">
        <v>0</v>
      </c>
      <c r="AK377" s="43">
        <v>0</v>
      </c>
      <c r="AL377" s="43">
        <v>0</v>
      </c>
      <c r="AM377" s="43">
        <v>0</v>
      </c>
      <c r="AN377" s="43">
        <v>0</v>
      </c>
    </row>
    <row r="378" spans="1:40" x14ac:dyDescent="0.2">
      <c r="A378">
        <v>367</v>
      </c>
      <c r="B378" s="97">
        <v>0.25416666666666698</v>
      </c>
      <c r="C378">
        <f t="shared" ca="1" si="15"/>
        <v>0</v>
      </c>
      <c r="D378">
        <f t="shared" si="16"/>
        <v>28</v>
      </c>
      <c r="E378">
        <f>IF(appliances!$D$46="YES",light_sim_data!B378,0)</f>
        <v>0</v>
      </c>
      <c r="F378">
        <f t="shared" si="17"/>
        <v>28</v>
      </c>
      <c r="H378" s="43">
        <v>0</v>
      </c>
      <c r="I378" s="43">
        <v>0</v>
      </c>
      <c r="J378" s="43">
        <v>0</v>
      </c>
      <c r="K378" s="43">
        <v>0</v>
      </c>
      <c r="L378" s="43">
        <v>0</v>
      </c>
      <c r="M378" s="43">
        <v>2</v>
      </c>
      <c r="N378" s="43">
        <v>2</v>
      </c>
      <c r="O378" s="43">
        <v>1</v>
      </c>
      <c r="P378" s="43">
        <v>9</v>
      </c>
      <c r="Q378" s="43">
        <v>0</v>
      </c>
      <c r="R378" s="43">
        <v>0</v>
      </c>
      <c r="S378" s="43">
        <v>0</v>
      </c>
      <c r="T378" s="43">
        <v>0</v>
      </c>
      <c r="U378" s="43">
        <v>0</v>
      </c>
      <c r="V378" s="43">
        <v>3</v>
      </c>
      <c r="W378" s="43">
        <v>0</v>
      </c>
      <c r="X378" s="43">
        <v>0</v>
      </c>
      <c r="Y378" s="43">
        <v>2</v>
      </c>
      <c r="Z378" s="43">
        <v>0</v>
      </c>
      <c r="AA378" s="43">
        <v>0</v>
      </c>
      <c r="AB378" s="43">
        <v>3</v>
      </c>
      <c r="AC378" s="43">
        <v>2</v>
      </c>
      <c r="AD378" s="43">
        <v>1</v>
      </c>
      <c r="AE378" s="43">
        <v>2</v>
      </c>
      <c r="AF378" s="43">
        <v>0</v>
      </c>
      <c r="AG378" s="43">
        <v>0</v>
      </c>
      <c r="AH378" s="43">
        <v>1</v>
      </c>
      <c r="AI378" s="43">
        <v>0</v>
      </c>
      <c r="AJ378" s="43">
        <v>0</v>
      </c>
      <c r="AK378" s="43">
        <v>0</v>
      </c>
      <c r="AL378" s="43">
        <v>0</v>
      </c>
      <c r="AM378" s="43">
        <v>0</v>
      </c>
      <c r="AN378" s="43">
        <v>0</v>
      </c>
    </row>
    <row r="379" spans="1:40" x14ac:dyDescent="0.2">
      <c r="A379">
        <v>368</v>
      </c>
      <c r="B379" s="97">
        <v>0.25486111111111098</v>
      </c>
      <c r="C379">
        <f t="shared" ca="1" si="15"/>
        <v>0</v>
      </c>
      <c r="D379">
        <f t="shared" si="16"/>
        <v>28</v>
      </c>
      <c r="E379">
        <f>IF(appliances!$D$46="YES",light_sim_data!B379,0)</f>
        <v>0</v>
      </c>
      <c r="F379">
        <f t="shared" si="17"/>
        <v>28</v>
      </c>
      <c r="H379" s="43">
        <v>0</v>
      </c>
      <c r="I379" s="43">
        <v>0</v>
      </c>
      <c r="J379" s="43">
        <v>0</v>
      </c>
      <c r="K379" s="43">
        <v>0</v>
      </c>
      <c r="L379" s="43">
        <v>0</v>
      </c>
      <c r="M379" s="43">
        <v>2</v>
      </c>
      <c r="N379" s="43">
        <v>2</v>
      </c>
      <c r="O379" s="43">
        <v>1</v>
      </c>
      <c r="P379" s="43">
        <v>9</v>
      </c>
      <c r="Q379" s="43">
        <v>0</v>
      </c>
      <c r="R379" s="43">
        <v>0</v>
      </c>
      <c r="S379" s="43">
        <v>0</v>
      </c>
      <c r="T379" s="43">
        <v>0</v>
      </c>
      <c r="U379" s="43">
        <v>0</v>
      </c>
      <c r="V379" s="43">
        <v>3</v>
      </c>
      <c r="W379" s="43">
        <v>0</v>
      </c>
      <c r="X379" s="43">
        <v>0</v>
      </c>
      <c r="Y379" s="43">
        <v>2</v>
      </c>
      <c r="Z379" s="43">
        <v>0</v>
      </c>
      <c r="AA379" s="43">
        <v>0</v>
      </c>
      <c r="AB379" s="43">
        <v>3</v>
      </c>
      <c r="AC379" s="43">
        <v>2</v>
      </c>
      <c r="AD379" s="43">
        <v>1</v>
      </c>
      <c r="AE379" s="43">
        <v>2</v>
      </c>
      <c r="AF379" s="43">
        <v>0</v>
      </c>
      <c r="AG379" s="43">
        <v>0</v>
      </c>
      <c r="AH379" s="43">
        <v>1</v>
      </c>
      <c r="AI379" s="43">
        <v>0</v>
      </c>
      <c r="AJ379" s="43">
        <v>0</v>
      </c>
      <c r="AK379" s="43">
        <v>0</v>
      </c>
      <c r="AL379" s="43">
        <v>0</v>
      </c>
      <c r="AM379" s="43">
        <v>0</v>
      </c>
      <c r="AN379" s="43">
        <v>0</v>
      </c>
    </row>
    <row r="380" spans="1:40" x14ac:dyDescent="0.2">
      <c r="A380">
        <v>369</v>
      </c>
      <c r="B380" s="97">
        <v>0.25555555555555598</v>
      </c>
      <c r="C380">
        <f t="shared" ca="1" si="15"/>
        <v>0</v>
      </c>
      <c r="D380">
        <f t="shared" si="16"/>
        <v>28</v>
      </c>
      <c r="E380">
        <f>IF(appliances!$D$46="YES",light_sim_data!B380,0)</f>
        <v>0</v>
      </c>
      <c r="F380">
        <f t="shared" si="17"/>
        <v>28</v>
      </c>
      <c r="H380" s="43">
        <v>0</v>
      </c>
      <c r="I380" s="43">
        <v>0</v>
      </c>
      <c r="J380" s="43">
        <v>0</v>
      </c>
      <c r="K380" s="43">
        <v>0</v>
      </c>
      <c r="L380" s="43">
        <v>0</v>
      </c>
      <c r="M380" s="43">
        <v>2</v>
      </c>
      <c r="N380" s="43">
        <v>2</v>
      </c>
      <c r="O380" s="43">
        <v>1</v>
      </c>
      <c r="P380" s="43">
        <v>9</v>
      </c>
      <c r="Q380" s="43">
        <v>0</v>
      </c>
      <c r="R380" s="43">
        <v>0</v>
      </c>
      <c r="S380" s="43">
        <v>0</v>
      </c>
      <c r="T380" s="43">
        <v>0</v>
      </c>
      <c r="U380" s="43">
        <v>0</v>
      </c>
      <c r="V380" s="43">
        <v>3</v>
      </c>
      <c r="W380" s="43">
        <v>0</v>
      </c>
      <c r="X380" s="43">
        <v>0</v>
      </c>
      <c r="Y380" s="43">
        <v>2</v>
      </c>
      <c r="Z380" s="43">
        <v>0</v>
      </c>
      <c r="AA380" s="43">
        <v>0</v>
      </c>
      <c r="AB380" s="43">
        <v>3</v>
      </c>
      <c r="AC380" s="43">
        <v>2</v>
      </c>
      <c r="AD380" s="43">
        <v>1</v>
      </c>
      <c r="AE380" s="43">
        <v>2</v>
      </c>
      <c r="AF380" s="43">
        <v>0</v>
      </c>
      <c r="AG380" s="43">
        <v>0</v>
      </c>
      <c r="AH380" s="43">
        <v>1</v>
      </c>
      <c r="AI380" s="43">
        <v>0</v>
      </c>
      <c r="AJ380" s="43">
        <v>0</v>
      </c>
      <c r="AK380" s="43">
        <v>0</v>
      </c>
      <c r="AL380" s="43">
        <v>0</v>
      </c>
      <c r="AM380" s="43">
        <v>0</v>
      </c>
      <c r="AN380" s="43">
        <v>0</v>
      </c>
    </row>
    <row r="381" spans="1:40" x14ac:dyDescent="0.2">
      <c r="A381">
        <v>370</v>
      </c>
      <c r="B381" s="97">
        <v>0.25624999999999998</v>
      </c>
      <c r="C381">
        <f t="shared" ca="1" si="15"/>
        <v>0</v>
      </c>
      <c r="D381">
        <f t="shared" si="16"/>
        <v>28</v>
      </c>
      <c r="E381">
        <f>IF(appliances!$D$46="YES",light_sim_data!B381,0)</f>
        <v>0</v>
      </c>
      <c r="F381">
        <f t="shared" si="17"/>
        <v>28</v>
      </c>
      <c r="H381" s="43">
        <v>0</v>
      </c>
      <c r="I381" s="43">
        <v>0</v>
      </c>
      <c r="J381" s="43">
        <v>0</v>
      </c>
      <c r="K381" s="43">
        <v>0</v>
      </c>
      <c r="L381" s="43">
        <v>0</v>
      </c>
      <c r="M381" s="43">
        <v>2</v>
      </c>
      <c r="N381" s="43">
        <v>2</v>
      </c>
      <c r="O381" s="43">
        <v>1</v>
      </c>
      <c r="P381" s="43">
        <v>9</v>
      </c>
      <c r="Q381" s="43">
        <v>0</v>
      </c>
      <c r="R381" s="43">
        <v>0</v>
      </c>
      <c r="S381" s="43">
        <v>0</v>
      </c>
      <c r="T381" s="43">
        <v>0</v>
      </c>
      <c r="U381" s="43">
        <v>0</v>
      </c>
      <c r="V381" s="43">
        <v>3</v>
      </c>
      <c r="W381" s="43">
        <v>0</v>
      </c>
      <c r="X381" s="43">
        <v>0</v>
      </c>
      <c r="Y381" s="43">
        <v>2</v>
      </c>
      <c r="Z381" s="43">
        <v>0</v>
      </c>
      <c r="AA381" s="43">
        <v>0</v>
      </c>
      <c r="AB381" s="43">
        <v>3</v>
      </c>
      <c r="AC381" s="43">
        <v>2</v>
      </c>
      <c r="AD381" s="43">
        <v>1</v>
      </c>
      <c r="AE381" s="43">
        <v>2</v>
      </c>
      <c r="AF381" s="43">
        <v>0</v>
      </c>
      <c r="AG381" s="43">
        <v>0</v>
      </c>
      <c r="AH381" s="43">
        <v>1</v>
      </c>
      <c r="AI381" s="43">
        <v>0</v>
      </c>
      <c r="AJ381" s="43">
        <v>0</v>
      </c>
      <c r="AK381" s="43">
        <v>0</v>
      </c>
      <c r="AL381" s="43">
        <v>0</v>
      </c>
      <c r="AM381" s="43">
        <v>0</v>
      </c>
      <c r="AN381" s="43">
        <v>0</v>
      </c>
    </row>
    <row r="382" spans="1:40" x14ac:dyDescent="0.2">
      <c r="A382">
        <v>371</v>
      </c>
      <c r="B382" s="97">
        <v>0.25694444444444398</v>
      </c>
      <c r="C382">
        <f t="shared" ca="1" si="15"/>
        <v>0</v>
      </c>
      <c r="D382">
        <f t="shared" si="16"/>
        <v>28</v>
      </c>
      <c r="E382">
        <f>IF(appliances!$D$46="YES",light_sim_data!B382,0)</f>
        <v>0</v>
      </c>
      <c r="F382">
        <f t="shared" si="17"/>
        <v>28</v>
      </c>
      <c r="H382" s="43">
        <v>0</v>
      </c>
      <c r="I382" s="43">
        <v>0</v>
      </c>
      <c r="J382" s="43">
        <v>0</v>
      </c>
      <c r="K382" s="43">
        <v>0</v>
      </c>
      <c r="L382" s="43">
        <v>0</v>
      </c>
      <c r="M382" s="43">
        <v>2</v>
      </c>
      <c r="N382" s="43">
        <v>2</v>
      </c>
      <c r="O382" s="43">
        <v>1</v>
      </c>
      <c r="P382" s="43">
        <v>9</v>
      </c>
      <c r="Q382" s="43">
        <v>0</v>
      </c>
      <c r="R382" s="43">
        <v>0</v>
      </c>
      <c r="S382" s="43">
        <v>0</v>
      </c>
      <c r="T382" s="43">
        <v>0</v>
      </c>
      <c r="U382" s="43">
        <v>0</v>
      </c>
      <c r="V382" s="43">
        <v>3</v>
      </c>
      <c r="W382" s="43">
        <v>0</v>
      </c>
      <c r="X382" s="43">
        <v>0</v>
      </c>
      <c r="Y382" s="43">
        <v>2</v>
      </c>
      <c r="Z382" s="43">
        <v>0</v>
      </c>
      <c r="AA382" s="43">
        <v>0</v>
      </c>
      <c r="AB382" s="43">
        <v>3</v>
      </c>
      <c r="AC382" s="43">
        <v>2</v>
      </c>
      <c r="AD382" s="43">
        <v>1</v>
      </c>
      <c r="AE382" s="43">
        <v>2</v>
      </c>
      <c r="AF382" s="43">
        <v>0</v>
      </c>
      <c r="AG382" s="43">
        <v>0</v>
      </c>
      <c r="AH382" s="43">
        <v>1</v>
      </c>
      <c r="AI382" s="43">
        <v>0</v>
      </c>
      <c r="AJ382" s="43">
        <v>0</v>
      </c>
      <c r="AK382" s="43">
        <v>0</v>
      </c>
      <c r="AL382" s="43">
        <v>0</v>
      </c>
      <c r="AM382" s="43">
        <v>0</v>
      </c>
      <c r="AN382" s="43">
        <v>0</v>
      </c>
    </row>
    <row r="383" spans="1:40" x14ac:dyDescent="0.2">
      <c r="A383">
        <v>372</v>
      </c>
      <c r="B383" s="97">
        <v>0.25763888888888897</v>
      </c>
      <c r="C383">
        <f t="shared" ca="1" si="15"/>
        <v>0</v>
      </c>
      <c r="D383">
        <f t="shared" si="16"/>
        <v>28</v>
      </c>
      <c r="E383">
        <f>IF(appliances!$D$46="YES",light_sim_data!B383,0)</f>
        <v>0</v>
      </c>
      <c r="F383">
        <f t="shared" si="17"/>
        <v>28</v>
      </c>
      <c r="H383" s="43">
        <v>0</v>
      </c>
      <c r="I383" s="43">
        <v>0</v>
      </c>
      <c r="J383" s="43">
        <v>0</v>
      </c>
      <c r="K383" s="43">
        <v>0</v>
      </c>
      <c r="L383" s="43">
        <v>0</v>
      </c>
      <c r="M383" s="43">
        <v>2</v>
      </c>
      <c r="N383" s="43">
        <v>2</v>
      </c>
      <c r="O383" s="43">
        <v>1</v>
      </c>
      <c r="P383" s="43">
        <v>9</v>
      </c>
      <c r="Q383" s="43">
        <v>0</v>
      </c>
      <c r="R383" s="43">
        <v>0</v>
      </c>
      <c r="S383" s="43">
        <v>0</v>
      </c>
      <c r="T383" s="43">
        <v>0</v>
      </c>
      <c r="U383" s="43">
        <v>0</v>
      </c>
      <c r="V383" s="43">
        <v>3</v>
      </c>
      <c r="W383" s="43">
        <v>0</v>
      </c>
      <c r="X383" s="43">
        <v>0</v>
      </c>
      <c r="Y383" s="43">
        <v>2</v>
      </c>
      <c r="Z383" s="43">
        <v>0</v>
      </c>
      <c r="AA383" s="43">
        <v>0</v>
      </c>
      <c r="AB383" s="43">
        <v>3</v>
      </c>
      <c r="AC383" s="43">
        <v>2</v>
      </c>
      <c r="AD383" s="43">
        <v>1</v>
      </c>
      <c r="AE383" s="43">
        <v>2</v>
      </c>
      <c r="AF383" s="43">
        <v>0</v>
      </c>
      <c r="AG383" s="43">
        <v>0</v>
      </c>
      <c r="AH383" s="43">
        <v>1</v>
      </c>
      <c r="AI383" s="43">
        <v>0</v>
      </c>
      <c r="AJ383" s="43">
        <v>0</v>
      </c>
      <c r="AK383" s="43">
        <v>0</v>
      </c>
      <c r="AL383" s="43">
        <v>0</v>
      </c>
      <c r="AM383" s="43">
        <v>0</v>
      </c>
      <c r="AN383" s="43">
        <v>0</v>
      </c>
    </row>
    <row r="384" spans="1:40" x14ac:dyDescent="0.2">
      <c r="A384">
        <v>373</v>
      </c>
      <c r="B384" s="97">
        <v>0.25833333333333303</v>
      </c>
      <c r="C384">
        <f t="shared" ca="1" si="15"/>
        <v>0</v>
      </c>
      <c r="D384">
        <f t="shared" si="16"/>
        <v>208</v>
      </c>
      <c r="E384">
        <f>IF(appliances!$D$46="YES",light_sim_data!B384,0)</f>
        <v>0</v>
      </c>
      <c r="F384">
        <f t="shared" si="17"/>
        <v>208</v>
      </c>
      <c r="H384" s="43">
        <v>0</v>
      </c>
      <c r="I384" s="43">
        <v>180</v>
      </c>
      <c r="J384" s="43">
        <v>0</v>
      </c>
      <c r="K384" s="43">
        <v>0</v>
      </c>
      <c r="L384" s="43">
        <v>0</v>
      </c>
      <c r="M384" s="43">
        <v>2</v>
      </c>
      <c r="N384" s="43">
        <v>2</v>
      </c>
      <c r="O384" s="43">
        <v>1</v>
      </c>
      <c r="P384" s="43">
        <v>9</v>
      </c>
      <c r="Q384" s="43">
        <v>0</v>
      </c>
      <c r="R384" s="43">
        <v>0</v>
      </c>
      <c r="S384" s="43">
        <v>0</v>
      </c>
      <c r="T384" s="43">
        <v>0</v>
      </c>
      <c r="U384" s="43">
        <v>0</v>
      </c>
      <c r="V384" s="43">
        <v>3</v>
      </c>
      <c r="W384" s="43">
        <v>0</v>
      </c>
      <c r="X384" s="43">
        <v>0</v>
      </c>
      <c r="Y384" s="43">
        <v>2</v>
      </c>
      <c r="Z384" s="43">
        <v>0</v>
      </c>
      <c r="AA384" s="43">
        <v>0</v>
      </c>
      <c r="AB384" s="43">
        <v>3</v>
      </c>
      <c r="AC384" s="43">
        <v>2</v>
      </c>
      <c r="AD384" s="43">
        <v>1</v>
      </c>
      <c r="AE384" s="43">
        <v>2</v>
      </c>
      <c r="AF384" s="43">
        <v>0</v>
      </c>
      <c r="AG384" s="43">
        <v>0</v>
      </c>
      <c r="AH384" s="43">
        <v>1</v>
      </c>
      <c r="AI384" s="43">
        <v>0</v>
      </c>
      <c r="AJ384" s="43">
        <v>0</v>
      </c>
      <c r="AK384" s="43">
        <v>0</v>
      </c>
      <c r="AL384" s="43">
        <v>0</v>
      </c>
      <c r="AM384" s="43">
        <v>0</v>
      </c>
      <c r="AN384" s="43">
        <v>0</v>
      </c>
    </row>
    <row r="385" spans="1:40" x14ac:dyDescent="0.2">
      <c r="A385">
        <v>374</v>
      </c>
      <c r="B385" s="97">
        <v>0.25902777777777802</v>
      </c>
      <c r="C385">
        <f t="shared" ca="1" si="15"/>
        <v>0</v>
      </c>
      <c r="D385">
        <f t="shared" si="16"/>
        <v>208</v>
      </c>
      <c r="E385">
        <f>IF(appliances!$D$46="YES",light_sim_data!B385,0)</f>
        <v>0</v>
      </c>
      <c r="F385">
        <f t="shared" si="17"/>
        <v>208</v>
      </c>
      <c r="H385" s="43">
        <v>0</v>
      </c>
      <c r="I385" s="43">
        <v>180</v>
      </c>
      <c r="J385" s="43">
        <v>0</v>
      </c>
      <c r="K385" s="43">
        <v>0</v>
      </c>
      <c r="L385" s="43">
        <v>0</v>
      </c>
      <c r="M385" s="43">
        <v>2</v>
      </c>
      <c r="N385" s="43">
        <v>2</v>
      </c>
      <c r="O385" s="43">
        <v>1</v>
      </c>
      <c r="P385" s="43">
        <v>9</v>
      </c>
      <c r="Q385" s="43">
        <v>0</v>
      </c>
      <c r="R385" s="43">
        <v>0</v>
      </c>
      <c r="S385" s="43">
        <v>0</v>
      </c>
      <c r="T385" s="43">
        <v>0</v>
      </c>
      <c r="U385" s="43">
        <v>0</v>
      </c>
      <c r="V385" s="43">
        <v>3</v>
      </c>
      <c r="W385" s="43">
        <v>0</v>
      </c>
      <c r="X385" s="43">
        <v>0</v>
      </c>
      <c r="Y385" s="43">
        <v>2</v>
      </c>
      <c r="Z385" s="43">
        <v>0</v>
      </c>
      <c r="AA385" s="43">
        <v>0</v>
      </c>
      <c r="AB385" s="43">
        <v>3</v>
      </c>
      <c r="AC385" s="43">
        <v>2</v>
      </c>
      <c r="AD385" s="43">
        <v>1</v>
      </c>
      <c r="AE385" s="43">
        <v>2</v>
      </c>
      <c r="AF385" s="43">
        <v>0</v>
      </c>
      <c r="AG385" s="43">
        <v>0</v>
      </c>
      <c r="AH385" s="43">
        <v>1</v>
      </c>
      <c r="AI385" s="43">
        <v>0</v>
      </c>
      <c r="AJ385" s="43">
        <v>0</v>
      </c>
      <c r="AK385" s="43">
        <v>0</v>
      </c>
      <c r="AL385" s="43">
        <v>0</v>
      </c>
      <c r="AM385" s="43">
        <v>0</v>
      </c>
      <c r="AN385" s="43">
        <v>0</v>
      </c>
    </row>
    <row r="386" spans="1:40" x14ac:dyDescent="0.2">
      <c r="A386">
        <v>375</v>
      </c>
      <c r="B386" s="97">
        <v>0.25972222222222202</v>
      </c>
      <c r="C386">
        <f t="shared" ca="1" si="15"/>
        <v>0</v>
      </c>
      <c r="D386">
        <f t="shared" si="16"/>
        <v>208</v>
      </c>
      <c r="E386">
        <f>IF(appliances!$D$46="YES",light_sim_data!B386,0)</f>
        <v>0</v>
      </c>
      <c r="F386">
        <f t="shared" si="17"/>
        <v>208</v>
      </c>
      <c r="H386" s="43">
        <v>0</v>
      </c>
      <c r="I386" s="43">
        <v>180</v>
      </c>
      <c r="J386" s="43">
        <v>0</v>
      </c>
      <c r="K386" s="43">
        <v>0</v>
      </c>
      <c r="L386" s="43">
        <v>0</v>
      </c>
      <c r="M386" s="43">
        <v>2</v>
      </c>
      <c r="N386" s="43">
        <v>2</v>
      </c>
      <c r="O386" s="43">
        <v>1</v>
      </c>
      <c r="P386" s="43">
        <v>9</v>
      </c>
      <c r="Q386" s="43">
        <v>0</v>
      </c>
      <c r="R386" s="43">
        <v>0</v>
      </c>
      <c r="S386" s="43">
        <v>0</v>
      </c>
      <c r="T386" s="43">
        <v>0</v>
      </c>
      <c r="U386" s="43">
        <v>0</v>
      </c>
      <c r="V386" s="43">
        <v>3</v>
      </c>
      <c r="W386" s="43">
        <v>0</v>
      </c>
      <c r="X386" s="43">
        <v>0</v>
      </c>
      <c r="Y386" s="43">
        <v>2</v>
      </c>
      <c r="Z386" s="43">
        <v>0</v>
      </c>
      <c r="AA386" s="43">
        <v>0</v>
      </c>
      <c r="AB386" s="43">
        <v>3</v>
      </c>
      <c r="AC386" s="43">
        <v>2</v>
      </c>
      <c r="AD386" s="43">
        <v>1</v>
      </c>
      <c r="AE386" s="43">
        <v>2</v>
      </c>
      <c r="AF386" s="43">
        <v>0</v>
      </c>
      <c r="AG386" s="43">
        <v>0</v>
      </c>
      <c r="AH386" s="43">
        <v>1</v>
      </c>
      <c r="AI386" s="43">
        <v>0</v>
      </c>
      <c r="AJ386" s="43">
        <v>0</v>
      </c>
      <c r="AK386" s="43">
        <v>0</v>
      </c>
      <c r="AL386" s="43">
        <v>0</v>
      </c>
      <c r="AM386" s="43">
        <v>0</v>
      </c>
      <c r="AN386" s="43">
        <v>0</v>
      </c>
    </row>
    <row r="387" spans="1:40" x14ac:dyDescent="0.2">
      <c r="A387">
        <v>376</v>
      </c>
      <c r="B387" s="97">
        <v>0.26041666666666702</v>
      </c>
      <c r="C387">
        <f t="shared" ca="1" si="15"/>
        <v>0</v>
      </c>
      <c r="D387">
        <f t="shared" si="16"/>
        <v>208</v>
      </c>
      <c r="E387">
        <f>IF(appliances!$D$46="YES",light_sim_data!B387,0)</f>
        <v>0</v>
      </c>
      <c r="F387">
        <f t="shared" si="17"/>
        <v>208</v>
      </c>
      <c r="H387" s="43">
        <v>0</v>
      </c>
      <c r="I387" s="43">
        <v>180</v>
      </c>
      <c r="J387" s="43">
        <v>0</v>
      </c>
      <c r="K387" s="43">
        <v>0</v>
      </c>
      <c r="L387" s="43">
        <v>0</v>
      </c>
      <c r="M387" s="43">
        <v>2</v>
      </c>
      <c r="N387" s="43">
        <v>2</v>
      </c>
      <c r="O387" s="43">
        <v>1</v>
      </c>
      <c r="P387" s="43">
        <v>9</v>
      </c>
      <c r="Q387" s="43">
        <v>0</v>
      </c>
      <c r="R387" s="43">
        <v>0</v>
      </c>
      <c r="S387" s="43">
        <v>0</v>
      </c>
      <c r="T387" s="43">
        <v>0</v>
      </c>
      <c r="U387" s="43">
        <v>0</v>
      </c>
      <c r="V387" s="43">
        <v>3</v>
      </c>
      <c r="W387" s="43">
        <v>0</v>
      </c>
      <c r="X387" s="43">
        <v>0</v>
      </c>
      <c r="Y387" s="43">
        <v>2</v>
      </c>
      <c r="Z387" s="43">
        <v>0</v>
      </c>
      <c r="AA387" s="43">
        <v>0</v>
      </c>
      <c r="AB387" s="43">
        <v>3</v>
      </c>
      <c r="AC387" s="43">
        <v>2</v>
      </c>
      <c r="AD387" s="43">
        <v>1</v>
      </c>
      <c r="AE387" s="43">
        <v>2</v>
      </c>
      <c r="AF387" s="43">
        <v>0</v>
      </c>
      <c r="AG387" s="43">
        <v>0</v>
      </c>
      <c r="AH387" s="43">
        <v>1</v>
      </c>
      <c r="AI387" s="43">
        <v>0</v>
      </c>
      <c r="AJ387" s="43">
        <v>0</v>
      </c>
      <c r="AK387" s="43">
        <v>0</v>
      </c>
      <c r="AL387" s="43">
        <v>0</v>
      </c>
      <c r="AM387" s="43">
        <v>0</v>
      </c>
      <c r="AN387" s="43">
        <v>0</v>
      </c>
    </row>
    <row r="388" spans="1:40" x14ac:dyDescent="0.2">
      <c r="A388">
        <v>377</v>
      </c>
      <c r="B388" s="97">
        <v>0.26111111111111102</v>
      </c>
      <c r="C388">
        <f t="shared" ca="1" si="15"/>
        <v>0</v>
      </c>
      <c r="D388">
        <f t="shared" si="16"/>
        <v>208</v>
      </c>
      <c r="E388">
        <f>IF(appliances!$D$46="YES",light_sim_data!B388,0)</f>
        <v>0</v>
      </c>
      <c r="F388">
        <f t="shared" si="17"/>
        <v>208</v>
      </c>
      <c r="H388" s="43">
        <v>0</v>
      </c>
      <c r="I388" s="43">
        <v>180</v>
      </c>
      <c r="J388" s="43">
        <v>0</v>
      </c>
      <c r="K388" s="43">
        <v>0</v>
      </c>
      <c r="L388" s="43">
        <v>0</v>
      </c>
      <c r="M388" s="43">
        <v>2</v>
      </c>
      <c r="N388" s="43">
        <v>2</v>
      </c>
      <c r="O388" s="43">
        <v>1</v>
      </c>
      <c r="P388" s="43">
        <v>9</v>
      </c>
      <c r="Q388" s="43">
        <v>0</v>
      </c>
      <c r="R388" s="43">
        <v>0</v>
      </c>
      <c r="S388" s="43">
        <v>0</v>
      </c>
      <c r="T388" s="43">
        <v>0</v>
      </c>
      <c r="U388" s="43">
        <v>0</v>
      </c>
      <c r="V388" s="43">
        <v>3</v>
      </c>
      <c r="W388" s="43">
        <v>0</v>
      </c>
      <c r="X388" s="43">
        <v>0</v>
      </c>
      <c r="Y388" s="43">
        <v>2</v>
      </c>
      <c r="Z388" s="43">
        <v>0</v>
      </c>
      <c r="AA388" s="43">
        <v>0</v>
      </c>
      <c r="AB388" s="43">
        <v>3</v>
      </c>
      <c r="AC388" s="43">
        <v>2</v>
      </c>
      <c r="AD388" s="43">
        <v>1</v>
      </c>
      <c r="AE388" s="43">
        <v>2</v>
      </c>
      <c r="AF388" s="43">
        <v>0</v>
      </c>
      <c r="AG388" s="43">
        <v>0</v>
      </c>
      <c r="AH388" s="43">
        <v>1</v>
      </c>
      <c r="AI388" s="43">
        <v>0</v>
      </c>
      <c r="AJ388" s="43">
        <v>0</v>
      </c>
      <c r="AK388" s="43">
        <v>0</v>
      </c>
      <c r="AL388" s="43">
        <v>0</v>
      </c>
      <c r="AM388" s="43">
        <v>0</v>
      </c>
      <c r="AN388" s="43">
        <v>0</v>
      </c>
    </row>
    <row r="389" spans="1:40" x14ac:dyDescent="0.2">
      <c r="A389">
        <v>378</v>
      </c>
      <c r="B389" s="97">
        <v>0.26180555555555601</v>
      </c>
      <c r="C389">
        <f t="shared" ca="1" si="15"/>
        <v>0</v>
      </c>
      <c r="D389">
        <f t="shared" si="16"/>
        <v>208</v>
      </c>
      <c r="E389">
        <f>IF(appliances!$D$46="YES",light_sim_data!B389,0)</f>
        <v>0</v>
      </c>
      <c r="F389">
        <f t="shared" si="17"/>
        <v>208</v>
      </c>
      <c r="H389" s="43">
        <v>0</v>
      </c>
      <c r="I389" s="43">
        <v>180</v>
      </c>
      <c r="J389" s="43">
        <v>0</v>
      </c>
      <c r="K389" s="43">
        <v>0</v>
      </c>
      <c r="L389" s="43">
        <v>0</v>
      </c>
      <c r="M389" s="43">
        <v>2</v>
      </c>
      <c r="N389" s="43">
        <v>2</v>
      </c>
      <c r="O389" s="43">
        <v>1</v>
      </c>
      <c r="P389" s="43">
        <v>9</v>
      </c>
      <c r="Q389" s="43">
        <v>0</v>
      </c>
      <c r="R389" s="43">
        <v>0</v>
      </c>
      <c r="S389" s="43">
        <v>0</v>
      </c>
      <c r="T389" s="43">
        <v>0</v>
      </c>
      <c r="U389" s="43">
        <v>0</v>
      </c>
      <c r="V389" s="43">
        <v>3</v>
      </c>
      <c r="W389" s="43">
        <v>0</v>
      </c>
      <c r="X389" s="43">
        <v>0</v>
      </c>
      <c r="Y389" s="43">
        <v>2</v>
      </c>
      <c r="Z389" s="43">
        <v>0</v>
      </c>
      <c r="AA389" s="43">
        <v>0</v>
      </c>
      <c r="AB389" s="43">
        <v>3</v>
      </c>
      <c r="AC389" s="43">
        <v>2</v>
      </c>
      <c r="AD389" s="43">
        <v>1</v>
      </c>
      <c r="AE389" s="43">
        <v>2</v>
      </c>
      <c r="AF389" s="43">
        <v>0</v>
      </c>
      <c r="AG389" s="43">
        <v>0</v>
      </c>
      <c r="AH389" s="43">
        <v>1</v>
      </c>
      <c r="AI389" s="43">
        <v>0</v>
      </c>
      <c r="AJ389" s="43">
        <v>0</v>
      </c>
      <c r="AK389" s="43">
        <v>0</v>
      </c>
      <c r="AL389" s="43">
        <v>0</v>
      </c>
      <c r="AM389" s="43">
        <v>0</v>
      </c>
      <c r="AN389" s="43">
        <v>0</v>
      </c>
    </row>
    <row r="390" spans="1:40" x14ac:dyDescent="0.2">
      <c r="A390">
        <v>379</v>
      </c>
      <c r="B390" s="97">
        <v>0.26250000000000001</v>
      </c>
      <c r="C390">
        <f t="shared" ca="1" si="15"/>
        <v>0</v>
      </c>
      <c r="D390">
        <f t="shared" si="16"/>
        <v>208</v>
      </c>
      <c r="E390">
        <f>IF(appliances!$D$46="YES",light_sim_data!B390,0)</f>
        <v>0</v>
      </c>
      <c r="F390">
        <f t="shared" si="17"/>
        <v>208</v>
      </c>
      <c r="H390" s="43">
        <v>0</v>
      </c>
      <c r="I390" s="43">
        <v>180</v>
      </c>
      <c r="J390" s="43">
        <v>0</v>
      </c>
      <c r="K390" s="43">
        <v>0</v>
      </c>
      <c r="L390" s="43">
        <v>0</v>
      </c>
      <c r="M390" s="43">
        <v>2</v>
      </c>
      <c r="N390" s="43">
        <v>2</v>
      </c>
      <c r="O390" s="43">
        <v>1</v>
      </c>
      <c r="P390" s="43">
        <v>9</v>
      </c>
      <c r="Q390" s="43">
        <v>0</v>
      </c>
      <c r="R390" s="43">
        <v>0</v>
      </c>
      <c r="S390" s="43">
        <v>0</v>
      </c>
      <c r="T390" s="43">
        <v>0</v>
      </c>
      <c r="U390" s="43">
        <v>0</v>
      </c>
      <c r="V390" s="43">
        <v>3</v>
      </c>
      <c r="W390" s="43">
        <v>0</v>
      </c>
      <c r="X390" s="43">
        <v>0</v>
      </c>
      <c r="Y390" s="43">
        <v>2</v>
      </c>
      <c r="Z390" s="43">
        <v>0</v>
      </c>
      <c r="AA390" s="43">
        <v>0</v>
      </c>
      <c r="AB390" s="43">
        <v>3</v>
      </c>
      <c r="AC390" s="43">
        <v>2</v>
      </c>
      <c r="AD390" s="43">
        <v>1</v>
      </c>
      <c r="AE390" s="43">
        <v>2</v>
      </c>
      <c r="AF390" s="43">
        <v>0</v>
      </c>
      <c r="AG390" s="43">
        <v>0</v>
      </c>
      <c r="AH390" s="43">
        <v>1</v>
      </c>
      <c r="AI390" s="43">
        <v>0</v>
      </c>
      <c r="AJ390" s="43">
        <v>0</v>
      </c>
      <c r="AK390" s="43">
        <v>0</v>
      </c>
      <c r="AL390" s="43">
        <v>0</v>
      </c>
      <c r="AM390" s="43">
        <v>0</v>
      </c>
      <c r="AN390" s="43">
        <v>0</v>
      </c>
    </row>
    <row r="391" spans="1:40" x14ac:dyDescent="0.2">
      <c r="A391">
        <v>380</v>
      </c>
      <c r="B391" s="97">
        <v>0.26319444444444401</v>
      </c>
      <c r="C391">
        <f t="shared" ca="1" si="15"/>
        <v>0</v>
      </c>
      <c r="D391">
        <f t="shared" si="16"/>
        <v>208</v>
      </c>
      <c r="E391">
        <f>IF(appliances!$D$46="YES",light_sim_data!B391,0)</f>
        <v>0</v>
      </c>
      <c r="F391">
        <f t="shared" si="17"/>
        <v>208</v>
      </c>
      <c r="H391" s="43">
        <v>0</v>
      </c>
      <c r="I391" s="43">
        <v>180</v>
      </c>
      <c r="J391" s="43">
        <v>0</v>
      </c>
      <c r="K391" s="43">
        <v>0</v>
      </c>
      <c r="L391" s="43">
        <v>0</v>
      </c>
      <c r="M391" s="43">
        <v>2</v>
      </c>
      <c r="N391" s="43">
        <v>2</v>
      </c>
      <c r="O391" s="43">
        <v>1</v>
      </c>
      <c r="P391" s="43">
        <v>9</v>
      </c>
      <c r="Q391" s="43">
        <v>0</v>
      </c>
      <c r="R391" s="43">
        <v>0</v>
      </c>
      <c r="S391" s="43">
        <v>0</v>
      </c>
      <c r="T391" s="43">
        <v>0</v>
      </c>
      <c r="U391" s="43">
        <v>0</v>
      </c>
      <c r="V391" s="43">
        <v>3</v>
      </c>
      <c r="W391" s="43">
        <v>0</v>
      </c>
      <c r="X391" s="43">
        <v>0</v>
      </c>
      <c r="Y391" s="43">
        <v>2</v>
      </c>
      <c r="Z391" s="43">
        <v>0</v>
      </c>
      <c r="AA391" s="43">
        <v>0</v>
      </c>
      <c r="AB391" s="43">
        <v>3</v>
      </c>
      <c r="AC391" s="43">
        <v>2</v>
      </c>
      <c r="AD391" s="43">
        <v>1</v>
      </c>
      <c r="AE391" s="43">
        <v>2</v>
      </c>
      <c r="AF391" s="43">
        <v>0</v>
      </c>
      <c r="AG391" s="43">
        <v>0</v>
      </c>
      <c r="AH391" s="43">
        <v>1</v>
      </c>
      <c r="AI391" s="43">
        <v>0</v>
      </c>
      <c r="AJ391" s="43">
        <v>0</v>
      </c>
      <c r="AK391" s="43">
        <v>0</v>
      </c>
      <c r="AL391" s="43">
        <v>0</v>
      </c>
      <c r="AM391" s="43">
        <v>0</v>
      </c>
      <c r="AN391" s="43">
        <v>0</v>
      </c>
    </row>
    <row r="392" spans="1:40" x14ac:dyDescent="0.2">
      <c r="A392">
        <v>381</v>
      </c>
      <c r="B392" s="97">
        <v>0.26388888888888901</v>
      </c>
      <c r="C392">
        <f t="shared" ca="1" si="15"/>
        <v>0</v>
      </c>
      <c r="D392">
        <f t="shared" si="16"/>
        <v>208</v>
      </c>
      <c r="E392">
        <f>IF(appliances!$D$46="YES",light_sim_data!B392,0)</f>
        <v>0</v>
      </c>
      <c r="F392">
        <f t="shared" si="17"/>
        <v>208</v>
      </c>
      <c r="H392" s="43">
        <v>0</v>
      </c>
      <c r="I392" s="43">
        <v>180</v>
      </c>
      <c r="J392" s="43">
        <v>0</v>
      </c>
      <c r="K392" s="43">
        <v>0</v>
      </c>
      <c r="L392" s="43">
        <v>0</v>
      </c>
      <c r="M392" s="43">
        <v>2</v>
      </c>
      <c r="N392" s="43">
        <v>2</v>
      </c>
      <c r="O392" s="43">
        <v>1</v>
      </c>
      <c r="P392" s="43">
        <v>9</v>
      </c>
      <c r="Q392" s="43">
        <v>0</v>
      </c>
      <c r="R392" s="43">
        <v>0</v>
      </c>
      <c r="S392" s="43">
        <v>0</v>
      </c>
      <c r="T392" s="43">
        <v>0</v>
      </c>
      <c r="U392" s="43">
        <v>0</v>
      </c>
      <c r="V392" s="43">
        <v>3</v>
      </c>
      <c r="W392" s="43">
        <v>0</v>
      </c>
      <c r="X392" s="43">
        <v>0</v>
      </c>
      <c r="Y392" s="43">
        <v>2</v>
      </c>
      <c r="Z392" s="43">
        <v>0</v>
      </c>
      <c r="AA392" s="43">
        <v>0</v>
      </c>
      <c r="AB392" s="43">
        <v>3</v>
      </c>
      <c r="AC392" s="43">
        <v>2</v>
      </c>
      <c r="AD392" s="43">
        <v>1</v>
      </c>
      <c r="AE392" s="43">
        <v>2</v>
      </c>
      <c r="AF392" s="43">
        <v>0</v>
      </c>
      <c r="AG392" s="43">
        <v>0</v>
      </c>
      <c r="AH392" s="43">
        <v>1</v>
      </c>
      <c r="AI392" s="43">
        <v>0</v>
      </c>
      <c r="AJ392" s="43">
        <v>0</v>
      </c>
      <c r="AK392" s="43">
        <v>0</v>
      </c>
      <c r="AL392" s="43">
        <v>0</v>
      </c>
      <c r="AM392" s="43">
        <v>0</v>
      </c>
      <c r="AN392" s="43">
        <v>0</v>
      </c>
    </row>
    <row r="393" spans="1:40" x14ac:dyDescent="0.2">
      <c r="A393">
        <v>382</v>
      </c>
      <c r="B393" s="97">
        <v>0.264583333333333</v>
      </c>
      <c r="C393">
        <f t="shared" ca="1" si="15"/>
        <v>0</v>
      </c>
      <c r="D393">
        <f t="shared" si="16"/>
        <v>208</v>
      </c>
      <c r="E393">
        <f>IF(appliances!$D$46="YES",light_sim_data!B393,0)</f>
        <v>0</v>
      </c>
      <c r="F393">
        <f t="shared" si="17"/>
        <v>208</v>
      </c>
      <c r="H393" s="43">
        <v>0</v>
      </c>
      <c r="I393" s="43">
        <v>180</v>
      </c>
      <c r="J393" s="43">
        <v>0</v>
      </c>
      <c r="K393" s="43">
        <v>0</v>
      </c>
      <c r="L393" s="43">
        <v>0</v>
      </c>
      <c r="M393" s="43">
        <v>2</v>
      </c>
      <c r="N393" s="43">
        <v>2</v>
      </c>
      <c r="O393" s="43">
        <v>1</v>
      </c>
      <c r="P393" s="43">
        <v>9</v>
      </c>
      <c r="Q393" s="43">
        <v>0</v>
      </c>
      <c r="R393" s="43">
        <v>0</v>
      </c>
      <c r="S393" s="43">
        <v>0</v>
      </c>
      <c r="T393" s="43">
        <v>0</v>
      </c>
      <c r="U393" s="43">
        <v>0</v>
      </c>
      <c r="V393" s="43">
        <v>3</v>
      </c>
      <c r="W393" s="43">
        <v>0</v>
      </c>
      <c r="X393" s="43">
        <v>0</v>
      </c>
      <c r="Y393" s="43">
        <v>2</v>
      </c>
      <c r="Z393" s="43">
        <v>0</v>
      </c>
      <c r="AA393" s="43">
        <v>0</v>
      </c>
      <c r="AB393" s="43">
        <v>3</v>
      </c>
      <c r="AC393" s="43">
        <v>2</v>
      </c>
      <c r="AD393" s="43">
        <v>1</v>
      </c>
      <c r="AE393" s="43">
        <v>2</v>
      </c>
      <c r="AF393" s="43">
        <v>0</v>
      </c>
      <c r="AG393" s="43">
        <v>0</v>
      </c>
      <c r="AH393" s="43">
        <v>1</v>
      </c>
      <c r="AI393" s="43">
        <v>0</v>
      </c>
      <c r="AJ393" s="43">
        <v>0</v>
      </c>
      <c r="AK393" s="43">
        <v>0</v>
      </c>
      <c r="AL393" s="43">
        <v>0</v>
      </c>
      <c r="AM393" s="43">
        <v>0</v>
      </c>
      <c r="AN393" s="43">
        <v>0</v>
      </c>
    </row>
    <row r="394" spans="1:40" x14ac:dyDescent="0.2">
      <c r="A394">
        <v>383</v>
      </c>
      <c r="B394" s="97">
        <v>0.265277777777778</v>
      </c>
      <c r="C394">
        <f t="shared" ca="1" si="15"/>
        <v>0</v>
      </c>
      <c r="D394">
        <f t="shared" si="16"/>
        <v>208</v>
      </c>
      <c r="E394">
        <f>IF(appliances!$D$46="YES",light_sim_data!B394,0)</f>
        <v>0</v>
      </c>
      <c r="F394">
        <f t="shared" si="17"/>
        <v>208</v>
      </c>
      <c r="H394" s="43">
        <v>0</v>
      </c>
      <c r="I394" s="43">
        <v>180</v>
      </c>
      <c r="J394" s="43">
        <v>0</v>
      </c>
      <c r="K394" s="43">
        <v>0</v>
      </c>
      <c r="L394" s="43">
        <v>0</v>
      </c>
      <c r="M394" s="43">
        <v>2</v>
      </c>
      <c r="N394" s="43">
        <v>2</v>
      </c>
      <c r="O394" s="43">
        <v>1</v>
      </c>
      <c r="P394" s="43">
        <v>9</v>
      </c>
      <c r="Q394" s="43">
        <v>0</v>
      </c>
      <c r="R394" s="43">
        <v>0</v>
      </c>
      <c r="S394" s="43">
        <v>0</v>
      </c>
      <c r="T394" s="43">
        <v>0</v>
      </c>
      <c r="U394" s="43">
        <v>0</v>
      </c>
      <c r="V394" s="43">
        <v>3</v>
      </c>
      <c r="W394" s="43">
        <v>0</v>
      </c>
      <c r="X394" s="43">
        <v>0</v>
      </c>
      <c r="Y394" s="43">
        <v>2</v>
      </c>
      <c r="Z394" s="43">
        <v>0</v>
      </c>
      <c r="AA394" s="43">
        <v>0</v>
      </c>
      <c r="AB394" s="43">
        <v>3</v>
      </c>
      <c r="AC394" s="43">
        <v>2</v>
      </c>
      <c r="AD394" s="43">
        <v>1</v>
      </c>
      <c r="AE394" s="43">
        <v>2</v>
      </c>
      <c r="AF394" s="43">
        <v>0</v>
      </c>
      <c r="AG394" s="43">
        <v>0</v>
      </c>
      <c r="AH394" s="43">
        <v>1</v>
      </c>
      <c r="AI394" s="43">
        <v>0</v>
      </c>
      <c r="AJ394" s="43">
        <v>0</v>
      </c>
      <c r="AK394" s="43">
        <v>0</v>
      </c>
      <c r="AL394" s="43">
        <v>0</v>
      </c>
      <c r="AM394" s="43">
        <v>0</v>
      </c>
      <c r="AN394" s="43">
        <v>0</v>
      </c>
    </row>
    <row r="395" spans="1:40" x14ac:dyDescent="0.2">
      <c r="A395">
        <v>384</v>
      </c>
      <c r="B395" s="97">
        <v>0.265972222222222</v>
      </c>
      <c r="C395">
        <f t="shared" ca="1" si="15"/>
        <v>0</v>
      </c>
      <c r="D395">
        <f t="shared" si="16"/>
        <v>208</v>
      </c>
      <c r="E395">
        <f>IF(appliances!$D$46="YES",light_sim_data!B395,0)</f>
        <v>0</v>
      </c>
      <c r="F395">
        <f t="shared" si="17"/>
        <v>208</v>
      </c>
      <c r="H395" s="43">
        <v>0</v>
      </c>
      <c r="I395" s="43">
        <v>180</v>
      </c>
      <c r="J395" s="43">
        <v>0</v>
      </c>
      <c r="K395" s="43">
        <v>0</v>
      </c>
      <c r="L395" s="43">
        <v>0</v>
      </c>
      <c r="M395" s="43">
        <v>2</v>
      </c>
      <c r="N395" s="43">
        <v>2</v>
      </c>
      <c r="O395" s="43">
        <v>1</v>
      </c>
      <c r="P395" s="43">
        <v>9</v>
      </c>
      <c r="Q395" s="43">
        <v>0</v>
      </c>
      <c r="R395" s="43">
        <v>0</v>
      </c>
      <c r="S395" s="43">
        <v>0</v>
      </c>
      <c r="T395" s="43">
        <v>0</v>
      </c>
      <c r="U395" s="43">
        <v>0</v>
      </c>
      <c r="V395" s="43">
        <v>3</v>
      </c>
      <c r="W395" s="43">
        <v>0</v>
      </c>
      <c r="X395" s="43">
        <v>0</v>
      </c>
      <c r="Y395" s="43">
        <v>2</v>
      </c>
      <c r="Z395" s="43">
        <v>0</v>
      </c>
      <c r="AA395" s="43">
        <v>0</v>
      </c>
      <c r="AB395" s="43">
        <v>3</v>
      </c>
      <c r="AC395" s="43">
        <v>2</v>
      </c>
      <c r="AD395" s="43">
        <v>1</v>
      </c>
      <c r="AE395" s="43">
        <v>2</v>
      </c>
      <c r="AF395" s="43">
        <v>0</v>
      </c>
      <c r="AG395" s="43">
        <v>0</v>
      </c>
      <c r="AH395" s="43">
        <v>1</v>
      </c>
      <c r="AI395" s="43">
        <v>0</v>
      </c>
      <c r="AJ395" s="43">
        <v>0</v>
      </c>
      <c r="AK395" s="43">
        <v>0</v>
      </c>
      <c r="AL395" s="43">
        <v>0</v>
      </c>
      <c r="AM395" s="43">
        <v>0</v>
      </c>
      <c r="AN395" s="43">
        <v>0</v>
      </c>
    </row>
    <row r="396" spans="1:40" x14ac:dyDescent="0.2">
      <c r="A396">
        <v>385</v>
      </c>
      <c r="B396" s="97">
        <v>0.266666666666667</v>
      </c>
      <c r="C396">
        <f t="shared" ca="1" si="15"/>
        <v>0</v>
      </c>
      <c r="D396">
        <f t="shared" si="16"/>
        <v>208</v>
      </c>
      <c r="E396">
        <f>IF(appliances!$D$46="YES",light_sim_data!B396,0)</f>
        <v>0</v>
      </c>
      <c r="F396">
        <f t="shared" si="17"/>
        <v>208</v>
      </c>
      <c r="H396" s="43">
        <v>0</v>
      </c>
      <c r="I396" s="43">
        <v>180</v>
      </c>
      <c r="J396" s="43">
        <v>0</v>
      </c>
      <c r="K396" s="43">
        <v>0</v>
      </c>
      <c r="L396" s="43">
        <v>0</v>
      </c>
      <c r="M396" s="43">
        <v>2</v>
      </c>
      <c r="N396" s="43">
        <v>2</v>
      </c>
      <c r="O396" s="43">
        <v>1</v>
      </c>
      <c r="P396" s="43">
        <v>9</v>
      </c>
      <c r="Q396" s="43">
        <v>0</v>
      </c>
      <c r="R396" s="43">
        <v>0</v>
      </c>
      <c r="S396" s="43">
        <v>0</v>
      </c>
      <c r="T396" s="43">
        <v>0</v>
      </c>
      <c r="U396" s="43">
        <v>0</v>
      </c>
      <c r="V396" s="43">
        <v>3</v>
      </c>
      <c r="W396" s="43">
        <v>0</v>
      </c>
      <c r="X396" s="43">
        <v>0</v>
      </c>
      <c r="Y396" s="43">
        <v>2</v>
      </c>
      <c r="Z396" s="43">
        <v>0</v>
      </c>
      <c r="AA396" s="43">
        <v>0</v>
      </c>
      <c r="AB396" s="43">
        <v>3</v>
      </c>
      <c r="AC396" s="43">
        <v>2</v>
      </c>
      <c r="AD396" s="43">
        <v>1</v>
      </c>
      <c r="AE396" s="43">
        <v>2</v>
      </c>
      <c r="AF396" s="43">
        <v>0</v>
      </c>
      <c r="AG396" s="43">
        <v>0</v>
      </c>
      <c r="AH396" s="43">
        <v>1</v>
      </c>
      <c r="AI396" s="43">
        <v>0</v>
      </c>
      <c r="AJ396" s="43">
        <v>0</v>
      </c>
      <c r="AK396" s="43">
        <v>0</v>
      </c>
      <c r="AL396" s="43">
        <v>0</v>
      </c>
      <c r="AM396" s="43">
        <v>0</v>
      </c>
      <c r="AN396" s="43">
        <v>0</v>
      </c>
    </row>
    <row r="397" spans="1:40" x14ac:dyDescent="0.2">
      <c r="A397">
        <v>386</v>
      </c>
      <c r="B397" s="97">
        <v>0.26736111111111099</v>
      </c>
      <c r="C397">
        <f t="shared" ref="C397:C460" ca="1" si="18">INDIRECT("occ_sim_data!C"&amp;(ROUNDDOWN((A397-1)/10,0)+11))</f>
        <v>0</v>
      </c>
      <c r="D397">
        <f t="shared" ref="D397:D460" si="19">E397+F397</f>
        <v>208</v>
      </c>
      <c r="E397">
        <f>IF(appliances!$D$46="YES",light_sim_data!B397,0)</f>
        <v>0</v>
      </c>
      <c r="F397">
        <f t="shared" ref="F397:F460" si="20">SUM(H397:AN397)</f>
        <v>208</v>
      </c>
      <c r="H397" s="43">
        <v>0</v>
      </c>
      <c r="I397" s="43">
        <v>180</v>
      </c>
      <c r="J397" s="43">
        <v>0</v>
      </c>
      <c r="K397" s="43">
        <v>0</v>
      </c>
      <c r="L397" s="43">
        <v>0</v>
      </c>
      <c r="M397" s="43">
        <v>2</v>
      </c>
      <c r="N397" s="43">
        <v>2</v>
      </c>
      <c r="O397" s="43">
        <v>1</v>
      </c>
      <c r="P397" s="43">
        <v>9</v>
      </c>
      <c r="Q397" s="43">
        <v>0</v>
      </c>
      <c r="R397" s="43">
        <v>0</v>
      </c>
      <c r="S397" s="43">
        <v>0</v>
      </c>
      <c r="T397" s="43">
        <v>0</v>
      </c>
      <c r="U397" s="43">
        <v>0</v>
      </c>
      <c r="V397" s="43">
        <v>3</v>
      </c>
      <c r="W397" s="43">
        <v>0</v>
      </c>
      <c r="X397" s="43">
        <v>0</v>
      </c>
      <c r="Y397" s="43">
        <v>2</v>
      </c>
      <c r="Z397" s="43">
        <v>0</v>
      </c>
      <c r="AA397" s="43">
        <v>0</v>
      </c>
      <c r="AB397" s="43">
        <v>3</v>
      </c>
      <c r="AC397" s="43">
        <v>2</v>
      </c>
      <c r="AD397" s="43">
        <v>1</v>
      </c>
      <c r="AE397" s="43">
        <v>2</v>
      </c>
      <c r="AF397" s="43">
        <v>0</v>
      </c>
      <c r="AG397" s="43">
        <v>0</v>
      </c>
      <c r="AH397" s="43">
        <v>1</v>
      </c>
      <c r="AI397" s="43">
        <v>0</v>
      </c>
      <c r="AJ397" s="43">
        <v>0</v>
      </c>
      <c r="AK397" s="43">
        <v>0</v>
      </c>
      <c r="AL397" s="43">
        <v>0</v>
      </c>
      <c r="AM397" s="43">
        <v>0</v>
      </c>
      <c r="AN397" s="43">
        <v>0</v>
      </c>
    </row>
    <row r="398" spans="1:40" x14ac:dyDescent="0.2">
      <c r="A398">
        <v>387</v>
      </c>
      <c r="B398" s="97">
        <v>0.26805555555555599</v>
      </c>
      <c r="C398">
        <f t="shared" ca="1" si="18"/>
        <v>0</v>
      </c>
      <c r="D398">
        <f t="shared" si="19"/>
        <v>208</v>
      </c>
      <c r="E398">
        <f>IF(appliances!$D$46="YES",light_sim_data!B398,0)</f>
        <v>0</v>
      </c>
      <c r="F398">
        <f t="shared" si="20"/>
        <v>208</v>
      </c>
      <c r="H398" s="43">
        <v>0</v>
      </c>
      <c r="I398" s="43">
        <v>180</v>
      </c>
      <c r="J398" s="43">
        <v>0</v>
      </c>
      <c r="K398" s="43">
        <v>0</v>
      </c>
      <c r="L398" s="43">
        <v>0</v>
      </c>
      <c r="M398" s="43">
        <v>2</v>
      </c>
      <c r="N398" s="43">
        <v>2</v>
      </c>
      <c r="O398" s="43">
        <v>1</v>
      </c>
      <c r="P398" s="43">
        <v>9</v>
      </c>
      <c r="Q398" s="43">
        <v>0</v>
      </c>
      <c r="R398" s="43">
        <v>0</v>
      </c>
      <c r="S398" s="43">
        <v>0</v>
      </c>
      <c r="T398" s="43">
        <v>0</v>
      </c>
      <c r="U398" s="43">
        <v>0</v>
      </c>
      <c r="V398" s="43">
        <v>3</v>
      </c>
      <c r="W398" s="43">
        <v>0</v>
      </c>
      <c r="X398" s="43">
        <v>0</v>
      </c>
      <c r="Y398" s="43">
        <v>2</v>
      </c>
      <c r="Z398" s="43">
        <v>0</v>
      </c>
      <c r="AA398" s="43">
        <v>0</v>
      </c>
      <c r="AB398" s="43">
        <v>3</v>
      </c>
      <c r="AC398" s="43">
        <v>2</v>
      </c>
      <c r="AD398" s="43">
        <v>1</v>
      </c>
      <c r="AE398" s="43">
        <v>2</v>
      </c>
      <c r="AF398" s="43">
        <v>0</v>
      </c>
      <c r="AG398" s="43">
        <v>0</v>
      </c>
      <c r="AH398" s="43">
        <v>1</v>
      </c>
      <c r="AI398" s="43">
        <v>0</v>
      </c>
      <c r="AJ398" s="43">
        <v>0</v>
      </c>
      <c r="AK398" s="43">
        <v>0</v>
      </c>
      <c r="AL398" s="43">
        <v>0</v>
      </c>
      <c r="AM398" s="43">
        <v>0</v>
      </c>
      <c r="AN398" s="43">
        <v>0</v>
      </c>
    </row>
    <row r="399" spans="1:40" x14ac:dyDescent="0.2">
      <c r="A399">
        <v>388</v>
      </c>
      <c r="B399" s="97">
        <v>0.26874999999999999</v>
      </c>
      <c r="C399">
        <f t="shared" ca="1" si="18"/>
        <v>0</v>
      </c>
      <c r="D399">
        <f t="shared" si="19"/>
        <v>208</v>
      </c>
      <c r="E399">
        <f>IF(appliances!$D$46="YES",light_sim_data!B399,0)</f>
        <v>0</v>
      </c>
      <c r="F399">
        <f t="shared" si="20"/>
        <v>208</v>
      </c>
      <c r="H399" s="43">
        <v>0</v>
      </c>
      <c r="I399" s="43">
        <v>180</v>
      </c>
      <c r="J399" s="43">
        <v>0</v>
      </c>
      <c r="K399" s="43">
        <v>0</v>
      </c>
      <c r="L399" s="43">
        <v>0</v>
      </c>
      <c r="M399" s="43">
        <v>2</v>
      </c>
      <c r="N399" s="43">
        <v>2</v>
      </c>
      <c r="O399" s="43">
        <v>1</v>
      </c>
      <c r="P399" s="43">
        <v>9</v>
      </c>
      <c r="Q399" s="43">
        <v>0</v>
      </c>
      <c r="R399" s="43">
        <v>0</v>
      </c>
      <c r="S399" s="43">
        <v>0</v>
      </c>
      <c r="T399" s="43">
        <v>0</v>
      </c>
      <c r="U399" s="43">
        <v>0</v>
      </c>
      <c r="V399" s="43">
        <v>3</v>
      </c>
      <c r="W399" s="43">
        <v>0</v>
      </c>
      <c r="X399" s="43">
        <v>0</v>
      </c>
      <c r="Y399" s="43">
        <v>2</v>
      </c>
      <c r="Z399" s="43">
        <v>0</v>
      </c>
      <c r="AA399" s="43">
        <v>0</v>
      </c>
      <c r="AB399" s="43">
        <v>3</v>
      </c>
      <c r="AC399" s="43">
        <v>2</v>
      </c>
      <c r="AD399" s="43">
        <v>1</v>
      </c>
      <c r="AE399" s="43">
        <v>2</v>
      </c>
      <c r="AF399" s="43">
        <v>0</v>
      </c>
      <c r="AG399" s="43">
        <v>0</v>
      </c>
      <c r="AH399" s="43">
        <v>1</v>
      </c>
      <c r="AI399" s="43">
        <v>0</v>
      </c>
      <c r="AJ399" s="43">
        <v>0</v>
      </c>
      <c r="AK399" s="43">
        <v>0</v>
      </c>
      <c r="AL399" s="43">
        <v>0</v>
      </c>
      <c r="AM399" s="43">
        <v>0</v>
      </c>
      <c r="AN399" s="43">
        <v>0</v>
      </c>
    </row>
    <row r="400" spans="1:40" x14ac:dyDescent="0.2">
      <c r="A400">
        <v>389</v>
      </c>
      <c r="B400" s="97">
        <v>0.26944444444444399</v>
      </c>
      <c r="C400">
        <f t="shared" ca="1" si="18"/>
        <v>0</v>
      </c>
      <c r="D400">
        <f t="shared" si="19"/>
        <v>208</v>
      </c>
      <c r="E400">
        <f>IF(appliances!$D$46="YES",light_sim_data!B400,0)</f>
        <v>0</v>
      </c>
      <c r="F400">
        <f t="shared" si="20"/>
        <v>208</v>
      </c>
      <c r="H400" s="43">
        <v>0</v>
      </c>
      <c r="I400" s="43">
        <v>180</v>
      </c>
      <c r="J400" s="43">
        <v>0</v>
      </c>
      <c r="K400" s="43">
        <v>0</v>
      </c>
      <c r="L400" s="43">
        <v>0</v>
      </c>
      <c r="M400" s="43">
        <v>2</v>
      </c>
      <c r="N400" s="43">
        <v>2</v>
      </c>
      <c r="O400" s="43">
        <v>1</v>
      </c>
      <c r="P400" s="43">
        <v>9</v>
      </c>
      <c r="Q400" s="43">
        <v>0</v>
      </c>
      <c r="R400" s="43">
        <v>0</v>
      </c>
      <c r="S400" s="43">
        <v>0</v>
      </c>
      <c r="T400" s="43">
        <v>0</v>
      </c>
      <c r="U400" s="43">
        <v>0</v>
      </c>
      <c r="V400" s="43">
        <v>3</v>
      </c>
      <c r="W400" s="43">
        <v>0</v>
      </c>
      <c r="X400" s="43">
        <v>0</v>
      </c>
      <c r="Y400" s="43">
        <v>2</v>
      </c>
      <c r="Z400" s="43">
        <v>0</v>
      </c>
      <c r="AA400" s="43">
        <v>0</v>
      </c>
      <c r="AB400" s="43">
        <v>3</v>
      </c>
      <c r="AC400" s="43">
        <v>2</v>
      </c>
      <c r="AD400" s="43">
        <v>1</v>
      </c>
      <c r="AE400" s="43">
        <v>2</v>
      </c>
      <c r="AF400" s="43">
        <v>0</v>
      </c>
      <c r="AG400" s="43">
        <v>0</v>
      </c>
      <c r="AH400" s="43">
        <v>1</v>
      </c>
      <c r="AI400" s="43">
        <v>0</v>
      </c>
      <c r="AJ400" s="43">
        <v>0</v>
      </c>
      <c r="AK400" s="43">
        <v>0</v>
      </c>
      <c r="AL400" s="43">
        <v>0</v>
      </c>
      <c r="AM400" s="43">
        <v>0</v>
      </c>
      <c r="AN400" s="43">
        <v>0</v>
      </c>
    </row>
    <row r="401" spans="1:40" x14ac:dyDescent="0.2">
      <c r="A401">
        <v>390</v>
      </c>
      <c r="B401" s="97">
        <v>0.27013888888888898</v>
      </c>
      <c r="C401">
        <f t="shared" ca="1" si="18"/>
        <v>0</v>
      </c>
      <c r="D401">
        <f t="shared" si="19"/>
        <v>208</v>
      </c>
      <c r="E401">
        <f>IF(appliances!$D$46="YES",light_sim_data!B401,0)</f>
        <v>0</v>
      </c>
      <c r="F401">
        <f t="shared" si="20"/>
        <v>208</v>
      </c>
      <c r="H401" s="43">
        <v>0</v>
      </c>
      <c r="I401" s="43">
        <v>180</v>
      </c>
      <c r="J401" s="43">
        <v>0</v>
      </c>
      <c r="K401" s="43">
        <v>0</v>
      </c>
      <c r="L401" s="43">
        <v>0</v>
      </c>
      <c r="M401" s="43">
        <v>2</v>
      </c>
      <c r="N401" s="43">
        <v>2</v>
      </c>
      <c r="O401" s="43">
        <v>1</v>
      </c>
      <c r="P401" s="43">
        <v>9</v>
      </c>
      <c r="Q401" s="43">
        <v>0</v>
      </c>
      <c r="R401" s="43">
        <v>0</v>
      </c>
      <c r="S401" s="43">
        <v>0</v>
      </c>
      <c r="T401" s="43">
        <v>0</v>
      </c>
      <c r="U401" s="43">
        <v>0</v>
      </c>
      <c r="V401" s="43">
        <v>3</v>
      </c>
      <c r="W401" s="43">
        <v>0</v>
      </c>
      <c r="X401" s="43">
        <v>0</v>
      </c>
      <c r="Y401" s="43">
        <v>2</v>
      </c>
      <c r="Z401" s="43">
        <v>0</v>
      </c>
      <c r="AA401" s="43">
        <v>0</v>
      </c>
      <c r="AB401" s="43">
        <v>3</v>
      </c>
      <c r="AC401" s="43">
        <v>2</v>
      </c>
      <c r="AD401" s="43">
        <v>1</v>
      </c>
      <c r="AE401" s="43">
        <v>2</v>
      </c>
      <c r="AF401" s="43">
        <v>0</v>
      </c>
      <c r="AG401" s="43">
        <v>0</v>
      </c>
      <c r="AH401" s="43">
        <v>1</v>
      </c>
      <c r="AI401" s="43">
        <v>0</v>
      </c>
      <c r="AJ401" s="43">
        <v>0</v>
      </c>
      <c r="AK401" s="43">
        <v>0</v>
      </c>
      <c r="AL401" s="43">
        <v>0</v>
      </c>
      <c r="AM401" s="43">
        <v>0</v>
      </c>
      <c r="AN401" s="43">
        <v>0</v>
      </c>
    </row>
    <row r="402" spans="1:40" x14ac:dyDescent="0.2">
      <c r="A402">
        <v>391</v>
      </c>
      <c r="B402" s="97">
        <v>0.27083333333333298</v>
      </c>
      <c r="C402">
        <f t="shared" ca="1" si="18"/>
        <v>0</v>
      </c>
      <c r="D402">
        <f t="shared" si="19"/>
        <v>208</v>
      </c>
      <c r="E402">
        <f>IF(appliances!$D$46="YES",light_sim_data!B402,0)</f>
        <v>0</v>
      </c>
      <c r="F402">
        <f t="shared" si="20"/>
        <v>208</v>
      </c>
      <c r="H402" s="43">
        <v>0</v>
      </c>
      <c r="I402" s="43">
        <v>180</v>
      </c>
      <c r="J402" s="43">
        <v>0</v>
      </c>
      <c r="K402" s="43">
        <v>0</v>
      </c>
      <c r="L402" s="43">
        <v>0</v>
      </c>
      <c r="M402" s="43">
        <v>2</v>
      </c>
      <c r="N402" s="43">
        <v>2</v>
      </c>
      <c r="O402" s="43">
        <v>1</v>
      </c>
      <c r="P402" s="43">
        <v>9</v>
      </c>
      <c r="Q402" s="43">
        <v>0</v>
      </c>
      <c r="R402" s="43">
        <v>0</v>
      </c>
      <c r="S402" s="43">
        <v>0</v>
      </c>
      <c r="T402" s="43">
        <v>0</v>
      </c>
      <c r="U402" s="43">
        <v>0</v>
      </c>
      <c r="V402" s="43">
        <v>3</v>
      </c>
      <c r="W402" s="43">
        <v>0</v>
      </c>
      <c r="X402" s="43">
        <v>0</v>
      </c>
      <c r="Y402" s="43">
        <v>2</v>
      </c>
      <c r="Z402" s="43">
        <v>0</v>
      </c>
      <c r="AA402" s="43">
        <v>0</v>
      </c>
      <c r="AB402" s="43">
        <v>3</v>
      </c>
      <c r="AC402" s="43">
        <v>2</v>
      </c>
      <c r="AD402" s="43">
        <v>1</v>
      </c>
      <c r="AE402" s="43">
        <v>2</v>
      </c>
      <c r="AF402" s="43">
        <v>0</v>
      </c>
      <c r="AG402" s="43">
        <v>0</v>
      </c>
      <c r="AH402" s="43">
        <v>1</v>
      </c>
      <c r="AI402" s="43">
        <v>0</v>
      </c>
      <c r="AJ402" s="43">
        <v>0</v>
      </c>
      <c r="AK402" s="43">
        <v>0</v>
      </c>
      <c r="AL402" s="43">
        <v>0</v>
      </c>
      <c r="AM402" s="43">
        <v>0</v>
      </c>
      <c r="AN402" s="43">
        <v>0</v>
      </c>
    </row>
    <row r="403" spans="1:40" x14ac:dyDescent="0.2">
      <c r="A403">
        <v>392</v>
      </c>
      <c r="B403" s="97">
        <v>0.27152777777777798</v>
      </c>
      <c r="C403">
        <f t="shared" ca="1" si="18"/>
        <v>0</v>
      </c>
      <c r="D403">
        <f t="shared" si="19"/>
        <v>208</v>
      </c>
      <c r="E403">
        <f>IF(appliances!$D$46="YES",light_sim_data!B403,0)</f>
        <v>0</v>
      </c>
      <c r="F403">
        <f t="shared" si="20"/>
        <v>208</v>
      </c>
      <c r="H403" s="43">
        <v>0</v>
      </c>
      <c r="I403" s="43">
        <v>180</v>
      </c>
      <c r="J403" s="43">
        <v>0</v>
      </c>
      <c r="K403" s="43">
        <v>0</v>
      </c>
      <c r="L403" s="43">
        <v>0</v>
      </c>
      <c r="M403" s="43">
        <v>2</v>
      </c>
      <c r="N403" s="43">
        <v>2</v>
      </c>
      <c r="O403" s="43">
        <v>1</v>
      </c>
      <c r="P403" s="43">
        <v>9</v>
      </c>
      <c r="Q403" s="43">
        <v>0</v>
      </c>
      <c r="R403" s="43">
        <v>0</v>
      </c>
      <c r="S403" s="43">
        <v>0</v>
      </c>
      <c r="T403" s="43">
        <v>0</v>
      </c>
      <c r="U403" s="43">
        <v>0</v>
      </c>
      <c r="V403" s="43">
        <v>3</v>
      </c>
      <c r="W403" s="43">
        <v>0</v>
      </c>
      <c r="X403" s="43">
        <v>0</v>
      </c>
      <c r="Y403" s="43">
        <v>2</v>
      </c>
      <c r="Z403" s="43">
        <v>0</v>
      </c>
      <c r="AA403" s="43">
        <v>0</v>
      </c>
      <c r="AB403" s="43">
        <v>3</v>
      </c>
      <c r="AC403" s="43">
        <v>2</v>
      </c>
      <c r="AD403" s="43">
        <v>1</v>
      </c>
      <c r="AE403" s="43">
        <v>2</v>
      </c>
      <c r="AF403" s="43">
        <v>0</v>
      </c>
      <c r="AG403" s="43">
        <v>0</v>
      </c>
      <c r="AH403" s="43">
        <v>1</v>
      </c>
      <c r="AI403" s="43">
        <v>0</v>
      </c>
      <c r="AJ403" s="43">
        <v>0</v>
      </c>
      <c r="AK403" s="43">
        <v>0</v>
      </c>
      <c r="AL403" s="43">
        <v>0</v>
      </c>
      <c r="AM403" s="43">
        <v>0</v>
      </c>
      <c r="AN403" s="43">
        <v>0</v>
      </c>
    </row>
    <row r="404" spans="1:40" x14ac:dyDescent="0.2">
      <c r="A404">
        <v>393</v>
      </c>
      <c r="B404" s="97">
        <v>0.27222222222222198</v>
      </c>
      <c r="C404">
        <f t="shared" ca="1" si="18"/>
        <v>0</v>
      </c>
      <c r="D404">
        <f t="shared" si="19"/>
        <v>208</v>
      </c>
      <c r="E404">
        <f>IF(appliances!$D$46="YES",light_sim_data!B404,0)</f>
        <v>0</v>
      </c>
      <c r="F404">
        <f t="shared" si="20"/>
        <v>208</v>
      </c>
      <c r="H404" s="43">
        <v>0</v>
      </c>
      <c r="I404" s="43">
        <v>180</v>
      </c>
      <c r="J404" s="43">
        <v>0</v>
      </c>
      <c r="K404" s="43">
        <v>0</v>
      </c>
      <c r="L404" s="43">
        <v>0</v>
      </c>
      <c r="M404" s="43">
        <v>2</v>
      </c>
      <c r="N404" s="43">
        <v>2</v>
      </c>
      <c r="O404" s="43">
        <v>1</v>
      </c>
      <c r="P404" s="43">
        <v>9</v>
      </c>
      <c r="Q404" s="43">
        <v>0</v>
      </c>
      <c r="R404" s="43">
        <v>0</v>
      </c>
      <c r="S404" s="43">
        <v>0</v>
      </c>
      <c r="T404" s="43">
        <v>0</v>
      </c>
      <c r="U404" s="43">
        <v>0</v>
      </c>
      <c r="V404" s="43">
        <v>3</v>
      </c>
      <c r="W404" s="43">
        <v>0</v>
      </c>
      <c r="X404" s="43">
        <v>0</v>
      </c>
      <c r="Y404" s="43">
        <v>2</v>
      </c>
      <c r="Z404" s="43">
        <v>0</v>
      </c>
      <c r="AA404" s="43">
        <v>0</v>
      </c>
      <c r="AB404" s="43">
        <v>3</v>
      </c>
      <c r="AC404" s="43">
        <v>2</v>
      </c>
      <c r="AD404" s="43">
        <v>1</v>
      </c>
      <c r="AE404" s="43">
        <v>2</v>
      </c>
      <c r="AF404" s="43">
        <v>0</v>
      </c>
      <c r="AG404" s="43">
        <v>0</v>
      </c>
      <c r="AH404" s="43">
        <v>1</v>
      </c>
      <c r="AI404" s="43">
        <v>0</v>
      </c>
      <c r="AJ404" s="43">
        <v>0</v>
      </c>
      <c r="AK404" s="43">
        <v>0</v>
      </c>
      <c r="AL404" s="43">
        <v>0</v>
      </c>
      <c r="AM404" s="43">
        <v>0</v>
      </c>
      <c r="AN404" s="43">
        <v>0</v>
      </c>
    </row>
    <row r="405" spans="1:40" x14ac:dyDescent="0.2">
      <c r="A405">
        <v>394</v>
      </c>
      <c r="B405" s="97">
        <v>0.27291666666666697</v>
      </c>
      <c r="C405">
        <f t="shared" ca="1" si="18"/>
        <v>0</v>
      </c>
      <c r="D405">
        <f t="shared" si="19"/>
        <v>208</v>
      </c>
      <c r="E405">
        <f>IF(appliances!$D$46="YES",light_sim_data!B405,0)</f>
        <v>0</v>
      </c>
      <c r="F405">
        <f t="shared" si="20"/>
        <v>208</v>
      </c>
      <c r="H405" s="43">
        <v>0</v>
      </c>
      <c r="I405" s="43">
        <v>180</v>
      </c>
      <c r="J405" s="43">
        <v>0</v>
      </c>
      <c r="K405" s="43">
        <v>0</v>
      </c>
      <c r="L405" s="43">
        <v>0</v>
      </c>
      <c r="M405" s="43">
        <v>2</v>
      </c>
      <c r="N405" s="43">
        <v>2</v>
      </c>
      <c r="O405" s="43">
        <v>1</v>
      </c>
      <c r="P405" s="43">
        <v>9</v>
      </c>
      <c r="Q405" s="43">
        <v>0</v>
      </c>
      <c r="R405" s="43">
        <v>0</v>
      </c>
      <c r="S405" s="43">
        <v>0</v>
      </c>
      <c r="T405" s="43">
        <v>0</v>
      </c>
      <c r="U405" s="43">
        <v>0</v>
      </c>
      <c r="V405" s="43">
        <v>3</v>
      </c>
      <c r="W405" s="43">
        <v>0</v>
      </c>
      <c r="X405" s="43">
        <v>0</v>
      </c>
      <c r="Y405" s="43">
        <v>2</v>
      </c>
      <c r="Z405" s="43">
        <v>0</v>
      </c>
      <c r="AA405" s="43">
        <v>0</v>
      </c>
      <c r="AB405" s="43">
        <v>3</v>
      </c>
      <c r="AC405" s="43">
        <v>2</v>
      </c>
      <c r="AD405" s="43">
        <v>1</v>
      </c>
      <c r="AE405" s="43">
        <v>2</v>
      </c>
      <c r="AF405" s="43">
        <v>0</v>
      </c>
      <c r="AG405" s="43">
        <v>0</v>
      </c>
      <c r="AH405" s="43">
        <v>1</v>
      </c>
      <c r="AI405" s="43">
        <v>0</v>
      </c>
      <c r="AJ405" s="43">
        <v>0</v>
      </c>
      <c r="AK405" s="43">
        <v>0</v>
      </c>
      <c r="AL405" s="43">
        <v>0</v>
      </c>
      <c r="AM405" s="43">
        <v>0</v>
      </c>
      <c r="AN405" s="43">
        <v>0</v>
      </c>
    </row>
    <row r="406" spans="1:40" x14ac:dyDescent="0.2">
      <c r="A406">
        <v>395</v>
      </c>
      <c r="B406" s="97">
        <v>0.27361111111111103</v>
      </c>
      <c r="C406">
        <f t="shared" ca="1" si="18"/>
        <v>0</v>
      </c>
      <c r="D406">
        <f t="shared" si="19"/>
        <v>28</v>
      </c>
      <c r="E406">
        <f>IF(appliances!$D$46="YES",light_sim_data!B406,0)</f>
        <v>0</v>
      </c>
      <c r="F406">
        <f t="shared" si="20"/>
        <v>28</v>
      </c>
      <c r="H406" s="43">
        <v>0</v>
      </c>
      <c r="I406" s="43">
        <v>0</v>
      </c>
      <c r="J406" s="43">
        <v>0</v>
      </c>
      <c r="K406" s="43">
        <v>0</v>
      </c>
      <c r="L406" s="43">
        <v>0</v>
      </c>
      <c r="M406" s="43">
        <v>2</v>
      </c>
      <c r="N406" s="43">
        <v>2</v>
      </c>
      <c r="O406" s="43">
        <v>1</v>
      </c>
      <c r="P406" s="43">
        <v>9</v>
      </c>
      <c r="Q406" s="43">
        <v>0</v>
      </c>
      <c r="R406" s="43">
        <v>0</v>
      </c>
      <c r="S406" s="43">
        <v>0</v>
      </c>
      <c r="T406" s="43">
        <v>0</v>
      </c>
      <c r="U406" s="43">
        <v>0</v>
      </c>
      <c r="V406" s="43">
        <v>3</v>
      </c>
      <c r="W406" s="43">
        <v>0</v>
      </c>
      <c r="X406" s="43">
        <v>0</v>
      </c>
      <c r="Y406" s="43">
        <v>2</v>
      </c>
      <c r="Z406" s="43">
        <v>0</v>
      </c>
      <c r="AA406" s="43">
        <v>0</v>
      </c>
      <c r="AB406" s="43">
        <v>3</v>
      </c>
      <c r="AC406" s="43">
        <v>2</v>
      </c>
      <c r="AD406" s="43">
        <v>1</v>
      </c>
      <c r="AE406" s="43">
        <v>2</v>
      </c>
      <c r="AF406" s="43">
        <v>0</v>
      </c>
      <c r="AG406" s="43">
        <v>0</v>
      </c>
      <c r="AH406" s="43">
        <v>1</v>
      </c>
      <c r="AI406" s="43">
        <v>0</v>
      </c>
      <c r="AJ406" s="43">
        <v>0</v>
      </c>
      <c r="AK406" s="43">
        <v>0</v>
      </c>
      <c r="AL406" s="43">
        <v>0</v>
      </c>
      <c r="AM406" s="43">
        <v>0</v>
      </c>
      <c r="AN406" s="43">
        <v>0</v>
      </c>
    </row>
    <row r="407" spans="1:40" x14ac:dyDescent="0.2">
      <c r="A407">
        <v>396</v>
      </c>
      <c r="B407" s="97">
        <v>0.27430555555555602</v>
      </c>
      <c r="C407">
        <f t="shared" ca="1" si="18"/>
        <v>0</v>
      </c>
      <c r="D407">
        <f t="shared" si="19"/>
        <v>28</v>
      </c>
      <c r="E407">
        <f>IF(appliances!$D$46="YES",light_sim_data!B407,0)</f>
        <v>0</v>
      </c>
      <c r="F407">
        <f t="shared" si="20"/>
        <v>28</v>
      </c>
      <c r="H407" s="43">
        <v>0</v>
      </c>
      <c r="I407" s="43">
        <v>0</v>
      </c>
      <c r="J407" s="43">
        <v>0</v>
      </c>
      <c r="K407" s="43">
        <v>0</v>
      </c>
      <c r="L407" s="43">
        <v>0</v>
      </c>
      <c r="M407" s="43">
        <v>2</v>
      </c>
      <c r="N407" s="43">
        <v>2</v>
      </c>
      <c r="O407" s="43">
        <v>1</v>
      </c>
      <c r="P407" s="43">
        <v>9</v>
      </c>
      <c r="Q407" s="43">
        <v>0</v>
      </c>
      <c r="R407" s="43">
        <v>0</v>
      </c>
      <c r="S407" s="43">
        <v>0</v>
      </c>
      <c r="T407" s="43">
        <v>0</v>
      </c>
      <c r="U407" s="43">
        <v>0</v>
      </c>
      <c r="V407" s="43">
        <v>3</v>
      </c>
      <c r="W407" s="43">
        <v>0</v>
      </c>
      <c r="X407" s="43">
        <v>0</v>
      </c>
      <c r="Y407" s="43">
        <v>2</v>
      </c>
      <c r="Z407" s="43">
        <v>0</v>
      </c>
      <c r="AA407" s="43">
        <v>0</v>
      </c>
      <c r="AB407" s="43">
        <v>3</v>
      </c>
      <c r="AC407" s="43">
        <v>2</v>
      </c>
      <c r="AD407" s="43">
        <v>1</v>
      </c>
      <c r="AE407" s="43">
        <v>2</v>
      </c>
      <c r="AF407" s="43">
        <v>0</v>
      </c>
      <c r="AG407" s="43">
        <v>0</v>
      </c>
      <c r="AH407" s="43">
        <v>1</v>
      </c>
      <c r="AI407" s="43">
        <v>0</v>
      </c>
      <c r="AJ407" s="43">
        <v>0</v>
      </c>
      <c r="AK407" s="43">
        <v>0</v>
      </c>
      <c r="AL407" s="43">
        <v>0</v>
      </c>
      <c r="AM407" s="43">
        <v>0</v>
      </c>
      <c r="AN407" s="43">
        <v>0</v>
      </c>
    </row>
    <row r="408" spans="1:40" x14ac:dyDescent="0.2">
      <c r="A408">
        <v>397</v>
      </c>
      <c r="B408" s="97">
        <v>0.27500000000000002</v>
      </c>
      <c r="C408">
        <f t="shared" ca="1" si="18"/>
        <v>0</v>
      </c>
      <c r="D408">
        <f t="shared" si="19"/>
        <v>28</v>
      </c>
      <c r="E408">
        <f>IF(appliances!$D$46="YES",light_sim_data!B408,0)</f>
        <v>0</v>
      </c>
      <c r="F408">
        <f t="shared" si="20"/>
        <v>28</v>
      </c>
      <c r="H408" s="43">
        <v>0</v>
      </c>
      <c r="I408" s="43">
        <v>0</v>
      </c>
      <c r="J408" s="43">
        <v>0</v>
      </c>
      <c r="K408" s="43">
        <v>0</v>
      </c>
      <c r="L408" s="43">
        <v>0</v>
      </c>
      <c r="M408" s="43">
        <v>2</v>
      </c>
      <c r="N408" s="43">
        <v>2</v>
      </c>
      <c r="O408" s="43">
        <v>1</v>
      </c>
      <c r="P408" s="43">
        <v>9</v>
      </c>
      <c r="Q408" s="43">
        <v>0</v>
      </c>
      <c r="R408" s="43">
        <v>0</v>
      </c>
      <c r="S408" s="43">
        <v>0</v>
      </c>
      <c r="T408" s="43">
        <v>0</v>
      </c>
      <c r="U408" s="43">
        <v>0</v>
      </c>
      <c r="V408" s="43">
        <v>3</v>
      </c>
      <c r="W408" s="43">
        <v>0</v>
      </c>
      <c r="X408" s="43">
        <v>0</v>
      </c>
      <c r="Y408" s="43">
        <v>2</v>
      </c>
      <c r="Z408" s="43">
        <v>0</v>
      </c>
      <c r="AA408" s="43">
        <v>0</v>
      </c>
      <c r="AB408" s="43">
        <v>3</v>
      </c>
      <c r="AC408" s="43">
        <v>2</v>
      </c>
      <c r="AD408" s="43">
        <v>1</v>
      </c>
      <c r="AE408" s="43">
        <v>2</v>
      </c>
      <c r="AF408" s="43">
        <v>0</v>
      </c>
      <c r="AG408" s="43">
        <v>0</v>
      </c>
      <c r="AH408" s="43">
        <v>1</v>
      </c>
      <c r="AI408" s="43">
        <v>0</v>
      </c>
      <c r="AJ408" s="43">
        <v>0</v>
      </c>
      <c r="AK408" s="43">
        <v>0</v>
      </c>
      <c r="AL408" s="43">
        <v>0</v>
      </c>
      <c r="AM408" s="43">
        <v>0</v>
      </c>
      <c r="AN408" s="43">
        <v>0</v>
      </c>
    </row>
    <row r="409" spans="1:40" x14ac:dyDescent="0.2">
      <c r="A409">
        <v>398</v>
      </c>
      <c r="B409" s="97">
        <v>0.27569444444444402</v>
      </c>
      <c r="C409">
        <f t="shared" ca="1" si="18"/>
        <v>0</v>
      </c>
      <c r="D409">
        <f t="shared" si="19"/>
        <v>28</v>
      </c>
      <c r="E409">
        <f>IF(appliances!$D$46="YES",light_sim_data!B409,0)</f>
        <v>0</v>
      </c>
      <c r="F409">
        <f t="shared" si="20"/>
        <v>28</v>
      </c>
      <c r="H409" s="43">
        <v>0</v>
      </c>
      <c r="I409" s="43">
        <v>0</v>
      </c>
      <c r="J409" s="43">
        <v>0</v>
      </c>
      <c r="K409" s="43">
        <v>0</v>
      </c>
      <c r="L409" s="43">
        <v>0</v>
      </c>
      <c r="M409" s="43">
        <v>2</v>
      </c>
      <c r="N409" s="43">
        <v>2</v>
      </c>
      <c r="O409" s="43">
        <v>1</v>
      </c>
      <c r="P409" s="43">
        <v>9</v>
      </c>
      <c r="Q409" s="43">
        <v>0</v>
      </c>
      <c r="R409" s="43">
        <v>0</v>
      </c>
      <c r="S409" s="43">
        <v>0</v>
      </c>
      <c r="T409" s="43">
        <v>0</v>
      </c>
      <c r="U409" s="43">
        <v>0</v>
      </c>
      <c r="V409" s="43">
        <v>3</v>
      </c>
      <c r="W409" s="43">
        <v>0</v>
      </c>
      <c r="X409" s="43">
        <v>0</v>
      </c>
      <c r="Y409" s="43">
        <v>2</v>
      </c>
      <c r="Z409" s="43">
        <v>0</v>
      </c>
      <c r="AA409" s="43">
        <v>0</v>
      </c>
      <c r="AB409" s="43">
        <v>3</v>
      </c>
      <c r="AC409" s="43">
        <v>2</v>
      </c>
      <c r="AD409" s="43">
        <v>1</v>
      </c>
      <c r="AE409" s="43">
        <v>2</v>
      </c>
      <c r="AF409" s="43">
        <v>0</v>
      </c>
      <c r="AG409" s="43">
        <v>0</v>
      </c>
      <c r="AH409" s="43">
        <v>1</v>
      </c>
      <c r="AI409" s="43">
        <v>0</v>
      </c>
      <c r="AJ409" s="43">
        <v>0</v>
      </c>
      <c r="AK409" s="43">
        <v>0</v>
      </c>
      <c r="AL409" s="43">
        <v>0</v>
      </c>
      <c r="AM409" s="43">
        <v>0</v>
      </c>
      <c r="AN409" s="43">
        <v>0</v>
      </c>
    </row>
    <row r="410" spans="1:40" x14ac:dyDescent="0.2">
      <c r="A410">
        <v>399</v>
      </c>
      <c r="B410" s="97">
        <v>0.27638888888888902</v>
      </c>
      <c r="C410">
        <f t="shared" ca="1" si="18"/>
        <v>0</v>
      </c>
      <c r="D410">
        <f t="shared" si="19"/>
        <v>28</v>
      </c>
      <c r="E410">
        <f>IF(appliances!$D$46="YES",light_sim_data!B410,0)</f>
        <v>0</v>
      </c>
      <c r="F410">
        <f t="shared" si="20"/>
        <v>28</v>
      </c>
      <c r="H410" s="43">
        <v>0</v>
      </c>
      <c r="I410" s="43">
        <v>0</v>
      </c>
      <c r="J410" s="43">
        <v>0</v>
      </c>
      <c r="K410" s="43">
        <v>0</v>
      </c>
      <c r="L410" s="43">
        <v>0</v>
      </c>
      <c r="M410" s="43">
        <v>2</v>
      </c>
      <c r="N410" s="43">
        <v>2</v>
      </c>
      <c r="O410" s="43">
        <v>1</v>
      </c>
      <c r="P410" s="43">
        <v>9</v>
      </c>
      <c r="Q410" s="43">
        <v>0</v>
      </c>
      <c r="R410" s="43">
        <v>0</v>
      </c>
      <c r="S410" s="43">
        <v>0</v>
      </c>
      <c r="T410" s="43">
        <v>0</v>
      </c>
      <c r="U410" s="43">
        <v>0</v>
      </c>
      <c r="V410" s="43">
        <v>3</v>
      </c>
      <c r="W410" s="43">
        <v>0</v>
      </c>
      <c r="X410" s="43">
        <v>0</v>
      </c>
      <c r="Y410" s="43">
        <v>2</v>
      </c>
      <c r="Z410" s="43">
        <v>0</v>
      </c>
      <c r="AA410" s="43">
        <v>0</v>
      </c>
      <c r="AB410" s="43">
        <v>3</v>
      </c>
      <c r="AC410" s="43">
        <v>2</v>
      </c>
      <c r="AD410" s="43">
        <v>1</v>
      </c>
      <c r="AE410" s="43">
        <v>2</v>
      </c>
      <c r="AF410" s="43">
        <v>0</v>
      </c>
      <c r="AG410" s="43">
        <v>0</v>
      </c>
      <c r="AH410" s="43">
        <v>1</v>
      </c>
      <c r="AI410" s="43">
        <v>0</v>
      </c>
      <c r="AJ410" s="43">
        <v>0</v>
      </c>
      <c r="AK410" s="43">
        <v>0</v>
      </c>
      <c r="AL410" s="43">
        <v>0</v>
      </c>
      <c r="AM410" s="43">
        <v>0</v>
      </c>
      <c r="AN410" s="43">
        <v>0</v>
      </c>
    </row>
    <row r="411" spans="1:40" x14ac:dyDescent="0.2">
      <c r="A411">
        <v>400</v>
      </c>
      <c r="B411" s="97">
        <v>0.27708333333333302</v>
      </c>
      <c r="C411">
        <f t="shared" ca="1" si="18"/>
        <v>0</v>
      </c>
      <c r="D411">
        <f t="shared" si="19"/>
        <v>28</v>
      </c>
      <c r="E411">
        <f>IF(appliances!$D$46="YES",light_sim_data!B411,0)</f>
        <v>0</v>
      </c>
      <c r="F411">
        <f t="shared" si="20"/>
        <v>28</v>
      </c>
      <c r="H411" s="43">
        <v>0</v>
      </c>
      <c r="I411" s="43">
        <v>0</v>
      </c>
      <c r="J411" s="43">
        <v>0</v>
      </c>
      <c r="K411" s="43">
        <v>0</v>
      </c>
      <c r="L411" s="43">
        <v>0</v>
      </c>
      <c r="M411" s="43">
        <v>2</v>
      </c>
      <c r="N411" s="43">
        <v>2</v>
      </c>
      <c r="O411" s="43">
        <v>1</v>
      </c>
      <c r="P411" s="43">
        <v>9</v>
      </c>
      <c r="Q411" s="43">
        <v>0</v>
      </c>
      <c r="R411" s="43">
        <v>0</v>
      </c>
      <c r="S411" s="43">
        <v>0</v>
      </c>
      <c r="T411" s="43">
        <v>0</v>
      </c>
      <c r="U411" s="43">
        <v>0</v>
      </c>
      <c r="V411" s="43">
        <v>3</v>
      </c>
      <c r="W411" s="43">
        <v>0</v>
      </c>
      <c r="X411" s="43">
        <v>0</v>
      </c>
      <c r="Y411" s="43">
        <v>2</v>
      </c>
      <c r="Z411" s="43">
        <v>0</v>
      </c>
      <c r="AA411" s="43">
        <v>0</v>
      </c>
      <c r="AB411" s="43">
        <v>3</v>
      </c>
      <c r="AC411" s="43">
        <v>2</v>
      </c>
      <c r="AD411" s="43">
        <v>1</v>
      </c>
      <c r="AE411" s="43">
        <v>2</v>
      </c>
      <c r="AF411" s="43">
        <v>0</v>
      </c>
      <c r="AG411" s="43">
        <v>0</v>
      </c>
      <c r="AH411" s="43">
        <v>1</v>
      </c>
      <c r="AI411" s="43">
        <v>0</v>
      </c>
      <c r="AJ411" s="43">
        <v>0</v>
      </c>
      <c r="AK411" s="43">
        <v>0</v>
      </c>
      <c r="AL411" s="43">
        <v>0</v>
      </c>
      <c r="AM411" s="43">
        <v>0</v>
      </c>
      <c r="AN411" s="43">
        <v>0</v>
      </c>
    </row>
    <row r="412" spans="1:40" x14ac:dyDescent="0.2">
      <c r="A412">
        <v>401</v>
      </c>
      <c r="B412" s="97">
        <v>0.27777777777777801</v>
      </c>
      <c r="C412">
        <f t="shared" ca="1" si="18"/>
        <v>0</v>
      </c>
      <c r="D412">
        <f t="shared" si="19"/>
        <v>28</v>
      </c>
      <c r="E412">
        <f>IF(appliances!$D$46="YES",light_sim_data!B412,0)</f>
        <v>0</v>
      </c>
      <c r="F412">
        <f t="shared" si="20"/>
        <v>28</v>
      </c>
      <c r="H412" s="43">
        <v>0</v>
      </c>
      <c r="I412" s="43">
        <v>0</v>
      </c>
      <c r="J412" s="43">
        <v>0</v>
      </c>
      <c r="K412" s="43">
        <v>0</v>
      </c>
      <c r="L412" s="43">
        <v>0</v>
      </c>
      <c r="M412" s="43">
        <v>2</v>
      </c>
      <c r="N412" s="43">
        <v>2</v>
      </c>
      <c r="O412" s="43">
        <v>1</v>
      </c>
      <c r="P412" s="43">
        <v>9</v>
      </c>
      <c r="Q412" s="43">
        <v>0</v>
      </c>
      <c r="R412" s="43">
        <v>0</v>
      </c>
      <c r="S412" s="43">
        <v>0</v>
      </c>
      <c r="T412" s="43">
        <v>0</v>
      </c>
      <c r="U412" s="43">
        <v>0</v>
      </c>
      <c r="V412" s="43">
        <v>3</v>
      </c>
      <c r="W412" s="43">
        <v>0</v>
      </c>
      <c r="X412" s="43">
        <v>0</v>
      </c>
      <c r="Y412" s="43">
        <v>2</v>
      </c>
      <c r="Z412" s="43">
        <v>0</v>
      </c>
      <c r="AA412" s="43">
        <v>0</v>
      </c>
      <c r="AB412" s="43">
        <v>3</v>
      </c>
      <c r="AC412" s="43">
        <v>2</v>
      </c>
      <c r="AD412" s="43">
        <v>1</v>
      </c>
      <c r="AE412" s="43">
        <v>2</v>
      </c>
      <c r="AF412" s="43">
        <v>0</v>
      </c>
      <c r="AG412" s="43">
        <v>0</v>
      </c>
      <c r="AH412" s="43">
        <v>1</v>
      </c>
      <c r="AI412" s="43">
        <v>0</v>
      </c>
      <c r="AJ412" s="43">
        <v>0</v>
      </c>
      <c r="AK412" s="43">
        <v>0</v>
      </c>
      <c r="AL412" s="43">
        <v>0</v>
      </c>
      <c r="AM412" s="43">
        <v>0</v>
      </c>
      <c r="AN412" s="43">
        <v>0</v>
      </c>
    </row>
    <row r="413" spans="1:40" x14ac:dyDescent="0.2">
      <c r="A413">
        <v>402</v>
      </c>
      <c r="B413" s="97">
        <v>0.27847222222222201</v>
      </c>
      <c r="C413">
        <f t="shared" ca="1" si="18"/>
        <v>0</v>
      </c>
      <c r="D413">
        <f t="shared" si="19"/>
        <v>28</v>
      </c>
      <c r="E413">
        <f>IF(appliances!$D$46="YES",light_sim_data!B413,0)</f>
        <v>0</v>
      </c>
      <c r="F413">
        <f t="shared" si="20"/>
        <v>28</v>
      </c>
      <c r="H413" s="43">
        <v>0</v>
      </c>
      <c r="I413" s="43">
        <v>0</v>
      </c>
      <c r="J413" s="43">
        <v>0</v>
      </c>
      <c r="K413" s="43">
        <v>0</v>
      </c>
      <c r="L413" s="43">
        <v>0</v>
      </c>
      <c r="M413" s="43">
        <v>2</v>
      </c>
      <c r="N413" s="43">
        <v>2</v>
      </c>
      <c r="O413" s="43">
        <v>1</v>
      </c>
      <c r="P413" s="43">
        <v>9</v>
      </c>
      <c r="Q413" s="43">
        <v>0</v>
      </c>
      <c r="R413" s="43">
        <v>0</v>
      </c>
      <c r="S413" s="43">
        <v>0</v>
      </c>
      <c r="T413" s="43">
        <v>0</v>
      </c>
      <c r="U413" s="43">
        <v>0</v>
      </c>
      <c r="V413" s="43">
        <v>3</v>
      </c>
      <c r="W413" s="43">
        <v>0</v>
      </c>
      <c r="X413" s="43">
        <v>0</v>
      </c>
      <c r="Y413" s="43">
        <v>2</v>
      </c>
      <c r="Z413" s="43">
        <v>0</v>
      </c>
      <c r="AA413" s="43">
        <v>0</v>
      </c>
      <c r="AB413" s="43">
        <v>3</v>
      </c>
      <c r="AC413" s="43">
        <v>2</v>
      </c>
      <c r="AD413" s="43">
        <v>1</v>
      </c>
      <c r="AE413" s="43">
        <v>2</v>
      </c>
      <c r="AF413" s="43">
        <v>0</v>
      </c>
      <c r="AG413" s="43">
        <v>0</v>
      </c>
      <c r="AH413" s="43">
        <v>1</v>
      </c>
      <c r="AI413" s="43">
        <v>0</v>
      </c>
      <c r="AJ413" s="43">
        <v>0</v>
      </c>
      <c r="AK413" s="43">
        <v>0</v>
      </c>
      <c r="AL413" s="43">
        <v>0</v>
      </c>
      <c r="AM413" s="43">
        <v>0</v>
      </c>
      <c r="AN413" s="43">
        <v>0</v>
      </c>
    </row>
    <row r="414" spans="1:40" x14ac:dyDescent="0.2">
      <c r="A414">
        <v>403</v>
      </c>
      <c r="B414" s="97">
        <v>0.27916666666666701</v>
      </c>
      <c r="C414">
        <f t="shared" ca="1" si="18"/>
        <v>0</v>
      </c>
      <c r="D414">
        <f t="shared" si="19"/>
        <v>28</v>
      </c>
      <c r="E414">
        <f>IF(appliances!$D$46="YES",light_sim_data!B414,0)</f>
        <v>0</v>
      </c>
      <c r="F414">
        <f t="shared" si="20"/>
        <v>28</v>
      </c>
      <c r="H414" s="43">
        <v>0</v>
      </c>
      <c r="I414" s="43">
        <v>0</v>
      </c>
      <c r="J414" s="43">
        <v>0</v>
      </c>
      <c r="K414" s="43">
        <v>0</v>
      </c>
      <c r="L414" s="43">
        <v>0</v>
      </c>
      <c r="M414" s="43">
        <v>2</v>
      </c>
      <c r="N414" s="43">
        <v>2</v>
      </c>
      <c r="O414" s="43">
        <v>1</v>
      </c>
      <c r="P414" s="43">
        <v>9</v>
      </c>
      <c r="Q414" s="43">
        <v>0</v>
      </c>
      <c r="R414" s="43">
        <v>0</v>
      </c>
      <c r="S414" s="43">
        <v>0</v>
      </c>
      <c r="T414" s="43">
        <v>0</v>
      </c>
      <c r="U414" s="43">
        <v>0</v>
      </c>
      <c r="V414" s="43">
        <v>3</v>
      </c>
      <c r="W414" s="43">
        <v>0</v>
      </c>
      <c r="X414" s="43">
        <v>0</v>
      </c>
      <c r="Y414" s="43">
        <v>2</v>
      </c>
      <c r="Z414" s="43">
        <v>0</v>
      </c>
      <c r="AA414" s="43">
        <v>0</v>
      </c>
      <c r="AB414" s="43">
        <v>3</v>
      </c>
      <c r="AC414" s="43">
        <v>2</v>
      </c>
      <c r="AD414" s="43">
        <v>1</v>
      </c>
      <c r="AE414" s="43">
        <v>2</v>
      </c>
      <c r="AF414" s="43">
        <v>0</v>
      </c>
      <c r="AG414" s="43">
        <v>0</v>
      </c>
      <c r="AH414" s="43">
        <v>1</v>
      </c>
      <c r="AI414" s="43">
        <v>0</v>
      </c>
      <c r="AJ414" s="43">
        <v>0</v>
      </c>
      <c r="AK414" s="43">
        <v>0</v>
      </c>
      <c r="AL414" s="43">
        <v>0</v>
      </c>
      <c r="AM414" s="43">
        <v>0</v>
      </c>
      <c r="AN414" s="43">
        <v>0</v>
      </c>
    </row>
    <row r="415" spans="1:40" x14ac:dyDescent="0.2">
      <c r="A415">
        <v>404</v>
      </c>
      <c r="B415" s="97">
        <v>0.27986111111111101</v>
      </c>
      <c r="C415">
        <f t="shared" ca="1" si="18"/>
        <v>0</v>
      </c>
      <c r="D415">
        <f t="shared" si="19"/>
        <v>28</v>
      </c>
      <c r="E415">
        <f>IF(appliances!$D$46="YES",light_sim_data!B415,0)</f>
        <v>0</v>
      </c>
      <c r="F415">
        <f t="shared" si="20"/>
        <v>28</v>
      </c>
      <c r="H415" s="43">
        <v>0</v>
      </c>
      <c r="I415" s="43">
        <v>0</v>
      </c>
      <c r="J415" s="43">
        <v>0</v>
      </c>
      <c r="K415" s="43">
        <v>0</v>
      </c>
      <c r="L415" s="43">
        <v>0</v>
      </c>
      <c r="M415" s="43">
        <v>2</v>
      </c>
      <c r="N415" s="43">
        <v>2</v>
      </c>
      <c r="O415" s="43">
        <v>1</v>
      </c>
      <c r="P415" s="43">
        <v>9</v>
      </c>
      <c r="Q415" s="43">
        <v>0</v>
      </c>
      <c r="R415" s="43">
        <v>0</v>
      </c>
      <c r="S415" s="43">
        <v>0</v>
      </c>
      <c r="T415" s="43">
        <v>0</v>
      </c>
      <c r="U415" s="43">
        <v>0</v>
      </c>
      <c r="V415" s="43">
        <v>3</v>
      </c>
      <c r="W415" s="43">
        <v>0</v>
      </c>
      <c r="X415" s="43">
        <v>0</v>
      </c>
      <c r="Y415" s="43">
        <v>2</v>
      </c>
      <c r="Z415" s="43">
        <v>0</v>
      </c>
      <c r="AA415" s="43">
        <v>0</v>
      </c>
      <c r="AB415" s="43">
        <v>3</v>
      </c>
      <c r="AC415" s="43">
        <v>2</v>
      </c>
      <c r="AD415" s="43">
        <v>1</v>
      </c>
      <c r="AE415" s="43">
        <v>2</v>
      </c>
      <c r="AF415" s="43">
        <v>0</v>
      </c>
      <c r="AG415" s="43">
        <v>0</v>
      </c>
      <c r="AH415" s="43">
        <v>1</v>
      </c>
      <c r="AI415" s="43">
        <v>0</v>
      </c>
      <c r="AJ415" s="43">
        <v>0</v>
      </c>
      <c r="AK415" s="43">
        <v>0</v>
      </c>
      <c r="AL415" s="43">
        <v>0</v>
      </c>
      <c r="AM415" s="43">
        <v>0</v>
      </c>
      <c r="AN415" s="43">
        <v>0</v>
      </c>
    </row>
    <row r="416" spans="1:40" x14ac:dyDescent="0.2">
      <c r="A416">
        <v>405</v>
      </c>
      <c r="B416" s="97">
        <v>0.280555555555556</v>
      </c>
      <c r="C416">
        <f t="shared" ca="1" si="18"/>
        <v>0</v>
      </c>
      <c r="D416">
        <f t="shared" si="19"/>
        <v>28</v>
      </c>
      <c r="E416">
        <f>IF(appliances!$D$46="YES",light_sim_data!B416,0)</f>
        <v>0</v>
      </c>
      <c r="F416">
        <f t="shared" si="20"/>
        <v>28</v>
      </c>
      <c r="H416" s="43">
        <v>0</v>
      </c>
      <c r="I416" s="43">
        <v>0</v>
      </c>
      <c r="J416" s="43">
        <v>0</v>
      </c>
      <c r="K416" s="43">
        <v>0</v>
      </c>
      <c r="L416" s="43">
        <v>0</v>
      </c>
      <c r="M416" s="43">
        <v>2</v>
      </c>
      <c r="N416" s="43">
        <v>2</v>
      </c>
      <c r="O416" s="43">
        <v>1</v>
      </c>
      <c r="P416" s="43">
        <v>9</v>
      </c>
      <c r="Q416" s="43">
        <v>0</v>
      </c>
      <c r="R416" s="43">
        <v>0</v>
      </c>
      <c r="S416" s="43">
        <v>0</v>
      </c>
      <c r="T416" s="43">
        <v>0</v>
      </c>
      <c r="U416" s="43">
        <v>0</v>
      </c>
      <c r="V416" s="43">
        <v>3</v>
      </c>
      <c r="W416" s="43">
        <v>0</v>
      </c>
      <c r="X416" s="43">
        <v>0</v>
      </c>
      <c r="Y416" s="43">
        <v>2</v>
      </c>
      <c r="Z416" s="43">
        <v>0</v>
      </c>
      <c r="AA416" s="43">
        <v>0</v>
      </c>
      <c r="AB416" s="43">
        <v>3</v>
      </c>
      <c r="AC416" s="43">
        <v>2</v>
      </c>
      <c r="AD416" s="43">
        <v>1</v>
      </c>
      <c r="AE416" s="43">
        <v>2</v>
      </c>
      <c r="AF416" s="43">
        <v>0</v>
      </c>
      <c r="AG416" s="43">
        <v>0</v>
      </c>
      <c r="AH416" s="43">
        <v>1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</row>
    <row r="417" spans="1:40" x14ac:dyDescent="0.2">
      <c r="A417">
        <v>406</v>
      </c>
      <c r="B417" s="97">
        <v>0.28125</v>
      </c>
      <c r="C417">
        <f t="shared" ca="1" si="18"/>
        <v>0</v>
      </c>
      <c r="D417">
        <f t="shared" si="19"/>
        <v>28</v>
      </c>
      <c r="E417">
        <f>IF(appliances!$D$46="YES",light_sim_data!B417,0)</f>
        <v>0</v>
      </c>
      <c r="F417">
        <f t="shared" si="20"/>
        <v>28</v>
      </c>
      <c r="H417" s="43">
        <v>0</v>
      </c>
      <c r="I417" s="43">
        <v>0</v>
      </c>
      <c r="J417" s="43">
        <v>0</v>
      </c>
      <c r="K417" s="43">
        <v>0</v>
      </c>
      <c r="L417" s="43">
        <v>0</v>
      </c>
      <c r="M417" s="43">
        <v>2</v>
      </c>
      <c r="N417" s="43">
        <v>2</v>
      </c>
      <c r="O417" s="43">
        <v>1</v>
      </c>
      <c r="P417" s="43">
        <v>9</v>
      </c>
      <c r="Q417" s="43">
        <v>0</v>
      </c>
      <c r="R417" s="43">
        <v>0</v>
      </c>
      <c r="S417" s="43">
        <v>0</v>
      </c>
      <c r="T417" s="43">
        <v>0</v>
      </c>
      <c r="U417" s="43">
        <v>0</v>
      </c>
      <c r="V417" s="43">
        <v>3</v>
      </c>
      <c r="W417" s="43">
        <v>0</v>
      </c>
      <c r="X417" s="43">
        <v>0</v>
      </c>
      <c r="Y417" s="43">
        <v>2</v>
      </c>
      <c r="Z417" s="43">
        <v>0</v>
      </c>
      <c r="AA417" s="43">
        <v>0</v>
      </c>
      <c r="AB417" s="43">
        <v>3</v>
      </c>
      <c r="AC417" s="43">
        <v>2</v>
      </c>
      <c r="AD417" s="43">
        <v>1</v>
      </c>
      <c r="AE417" s="43">
        <v>2</v>
      </c>
      <c r="AF417" s="43">
        <v>0</v>
      </c>
      <c r="AG417" s="43">
        <v>0</v>
      </c>
      <c r="AH417" s="43">
        <v>1</v>
      </c>
      <c r="AI417" s="43">
        <v>0</v>
      </c>
      <c r="AJ417" s="43">
        <v>0</v>
      </c>
      <c r="AK417" s="43">
        <v>0</v>
      </c>
      <c r="AL417" s="43">
        <v>0</v>
      </c>
      <c r="AM417" s="43">
        <v>0</v>
      </c>
      <c r="AN417" s="43">
        <v>0</v>
      </c>
    </row>
    <row r="418" spans="1:40" x14ac:dyDescent="0.2">
      <c r="A418">
        <v>407</v>
      </c>
      <c r="B418" s="97">
        <v>0.281944444444444</v>
      </c>
      <c r="C418">
        <f t="shared" ca="1" si="18"/>
        <v>0</v>
      </c>
      <c r="D418">
        <f t="shared" si="19"/>
        <v>28</v>
      </c>
      <c r="E418">
        <f>IF(appliances!$D$46="YES",light_sim_data!B418,0)</f>
        <v>0</v>
      </c>
      <c r="F418">
        <f t="shared" si="20"/>
        <v>28</v>
      </c>
      <c r="H418" s="43">
        <v>0</v>
      </c>
      <c r="I418" s="43">
        <v>0</v>
      </c>
      <c r="J418" s="43">
        <v>0</v>
      </c>
      <c r="K418" s="43">
        <v>0</v>
      </c>
      <c r="L418" s="43">
        <v>0</v>
      </c>
      <c r="M418" s="43">
        <v>2</v>
      </c>
      <c r="N418" s="43">
        <v>2</v>
      </c>
      <c r="O418" s="43">
        <v>1</v>
      </c>
      <c r="P418" s="43">
        <v>9</v>
      </c>
      <c r="Q418" s="43">
        <v>0</v>
      </c>
      <c r="R418" s="43">
        <v>0</v>
      </c>
      <c r="S418" s="43">
        <v>0</v>
      </c>
      <c r="T418" s="43">
        <v>0</v>
      </c>
      <c r="U418" s="43">
        <v>0</v>
      </c>
      <c r="V418" s="43">
        <v>3</v>
      </c>
      <c r="W418" s="43">
        <v>0</v>
      </c>
      <c r="X418" s="43">
        <v>0</v>
      </c>
      <c r="Y418" s="43">
        <v>2</v>
      </c>
      <c r="Z418" s="43">
        <v>0</v>
      </c>
      <c r="AA418" s="43">
        <v>0</v>
      </c>
      <c r="AB418" s="43">
        <v>3</v>
      </c>
      <c r="AC418" s="43">
        <v>2</v>
      </c>
      <c r="AD418" s="43">
        <v>1</v>
      </c>
      <c r="AE418" s="43">
        <v>2</v>
      </c>
      <c r="AF418" s="43">
        <v>0</v>
      </c>
      <c r="AG418" s="43">
        <v>0</v>
      </c>
      <c r="AH418" s="43">
        <v>1</v>
      </c>
      <c r="AI418" s="43">
        <v>0</v>
      </c>
      <c r="AJ418" s="43">
        <v>0</v>
      </c>
      <c r="AK418" s="43">
        <v>0</v>
      </c>
      <c r="AL418" s="43">
        <v>0</v>
      </c>
      <c r="AM418" s="43">
        <v>0</v>
      </c>
      <c r="AN418" s="43">
        <v>0</v>
      </c>
    </row>
    <row r="419" spans="1:40" x14ac:dyDescent="0.2">
      <c r="A419">
        <v>408</v>
      </c>
      <c r="B419" s="97">
        <v>0.28263888888888899</v>
      </c>
      <c r="C419">
        <f t="shared" ca="1" si="18"/>
        <v>0</v>
      </c>
      <c r="D419">
        <f t="shared" si="19"/>
        <v>28</v>
      </c>
      <c r="E419">
        <f>IF(appliances!$D$46="YES",light_sim_data!B419,0)</f>
        <v>0</v>
      </c>
      <c r="F419">
        <f t="shared" si="20"/>
        <v>28</v>
      </c>
      <c r="H419" s="43">
        <v>0</v>
      </c>
      <c r="I419" s="43">
        <v>0</v>
      </c>
      <c r="J419" s="43">
        <v>0</v>
      </c>
      <c r="K419" s="43">
        <v>0</v>
      </c>
      <c r="L419" s="43">
        <v>0</v>
      </c>
      <c r="M419" s="43">
        <v>2</v>
      </c>
      <c r="N419" s="43">
        <v>2</v>
      </c>
      <c r="O419" s="43">
        <v>1</v>
      </c>
      <c r="P419" s="43">
        <v>9</v>
      </c>
      <c r="Q419" s="43">
        <v>0</v>
      </c>
      <c r="R419" s="43">
        <v>0</v>
      </c>
      <c r="S419" s="43">
        <v>0</v>
      </c>
      <c r="T419" s="43">
        <v>0</v>
      </c>
      <c r="U419" s="43">
        <v>0</v>
      </c>
      <c r="V419" s="43">
        <v>3</v>
      </c>
      <c r="W419" s="43">
        <v>0</v>
      </c>
      <c r="X419" s="43">
        <v>0</v>
      </c>
      <c r="Y419" s="43">
        <v>2</v>
      </c>
      <c r="Z419" s="43">
        <v>0</v>
      </c>
      <c r="AA419" s="43">
        <v>0</v>
      </c>
      <c r="AB419" s="43">
        <v>3</v>
      </c>
      <c r="AC419" s="43">
        <v>2</v>
      </c>
      <c r="AD419" s="43">
        <v>1</v>
      </c>
      <c r="AE419" s="43">
        <v>2</v>
      </c>
      <c r="AF419" s="43">
        <v>0</v>
      </c>
      <c r="AG419" s="43">
        <v>0</v>
      </c>
      <c r="AH419" s="43">
        <v>1</v>
      </c>
      <c r="AI419" s="43">
        <v>0</v>
      </c>
      <c r="AJ419" s="43">
        <v>0</v>
      </c>
      <c r="AK419" s="43">
        <v>0</v>
      </c>
      <c r="AL419" s="43">
        <v>0</v>
      </c>
      <c r="AM419" s="43">
        <v>0</v>
      </c>
      <c r="AN419" s="43">
        <v>0</v>
      </c>
    </row>
    <row r="420" spans="1:40" x14ac:dyDescent="0.2">
      <c r="A420">
        <v>409</v>
      </c>
      <c r="B420" s="97">
        <v>0.28333333333333299</v>
      </c>
      <c r="C420">
        <f t="shared" ca="1" si="18"/>
        <v>0</v>
      </c>
      <c r="D420">
        <f t="shared" si="19"/>
        <v>28</v>
      </c>
      <c r="E420">
        <f>IF(appliances!$D$46="YES",light_sim_data!B420,0)</f>
        <v>0</v>
      </c>
      <c r="F420">
        <f t="shared" si="20"/>
        <v>28</v>
      </c>
      <c r="H420" s="43">
        <v>0</v>
      </c>
      <c r="I420" s="43">
        <v>0</v>
      </c>
      <c r="J420" s="43">
        <v>0</v>
      </c>
      <c r="K420" s="43">
        <v>0</v>
      </c>
      <c r="L420" s="43">
        <v>0</v>
      </c>
      <c r="M420" s="43">
        <v>2</v>
      </c>
      <c r="N420" s="43">
        <v>2</v>
      </c>
      <c r="O420" s="43">
        <v>1</v>
      </c>
      <c r="P420" s="43">
        <v>9</v>
      </c>
      <c r="Q420" s="43">
        <v>0</v>
      </c>
      <c r="R420" s="43">
        <v>0</v>
      </c>
      <c r="S420" s="43">
        <v>0</v>
      </c>
      <c r="T420" s="43">
        <v>0</v>
      </c>
      <c r="U420" s="43">
        <v>0</v>
      </c>
      <c r="V420" s="43">
        <v>3</v>
      </c>
      <c r="W420" s="43">
        <v>0</v>
      </c>
      <c r="X420" s="43">
        <v>0</v>
      </c>
      <c r="Y420" s="43">
        <v>2</v>
      </c>
      <c r="Z420" s="43">
        <v>0</v>
      </c>
      <c r="AA420" s="43">
        <v>0</v>
      </c>
      <c r="AB420" s="43">
        <v>3</v>
      </c>
      <c r="AC420" s="43">
        <v>2</v>
      </c>
      <c r="AD420" s="43">
        <v>1</v>
      </c>
      <c r="AE420" s="43">
        <v>2</v>
      </c>
      <c r="AF420" s="43">
        <v>0</v>
      </c>
      <c r="AG420" s="43">
        <v>0</v>
      </c>
      <c r="AH420" s="43">
        <v>1</v>
      </c>
      <c r="AI420" s="43">
        <v>0</v>
      </c>
      <c r="AJ420" s="43">
        <v>0</v>
      </c>
      <c r="AK420" s="43">
        <v>0</v>
      </c>
      <c r="AL420" s="43">
        <v>0</v>
      </c>
      <c r="AM420" s="43">
        <v>0</v>
      </c>
      <c r="AN420" s="43">
        <v>0</v>
      </c>
    </row>
    <row r="421" spans="1:40" x14ac:dyDescent="0.2">
      <c r="A421">
        <v>410</v>
      </c>
      <c r="B421" s="97">
        <v>0.28402777777777799</v>
      </c>
      <c r="C421">
        <f t="shared" ca="1" si="18"/>
        <v>0</v>
      </c>
      <c r="D421">
        <f t="shared" si="19"/>
        <v>28</v>
      </c>
      <c r="E421">
        <f>IF(appliances!$D$46="YES",light_sim_data!B421,0)</f>
        <v>0</v>
      </c>
      <c r="F421">
        <f t="shared" si="20"/>
        <v>28</v>
      </c>
      <c r="H421" s="43">
        <v>0</v>
      </c>
      <c r="I421" s="43">
        <v>0</v>
      </c>
      <c r="J421" s="43">
        <v>0</v>
      </c>
      <c r="K421" s="43">
        <v>0</v>
      </c>
      <c r="L421" s="43">
        <v>0</v>
      </c>
      <c r="M421" s="43">
        <v>2</v>
      </c>
      <c r="N421" s="43">
        <v>2</v>
      </c>
      <c r="O421" s="43">
        <v>1</v>
      </c>
      <c r="P421" s="43">
        <v>9</v>
      </c>
      <c r="Q421" s="43">
        <v>0</v>
      </c>
      <c r="R421" s="43">
        <v>0</v>
      </c>
      <c r="S421" s="43">
        <v>0</v>
      </c>
      <c r="T421" s="43">
        <v>0</v>
      </c>
      <c r="U421" s="43">
        <v>0</v>
      </c>
      <c r="V421" s="43">
        <v>3</v>
      </c>
      <c r="W421" s="43">
        <v>0</v>
      </c>
      <c r="X421" s="43">
        <v>0</v>
      </c>
      <c r="Y421" s="43">
        <v>2</v>
      </c>
      <c r="Z421" s="43">
        <v>0</v>
      </c>
      <c r="AA421" s="43">
        <v>0</v>
      </c>
      <c r="AB421" s="43">
        <v>3</v>
      </c>
      <c r="AC421" s="43">
        <v>2</v>
      </c>
      <c r="AD421" s="43">
        <v>1</v>
      </c>
      <c r="AE421" s="43">
        <v>2</v>
      </c>
      <c r="AF421" s="43">
        <v>0</v>
      </c>
      <c r="AG421" s="43">
        <v>0</v>
      </c>
      <c r="AH421" s="43">
        <v>1</v>
      </c>
      <c r="AI421" s="43">
        <v>0</v>
      </c>
      <c r="AJ421" s="43">
        <v>0</v>
      </c>
      <c r="AK421" s="43">
        <v>0</v>
      </c>
      <c r="AL421" s="43">
        <v>0</v>
      </c>
      <c r="AM421" s="43">
        <v>0</v>
      </c>
      <c r="AN421" s="43">
        <v>0</v>
      </c>
    </row>
    <row r="422" spans="1:40" x14ac:dyDescent="0.2">
      <c r="A422">
        <v>411</v>
      </c>
      <c r="B422" s="97">
        <v>0.28472222222222199</v>
      </c>
      <c r="C422">
        <f t="shared" ca="1" si="18"/>
        <v>1</v>
      </c>
      <c r="D422">
        <f t="shared" si="19"/>
        <v>28</v>
      </c>
      <c r="E422">
        <f>IF(appliances!$D$46="YES",light_sim_data!B422,0)</f>
        <v>0</v>
      </c>
      <c r="F422">
        <f t="shared" si="20"/>
        <v>28</v>
      </c>
      <c r="H422" s="43">
        <v>0</v>
      </c>
      <c r="I422" s="43">
        <v>0</v>
      </c>
      <c r="J422" s="43">
        <v>0</v>
      </c>
      <c r="K422" s="43">
        <v>0</v>
      </c>
      <c r="L422" s="43">
        <v>0</v>
      </c>
      <c r="M422" s="43">
        <v>2</v>
      </c>
      <c r="N422" s="43">
        <v>2</v>
      </c>
      <c r="O422" s="43">
        <v>1</v>
      </c>
      <c r="P422" s="43">
        <v>9</v>
      </c>
      <c r="Q422" s="43">
        <v>0</v>
      </c>
      <c r="R422" s="43">
        <v>0</v>
      </c>
      <c r="S422" s="43">
        <v>0</v>
      </c>
      <c r="T422" s="43">
        <v>0</v>
      </c>
      <c r="U422" s="43">
        <v>0</v>
      </c>
      <c r="V422" s="43">
        <v>3</v>
      </c>
      <c r="W422" s="43">
        <v>0</v>
      </c>
      <c r="X422" s="43">
        <v>0</v>
      </c>
      <c r="Y422" s="43">
        <v>2</v>
      </c>
      <c r="Z422" s="43">
        <v>0</v>
      </c>
      <c r="AA422" s="43">
        <v>0</v>
      </c>
      <c r="AB422" s="43">
        <v>3</v>
      </c>
      <c r="AC422" s="43">
        <v>2</v>
      </c>
      <c r="AD422" s="43">
        <v>1</v>
      </c>
      <c r="AE422" s="43">
        <v>2</v>
      </c>
      <c r="AF422" s="43">
        <v>0</v>
      </c>
      <c r="AG422" s="43">
        <v>0</v>
      </c>
      <c r="AH422" s="43">
        <v>1</v>
      </c>
      <c r="AI422" s="43">
        <v>0</v>
      </c>
      <c r="AJ422" s="43">
        <v>0</v>
      </c>
      <c r="AK422" s="43">
        <v>0</v>
      </c>
      <c r="AL422" s="43">
        <v>0</v>
      </c>
      <c r="AM422" s="43">
        <v>0</v>
      </c>
      <c r="AN422" s="43">
        <v>0</v>
      </c>
    </row>
    <row r="423" spans="1:40" x14ac:dyDescent="0.2">
      <c r="A423">
        <v>412</v>
      </c>
      <c r="B423" s="97">
        <v>0.28541666666666698</v>
      </c>
      <c r="C423">
        <f t="shared" ca="1" si="18"/>
        <v>1</v>
      </c>
      <c r="D423">
        <f t="shared" si="19"/>
        <v>28</v>
      </c>
      <c r="E423">
        <f>IF(appliances!$D$46="YES",light_sim_data!B423,0)</f>
        <v>0</v>
      </c>
      <c r="F423">
        <f t="shared" si="20"/>
        <v>28</v>
      </c>
      <c r="H423" s="43">
        <v>0</v>
      </c>
      <c r="I423" s="43">
        <v>0</v>
      </c>
      <c r="J423" s="43">
        <v>0</v>
      </c>
      <c r="K423" s="43">
        <v>0</v>
      </c>
      <c r="L423" s="43">
        <v>0</v>
      </c>
      <c r="M423" s="43">
        <v>2</v>
      </c>
      <c r="N423" s="43">
        <v>2</v>
      </c>
      <c r="O423" s="43">
        <v>1</v>
      </c>
      <c r="P423" s="43">
        <v>9</v>
      </c>
      <c r="Q423" s="43">
        <v>0</v>
      </c>
      <c r="R423" s="43">
        <v>0</v>
      </c>
      <c r="S423" s="43">
        <v>0</v>
      </c>
      <c r="T423" s="43">
        <v>0</v>
      </c>
      <c r="U423" s="43">
        <v>0</v>
      </c>
      <c r="V423" s="43">
        <v>3</v>
      </c>
      <c r="W423" s="43">
        <v>0</v>
      </c>
      <c r="X423" s="43">
        <v>0</v>
      </c>
      <c r="Y423" s="43">
        <v>2</v>
      </c>
      <c r="Z423" s="43">
        <v>0</v>
      </c>
      <c r="AA423" s="43">
        <v>0</v>
      </c>
      <c r="AB423" s="43">
        <v>3</v>
      </c>
      <c r="AC423" s="43">
        <v>2</v>
      </c>
      <c r="AD423" s="43">
        <v>1</v>
      </c>
      <c r="AE423" s="43">
        <v>2</v>
      </c>
      <c r="AF423" s="43">
        <v>0</v>
      </c>
      <c r="AG423" s="43">
        <v>0</v>
      </c>
      <c r="AH423" s="43">
        <v>1</v>
      </c>
      <c r="AI423" s="43">
        <v>0</v>
      </c>
      <c r="AJ423" s="43">
        <v>0</v>
      </c>
      <c r="AK423" s="43">
        <v>0</v>
      </c>
      <c r="AL423" s="43">
        <v>0</v>
      </c>
      <c r="AM423" s="43">
        <v>0</v>
      </c>
      <c r="AN423" s="43">
        <v>0</v>
      </c>
    </row>
    <row r="424" spans="1:40" x14ac:dyDescent="0.2">
      <c r="A424">
        <v>413</v>
      </c>
      <c r="B424" s="97">
        <v>0.28611111111111098</v>
      </c>
      <c r="C424">
        <f t="shared" ca="1" si="18"/>
        <v>1</v>
      </c>
      <c r="D424">
        <f t="shared" si="19"/>
        <v>28</v>
      </c>
      <c r="E424">
        <f>IF(appliances!$D$46="YES",light_sim_data!B424,0)</f>
        <v>0</v>
      </c>
      <c r="F424">
        <f t="shared" si="20"/>
        <v>28</v>
      </c>
      <c r="H424" s="43">
        <v>0</v>
      </c>
      <c r="I424" s="43">
        <v>0</v>
      </c>
      <c r="J424" s="43">
        <v>0</v>
      </c>
      <c r="K424" s="43">
        <v>0</v>
      </c>
      <c r="L424" s="43">
        <v>0</v>
      </c>
      <c r="M424" s="43">
        <v>2</v>
      </c>
      <c r="N424" s="43">
        <v>2</v>
      </c>
      <c r="O424" s="43">
        <v>1</v>
      </c>
      <c r="P424" s="43">
        <v>9</v>
      </c>
      <c r="Q424" s="43">
        <v>0</v>
      </c>
      <c r="R424" s="43">
        <v>0</v>
      </c>
      <c r="S424" s="43">
        <v>0</v>
      </c>
      <c r="T424" s="43">
        <v>0</v>
      </c>
      <c r="U424" s="43">
        <v>0</v>
      </c>
      <c r="V424" s="43">
        <v>3</v>
      </c>
      <c r="W424" s="43">
        <v>0</v>
      </c>
      <c r="X424" s="43">
        <v>0</v>
      </c>
      <c r="Y424" s="43">
        <v>2</v>
      </c>
      <c r="Z424" s="43">
        <v>0</v>
      </c>
      <c r="AA424" s="43">
        <v>0</v>
      </c>
      <c r="AB424" s="43">
        <v>3</v>
      </c>
      <c r="AC424" s="43">
        <v>2</v>
      </c>
      <c r="AD424" s="43">
        <v>1</v>
      </c>
      <c r="AE424" s="43">
        <v>2</v>
      </c>
      <c r="AF424" s="43">
        <v>0</v>
      </c>
      <c r="AG424" s="43">
        <v>0</v>
      </c>
      <c r="AH424" s="43">
        <v>1</v>
      </c>
      <c r="AI424" s="43">
        <v>0</v>
      </c>
      <c r="AJ424" s="43">
        <v>0</v>
      </c>
      <c r="AK424" s="43">
        <v>0</v>
      </c>
      <c r="AL424" s="43">
        <v>0</v>
      </c>
      <c r="AM424" s="43">
        <v>0</v>
      </c>
      <c r="AN424" s="43">
        <v>0</v>
      </c>
    </row>
    <row r="425" spans="1:40" x14ac:dyDescent="0.2">
      <c r="A425">
        <v>414</v>
      </c>
      <c r="B425" s="97">
        <v>0.28680555555555598</v>
      </c>
      <c r="C425">
        <f t="shared" ca="1" si="18"/>
        <v>1</v>
      </c>
      <c r="D425">
        <f t="shared" si="19"/>
        <v>28</v>
      </c>
      <c r="E425">
        <f>IF(appliances!$D$46="YES",light_sim_data!B425,0)</f>
        <v>0</v>
      </c>
      <c r="F425">
        <f t="shared" si="20"/>
        <v>28</v>
      </c>
      <c r="H425" s="43">
        <v>0</v>
      </c>
      <c r="I425" s="43">
        <v>0</v>
      </c>
      <c r="J425" s="43">
        <v>0</v>
      </c>
      <c r="K425" s="43">
        <v>0</v>
      </c>
      <c r="L425" s="43">
        <v>0</v>
      </c>
      <c r="M425" s="43">
        <v>2</v>
      </c>
      <c r="N425" s="43">
        <v>2</v>
      </c>
      <c r="O425" s="43">
        <v>1</v>
      </c>
      <c r="P425" s="43">
        <v>9</v>
      </c>
      <c r="Q425" s="43">
        <v>0</v>
      </c>
      <c r="R425" s="43">
        <v>0</v>
      </c>
      <c r="S425" s="43">
        <v>0</v>
      </c>
      <c r="T425" s="43">
        <v>0</v>
      </c>
      <c r="U425" s="43">
        <v>0</v>
      </c>
      <c r="V425" s="43">
        <v>3</v>
      </c>
      <c r="W425" s="43">
        <v>0</v>
      </c>
      <c r="X425" s="43">
        <v>0</v>
      </c>
      <c r="Y425" s="43">
        <v>2</v>
      </c>
      <c r="Z425" s="43">
        <v>0</v>
      </c>
      <c r="AA425" s="43">
        <v>0</v>
      </c>
      <c r="AB425" s="43">
        <v>3</v>
      </c>
      <c r="AC425" s="43">
        <v>2</v>
      </c>
      <c r="AD425" s="43">
        <v>1</v>
      </c>
      <c r="AE425" s="43">
        <v>2</v>
      </c>
      <c r="AF425" s="43">
        <v>0</v>
      </c>
      <c r="AG425" s="43">
        <v>0</v>
      </c>
      <c r="AH425" s="43">
        <v>1</v>
      </c>
      <c r="AI425" s="43">
        <v>0</v>
      </c>
      <c r="AJ425" s="43">
        <v>0</v>
      </c>
      <c r="AK425" s="43">
        <v>0</v>
      </c>
      <c r="AL425" s="43">
        <v>0</v>
      </c>
      <c r="AM425" s="43">
        <v>0</v>
      </c>
      <c r="AN425" s="43">
        <v>0</v>
      </c>
    </row>
    <row r="426" spans="1:40" x14ac:dyDescent="0.2">
      <c r="A426">
        <v>415</v>
      </c>
      <c r="B426" s="97">
        <v>0.28749999999999998</v>
      </c>
      <c r="C426">
        <f t="shared" ca="1" si="18"/>
        <v>1</v>
      </c>
      <c r="D426">
        <f t="shared" si="19"/>
        <v>28</v>
      </c>
      <c r="E426">
        <f>IF(appliances!$D$46="YES",light_sim_data!B426,0)</f>
        <v>0</v>
      </c>
      <c r="F426">
        <f t="shared" si="20"/>
        <v>28</v>
      </c>
      <c r="H426" s="43">
        <v>0</v>
      </c>
      <c r="I426" s="43">
        <v>0</v>
      </c>
      <c r="J426" s="43">
        <v>0</v>
      </c>
      <c r="K426" s="43">
        <v>0</v>
      </c>
      <c r="L426" s="43">
        <v>0</v>
      </c>
      <c r="M426" s="43">
        <v>2</v>
      </c>
      <c r="N426" s="43">
        <v>2</v>
      </c>
      <c r="O426" s="43">
        <v>1</v>
      </c>
      <c r="P426" s="43">
        <v>9</v>
      </c>
      <c r="Q426" s="43">
        <v>0</v>
      </c>
      <c r="R426" s="43">
        <v>0</v>
      </c>
      <c r="S426" s="43">
        <v>0</v>
      </c>
      <c r="T426" s="43">
        <v>0</v>
      </c>
      <c r="U426" s="43">
        <v>0</v>
      </c>
      <c r="V426" s="43">
        <v>3</v>
      </c>
      <c r="W426" s="43">
        <v>0</v>
      </c>
      <c r="X426" s="43">
        <v>0</v>
      </c>
      <c r="Y426" s="43">
        <v>2</v>
      </c>
      <c r="Z426" s="43">
        <v>0</v>
      </c>
      <c r="AA426" s="43">
        <v>0</v>
      </c>
      <c r="AB426" s="43">
        <v>3</v>
      </c>
      <c r="AC426" s="43">
        <v>2</v>
      </c>
      <c r="AD426" s="43">
        <v>1</v>
      </c>
      <c r="AE426" s="43">
        <v>2</v>
      </c>
      <c r="AF426" s="43">
        <v>0</v>
      </c>
      <c r="AG426" s="43">
        <v>0</v>
      </c>
      <c r="AH426" s="43">
        <v>1</v>
      </c>
      <c r="AI426" s="43">
        <v>0</v>
      </c>
      <c r="AJ426" s="43">
        <v>0</v>
      </c>
      <c r="AK426" s="43">
        <v>0</v>
      </c>
      <c r="AL426" s="43">
        <v>0</v>
      </c>
      <c r="AM426" s="43">
        <v>0</v>
      </c>
      <c r="AN426" s="43">
        <v>0</v>
      </c>
    </row>
    <row r="427" spans="1:40" x14ac:dyDescent="0.2">
      <c r="A427">
        <v>416</v>
      </c>
      <c r="B427" s="97">
        <v>0.28819444444444398</v>
      </c>
      <c r="C427">
        <f t="shared" ca="1" si="18"/>
        <v>1</v>
      </c>
      <c r="D427">
        <f t="shared" si="19"/>
        <v>28</v>
      </c>
      <c r="E427">
        <f>IF(appliances!$D$46="YES",light_sim_data!B427,0)</f>
        <v>0</v>
      </c>
      <c r="F427">
        <f t="shared" si="20"/>
        <v>28</v>
      </c>
      <c r="H427" s="43">
        <v>0</v>
      </c>
      <c r="I427" s="43">
        <v>0</v>
      </c>
      <c r="J427" s="43">
        <v>0</v>
      </c>
      <c r="K427" s="43">
        <v>0</v>
      </c>
      <c r="L427" s="43">
        <v>0</v>
      </c>
      <c r="M427" s="43">
        <v>2</v>
      </c>
      <c r="N427" s="43">
        <v>2</v>
      </c>
      <c r="O427" s="43">
        <v>1</v>
      </c>
      <c r="P427" s="43">
        <v>9</v>
      </c>
      <c r="Q427" s="43">
        <v>0</v>
      </c>
      <c r="R427" s="43">
        <v>0</v>
      </c>
      <c r="S427" s="43">
        <v>0</v>
      </c>
      <c r="T427" s="43">
        <v>0</v>
      </c>
      <c r="U427" s="43">
        <v>0</v>
      </c>
      <c r="V427" s="43">
        <v>3</v>
      </c>
      <c r="W427" s="43">
        <v>0</v>
      </c>
      <c r="X427" s="43">
        <v>0</v>
      </c>
      <c r="Y427" s="43">
        <v>2</v>
      </c>
      <c r="Z427" s="43">
        <v>0</v>
      </c>
      <c r="AA427" s="43">
        <v>0</v>
      </c>
      <c r="AB427" s="43">
        <v>3</v>
      </c>
      <c r="AC427" s="43">
        <v>2</v>
      </c>
      <c r="AD427" s="43">
        <v>1</v>
      </c>
      <c r="AE427" s="43">
        <v>2</v>
      </c>
      <c r="AF427" s="43">
        <v>0</v>
      </c>
      <c r="AG427" s="43">
        <v>0</v>
      </c>
      <c r="AH427" s="43">
        <v>1</v>
      </c>
      <c r="AI427" s="43">
        <v>0</v>
      </c>
      <c r="AJ427" s="43">
        <v>0</v>
      </c>
      <c r="AK427" s="43">
        <v>0</v>
      </c>
      <c r="AL427" s="43">
        <v>0</v>
      </c>
      <c r="AM427" s="43">
        <v>0</v>
      </c>
      <c r="AN427" s="43">
        <v>0</v>
      </c>
    </row>
    <row r="428" spans="1:40" x14ac:dyDescent="0.2">
      <c r="A428">
        <v>417</v>
      </c>
      <c r="B428" s="97">
        <v>0.28888888888888897</v>
      </c>
      <c r="C428">
        <f t="shared" ca="1" si="18"/>
        <v>1</v>
      </c>
      <c r="D428">
        <f t="shared" si="19"/>
        <v>28</v>
      </c>
      <c r="E428">
        <f>IF(appliances!$D$46="YES",light_sim_data!B428,0)</f>
        <v>0</v>
      </c>
      <c r="F428">
        <f t="shared" si="20"/>
        <v>28</v>
      </c>
      <c r="H428" s="43">
        <v>0</v>
      </c>
      <c r="I428" s="43">
        <v>0</v>
      </c>
      <c r="J428" s="43">
        <v>0</v>
      </c>
      <c r="K428" s="43">
        <v>0</v>
      </c>
      <c r="L428" s="43">
        <v>0</v>
      </c>
      <c r="M428" s="43">
        <v>2</v>
      </c>
      <c r="N428" s="43">
        <v>2</v>
      </c>
      <c r="O428" s="43">
        <v>1</v>
      </c>
      <c r="P428" s="43">
        <v>9</v>
      </c>
      <c r="Q428" s="43">
        <v>0</v>
      </c>
      <c r="R428" s="43">
        <v>0</v>
      </c>
      <c r="S428" s="43">
        <v>0</v>
      </c>
      <c r="T428" s="43">
        <v>0</v>
      </c>
      <c r="U428" s="43">
        <v>0</v>
      </c>
      <c r="V428" s="43">
        <v>3</v>
      </c>
      <c r="W428" s="43">
        <v>0</v>
      </c>
      <c r="X428" s="43">
        <v>0</v>
      </c>
      <c r="Y428" s="43">
        <v>2</v>
      </c>
      <c r="Z428" s="43">
        <v>0</v>
      </c>
      <c r="AA428" s="43">
        <v>0</v>
      </c>
      <c r="AB428" s="43">
        <v>3</v>
      </c>
      <c r="AC428" s="43">
        <v>2</v>
      </c>
      <c r="AD428" s="43">
        <v>1</v>
      </c>
      <c r="AE428" s="43">
        <v>2</v>
      </c>
      <c r="AF428" s="43">
        <v>0</v>
      </c>
      <c r="AG428" s="43">
        <v>0</v>
      </c>
      <c r="AH428" s="43">
        <v>1</v>
      </c>
      <c r="AI428" s="43">
        <v>0</v>
      </c>
      <c r="AJ428" s="43">
        <v>0</v>
      </c>
      <c r="AK428" s="43">
        <v>0</v>
      </c>
      <c r="AL428" s="43">
        <v>0</v>
      </c>
      <c r="AM428" s="43">
        <v>0</v>
      </c>
      <c r="AN428" s="43">
        <v>0</v>
      </c>
    </row>
    <row r="429" spans="1:40" x14ac:dyDescent="0.2">
      <c r="A429">
        <v>418</v>
      </c>
      <c r="B429" s="97">
        <v>0.28958333333333303</v>
      </c>
      <c r="C429">
        <f t="shared" ca="1" si="18"/>
        <v>1</v>
      </c>
      <c r="D429">
        <f t="shared" si="19"/>
        <v>28</v>
      </c>
      <c r="E429">
        <f>IF(appliances!$D$46="YES",light_sim_data!B429,0)</f>
        <v>0</v>
      </c>
      <c r="F429">
        <f t="shared" si="20"/>
        <v>28</v>
      </c>
      <c r="H429" s="43">
        <v>0</v>
      </c>
      <c r="I429" s="43">
        <v>0</v>
      </c>
      <c r="J429" s="43">
        <v>0</v>
      </c>
      <c r="K429" s="43">
        <v>0</v>
      </c>
      <c r="L429" s="43">
        <v>0</v>
      </c>
      <c r="M429" s="43">
        <v>2</v>
      </c>
      <c r="N429" s="43">
        <v>2</v>
      </c>
      <c r="O429" s="43">
        <v>1</v>
      </c>
      <c r="P429" s="43">
        <v>9</v>
      </c>
      <c r="Q429" s="43">
        <v>0</v>
      </c>
      <c r="R429" s="43">
        <v>0</v>
      </c>
      <c r="S429" s="43">
        <v>0</v>
      </c>
      <c r="T429" s="43">
        <v>0</v>
      </c>
      <c r="U429" s="43">
        <v>0</v>
      </c>
      <c r="V429" s="43">
        <v>3</v>
      </c>
      <c r="W429" s="43">
        <v>0</v>
      </c>
      <c r="X429" s="43">
        <v>0</v>
      </c>
      <c r="Y429" s="43">
        <v>2</v>
      </c>
      <c r="Z429" s="43">
        <v>0</v>
      </c>
      <c r="AA429" s="43">
        <v>0</v>
      </c>
      <c r="AB429" s="43">
        <v>3</v>
      </c>
      <c r="AC429" s="43">
        <v>2</v>
      </c>
      <c r="AD429" s="43">
        <v>1</v>
      </c>
      <c r="AE429" s="43">
        <v>2</v>
      </c>
      <c r="AF429" s="43">
        <v>0</v>
      </c>
      <c r="AG429" s="43">
        <v>0</v>
      </c>
      <c r="AH429" s="43">
        <v>1</v>
      </c>
      <c r="AI429" s="43">
        <v>0</v>
      </c>
      <c r="AJ429" s="43">
        <v>0</v>
      </c>
      <c r="AK429" s="43">
        <v>0</v>
      </c>
      <c r="AL429" s="43">
        <v>0</v>
      </c>
      <c r="AM429" s="43">
        <v>0</v>
      </c>
      <c r="AN429" s="43">
        <v>0</v>
      </c>
    </row>
    <row r="430" spans="1:40" x14ac:dyDescent="0.2">
      <c r="A430">
        <v>419</v>
      </c>
      <c r="B430" s="97">
        <v>0.29027777777777802</v>
      </c>
      <c r="C430">
        <f t="shared" ca="1" si="18"/>
        <v>1</v>
      </c>
      <c r="D430">
        <f t="shared" si="19"/>
        <v>28</v>
      </c>
      <c r="E430">
        <f>IF(appliances!$D$46="YES",light_sim_data!B430,0)</f>
        <v>0</v>
      </c>
      <c r="F430">
        <f t="shared" si="20"/>
        <v>28</v>
      </c>
      <c r="H430" s="43">
        <v>0</v>
      </c>
      <c r="I430" s="43">
        <v>0</v>
      </c>
      <c r="J430" s="43">
        <v>0</v>
      </c>
      <c r="K430" s="43">
        <v>0</v>
      </c>
      <c r="L430" s="43">
        <v>0</v>
      </c>
      <c r="M430" s="43">
        <v>2</v>
      </c>
      <c r="N430" s="43">
        <v>2</v>
      </c>
      <c r="O430" s="43">
        <v>1</v>
      </c>
      <c r="P430" s="43">
        <v>9</v>
      </c>
      <c r="Q430" s="43">
        <v>0</v>
      </c>
      <c r="R430" s="43">
        <v>0</v>
      </c>
      <c r="S430" s="43">
        <v>0</v>
      </c>
      <c r="T430" s="43">
        <v>0</v>
      </c>
      <c r="U430" s="43">
        <v>0</v>
      </c>
      <c r="V430" s="43">
        <v>3</v>
      </c>
      <c r="W430" s="43">
        <v>0</v>
      </c>
      <c r="X430" s="43">
        <v>0</v>
      </c>
      <c r="Y430" s="43">
        <v>2</v>
      </c>
      <c r="Z430" s="43">
        <v>0</v>
      </c>
      <c r="AA430" s="43">
        <v>0</v>
      </c>
      <c r="AB430" s="43">
        <v>3</v>
      </c>
      <c r="AC430" s="43">
        <v>2</v>
      </c>
      <c r="AD430" s="43">
        <v>1</v>
      </c>
      <c r="AE430" s="43">
        <v>2</v>
      </c>
      <c r="AF430" s="43">
        <v>0</v>
      </c>
      <c r="AG430" s="43">
        <v>0</v>
      </c>
      <c r="AH430" s="43">
        <v>1</v>
      </c>
      <c r="AI430" s="43">
        <v>0</v>
      </c>
      <c r="AJ430" s="43">
        <v>0</v>
      </c>
      <c r="AK430" s="43">
        <v>0</v>
      </c>
      <c r="AL430" s="43">
        <v>0</v>
      </c>
      <c r="AM430" s="43">
        <v>0</v>
      </c>
      <c r="AN430" s="43">
        <v>0</v>
      </c>
    </row>
    <row r="431" spans="1:40" x14ac:dyDescent="0.2">
      <c r="A431">
        <v>420</v>
      </c>
      <c r="B431" s="97">
        <v>0.29097222222222202</v>
      </c>
      <c r="C431">
        <f t="shared" ca="1" si="18"/>
        <v>1</v>
      </c>
      <c r="D431">
        <f t="shared" si="19"/>
        <v>28</v>
      </c>
      <c r="E431">
        <f>IF(appliances!$D$46="YES",light_sim_data!B431,0)</f>
        <v>0</v>
      </c>
      <c r="F431">
        <f t="shared" si="20"/>
        <v>28</v>
      </c>
      <c r="H431" s="43">
        <v>0</v>
      </c>
      <c r="I431" s="43">
        <v>0</v>
      </c>
      <c r="J431" s="43">
        <v>0</v>
      </c>
      <c r="K431" s="43">
        <v>0</v>
      </c>
      <c r="L431" s="43">
        <v>0</v>
      </c>
      <c r="M431" s="43">
        <v>2</v>
      </c>
      <c r="N431" s="43">
        <v>2</v>
      </c>
      <c r="O431" s="43">
        <v>1</v>
      </c>
      <c r="P431" s="43">
        <v>9</v>
      </c>
      <c r="Q431" s="43">
        <v>0</v>
      </c>
      <c r="R431" s="43">
        <v>0</v>
      </c>
      <c r="S431" s="43">
        <v>0</v>
      </c>
      <c r="T431" s="43">
        <v>0</v>
      </c>
      <c r="U431" s="43">
        <v>0</v>
      </c>
      <c r="V431" s="43">
        <v>3</v>
      </c>
      <c r="W431" s="43">
        <v>0</v>
      </c>
      <c r="X431" s="43">
        <v>0</v>
      </c>
      <c r="Y431" s="43">
        <v>2</v>
      </c>
      <c r="Z431" s="43">
        <v>0</v>
      </c>
      <c r="AA431" s="43">
        <v>0</v>
      </c>
      <c r="AB431" s="43">
        <v>3</v>
      </c>
      <c r="AC431" s="43">
        <v>2</v>
      </c>
      <c r="AD431" s="43">
        <v>1</v>
      </c>
      <c r="AE431" s="43">
        <v>2</v>
      </c>
      <c r="AF431" s="43">
        <v>0</v>
      </c>
      <c r="AG431" s="43">
        <v>0</v>
      </c>
      <c r="AH431" s="43">
        <v>1</v>
      </c>
      <c r="AI431" s="43">
        <v>0</v>
      </c>
      <c r="AJ431" s="43">
        <v>0</v>
      </c>
      <c r="AK431" s="43">
        <v>0</v>
      </c>
      <c r="AL431" s="43">
        <v>0</v>
      </c>
      <c r="AM431" s="43">
        <v>0</v>
      </c>
      <c r="AN431" s="43">
        <v>0</v>
      </c>
    </row>
    <row r="432" spans="1:40" x14ac:dyDescent="0.2">
      <c r="A432">
        <v>421</v>
      </c>
      <c r="B432" s="97">
        <v>0.29166666666666702</v>
      </c>
      <c r="C432">
        <f t="shared" ca="1" si="18"/>
        <v>1</v>
      </c>
      <c r="D432">
        <f t="shared" si="19"/>
        <v>28</v>
      </c>
      <c r="E432">
        <f>IF(appliances!$D$46="YES",light_sim_data!B432,0)</f>
        <v>0</v>
      </c>
      <c r="F432">
        <f t="shared" si="20"/>
        <v>28</v>
      </c>
      <c r="H432" s="43">
        <v>0</v>
      </c>
      <c r="I432" s="43">
        <v>0</v>
      </c>
      <c r="J432" s="43">
        <v>0</v>
      </c>
      <c r="K432" s="43">
        <v>0</v>
      </c>
      <c r="L432" s="43">
        <v>0</v>
      </c>
      <c r="M432" s="43">
        <v>2</v>
      </c>
      <c r="N432" s="43">
        <v>2</v>
      </c>
      <c r="O432" s="43">
        <v>1</v>
      </c>
      <c r="P432" s="43">
        <v>9</v>
      </c>
      <c r="Q432" s="43">
        <v>0</v>
      </c>
      <c r="R432" s="43">
        <v>0</v>
      </c>
      <c r="S432" s="43">
        <v>0</v>
      </c>
      <c r="T432" s="43">
        <v>0</v>
      </c>
      <c r="U432" s="43">
        <v>0</v>
      </c>
      <c r="V432" s="43">
        <v>3</v>
      </c>
      <c r="W432" s="43">
        <v>0</v>
      </c>
      <c r="X432" s="43">
        <v>0</v>
      </c>
      <c r="Y432" s="43">
        <v>2</v>
      </c>
      <c r="Z432" s="43">
        <v>0</v>
      </c>
      <c r="AA432" s="43">
        <v>0</v>
      </c>
      <c r="AB432" s="43">
        <v>3</v>
      </c>
      <c r="AC432" s="43">
        <v>2</v>
      </c>
      <c r="AD432" s="43">
        <v>1</v>
      </c>
      <c r="AE432" s="43">
        <v>2</v>
      </c>
      <c r="AF432" s="43">
        <v>0</v>
      </c>
      <c r="AG432" s="43">
        <v>0</v>
      </c>
      <c r="AH432" s="43">
        <v>1</v>
      </c>
      <c r="AI432" s="43">
        <v>0</v>
      </c>
      <c r="AJ432" s="43">
        <v>0</v>
      </c>
      <c r="AK432" s="43">
        <v>0</v>
      </c>
      <c r="AL432" s="43">
        <v>0</v>
      </c>
      <c r="AM432" s="43">
        <v>0</v>
      </c>
      <c r="AN432" s="43">
        <v>0</v>
      </c>
    </row>
    <row r="433" spans="1:40" x14ac:dyDescent="0.2">
      <c r="A433">
        <v>422</v>
      </c>
      <c r="B433" s="97">
        <v>0.29236111111111102</v>
      </c>
      <c r="C433">
        <f t="shared" ca="1" si="18"/>
        <v>1</v>
      </c>
      <c r="D433">
        <f t="shared" si="19"/>
        <v>28</v>
      </c>
      <c r="E433">
        <f>IF(appliances!$D$46="YES",light_sim_data!B433,0)</f>
        <v>0</v>
      </c>
      <c r="F433">
        <f t="shared" si="20"/>
        <v>28</v>
      </c>
      <c r="H433" s="43">
        <v>0</v>
      </c>
      <c r="I433" s="43">
        <v>0</v>
      </c>
      <c r="J433" s="43">
        <v>0</v>
      </c>
      <c r="K433" s="43">
        <v>0</v>
      </c>
      <c r="L433" s="43">
        <v>0</v>
      </c>
      <c r="M433" s="43">
        <v>2</v>
      </c>
      <c r="N433" s="43">
        <v>2</v>
      </c>
      <c r="O433" s="43">
        <v>1</v>
      </c>
      <c r="P433" s="43">
        <v>9</v>
      </c>
      <c r="Q433" s="43">
        <v>0</v>
      </c>
      <c r="R433" s="43">
        <v>0</v>
      </c>
      <c r="S433" s="43">
        <v>0</v>
      </c>
      <c r="T433" s="43">
        <v>0</v>
      </c>
      <c r="U433" s="43">
        <v>0</v>
      </c>
      <c r="V433" s="43">
        <v>3</v>
      </c>
      <c r="W433" s="43">
        <v>0</v>
      </c>
      <c r="X433" s="43">
        <v>0</v>
      </c>
      <c r="Y433" s="43">
        <v>2</v>
      </c>
      <c r="Z433" s="43">
        <v>0</v>
      </c>
      <c r="AA433" s="43">
        <v>0</v>
      </c>
      <c r="AB433" s="43">
        <v>3</v>
      </c>
      <c r="AC433" s="43">
        <v>2</v>
      </c>
      <c r="AD433" s="43">
        <v>1</v>
      </c>
      <c r="AE433" s="43">
        <v>2</v>
      </c>
      <c r="AF433" s="43">
        <v>0</v>
      </c>
      <c r="AG433" s="43">
        <v>0</v>
      </c>
      <c r="AH433" s="43">
        <v>1</v>
      </c>
      <c r="AI433" s="43">
        <v>0</v>
      </c>
      <c r="AJ433" s="43">
        <v>0</v>
      </c>
      <c r="AK433" s="43">
        <v>0</v>
      </c>
      <c r="AL433" s="43">
        <v>0</v>
      </c>
      <c r="AM433" s="43">
        <v>0</v>
      </c>
      <c r="AN433" s="43">
        <v>0</v>
      </c>
    </row>
    <row r="434" spans="1:40" x14ac:dyDescent="0.2">
      <c r="A434">
        <v>423</v>
      </c>
      <c r="B434" s="97">
        <v>0.29305555555555601</v>
      </c>
      <c r="C434">
        <f t="shared" ca="1" si="18"/>
        <v>1</v>
      </c>
      <c r="D434">
        <f t="shared" si="19"/>
        <v>28</v>
      </c>
      <c r="E434">
        <f>IF(appliances!$D$46="YES",light_sim_data!B434,0)</f>
        <v>0</v>
      </c>
      <c r="F434">
        <f t="shared" si="20"/>
        <v>28</v>
      </c>
      <c r="H434" s="43">
        <v>0</v>
      </c>
      <c r="I434" s="43">
        <v>0</v>
      </c>
      <c r="J434" s="43">
        <v>0</v>
      </c>
      <c r="K434" s="43">
        <v>0</v>
      </c>
      <c r="L434" s="43">
        <v>0</v>
      </c>
      <c r="M434" s="43">
        <v>2</v>
      </c>
      <c r="N434" s="43">
        <v>2</v>
      </c>
      <c r="O434" s="43">
        <v>1</v>
      </c>
      <c r="P434" s="43">
        <v>9</v>
      </c>
      <c r="Q434" s="43">
        <v>0</v>
      </c>
      <c r="R434" s="43">
        <v>0</v>
      </c>
      <c r="S434" s="43">
        <v>0</v>
      </c>
      <c r="T434" s="43">
        <v>0</v>
      </c>
      <c r="U434" s="43">
        <v>0</v>
      </c>
      <c r="V434" s="43">
        <v>3</v>
      </c>
      <c r="W434" s="43">
        <v>0</v>
      </c>
      <c r="X434" s="43">
        <v>0</v>
      </c>
      <c r="Y434" s="43">
        <v>2</v>
      </c>
      <c r="Z434" s="43">
        <v>0</v>
      </c>
      <c r="AA434" s="43">
        <v>0</v>
      </c>
      <c r="AB434" s="43">
        <v>3</v>
      </c>
      <c r="AC434" s="43">
        <v>2</v>
      </c>
      <c r="AD434" s="43">
        <v>1</v>
      </c>
      <c r="AE434" s="43">
        <v>2</v>
      </c>
      <c r="AF434" s="43">
        <v>0</v>
      </c>
      <c r="AG434" s="43">
        <v>0</v>
      </c>
      <c r="AH434" s="43">
        <v>1</v>
      </c>
      <c r="AI434" s="43">
        <v>0</v>
      </c>
      <c r="AJ434" s="43">
        <v>0</v>
      </c>
      <c r="AK434" s="43">
        <v>0</v>
      </c>
      <c r="AL434" s="43">
        <v>0</v>
      </c>
      <c r="AM434" s="43">
        <v>0</v>
      </c>
      <c r="AN434" s="43">
        <v>0</v>
      </c>
    </row>
    <row r="435" spans="1:40" x14ac:dyDescent="0.2">
      <c r="A435">
        <v>424</v>
      </c>
      <c r="B435" s="97">
        <v>0.29375000000000001</v>
      </c>
      <c r="C435">
        <f t="shared" ca="1" si="18"/>
        <v>1</v>
      </c>
      <c r="D435">
        <f t="shared" si="19"/>
        <v>28</v>
      </c>
      <c r="E435">
        <f>IF(appliances!$D$46="YES",light_sim_data!B435,0)</f>
        <v>0</v>
      </c>
      <c r="F435">
        <f t="shared" si="20"/>
        <v>28</v>
      </c>
      <c r="H435" s="43">
        <v>0</v>
      </c>
      <c r="I435" s="43">
        <v>0</v>
      </c>
      <c r="J435" s="43">
        <v>0</v>
      </c>
      <c r="K435" s="43">
        <v>0</v>
      </c>
      <c r="L435" s="43">
        <v>0</v>
      </c>
      <c r="M435" s="43">
        <v>2</v>
      </c>
      <c r="N435" s="43">
        <v>2</v>
      </c>
      <c r="O435" s="43">
        <v>1</v>
      </c>
      <c r="P435" s="43">
        <v>9</v>
      </c>
      <c r="Q435" s="43">
        <v>0</v>
      </c>
      <c r="R435" s="43">
        <v>0</v>
      </c>
      <c r="S435" s="43">
        <v>0</v>
      </c>
      <c r="T435" s="43">
        <v>0</v>
      </c>
      <c r="U435" s="43">
        <v>0</v>
      </c>
      <c r="V435" s="43">
        <v>3</v>
      </c>
      <c r="W435" s="43">
        <v>0</v>
      </c>
      <c r="X435" s="43">
        <v>0</v>
      </c>
      <c r="Y435" s="43">
        <v>2</v>
      </c>
      <c r="Z435" s="43">
        <v>0</v>
      </c>
      <c r="AA435" s="43">
        <v>0</v>
      </c>
      <c r="AB435" s="43">
        <v>3</v>
      </c>
      <c r="AC435" s="43">
        <v>2</v>
      </c>
      <c r="AD435" s="43">
        <v>1</v>
      </c>
      <c r="AE435" s="43">
        <v>2</v>
      </c>
      <c r="AF435" s="43">
        <v>0</v>
      </c>
      <c r="AG435" s="43">
        <v>0</v>
      </c>
      <c r="AH435" s="43">
        <v>1</v>
      </c>
      <c r="AI435" s="43">
        <v>0</v>
      </c>
      <c r="AJ435" s="43">
        <v>0</v>
      </c>
      <c r="AK435" s="43">
        <v>0</v>
      </c>
      <c r="AL435" s="43">
        <v>0</v>
      </c>
      <c r="AM435" s="43">
        <v>0</v>
      </c>
      <c r="AN435" s="43">
        <v>0</v>
      </c>
    </row>
    <row r="436" spans="1:40" x14ac:dyDescent="0.2">
      <c r="A436">
        <v>425</v>
      </c>
      <c r="B436" s="97">
        <v>0.29444444444444401</v>
      </c>
      <c r="C436">
        <f t="shared" ca="1" si="18"/>
        <v>1</v>
      </c>
      <c r="D436">
        <f t="shared" si="19"/>
        <v>28</v>
      </c>
      <c r="E436">
        <f>IF(appliances!$D$46="YES",light_sim_data!B436,0)</f>
        <v>0</v>
      </c>
      <c r="F436">
        <f t="shared" si="20"/>
        <v>28</v>
      </c>
      <c r="H436" s="43">
        <v>0</v>
      </c>
      <c r="I436" s="43">
        <v>0</v>
      </c>
      <c r="J436" s="43">
        <v>0</v>
      </c>
      <c r="K436" s="43">
        <v>0</v>
      </c>
      <c r="L436" s="43">
        <v>0</v>
      </c>
      <c r="M436" s="43">
        <v>2</v>
      </c>
      <c r="N436" s="43">
        <v>2</v>
      </c>
      <c r="O436" s="43">
        <v>1</v>
      </c>
      <c r="P436" s="43">
        <v>9</v>
      </c>
      <c r="Q436" s="43">
        <v>0</v>
      </c>
      <c r="R436" s="43">
        <v>0</v>
      </c>
      <c r="S436" s="43">
        <v>0</v>
      </c>
      <c r="T436" s="43">
        <v>0</v>
      </c>
      <c r="U436" s="43">
        <v>0</v>
      </c>
      <c r="V436" s="43">
        <v>3</v>
      </c>
      <c r="W436" s="43">
        <v>0</v>
      </c>
      <c r="X436" s="43">
        <v>0</v>
      </c>
      <c r="Y436" s="43">
        <v>2</v>
      </c>
      <c r="Z436" s="43">
        <v>0</v>
      </c>
      <c r="AA436" s="43">
        <v>0</v>
      </c>
      <c r="AB436" s="43">
        <v>3</v>
      </c>
      <c r="AC436" s="43">
        <v>2</v>
      </c>
      <c r="AD436" s="43">
        <v>1</v>
      </c>
      <c r="AE436" s="43">
        <v>2</v>
      </c>
      <c r="AF436" s="43">
        <v>0</v>
      </c>
      <c r="AG436" s="43">
        <v>0</v>
      </c>
      <c r="AH436" s="43">
        <v>1</v>
      </c>
      <c r="AI436" s="43">
        <v>0</v>
      </c>
      <c r="AJ436" s="43">
        <v>0</v>
      </c>
      <c r="AK436" s="43">
        <v>0</v>
      </c>
      <c r="AL436" s="43">
        <v>0</v>
      </c>
      <c r="AM436" s="43">
        <v>0</v>
      </c>
      <c r="AN436" s="43">
        <v>0</v>
      </c>
    </row>
    <row r="437" spans="1:40" x14ac:dyDescent="0.2">
      <c r="A437">
        <v>426</v>
      </c>
      <c r="B437" s="97">
        <v>0.29513888888888901</v>
      </c>
      <c r="C437">
        <f t="shared" ca="1" si="18"/>
        <v>1</v>
      </c>
      <c r="D437">
        <f t="shared" si="19"/>
        <v>28</v>
      </c>
      <c r="E437">
        <f>IF(appliances!$D$46="YES",light_sim_data!B437,0)</f>
        <v>0</v>
      </c>
      <c r="F437">
        <f t="shared" si="20"/>
        <v>28</v>
      </c>
      <c r="H437" s="43">
        <v>0</v>
      </c>
      <c r="I437" s="43">
        <v>0</v>
      </c>
      <c r="J437" s="43">
        <v>0</v>
      </c>
      <c r="K437" s="43">
        <v>0</v>
      </c>
      <c r="L437" s="43">
        <v>0</v>
      </c>
      <c r="M437" s="43">
        <v>2</v>
      </c>
      <c r="N437" s="43">
        <v>2</v>
      </c>
      <c r="O437" s="43">
        <v>1</v>
      </c>
      <c r="P437" s="43">
        <v>9</v>
      </c>
      <c r="Q437" s="43">
        <v>0</v>
      </c>
      <c r="R437" s="43">
        <v>0</v>
      </c>
      <c r="S437" s="43">
        <v>0</v>
      </c>
      <c r="T437" s="43">
        <v>0</v>
      </c>
      <c r="U437" s="43">
        <v>0</v>
      </c>
      <c r="V437" s="43">
        <v>3</v>
      </c>
      <c r="W437" s="43">
        <v>0</v>
      </c>
      <c r="X437" s="43">
        <v>0</v>
      </c>
      <c r="Y437" s="43">
        <v>2</v>
      </c>
      <c r="Z437" s="43">
        <v>0</v>
      </c>
      <c r="AA437" s="43">
        <v>0</v>
      </c>
      <c r="AB437" s="43">
        <v>3</v>
      </c>
      <c r="AC437" s="43">
        <v>2</v>
      </c>
      <c r="AD437" s="43">
        <v>1</v>
      </c>
      <c r="AE437" s="43">
        <v>2</v>
      </c>
      <c r="AF437" s="43">
        <v>0</v>
      </c>
      <c r="AG437" s="43">
        <v>0</v>
      </c>
      <c r="AH437" s="43">
        <v>1</v>
      </c>
      <c r="AI437" s="43">
        <v>0</v>
      </c>
      <c r="AJ437" s="43">
        <v>0</v>
      </c>
      <c r="AK437" s="43">
        <v>0</v>
      </c>
      <c r="AL437" s="43">
        <v>0</v>
      </c>
      <c r="AM437" s="43">
        <v>0</v>
      </c>
      <c r="AN437" s="43">
        <v>0</v>
      </c>
    </row>
    <row r="438" spans="1:40" x14ac:dyDescent="0.2">
      <c r="A438">
        <v>427</v>
      </c>
      <c r="B438" s="97">
        <v>0.295833333333333</v>
      </c>
      <c r="C438">
        <f t="shared" ca="1" si="18"/>
        <v>1</v>
      </c>
      <c r="D438">
        <f t="shared" si="19"/>
        <v>28</v>
      </c>
      <c r="E438">
        <f>IF(appliances!$D$46="YES",light_sim_data!B438,0)</f>
        <v>0</v>
      </c>
      <c r="F438">
        <f t="shared" si="20"/>
        <v>28</v>
      </c>
      <c r="H438" s="43">
        <v>0</v>
      </c>
      <c r="I438" s="43">
        <v>0</v>
      </c>
      <c r="J438" s="43">
        <v>0</v>
      </c>
      <c r="K438" s="43">
        <v>0</v>
      </c>
      <c r="L438" s="43">
        <v>0</v>
      </c>
      <c r="M438" s="43">
        <v>2</v>
      </c>
      <c r="N438" s="43">
        <v>2</v>
      </c>
      <c r="O438" s="43">
        <v>1</v>
      </c>
      <c r="P438" s="43">
        <v>9</v>
      </c>
      <c r="Q438" s="43">
        <v>0</v>
      </c>
      <c r="R438" s="43">
        <v>0</v>
      </c>
      <c r="S438" s="43">
        <v>0</v>
      </c>
      <c r="T438" s="43">
        <v>0</v>
      </c>
      <c r="U438" s="43">
        <v>0</v>
      </c>
      <c r="V438" s="43">
        <v>3</v>
      </c>
      <c r="W438" s="43">
        <v>0</v>
      </c>
      <c r="X438" s="43">
        <v>0</v>
      </c>
      <c r="Y438" s="43">
        <v>2</v>
      </c>
      <c r="Z438" s="43">
        <v>0</v>
      </c>
      <c r="AA438" s="43">
        <v>0</v>
      </c>
      <c r="AB438" s="43">
        <v>3</v>
      </c>
      <c r="AC438" s="43">
        <v>2</v>
      </c>
      <c r="AD438" s="43">
        <v>1</v>
      </c>
      <c r="AE438" s="43">
        <v>2</v>
      </c>
      <c r="AF438" s="43">
        <v>0</v>
      </c>
      <c r="AG438" s="43">
        <v>0</v>
      </c>
      <c r="AH438" s="43">
        <v>1</v>
      </c>
      <c r="AI438" s="43">
        <v>0</v>
      </c>
      <c r="AJ438" s="43">
        <v>0</v>
      </c>
      <c r="AK438" s="43">
        <v>0</v>
      </c>
      <c r="AL438" s="43">
        <v>0</v>
      </c>
      <c r="AM438" s="43">
        <v>0</v>
      </c>
      <c r="AN438" s="43">
        <v>0</v>
      </c>
    </row>
    <row r="439" spans="1:40" x14ac:dyDescent="0.2">
      <c r="A439">
        <v>428</v>
      </c>
      <c r="B439" s="97">
        <v>0.296527777777778</v>
      </c>
      <c r="C439">
        <f t="shared" ca="1" si="18"/>
        <v>1</v>
      </c>
      <c r="D439">
        <f t="shared" si="19"/>
        <v>28</v>
      </c>
      <c r="E439">
        <f>IF(appliances!$D$46="YES",light_sim_data!B439,0)</f>
        <v>0</v>
      </c>
      <c r="F439">
        <f t="shared" si="20"/>
        <v>28</v>
      </c>
      <c r="H439" s="43">
        <v>0</v>
      </c>
      <c r="I439" s="43">
        <v>0</v>
      </c>
      <c r="J439" s="43">
        <v>0</v>
      </c>
      <c r="K439" s="43">
        <v>0</v>
      </c>
      <c r="L439" s="43">
        <v>0</v>
      </c>
      <c r="M439" s="43">
        <v>2</v>
      </c>
      <c r="N439" s="43">
        <v>2</v>
      </c>
      <c r="O439" s="43">
        <v>1</v>
      </c>
      <c r="P439" s="43">
        <v>9</v>
      </c>
      <c r="Q439" s="43">
        <v>0</v>
      </c>
      <c r="R439" s="43">
        <v>0</v>
      </c>
      <c r="S439" s="43">
        <v>0</v>
      </c>
      <c r="T439" s="43">
        <v>0</v>
      </c>
      <c r="U439" s="43">
        <v>0</v>
      </c>
      <c r="V439" s="43">
        <v>3</v>
      </c>
      <c r="W439" s="43">
        <v>0</v>
      </c>
      <c r="X439" s="43">
        <v>0</v>
      </c>
      <c r="Y439" s="43">
        <v>2</v>
      </c>
      <c r="Z439" s="43">
        <v>0</v>
      </c>
      <c r="AA439" s="43">
        <v>0</v>
      </c>
      <c r="AB439" s="43">
        <v>3</v>
      </c>
      <c r="AC439" s="43">
        <v>2</v>
      </c>
      <c r="AD439" s="43">
        <v>1</v>
      </c>
      <c r="AE439" s="43">
        <v>2</v>
      </c>
      <c r="AF439" s="43">
        <v>0</v>
      </c>
      <c r="AG439" s="43">
        <v>0</v>
      </c>
      <c r="AH439" s="43">
        <v>1</v>
      </c>
      <c r="AI439" s="43">
        <v>0</v>
      </c>
      <c r="AJ439" s="43">
        <v>0</v>
      </c>
      <c r="AK439" s="43">
        <v>0</v>
      </c>
      <c r="AL439" s="43">
        <v>0</v>
      </c>
      <c r="AM439" s="43">
        <v>0</v>
      </c>
      <c r="AN439" s="43">
        <v>0</v>
      </c>
    </row>
    <row r="440" spans="1:40" x14ac:dyDescent="0.2">
      <c r="A440">
        <v>429</v>
      </c>
      <c r="B440" s="97">
        <v>0.297222222222222</v>
      </c>
      <c r="C440">
        <f t="shared" ca="1" si="18"/>
        <v>1</v>
      </c>
      <c r="D440">
        <f t="shared" si="19"/>
        <v>28</v>
      </c>
      <c r="E440">
        <f>IF(appliances!$D$46="YES",light_sim_data!B440,0)</f>
        <v>0</v>
      </c>
      <c r="F440">
        <f t="shared" si="20"/>
        <v>28</v>
      </c>
      <c r="H440" s="43">
        <v>0</v>
      </c>
      <c r="I440" s="43">
        <v>0</v>
      </c>
      <c r="J440" s="43">
        <v>0</v>
      </c>
      <c r="K440" s="43">
        <v>0</v>
      </c>
      <c r="L440" s="43">
        <v>0</v>
      </c>
      <c r="M440" s="43">
        <v>2</v>
      </c>
      <c r="N440" s="43">
        <v>2</v>
      </c>
      <c r="O440" s="43">
        <v>1</v>
      </c>
      <c r="P440" s="43">
        <v>9</v>
      </c>
      <c r="Q440" s="43">
        <v>0</v>
      </c>
      <c r="R440" s="43">
        <v>0</v>
      </c>
      <c r="S440" s="43">
        <v>0</v>
      </c>
      <c r="T440" s="43">
        <v>0</v>
      </c>
      <c r="U440" s="43">
        <v>0</v>
      </c>
      <c r="V440" s="43">
        <v>3</v>
      </c>
      <c r="W440" s="43">
        <v>0</v>
      </c>
      <c r="X440" s="43">
        <v>0</v>
      </c>
      <c r="Y440" s="43">
        <v>2</v>
      </c>
      <c r="Z440" s="43">
        <v>0</v>
      </c>
      <c r="AA440" s="43">
        <v>0</v>
      </c>
      <c r="AB440" s="43">
        <v>3</v>
      </c>
      <c r="AC440" s="43">
        <v>2</v>
      </c>
      <c r="AD440" s="43">
        <v>1</v>
      </c>
      <c r="AE440" s="43">
        <v>2</v>
      </c>
      <c r="AF440" s="43">
        <v>0</v>
      </c>
      <c r="AG440" s="43">
        <v>0</v>
      </c>
      <c r="AH440" s="43">
        <v>1</v>
      </c>
      <c r="AI440" s="43">
        <v>0</v>
      </c>
      <c r="AJ440" s="43">
        <v>0</v>
      </c>
      <c r="AK440" s="43">
        <v>0</v>
      </c>
      <c r="AL440" s="43">
        <v>0</v>
      </c>
      <c r="AM440" s="43">
        <v>0</v>
      </c>
      <c r="AN440" s="43">
        <v>0</v>
      </c>
    </row>
    <row r="441" spans="1:40" x14ac:dyDescent="0.2">
      <c r="A441">
        <v>430</v>
      </c>
      <c r="B441" s="97">
        <v>0.297916666666667</v>
      </c>
      <c r="C441">
        <f t="shared" ca="1" si="18"/>
        <v>1</v>
      </c>
      <c r="D441">
        <f t="shared" si="19"/>
        <v>28</v>
      </c>
      <c r="E441">
        <f>IF(appliances!$D$46="YES",light_sim_data!B441,0)</f>
        <v>0</v>
      </c>
      <c r="F441">
        <f t="shared" si="20"/>
        <v>28</v>
      </c>
      <c r="H441" s="43">
        <v>0</v>
      </c>
      <c r="I441" s="43">
        <v>0</v>
      </c>
      <c r="J441" s="43">
        <v>0</v>
      </c>
      <c r="K441" s="43">
        <v>0</v>
      </c>
      <c r="L441" s="43">
        <v>0</v>
      </c>
      <c r="M441" s="43">
        <v>2</v>
      </c>
      <c r="N441" s="43">
        <v>2</v>
      </c>
      <c r="O441" s="43">
        <v>1</v>
      </c>
      <c r="P441" s="43">
        <v>9</v>
      </c>
      <c r="Q441" s="43">
        <v>0</v>
      </c>
      <c r="R441" s="43">
        <v>0</v>
      </c>
      <c r="S441" s="43">
        <v>0</v>
      </c>
      <c r="T441" s="43">
        <v>0</v>
      </c>
      <c r="U441" s="43">
        <v>0</v>
      </c>
      <c r="V441" s="43">
        <v>3</v>
      </c>
      <c r="W441" s="43">
        <v>0</v>
      </c>
      <c r="X441" s="43">
        <v>0</v>
      </c>
      <c r="Y441" s="43">
        <v>2</v>
      </c>
      <c r="Z441" s="43">
        <v>0</v>
      </c>
      <c r="AA441" s="43">
        <v>0</v>
      </c>
      <c r="AB441" s="43">
        <v>3</v>
      </c>
      <c r="AC441" s="43">
        <v>2</v>
      </c>
      <c r="AD441" s="43">
        <v>1</v>
      </c>
      <c r="AE441" s="43">
        <v>2</v>
      </c>
      <c r="AF441" s="43">
        <v>0</v>
      </c>
      <c r="AG441" s="43">
        <v>0</v>
      </c>
      <c r="AH441" s="43">
        <v>1</v>
      </c>
      <c r="AI441" s="43">
        <v>0</v>
      </c>
      <c r="AJ441" s="43">
        <v>0</v>
      </c>
      <c r="AK441" s="43">
        <v>0</v>
      </c>
      <c r="AL441" s="43">
        <v>0</v>
      </c>
      <c r="AM441" s="43">
        <v>0</v>
      </c>
      <c r="AN441" s="43">
        <v>0</v>
      </c>
    </row>
    <row r="442" spans="1:40" x14ac:dyDescent="0.2">
      <c r="A442">
        <v>431</v>
      </c>
      <c r="B442" s="97">
        <v>0.29861111111111099</v>
      </c>
      <c r="C442">
        <f t="shared" ca="1" si="18"/>
        <v>1</v>
      </c>
      <c r="D442">
        <f t="shared" si="19"/>
        <v>28</v>
      </c>
      <c r="E442">
        <f>IF(appliances!$D$46="YES",light_sim_data!B442,0)</f>
        <v>0</v>
      </c>
      <c r="F442">
        <f t="shared" si="20"/>
        <v>28</v>
      </c>
      <c r="H442" s="43">
        <v>0</v>
      </c>
      <c r="I442" s="43">
        <v>0</v>
      </c>
      <c r="J442" s="43">
        <v>0</v>
      </c>
      <c r="K442" s="43">
        <v>0</v>
      </c>
      <c r="L442" s="43">
        <v>0</v>
      </c>
      <c r="M442" s="43">
        <v>2</v>
      </c>
      <c r="N442" s="43">
        <v>2</v>
      </c>
      <c r="O442" s="43">
        <v>1</v>
      </c>
      <c r="P442" s="43">
        <v>9</v>
      </c>
      <c r="Q442" s="43">
        <v>0</v>
      </c>
      <c r="R442" s="43">
        <v>0</v>
      </c>
      <c r="S442" s="43">
        <v>0</v>
      </c>
      <c r="T442" s="43">
        <v>0</v>
      </c>
      <c r="U442" s="43">
        <v>0</v>
      </c>
      <c r="V442" s="43">
        <v>3</v>
      </c>
      <c r="W442" s="43">
        <v>0</v>
      </c>
      <c r="X442" s="43">
        <v>0</v>
      </c>
      <c r="Y442" s="43">
        <v>2</v>
      </c>
      <c r="Z442" s="43">
        <v>0</v>
      </c>
      <c r="AA442" s="43">
        <v>0</v>
      </c>
      <c r="AB442" s="43">
        <v>3</v>
      </c>
      <c r="AC442" s="43">
        <v>2</v>
      </c>
      <c r="AD442" s="43">
        <v>1</v>
      </c>
      <c r="AE442" s="43">
        <v>2</v>
      </c>
      <c r="AF442" s="43">
        <v>0</v>
      </c>
      <c r="AG442" s="43">
        <v>0</v>
      </c>
      <c r="AH442" s="43">
        <v>1</v>
      </c>
      <c r="AI442" s="43">
        <v>0</v>
      </c>
      <c r="AJ442" s="43">
        <v>0</v>
      </c>
      <c r="AK442" s="43">
        <v>0</v>
      </c>
      <c r="AL442" s="43">
        <v>0</v>
      </c>
      <c r="AM442" s="43">
        <v>0</v>
      </c>
      <c r="AN442" s="43">
        <v>0</v>
      </c>
    </row>
    <row r="443" spans="1:40" x14ac:dyDescent="0.2">
      <c r="A443">
        <v>432</v>
      </c>
      <c r="B443" s="97">
        <v>0.29930555555555599</v>
      </c>
      <c r="C443">
        <f t="shared" ca="1" si="18"/>
        <v>1</v>
      </c>
      <c r="D443">
        <f t="shared" si="19"/>
        <v>28</v>
      </c>
      <c r="E443">
        <f>IF(appliances!$D$46="YES",light_sim_data!B443,0)</f>
        <v>0</v>
      </c>
      <c r="F443">
        <f t="shared" si="20"/>
        <v>28</v>
      </c>
      <c r="H443" s="43">
        <v>0</v>
      </c>
      <c r="I443" s="43">
        <v>0</v>
      </c>
      <c r="J443" s="43">
        <v>0</v>
      </c>
      <c r="K443" s="43">
        <v>0</v>
      </c>
      <c r="L443" s="43">
        <v>0</v>
      </c>
      <c r="M443" s="43">
        <v>2</v>
      </c>
      <c r="N443" s="43">
        <v>2</v>
      </c>
      <c r="O443" s="43">
        <v>1</v>
      </c>
      <c r="P443" s="43">
        <v>9</v>
      </c>
      <c r="Q443" s="43">
        <v>0</v>
      </c>
      <c r="R443" s="43">
        <v>0</v>
      </c>
      <c r="S443" s="43">
        <v>0</v>
      </c>
      <c r="T443" s="43">
        <v>0</v>
      </c>
      <c r="U443" s="43">
        <v>0</v>
      </c>
      <c r="V443" s="43">
        <v>3</v>
      </c>
      <c r="W443" s="43">
        <v>0</v>
      </c>
      <c r="X443" s="43">
        <v>0</v>
      </c>
      <c r="Y443" s="43">
        <v>2</v>
      </c>
      <c r="Z443" s="43">
        <v>0</v>
      </c>
      <c r="AA443" s="43">
        <v>0</v>
      </c>
      <c r="AB443" s="43">
        <v>3</v>
      </c>
      <c r="AC443" s="43">
        <v>2</v>
      </c>
      <c r="AD443" s="43">
        <v>1</v>
      </c>
      <c r="AE443" s="43">
        <v>2</v>
      </c>
      <c r="AF443" s="43">
        <v>0</v>
      </c>
      <c r="AG443" s="43">
        <v>0</v>
      </c>
      <c r="AH443" s="43">
        <v>1</v>
      </c>
      <c r="AI443" s="43">
        <v>0</v>
      </c>
      <c r="AJ443" s="43">
        <v>0</v>
      </c>
      <c r="AK443" s="43">
        <v>0</v>
      </c>
      <c r="AL443" s="43">
        <v>0</v>
      </c>
      <c r="AM443" s="43">
        <v>0</v>
      </c>
      <c r="AN443" s="43">
        <v>0</v>
      </c>
    </row>
    <row r="444" spans="1:40" x14ac:dyDescent="0.2">
      <c r="A444">
        <v>433</v>
      </c>
      <c r="B444" s="97">
        <v>0.3</v>
      </c>
      <c r="C444">
        <f t="shared" ca="1" si="18"/>
        <v>1</v>
      </c>
      <c r="D444">
        <f t="shared" si="19"/>
        <v>28</v>
      </c>
      <c r="E444">
        <f>IF(appliances!$D$46="YES",light_sim_data!B444,0)</f>
        <v>0</v>
      </c>
      <c r="F444">
        <f t="shared" si="20"/>
        <v>28</v>
      </c>
      <c r="H444" s="43">
        <v>0</v>
      </c>
      <c r="I444" s="43">
        <v>0</v>
      </c>
      <c r="J444" s="43">
        <v>0</v>
      </c>
      <c r="K444" s="43">
        <v>0</v>
      </c>
      <c r="L444" s="43">
        <v>0</v>
      </c>
      <c r="M444" s="43">
        <v>2</v>
      </c>
      <c r="N444" s="43">
        <v>2</v>
      </c>
      <c r="O444" s="43">
        <v>1</v>
      </c>
      <c r="P444" s="43">
        <v>9</v>
      </c>
      <c r="Q444" s="43">
        <v>0</v>
      </c>
      <c r="R444" s="43">
        <v>0</v>
      </c>
      <c r="S444" s="43">
        <v>0</v>
      </c>
      <c r="T444" s="43">
        <v>0</v>
      </c>
      <c r="U444" s="43">
        <v>0</v>
      </c>
      <c r="V444" s="43">
        <v>3</v>
      </c>
      <c r="W444" s="43">
        <v>0</v>
      </c>
      <c r="X444" s="43">
        <v>0</v>
      </c>
      <c r="Y444" s="43">
        <v>2</v>
      </c>
      <c r="Z444" s="43">
        <v>0</v>
      </c>
      <c r="AA444" s="43">
        <v>0</v>
      </c>
      <c r="AB444" s="43">
        <v>3</v>
      </c>
      <c r="AC444" s="43">
        <v>2</v>
      </c>
      <c r="AD444" s="43">
        <v>1</v>
      </c>
      <c r="AE444" s="43">
        <v>2</v>
      </c>
      <c r="AF444" s="43">
        <v>0</v>
      </c>
      <c r="AG444" s="43">
        <v>0</v>
      </c>
      <c r="AH444" s="43">
        <v>1</v>
      </c>
      <c r="AI444" s="43">
        <v>0</v>
      </c>
      <c r="AJ444" s="43">
        <v>0</v>
      </c>
      <c r="AK444" s="43">
        <v>0</v>
      </c>
      <c r="AL444" s="43">
        <v>0</v>
      </c>
      <c r="AM444" s="43">
        <v>0</v>
      </c>
      <c r="AN444" s="43">
        <v>0</v>
      </c>
    </row>
    <row r="445" spans="1:40" x14ac:dyDescent="0.2">
      <c r="A445">
        <v>434</v>
      </c>
      <c r="B445" s="97">
        <v>0.30069444444444399</v>
      </c>
      <c r="C445">
        <f t="shared" ca="1" si="18"/>
        <v>1</v>
      </c>
      <c r="D445">
        <f t="shared" si="19"/>
        <v>28</v>
      </c>
      <c r="E445">
        <f>IF(appliances!$D$46="YES",light_sim_data!B445,0)</f>
        <v>0</v>
      </c>
      <c r="F445">
        <f t="shared" si="20"/>
        <v>28</v>
      </c>
      <c r="H445" s="43">
        <v>0</v>
      </c>
      <c r="I445" s="43">
        <v>0</v>
      </c>
      <c r="J445" s="43">
        <v>0</v>
      </c>
      <c r="K445" s="43">
        <v>0</v>
      </c>
      <c r="L445" s="43">
        <v>0</v>
      </c>
      <c r="M445" s="43">
        <v>2</v>
      </c>
      <c r="N445" s="43">
        <v>2</v>
      </c>
      <c r="O445" s="43">
        <v>1</v>
      </c>
      <c r="P445" s="43">
        <v>9</v>
      </c>
      <c r="Q445" s="43">
        <v>0</v>
      </c>
      <c r="R445" s="43">
        <v>0</v>
      </c>
      <c r="S445" s="43">
        <v>0</v>
      </c>
      <c r="T445" s="43">
        <v>0</v>
      </c>
      <c r="U445" s="43">
        <v>0</v>
      </c>
      <c r="V445" s="43">
        <v>3</v>
      </c>
      <c r="W445" s="43">
        <v>0</v>
      </c>
      <c r="X445" s="43">
        <v>0</v>
      </c>
      <c r="Y445" s="43">
        <v>2</v>
      </c>
      <c r="Z445" s="43">
        <v>0</v>
      </c>
      <c r="AA445" s="43">
        <v>0</v>
      </c>
      <c r="AB445" s="43">
        <v>3</v>
      </c>
      <c r="AC445" s="43">
        <v>2</v>
      </c>
      <c r="AD445" s="43">
        <v>1</v>
      </c>
      <c r="AE445" s="43">
        <v>2</v>
      </c>
      <c r="AF445" s="43">
        <v>0</v>
      </c>
      <c r="AG445" s="43">
        <v>0</v>
      </c>
      <c r="AH445" s="43">
        <v>1</v>
      </c>
      <c r="AI445" s="43">
        <v>0</v>
      </c>
      <c r="AJ445" s="43">
        <v>0</v>
      </c>
      <c r="AK445" s="43">
        <v>0</v>
      </c>
      <c r="AL445" s="43">
        <v>0</v>
      </c>
      <c r="AM445" s="43">
        <v>0</v>
      </c>
      <c r="AN445" s="43">
        <v>0</v>
      </c>
    </row>
    <row r="446" spans="1:40" x14ac:dyDescent="0.2">
      <c r="A446">
        <v>435</v>
      </c>
      <c r="B446" s="97">
        <v>0.30138888888888898</v>
      </c>
      <c r="C446">
        <f t="shared" ca="1" si="18"/>
        <v>1</v>
      </c>
      <c r="D446">
        <f t="shared" si="19"/>
        <v>28</v>
      </c>
      <c r="E446">
        <f>IF(appliances!$D$46="YES",light_sim_data!B446,0)</f>
        <v>0</v>
      </c>
      <c r="F446">
        <f t="shared" si="20"/>
        <v>28</v>
      </c>
      <c r="H446" s="43">
        <v>0</v>
      </c>
      <c r="I446" s="43">
        <v>0</v>
      </c>
      <c r="J446" s="43">
        <v>0</v>
      </c>
      <c r="K446" s="43">
        <v>0</v>
      </c>
      <c r="L446" s="43">
        <v>0</v>
      </c>
      <c r="M446" s="43">
        <v>2</v>
      </c>
      <c r="N446" s="43">
        <v>2</v>
      </c>
      <c r="O446" s="43">
        <v>1</v>
      </c>
      <c r="P446" s="43">
        <v>9</v>
      </c>
      <c r="Q446" s="43">
        <v>0</v>
      </c>
      <c r="R446" s="43">
        <v>0</v>
      </c>
      <c r="S446" s="43">
        <v>0</v>
      </c>
      <c r="T446" s="43">
        <v>0</v>
      </c>
      <c r="U446" s="43">
        <v>0</v>
      </c>
      <c r="V446" s="43">
        <v>3</v>
      </c>
      <c r="W446" s="43">
        <v>0</v>
      </c>
      <c r="X446" s="43">
        <v>0</v>
      </c>
      <c r="Y446" s="43">
        <v>2</v>
      </c>
      <c r="Z446" s="43">
        <v>0</v>
      </c>
      <c r="AA446" s="43">
        <v>0</v>
      </c>
      <c r="AB446" s="43">
        <v>3</v>
      </c>
      <c r="AC446" s="43">
        <v>2</v>
      </c>
      <c r="AD446" s="43">
        <v>1</v>
      </c>
      <c r="AE446" s="43">
        <v>2</v>
      </c>
      <c r="AF446" s="43">
        <v>0</v>
      </c>
      <c r="AG446" s="43">
        <v>0</v>
      </c>
      <c r="AH446" s="43">
        <v>1</v>
      </c>
      <c r="AI446" s="43">
        <v>0</v>
      </c>
      <c r="AJ446" s="43">
        <v>0</v>
      </c>
      <c r="AK446" s="43">
        <v>0</v>
      </c>
      <c r="AL446" s="43">
        <v>0</v>
      </c>
      <c r="AM446" s="43">
        <v>0</v>
      </c>
      <c r="AN446" s="43">
        <v>0</v>
      </c>
    </row>
    <row r="447" spans="1:40" x14ac:dyDescent="0.2">
      <c r="A447">
        <v>436</v>
      </c>
      <c r="B447" s="97">
        <v>0.30208333333333298</v>
      </c>
      <c r="C447">
        <f t="shared" ca="1" si="18"/>
        <v>1</v>
      </c>
      <c r="D447">
        <f t="shared" si="19"/>
        <v>28</v>
      </c>
      <c r="E447">
        <f>IF(appliances!$D$46="YES",light_sim_data!B447,0)</f>
        <v>0</v>
      </c>
      <c r="F447">
        <f t="shared" si="20"/>
        <v>28</v>
      </c>
      <c r="H447" s="43">
        <v>0</v>
      </c>
      <c r="I447" s="43">
        <v>0</v>
      </c>
      <c r="J447" s="43">
        <v>0</v>
      </c>
      <c r="K447" s="43">
        <v>0</v>
      </c>
      <c r="L447" s="43">
        <v>0</v>
      </c>
      <c r="M447" s="43">
        <v>2</v>
      </c>
      <c r="N447" s="43">
        <v>2</v>
      </c>
      <c r="O447" s="43">
        <v>1</v>
      </c>
      <c r="P447" s="43">
        <v>9</v>
      </c>
      <c r="Q447" s="43">
        <v>0</v>
      </c>
      <c r="R447" s="43">
        <v>0</v>
      </c>
      <c r="S447" s="43">
        <v>0</v>
      </c>
      <c r="T447" s="43">
        <v>0</v>
      </c>
      <c r="U447" s="43">
        <v>0</v>
      </c>
      <c r="V447" s="43">
        <v>3</v>
      </c>
      <c r="W447" s="43">
        <v>0</v>
      </c>
      <c r="X447" s="43">
        <v>0</v>
      </c>
      <c r="Y447" s="43">
        <v>2</v>
      </c>
      <c r="Z447" s="43">
        <v>0</v>
      </c>
      <c r="AA447" s="43">
        <v>0</v>
      </c>
      <c r="AB447" s="43">
        <v>3</v>
      </c>
      <c r="AC447" s="43">
        <v>2</v>
      </c>
      <c r="AD447" s="43">
        <v>1</v>
      </c>
      <c r="AE447" s="43">
        <v>2</v>
      </c>
      <c r="AF447" s="43">
        <v>0</v>
      </c>
      <c r="AG447" s="43">
        <v>0</v>
      </c>
      <c r="AH447" s="43">
        <v>1</v>
      </c>
      <c r="AI447" s="43">
        <v>0</v>
      </c>
      <c r="AJ447" s="43">
        <v>0</v>
      </c>
      <c r="AK447" s="43">
        <v>0</v>
      </c>
      <c r="AL447" s="43">
        <v>0</v>
      </c>
      <c r="AM447" s="43">
        <v>0</v>
      </c>
      <c r="AN447" s="43">
        <v>0</v>
      </c>
    </row>
    <row r="448" spans="1:40" x14ac:dyDescent="0.2">
      <c r="A448">
        <v>437</v>
      </c>
      <c r="B448" s="97">
        <v>0.30277777777777798</v>
      </c>
      <c r="C448">
        <f t="shared" ca="1" si="18"/>
        <v>1</v>
      </c>
      <c r="D448">
        <f t="shared" si="19"/>
        <v>28</v>
      </c>
      <c r="E448">
        <f>IF(appliances!$D$46="YES",light_sim_data!B448,0)</f>
        <v>0</v>
      </c>
      <c r="F448">
        <f t="shared" si="20"/>
        <v>28</v>
      </c>
      <c r="H448" s="43">
        <v>0</v>
      </c>
      <c r="I448" s="43">
        <v>0</v>
      </c>
      <c r="J448" s="43">
        <v>0</v>
      </c>
      <c r="K448" s="43">
        <v>0</v>
      </c>
      <c r="L448" s="43">
        <v>0</v>
      </c>
      <c r="M448" s="43">
        <v>2</v>
      </c>
      <c r="N448" s="43">
        <v>2</v>
      </c>
      <c r="O448" s="43">
        <v>1</v>
      </c>
      <c r="P448" s="43">
        <v>9</v>
      </c>
      <c r="Q448" s="43">
        <v>0</v>
      </c>
      <c r="R448" s="43">
        <v>0</v>
      </c>
      <c r="S448" s="43">
        <v>0</v>
      </c>
      <c r="T448" s="43">
        <v>0</v>
      </c>
      <c r="U448" s="43">
        <v>0</v>
      </c>
      <c r="V448" s="43">
        <v>3</v>
      </c>
      <c r="W448" s="43">
        <v>0</v>
      </c>
      <c r="X448" s="43">
        <v>0</v>
      </c>
      <c r="Y448" s="43">
        <v>2</v>
      </c>
      <c r="Z448" s="43">
        <v>0</v>
      </c>
      <c r="AA448" s="43">
        <v>0</v>
      </c>
      <c r="AB448" s="43">
        <v>3</v>
      </c>
      <c r="AC448" s="43">
        <v>2</v>
      </c>
      <c r="AD448" s="43">
        <v>1</v>
      </c>
      <c r="AE448" s="43">
        <v>2</v>
      </c>
      <c r="AF448" s="43">
        <v>0</v>
      </c>
      <c r="AG448" s="43">
        <v>0</v>
      </c>
      <c r="AH448" s="43">
        <v>1</v>
      </c>
      <c r="AI448" s="43">
        <v>0</v>
      </c>
      <c r="AJ448" s="43">
        <v>0</v>
      </c>
      <c r="AK448" s="43">
        <v>0</v>
      </c>
      <c r="AL448" s="43">
        <v>0</v>
      </c>
      <c r="AM448" s="43">
        <v>0</v>
      </c>
      <c r="AN448" s="43">
        <v>0</v>
      </c>
    </row>
    <row r="449" spans="1:40" x14ac:dyDescent="0.2">
      <c r="A449">
        <v>438</v>
      </c>
      <c r="B449" s="97">
        <v>0.30347222222222198</v>
      </c>
      <c r="C449">
        <f t="shared" ca="1" si="18"/>
        <v>1</v>
      </c>
      <c r="D449">
        <f t="shared" si="19"/>
        <v>28</v>
      </c>
      <c r="E449">
        <f>IF(appliances!$D$46="YES",light_sim_data!B449,0)</f>
        <v>0</v>
      </c>
      <c r="F449">
        <f t="shared" si="20"/>
        <v>28</v>
      </c>
      <c r="H449" s="43">
        <v>0</v>
      </c>
      <c r="I449" s="43">
        <v>0</v>
      </c>
      <c r="J449" s="43">
        <v>0</v>
      </c>
      <c r="K449" s="43">
        <v>0</v>
      </c>
      <c r="L449" s="43">
        <v>0</v>
      </c>
      <c r="M449" s="43">
        <v>2</v>
      </c>
      <c r="N449" s="43">
        <v>2</v>
      </c>
      <c r="O449" s="43">
        <v>1</v>
      </c>
      <c r="P449" s="43">
        <v>9</v>
      </c>
      <c r="Q449" s="43">
        <v>0</v>
      </c>
      <c r="R449" s="43">
        <v>0</v>
      </c>
      <c r="S449" s="43">
        <v>0</v>
      </c>
      <c r="T449" s="43">
        <v>0</v>
      </c>
      <c r="U449" s="43">
        <v>0</v>
      </c>
      <c r="V449" s="43">
        <v>3</v>
      </c>
      <c r="W449" s="43">
        <v>0</v>
      </c>
      <c r="X449" s="43">
        <v>0</v>
      </c>
      <c r="Y449" s="43">
        <v>2</v>
      </c>
      <c r="Z449" s="43">
        <v>0</v>
      </c>
      <c r="AA449" s="43">
        <v>0</v>
      </c>
      <c r="AB449" s="43">
        <v>3</v>
      </c>
      <c r="AC449" s="43">
        <v>2</v>
      </c>
      <c r="AD449" s="43">
        <v>1</v>
      </c>
      <c r="AE449" s="43">
        <v>2</v>
      </c>
      <c r="AF449" s="43">
        <v>0</v>
      </c>
      <c r="AG449" s="43">
        <v>0</v>
      </c>
      <c r="AH449" s="43">
        <v>1</v>
      </c>
      <c r="AI449" s="43">
        <v>0</v>
      </c>
      <c r="AJ449" s="43">
        <v>0</v>
      </c>
      <c r="AK449" s="43">
        <v>0</v>
      </c>
      <c r="AL449" s="43">
        <v>0</v>
      </c>
      <c r="AM449" s="43">
        <v>0</v>
      </c>
      <c r="AN449" s="43">
        <v>0</v>
      </c>
    </row>
    <row r="450" spans="1:40" x14ac:dyDescent="0.2">
      <c r="A450">
        <v>439</v>
      </c>
      <c r="B450" s="97">
        <v>0.30416666666666697</v>
      </c>
      <c r="C450">
        <f t="shared" ca="1" si="18"/>
        <v>1</v>
      </c>
      <c r="D450">
        <f t="shared" si="19"/>
        <v>28</v>
      </c>
      <c r="E450">
        <f>IF(appliances!$D$46="YES",light_sim_data!B450,0)</f>
        <v>0</v>
      </c>
      <c r="F450">
        <f t="shared" si="20"/>
        <v>28</v>
      </c>
      <c r="H450" s="43">
        <v>0</v>
      </c>
      <c r="I450" s="43">
        <v>0</v>
      </c>
      <c r="J450" s="43">
        <v>0</v>
      </c>
      <c r="K450" s="43">
        <v>0</v>
      </c>
      <c r="L450" s="43">
        <v>0</v>
      </c>
      <c r="M450" s="43">
        <v>2</v>
      </c>
      <c r="N450" s="43">
        <v>2</v>
      </c>
      <c r="O450" s="43">
        <v>1</v>
      </c>
      <c r="P450" s="43">
        <v>9</v>
      </c>
      <c r="Q450" s="43">
        <v>0</v>
      </c>
      <c r="R450" s="43">
        <v>0</v>
      </c>
      <c r="S450" s="43">
        <v>0</v>
      </c>
      <c r="T450" s="43">
        <v>0</v>
      </c>
      <c r="U450" s="43">
        <v>0</v>
      </c>
      <c r="V450" s="43">
        <v>3</v>
      </c>
      <c r="W450" s="43">
        <v>0</v>
      </c>
      <c r="X450" s="43">
        <v>0</v>
      </c>
      <c r="Y450" s="43">
        <v>2</v>
      </c>
      <c r="Z450" s="43">
        <v>0</v>
      </c>
      <c r="AA450" s="43">
        <v>0</v>
      </c>
      <c r="AB450" s="43">
        <v>3</v>
      </c>
      <c r="AC450" s="43">
        <v>2</v>
      </c>
      <c r="AD450" s="43">
        <v>1</v>
      </c>
      <c r="AE450" s="43">
        <v>2</v>
      </c>
      <c r="AF450" s="43">
        <v>0</v>
      </c>
      <c r="AG450" s="43">
        <v>0</v>
      </c>
      <c r="AH450" s="43">
        <v>1</v>
      </c>
      <c r="AI450" s="43">
        <v>0</v>
      </c>
      <c r="AJ450" s="43">
        <v>0</v>
      </c>
      <c r="AK450" s="43">
        <v>0</v>
      </c>
      <c r="AL450" s="43">
        <v>0</v>
      </c>
      <c r="AM450" s="43">
        <v>0</v>
      </c>
      <c r="AN450" s="43">
        <v>0</v>
      </c>
    </row>
    <row r="451" spans="1:40" x14ac:dyDescent="0.2">
      <c r="A451">
        <v>440</v>
      </c>
      <c r="B451" s="97">
        <v>0.30486111111111103</v>
      </c>
      <c r="C451">
        <f t="shared" ca="1" si="18"/>
        <v>1</v>
      </c>
      <c r="D451">
        <f t="shared" si="19"/>
        <v>28</v>
      </c>
      <c r="E451">
        <f>IF(appliances!$D$46="YES",light_sim_data!B451,0)</f>
        <v>0</v>
      </c>
      <c r="F451">
        <f t="shared" si="20"/>
        <v>28</v>
      </c>
      <c r="H451" s="43">
        <v>0</v>
      </c>
      <c r="I451" s="43">
        <v>0</v>
      </c>
      <c r="J451" s="43">
        <v>0</v>
      </c>
      <c r="K451" s="43">
        <v>0</v>
      </c>
      <c r="L451" s="43">
        <v>0</v>
      </c>
      <c r="M451" s="43">
        <v>2</v>
      </c>
      <c r="N451" s="43">
        <v>2</v>
      </c>
      <c r="O451" s="43">
        <v>1</v>
      </c>
      <c r="P451" s="43">
        <v>9</v>
      </c>
      <c r="Q451" s="43">
        <v>0</v>
      </c>
      <c r="R451" s="43">
        <v>0</v>
      </c>
      <c r="S451" s="43">
        <v>0</v>
      </c>
      <c r="T451" s="43">
        <v>0</v>
      </c>
      <c r="U451" s="43">
        <v>0</v>
      </c>
      <c r="V451" s="43">
        <v>3</v>
      </c>
      <c r="W451" s="43">
        <v>0</v>
      </c>
      <c r="X451" s="43">
        <v>0</v>
      </c>
      <c r="Y451" s="43">
        <v>2</v>
      </c>
      <c r="Z451" s="43">
        <v>0</v>
      </c>
      <c r="AA451" s="43">
        <v>0</v>
      </c>
      <c r="AB451" s="43">
        <v>3</v>
      </c>
      <c r="AC451" s="43">
        <v>2</v>
      </c>
      <c r="AD451" s="43">
        <v>1</v>
      </c>
      <c r="AE451" s="43">
        <v>2</v>
      </c>
      <c r="AF451" s="43">
        <v>0</v>
      </c>
      <c r="AG451" s="43">
        <v>0</v>
      </c>
      <c r="AH451" s="43">
        <v>1</v>
      </c>
      <c r="AI451" s="43">
        <v>0</v>
      </c>
      <c r="AJ451" s="43">
        <v>0</v>
      </c>
      <c r="AK451" s="43">
        <v>0</v>
      </c>
      <c r="AL451" s="43">
        <v>0</v>
      </c>
      <c r="AM451" s="43">
        <v>0</v>
      </c>
      <c r="AN451" s="43">
        <v>0</v>
      </c>
    </row>
    <row r="452" spans="1:40" x14ac:dyDescent="0.2">
      <c r="A452">
        <v>441</v>
      </c>
      <c r="B452" s="97">
        <v>0.30555555555555602</v>
      </c>
      <c r="C452">
        <f t="shared" ca="1" si="18"/>
        <v>1</v>
      </c>
      <c r="D452">
        <f t="shared" si="19"/>
        <v>28</v>
      </c>
      <c r="E452">
        <f>IF(appliances!$D$46="YES",light_sim_data!B452,0)</f>
        <v>0</v>
      </c>
      <c r="F452">
        <f t="shared" si="20"/>
        <v>28</v>
      </c>
      <c r="H452" s="43">
        <v>0</v>
      </c>
      <c r="I452" s="43">
        <v>0</v>
      </c>
      <c r="J452" s="43">
        <v>0</v>
      </c>
      <c r="K452" s="43">
        <v>0</v>
      </c>
      <c r="L452" s="43">
        <v>0</v>
      </c>
      <c r="M452" s="43">
        <v>2</v>
      </c>
      <c r="N452" s="43">
        <v>2</v>
      </c>
      <c r="O452" s="43">
        <v>1</v>
      </c>
      <c r="P452" s="43">
        <v>9</v>
      </c>
      <c r="Q452" s="43">
        <v>0</v>
      </c>
      <c r="R452" s="43">
        <v>0</v>
      </c>
      <c r="S452" s="43">
        <v>0</v>
      </c>
      <c r="T452" s="43">
        <v>0</v>
      </c>
      <c r="U452" s="43">
        <v>0</v>
      </c>
      <c r="V452" s="43">
        <v>3</v>
      </c>
      <c r="W452" s="43">
        <v>0</v>
      </c>
      <c r="X452" s="43">
        <v>0</v>
      </c>
      <c r="Y452" s="43">
        <v>2</v>
      </c>
      <c r="Z452" s="43">
        <v>0</v>
      </c>
      <c r="AA452" s="43">
        <v>0</v>
      </c>
      <c r="AB452" s="43">
        <v>3</v>
      </c>
      <c r="AC452" s="43">
        <v>2</v>
      </c>
      <c r="AD452" s="43">
        <v>1</v>
      </c>
      <c r="AE452" s="43">
        <v>2</v>
      </c>
      <c r="AF452" s="43">
        <v>0</v>
      </c>
      <c r="AG452" s="43">
        <v>0</v>
      </c>
      <c r="AH452" s="43">
        <v>1</v>
      </c>
      <c r="AI452" s="43">
        <v>0</v>
      </c>
      <c r="AJ452" s="43">
        <v>0</v>
      </c>
      <c r="AK452" s="43">
        <v>0</v>
      </c>
      <c r="AL452" s="43">
        <v>0</v>
      </c>
      <c r="AM452" s="43">
        <v>0</v>
      </c>
      <c r="AN452" s="43">
        <v>0</v>
      </c>
    </row>
    <row r="453" spans="1:40" x14ac:dyDescent="0.2">
      <c r="A453">
        <v>442</v>
      </c>
      <c r="B453" s="97">
        <v>0.30625000000000002</v>
      </c>
      <c r="C453">
        <f t="shared" ca="1" si="18"/>
        <v>1</v>
      </c>
      <c r="D453">
        <f t="shared" si="19"/>
        <v>28</v>
      </c>
      <c r="E453">
        <f>IF(appliances!$D$46="YES",light_sim_data!B453,0)</f>
        <v>0</v>
      </c>
      <c r="F453">
        <f t="shared" si="20"/>
        <v>28</v>
      </c>
      <c r="H453" s="43">
        <v>0</v>
      </c>
      <c r="I453" s="43">
        <v>0</v>
      </c>
      <c r="J453" s="43">
        <v>0</v>
      </c>
      <c r="K453" s="43">
        <v>0</v>
      </c>
      <c r="L453" s="43">
        <v>0</v>
      </c>
      <c r="M453" s="43">
        <v>2</v>
      </c>
      <c r="N453" s="43">
        <v>2</v>
      </c>
      <c r="O453" s="43">
        <v>1</v>
      </c>
      <c r="P453" s="43">
        <v>9</v>
      </c>
      <c r="Q453" s="43">
        <v>0</v>
      </c>
      <c r="R453" s="43">
        <v>0</v>
      </c>
      <c r="S453" s="43">
        <v>0</v>
      </c>
      <c r="T453" s="43">
        <v>0</v>
      </c>
      <c r="U453" s="43">
        <v>0</v>
      </c>
      <c r="V453" s="43">
        <v>3</v>
      </c>
      <c r="W453" s="43">
        <v>0</v>
      </c>
      <c r="X453" s="43">
        <v>0</v>
      </c>
      <c r="Y453" s="43">
        <v>2</v>
      </c>
      <c r="Z453" s="43">
        <v>0</v>
      </c>
      <c r="AA453" s="43">
        <v>0</v>
      </c>
      <c r="AB453" s="43">
        <v>3</v>
      </c>
      <c r="AC453" s="43">
        <v>2</v>
      </c>
      <c r="AD453" s="43">
        <v>1</v>
      </c>
      <c r="AE453" s="43">
        <v>2</v>
      </c>
      <c r="AF453" s="43">
        <v>0</v>
      </c>
      <c r="AG453" s="43">
        <v>0</v>
      </c>
      <c r="AH453" s="43">
        <v>1</v>
      </c>
      <c r="AI453" s="43">
        <v>0</v>
      </c>
      <c r="AJ453" s="43">
        <v>0</v>
      </c>
      <c r="AK453" s="43">
        <v>0</v>
      </c>
      <c r="AL453" s="43">
        <v>0</v>
      </c>
      <c r="AM453" s="43">
        <v>0</v>
      </c>
      <c r="AN453" s="43">
        <v>0</v>
      </c>
    </row>
    <row r="454" spans="1:40" x14ac:dyDescent="0.2">
      <c r="A454">
        <v>443</v>
      </c>
      <c r="B454" s="97">
        <v>0.30694444444444402</v>
      </c>
      <c r="C454">
        <f t="shared" ca="1" si="18"/>
        <v>1</v>
      </c>
      <c r="D454">
        <f t="shared" si="19"/>
        <v>28</v>
      </c>
      <c r="E454">
        <f>IF(appliances!$D$46="YES",light_sim_data!B454,0)</f>
        <v>0</v>
      </c>
      <c r="F454">
        <f t="shared" si="20"/>
        <v>28</v>
      </c>
      <c r="H454" s="43">
        <v>0</v>
      </c>
      <c r="I454" s="43">
        <v>0</v>
      </c>
      <c r="J454" s="43">
        <v>0</v>
      </c>
      <c r="K454" s="43">
        <v>0</v>
      </c>
      <c r="L454" s="43">
        <v>0</v>
      </c>
      <c r="M454" s="43">
        <v>2</v>
      </c>
      <c r="N454" s="43">
        <v>2</v>
      </c>
      <c r="O454" s="43">
        <v>1</v>
      </c>
      <c r="P454" s="43">
        <v>9</v>
      </c>
      <c r="Q454" s="43">
        <v>0</v>
      </c>
      <c r="R454" s="43">
        <v>0</v>
      </c>
      <c r="S454" s="43">
        <v>0</v>
      </c>
      <c r="T454" s="43">
        <v>0</v>
      </c>
      <c r="U454" s="43">
        <v>0</v>
      </c>
      <c r="V454" s="43">
        <v>3</v>
      </c>
      <c r="W454" s="43">
        <v>0</v>
      </c>
      <c r="X454" s="43">
        <v>0</v>
      </c>
      <c r="Y454" s="43">
        <v>2</v>
      </c>
      <c r="Z454" s="43">
        <v>0</v>
      </c>
      <c r="AA454" s="43">
        <v>0</v>
      </c>
      <c r="AB454" s="43">
        <v>3</v>
      </c>
      <c r="AC454" s="43">
        <v>2</v>
      </c>
      <c r="AD454" s="43">
        <v>1</v>
      </c>
      <c r="AE454" s="43">
        <v>2</v>
      </c>
      <c r="AF454" s="43">
        <v>0</v>
      </c>
      <c r="AG454" s="43">
        <v>0</v>
      </c>
      <c r="AH454" s="43">
        <v>1</v>
      </c>
      <c r="AI454" s="43">
        <v>0</v>
      </c>
      <c r="AJ454" s="43">
        <v>0</v>
      </c>
      <c r="AK454" s="43">
        <v>0</v>
      </c>
      <c r="AL454" s="43">
        <v>0</v>
      </c>
      <c r="AM454" s="43">
        <v>0</v>
      </c>
      <c r="AN454" s="43">
        <v>0</v>
      </c>
    </row>
    <row r="455" spans="1:40" x14ac:dyDescent="0.2">
      <c r="A455">
        <v>444</v>
      </c>
      <c r="B455" s="97">
        <v>0.30763888888888902</v>
      </c>
      <c r="C455">
        <f t="shared" ca="1" si="18"/>
        <v>1</v>
      </c>
      <c r="D455">
        <f t="shared" si="19"/>
        <v>28</v>
      </c>
      <c r="E455">
        <f>IF(appliances!$D$46="YES",light_sim_data!B455,0)</f>
        <v>0</v>
      </c>
      <c r="F455">
        <f t="shared" si="20"/>
        <v>28</v>
      </c>
      <c r="H455" s="43">
        <v>0</v>
      </c>
      <c r="I455" s="43">
        <v>0</v>
      </c>
      <c r="J455" s="43">
        <v>0</v>
      </c>
      <c r="K455" s="43">
        <v>0</v>
      </c>
      <c r="L455" s="43">
        <v>0</v>
      </c>
      <c r="M455" s="43">
        <v>2</v>
      </c>
      <c r="N455" s="43">
        <v>2</v>
      </c>
      <c r="O455" s="43">
        <v>1</v>
      </c>
      <c r="P455" s="43">
        <v>9</v>
      </c>
      <c r="Q455" s="43">
        <v>0</v>
      </c>
      <c r="R455" s="43">
        <v>0</v>
      </c>
      <c r="S455" s="43">
        <v>0</v>
      </c>
      <c r="T455" s="43">
        <v>0</v>
      </c>
      <c r="U455" s="43">
        <v>0</v>
      </c>
      <c r="V455" s="43">
        <v>3</v>
      </c>
      <c r="W455" s="43">
        <v>0</v>
      </c>
      <c r="X455" s="43">
        <v>0</v>
      </c>
      <c r="Y455" s="43">
        <v>2</v>
      </c>
      <c r="Z455" s="43">
        <v>0</v>
      </c>
      <c r="AA455" s="43">
        <v>0</v>
      </c>
      <c r="AB455" s="43">
        <v>3</v>
      </c>
      <c r="AC455" s="43">
        <v>2</v>
      </c>
      <c r="AD455" s="43">
        <v>1</v>
      </c>
      <c r="AE455" s="43">
        <v>2</v>
      </c>
      <c r="AF455" s="43">
        <v>0</v>
      </c>
      <c r="AG455" s="43">
        <v>0</v>
      </c>
      <c r="AH455" s="43">
        <v>1</v>
      </c>
      <c r="AI455" s="43">
        <v>0</v>
      </c>
      <c r="AJ455" s="43">
        <v>0</v>
      </c>
      <c r="AK455" s="43">
        <v>0</v>
      </c>
      <c r="AL455" s="43">
        <v>0</v>
      </c>
      <c r="AM455" s="43">
        <v>0</v>
      </c>
      <c r="AN455" s="43">
        <v>0</v>
      </c>
    </row>
    <row r="456" spans="1:40" x14ac:dyDescent="0.2">
      <c r="A456">
        <v>445</v>
      </c>
      <c r="B456" s="97">
        <v>0.30833333333333302</v>
      </c>
      <c r="C456">
        <f t="shared" ca="1" si="18"/>
        <v>1</v>
      </c>
      <c r="D456">
        <f t="shared" si="19"/>
        <v>28</v>
      </c>
      <c r="E456">
        <f>IF(appliances!$D$46="YES",light_sim_data!B456,0)</f>
        <v>0</v>
      </c>
      <c r="F456">
        <f t="shared" si="20"/>
        <v>28</v>
      </c>
      <c r="H456" s="43">
        <v>0</v>
      </c>
      <c r="I456" s="43">
        <v>0</v>
      </c>
      <c r="J456" s="43">
        <v>0</v>
      </c>
      <c r="K456" s="43">
        <v>0</v>
      </c>
      <c r="L456" s="43">
        <v>0</v>
      </c>
      <c r="M456" s="43">
        <v>2</v>
      </c>
      <c r="N456" s="43">
        <v>2</v>
      </c>
      <c r="O456" s="43">
        <v>1</v>
      </c>
      <c r="P456" s="43">
        <v>9</v>
      </c>
      <c r="Q456" s="43">
        <v>0</v>
      </c>
      <c r="R456" s="43">
        <v>0</v>
      </c>
      <c r="S456" s="43">
        <v>0</v>
      </c>
      <c r="T456" s="43">
        <v>0</v>
      </c>
      <c r="U456" s="43">
        <v>0</v>
      </c>
      <c r="V456" s="43">
        <v>3</v>
      </c>
      <c r="W456" s="43">
        <v>0</v>
      </c>
      <c r="X456" s="43">
        <v>0</v>
      </c>
      <c r="Y456" s="43">
        <v>2</v>
      </c>
      <c r="Z456" s="43">
        <v>0</v>
      </c>
      <c r="AA456" s="43">
        <v>0</v>
      </c>
      <c r="AB456" s="43">
        <v>3</v>
      </c>
      <c r="AC456" s="43">
        <v>2</v>
      </c>
      <c r="AD456" s="43">
        <v>1</v>
      </c>
      <c r="AE456" s="43">
        <v>2</v>
      </c>
      <c r="AF456" s="43">
        <v>0</v>
      </c>
      <c r="AG456" s="43">
        <v>0</v>
      </c>
      <c r="AH456" s="43">
        <v>1</v>
      </c>
      <c r="AI456" s="43">
        <v>0</v>
      </c>
      <c r="AJ456" s="43">
        <v>0</v>
      </c>
      <c r="AK456" s="43">
        <v>0</v>
      </c>
      <c r="AL456" s="43">
        <v>0</v>
      </c>
      <c r="AM456" s="43">
        <v>0</v>
      </c>
      <c r="AN456" s="43">
        <v>0</v>
      </c>
    </row>
    <row r="457" spans="1:40" x14ac:dyDescent="0.2">
      <c r="A457">
        <v>446</v>
      </c>
      <c r="B457" s="97">
        <v>0.30902777777777801</v>
      </c>
      <c r="C457">
        <f t="shared" ca="1" si="18"/>
        <v>1</v>
      </c>
      <c r="D457">
        <f t="shared" si="19"/>
        <v>28</v>
      </c>
      <c r="E457">
        <f>IF(appliances!$D$46="YES",light_sim_data!B457,0)</f>
        <v>0</v>
      </c>
      <c r="F457">
        <f t="shared" si="20"/>
        <v>28</v>
      </c>
      <c r="H457" s="43">
        <v>0</v>
      </c>
      <c r="I457" s="43">
        <v>0</v>
      </c>
      <c r="J457" s="43">
        <v>0</v>
      </c>
      <c r="K457" s="43">
        <v>0</v>
      </c>
      <c r="L457" s="43">
        <v>0</v>
      </c>
      <c r="M457" s="43">
        <v>2</v>
      </c>
      <c r="N457" s="43">
        <v>2</v>
      </c>
      <c r="O457" s="43">
        <v>1</v>
      </c>
      <c r="P457" s="43">
        <v>9</v>
      </c>
      <c r="Q457" s="43">
        <v>0</v>
      </c>
      <c r="R457" s="43">
        <v>0</v>
      </c>
      <c r="S457" s="43">
        <v>0</v>
      </c>
      <c r="T457" s="43">
        <v>0</v>
      </c>
      <c r="U457" s="43">
        <v>0</v>
      </c>
      <c r="V457" s="43">
        <v>3</v>
      </c>
      <c r="W457" s="43">
        <v>0</v>
      </c>
      <c r="X457" s="43">
        <v>0</v>
      </c>
      <c r="Y457" s="43">
        <v>2</v>
      </c>
      <c r="Z457" s="43">
        <v>0</v>
      </c>
      <c r="AA457" s="43">
        <v>0</v>
      </c>
      <c r="AB457" s="43">
        <v>3</v>
      </c>
      <c r="AC457" s="43">
        <v>2</v>
      </c>
      <c r="AD457" s="43">
        <v>1</v>
      </c>
      <c r="AE457" s="43">
        <v>2</v>
      </c>
      <c r="AF457" s="43">
        <v>0</v>
      </c>
      <c r="AG457" s="43">
        <v>0</v>
      </c>
      <c r="AH457" s="43">
        <v>1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</row>
    <row r="458" spans="1:40" x14ac:dyDescent="0.2">
      <c r="A458">
        <v>447</v>
      </c>
      <c r="B458" s="97">
        <v>0.30972222222222201</v>
      </c>
      <c r="C458">
        <f t="shared" ca="1" si="18"/>
        <v>1</v>
      </c>
      <c r="D458">
        <f t="shared" si="19"/>
        <v>28</v>
      </c>
      <c r="E458">
        <f>IF(appliances!$D$46="YES",light_sim_data!B458,0)</f>
        <v>0</v>
      </c>
      <c r="F458">
        <f t="shared" si="20"/>
        <v>28</v>
      </c>
      <c r="H458" s="43">
        <v>0</v>
      </c>
      <c r="I458" s="43">
        <v>0</v>
      </c>
      <c r="J458" s="43">
        <v>0</v>
      </c>
      <c r="K458" s="43">
        <v>0</v>
      </c>
      <c r="L458" s="43">
        <v>0</v>
      </c>
      <c r="M458" s="43">
        <v>2</v>
      </c>
      <c r="N458" s="43">
        <v>2</v>
      </c>
      <c r="O458" s="43">
        <v>1</v>
      </c>
      <c r="P458" s="43">
        <v>9</v>
      </c>
      <c r="Q458" s="43">
        <v>0</v>
      </c>
      <c r="R458" s="43">
        <v>0</v>
      </c>
      <c r="S458" s="43">
        <v>0</v>
      </c>
      <c r="T458" s="43">
        <v>0</v>
      </c>
      <c r="U458" s="43">
        <v>0</v>
      </c>
      <c r="V458" s="43">
        <v>3</v>
      </c>
      <c r="W458" s="43">
        <v>0</v>
      </c>
      <c r="X458" s="43">
        <v>0</v>
      </c>
      <c r="Y458" s="43">
        <v>2</v>
      </c>
      <c r="Z458" s="43">
        <v>0</v>
      </c>
      <c r="AA458" s="43">
        <v>0</v>
      </c>
      <c r="AB458" s="43">
        <v>3</v>
      </c>
      <c r="AC458" s="43">
        <v>2</v>
      </c>
      <c r="AD458" s="43">
        <v>1</v>
      </c>
      <c r="AE458" s="43">
        <v>2</v>
      </c>
      <c r="AF458" s="43">
        <v>0</v>
      </c>
      <c r="AG458" s="43">
        <v>0</v>
      </c>
      <c r="AH458" s="43">
        <v>1</v>
      </c>
      <c r="AI458" s="43">
        <v>0</v>
      </c>
      <c r="AJ458" s="43">
        <v>0</v>
      </c>
      <c r="AK458" s="43">
        <v>0</v>
      </c>
      <c r="AL458" s="43">
        <v>0</v>
      </c>
      <c r="AM458" s="43">
        <v>0</v>
      </c>
      <c r="AN458" s="43">
        <v>0</v>
      </c>
    </row>
    <row r="459" spans="1:40" x14ac:dyDescent="0.2">
      <c r="A459">
        <v>448</v>
      </c>
      <c r="B459" s="97">
        <v>0.31041666666666701</v>
      </c>
      <c r="C459">
        <f t="shared" ca="1" si="18"/>
        <v>1</v>
      </c>
      <c r="D459">
        <f t="shared" si="19"/>
        <v>28</v>
      </c>
      <c r="E459">
        <f>IF(appliances!$D$46="YES",light_sim_data!B459,0)</f>
        <v>0</v>
      </c>
      <c r="F459">
        <f t="shared" si="20"/>
        <v>28</v>
      </c>
      <c r="H459" s="43">
        <v>0</v>
      </c>
      <c r="I459" s="43">
        <v>0</v>
      </c>
      <c r="J459" s="43">
        <v>0</v>
      </c>
      <c r="K459" s="43">
        <v>0</v>
      </c>
      <c r="L459" s="43">
        <v>0</v>
      </c>
      <c r="M459" s="43">
        <v>2</v>
      </c>
      <c r="N459" s="43">
        <v>2</v>
      </c>
      <c r="O459" s="43">
        <v>1</v>
      </c>
      <c r="P459" s="43">
        <v>9</v>
      </c>
      <c r="Q459" s="43">
        <v>0</v>
      </c>
      <c r="R459" s="43">
        <v>0</v>
      </c>
      <c r="S459" s="43">
        <v>0</v>
      </c>
      <c r="T459" s="43">
        <v>0</v>
      </c>
      <c r="U459" s="43">
        <v>0</v>
      </c>
      <c r="V459" s="43">
        <v>3</v>
      </c>
      <c r="W459" s="43">
        <v>0</v>
      </c>
      <c r="X459" s="43">
        <v>0</v>
      </c>
      <c r="Y459" s="43">
        <v>2</v>
      </c>
      <c r="Z459" s="43">
        <v>0</v>
      </c>
      <c r="AA459" s="43">
        <v>0</v>
      </c>
      <c r="AB459" s="43">
        <v>3</v>
      </c>
      <c r="AC459" s="43">
        <v>2</v>
      </c>
      <c r="AD459" s="43">
        <v>1</v>
      </c>
      <c r="AE459" s="43">
        <v>2</v>
      </c>
      <c r="AF459" s="43">
        <v>0</v>
      </c>
      <c r="AG459" s="43">
        <v>0</v>
      </c>
      <c r="AH459" s="43">
        <v>1</v>
      </c>
      <c r="AI459" s="43">
        <v>0</v>
      </c>
      <c r="AJ459" s="43">
        <v>0</v>
      </c>
      <c r="AK459" s="43">
        <v>0</v>
      </c>
      <c r="AL459" s="43">
        <v>0</v>
      </c>
      <c r="AM459" s="43">
        <v>0</v>
      </c>
      <c r="AN459" s="43">
        <v>0</v>
      </c>
    </row>
    <row r="460" spans="1:40" x14ac:dyDescent="0.2">
      <c r="A460">
        <v>449</v>
      </c>
      <c r="B460" s="97">
        <v>0.31111111111111101</v>
      </c>
      <c r="C460">
        <f t="shared" ca="1" si="18"/>
        <v>1</v>
      </c>
      <c r="D460">
        <f t="shared" si="19"/>
        <v>28</v>
      </c>
      <c r="E460">
        <f>IF(appliances!$D$46="YES",light_sim_data!B460,0)</f>
        <v>0</v>
      </c>
      <c r="F460">
        <f t="shared" si="20"/>
        <v>28</v>
      </c>
      <c r="H460" s="43">
        <v>0</v>
      </c>
      <c r="I460" s="43">
        <v>0</v>
      </c>
      <c r="J460" s="43">
        <v>0</v>
      </c>
      <c r="K460" s="43">
        <v>0</v>
      </c>
      <c r="L460" s="43">
        <v>0</v>
      </c>
      <c r="M460" s="43">
        <v>2</v>
      </c>
      <c r="N460" s="43">
        <v>2</v>
      </c>
      <c r="O460" s="43">
        <v>1</v>
      </c>
      <c r="P460" s="43">
        <v>9</v>
      </c>
      <c r="Q460" s="43">
        <v>0</v>
      </c>
      <c r="R460" s="43">
        <v>0</v>
      </c>
      <c r="S460" s="43">
        <v>0</v>
      </c>
      <c r="T460" s="43">
        <v>0</v>
      </c>
      <c r="U460" s="43">
        <v>0</v>
      </c>
      <c r="V460" s="43">
        <v>3</v>
      </c>
      <c r="W460" s="43">
        <v>0</v>
      </c>
      <c r="X460" s="43">
        <v>0</v>
      </c>
      <c r="Y460" s="43">
        <v>2</v>
      </c>
      <c r="Z460" s="43">
        <v>0</v>
      </c>
      <c r="AA460" s="43">
        <v>0</v>
      </c>
      <c r="AB460" s="43">
        <v>3</v>
      </c>
      <c r="AC460" s="43">
        <v>2</v>
      </c>
      <c r="AD460" s="43">
        <v>1</v>
      </c>
      <c r="AE460" s="43">
        <v>2</v>
      </c>
      <c r="AF460" s="43">
        <v>0</v>
      </c>
      <c r="AG460" s="43">
        <v>0</v>
      </c>
      <c r="AH460" s="43">
        <v>1</v>
      </c>
      <c r="AI460" s="43">
        <v>0</v>
      </c>
      <c r="AJ460" s="43">
        <v>0</v>
      </c>
      <c r="AK460" s="43">
        <v>0</v>
      </c>
      <c r="AL460" s="43">
        <v>0</v>
      </c>
      <c r="AM460" s="43">
        <v>0</v>
      </c>
      <c r="AN460" s="43">
        <v>0</v>
      </c>
    </row>
    <row r="461" spans="1:40" x14ac:dyDescent="0.2">
      <c r="A461">
        <v>450</v>
      </c>
      <c r="B461" s="97">
        <v>0.311805555555556</v>
      </c>
      <c r="C461">
        <f t="shared" ref="C461:C524" ca="1" si="21">INDIRECT("occ_sim_data!C"&amp;(ROUNDDOWN((A461-1)/10,0)+11))</f>
        <v>1</v>
      </c>
      <c r="D461">
        <f t="shared" ref="D461:D524" si="22">E461+F461</f>
        <v>28</v>
      </c>
      <c r="E461">
        <f>IF(appliances!$D$46="YES",light_sim_data!B461,0)</f>
        <v>0</v>
      </c>
      <c r="F461">
        <f t="shared" ref="F461:F524" si="23">SUM(H461:AN461)</f>
        <v>28</v>
      </c>
      <c r="H461" s="43">
        <v>0</v>
      </c>
      <c r="I461" s="43">
        <v>0</v>
      </c>
      <c r="J461" s="43">
        <v>0</v>
      </c>
      <c r="K461" s="43">
        <v>0</v>
      </c>
      <c r="L461" s="43">
        <v>0</v>
      </c>
      <c r="M461" s="43">
        <v>2</v>
      </c>
      <c r="N461" s="43">
        <v>2</v>
      </c>
      <c r="O461" s="43">
        <v>1</v>
      </c>
      <c r="P461" s="43">
        <v>9</v>
      </c>
      <c r="Q461" s="43">
        <v>0</v>
      </c>
      <c r="R461" s="43">
        <v>0</v>
      </c>
      <c r="S461" s="43">
        <v>0</v>
      </c>
      <c r="T461" s="43">
        <v>0</v>
      </c>
      <c r="U461" s="43">
        <v>0</v>
      </c>
      <c r="V461" s="43">
        <v>3</v>
      </c>
      <c r="W461" s="43">
        <v>0</v>
      </c>
      <c r="X461" s="43">
        <v>0</v>
      </c>
      <c r="Y461" s="43">
        <v>2</v>
      </c>
      <c r="Z461" s="43">
        <v>0</v>
      </c>
      <c r="AA461" s="43">
        <v>0</v>
      </c>
      <c r="AB461" s="43">
        <v>3</v>
      </c>
      <c r="AC461" s="43">
        <v>2</v>
      </c>
      <c r="AD461" s="43">
        <v>1</v>
      </c>
      <c r="AE461" s="43">
        <v>2</v>
      </c>
      <c r="AF461" s="43">
        <v>0</v>
      </c>
      <c r="AG461" s="43">
        <v>0</v>
      </c>
      <c r="AH461" s="43">
        <v>1</v>
      </c>
      <c r="AI461" s="43">
        <v>0</v>
      </c>
      <c r="AJ461" s="43">
        <v>0</v>
      </c>
      <c r="AK461" s="43">
        <v>0</v>
      </c>
      <c r="AL461" s="43">
        <v>0</v>
      </c>
      <c r="AM461" s="43">
        <v>0</v>
      </c>
      <c r="AN461" s="43">
        <v>0</v>
      </c>
    </row>
    <row r="462" spans="1:40" x14ac:dyDescent="0.2">
      <c r="A462">
        <v>451</v>
      </c>
      <c r="B462" s="97">
        <v>0.3125</v>
      </c>
      <c r="C462">
        <f t="shared" ca="1" si="21"/>
        <v>3</v>
      </c>
      <c r="D462">
        <f t="shared" si="22"/>
        <v>28</v>
      </c>
      <c r="E462">
        <f>IF(appliances!$D$46="YES",light_sim_data!B462,0)</f>
        <v>0</v>
      </c>
      <c r="F462">
        <f t="shared" si="23"/>
        <v>28</v>
      </c>
      <c r="H462" s="43">
        <v>0</v>
      </c>
      <c r="I462" s="43">
        <v>0</v>
      </c>
      <c r="J462" s="43">
        <v>0</v>
      </c>
      <c r="K462" s="43">
        <v>0</v>
      </c>
      <c r="L462" s="43">
        <v>0</v>
      </c>
      <c r="M462" s="43">
        <v>2</v>
      </c>
      <c r="N462" s="43">
        <v>2</v>
      </c>
      <c r="O462" s="43">
        <v>1</v>
      </c>
      <c r="P462" s="43">
        <v>9</v>
      </c>
      <c r="Q462" s="43">
        <v>0</v>
      </c>
      <c r="R462" s="43">
        <v>0</v>
      </c>
      <c r="S462" s="43">
        <v>0</v>
      </c>
      <c r="T462" s="43">
        <v>0</v>
      </c>
      <c r="U462" s="43">
        <v>0</v>
      </c>
      <c r="V462" s="43">
        <v>3</v>
      </c>
      <c r="W462" s="43">
        <v>0</v>
      </c>
      <c r="X462" s="43">
        <v>0</v>
      </c>
      <c r="Y462" s="43">
        <v>2</v>
      </c>
      <c r="Z462" s="43">
        <v>0</v>
      </c>
      <c r="AA462" s="43">
        <v>0</v>
      </c>
      <c r="AB462" s="43">
        <v>3</v>
      </c>
      <c r="AC462" s="43">
        <v>2</v>
      </c>
      <c r="AD462" s="43">
        <v>1</v>
      </c>
      <c r="AE462" s="43">
        <v>2</v>
      </c>
      <c r="AF462" s="43">
        <v>0</v>
      </c>
      <c r="AG462" s="43">
        <v>0</v>
      </c>
      <c r="AH462" s="43">
        <v>1</v>
      </c>
      <c r="AI462" s="43">
        <v>0</v>
      </c>
      <c r="AJ462" s="43">
        <v>0</v>
      </c>
      <c r="AK462" s="43">
        <v>0</v>
      </c>
      <c r="AL462" s="43">
        <v>0</v>
      </c>
      <c r="AM462" s="43">
        <v>0</v>
      </c>
      <c r="AN462" s="43">
        <v>0</v>
      </c>
    </row>
    <row r="463" spans="1:40" x14ac:dyDescent="0.2">
      <c r="A463">
        <v>452</v>
      </c>
      <c r="B463" s="97">
        <v>0.313194444444444</v>
      </c>
      <c r="C463">
        <f t="shared" ca="1" si="21"/>
        <v>3</v>
      </c>
      <c r="D463">
        <f t="shared" si="22"/>
        <v>28</v>
      </c>
      <c r="E463">
        <f>IF(appliances!$D$46="YES",light_sim_data!B463,0)</f>
        <v>0</v>
      </c>
      <c r="F463">
        <f t="shared" si="23"/>
        <v>28</v>
      </c>
      <c r="H463" s="43">
        <v>0</v>
      </c>
      <c r="I463" s="43">
        <v>0</v>
      </c>
      <c r="J463" s="43">
        <v>0</v>
      </c>
      <c r="K463" s="43">
        <v>0</v>
      </c>
      <c r="L463" s="43">
        <v>0</v>
      </c>
      <c r="M463" s="43">
        <v>2</v>
      </c>
      <c r="N463" s="43">
        <v>2</v>
      </c>
      <c r="O463" s="43">
        <v>1</v>
      </c>
      <c r="P463" s="43">
        <v>9</v>
      </c>
      <c r="Q463" s="43">
        <v>0</v>
      </c>
      <c r="R463" s="43">
        <v>0</v>
      </c>
      <c r="S463" s="43">
        <v>0</v>
      </c>
      <c r="T463" s="43">
        <v>0</v>
      </c>
      <c r="U463" s="43">
        <v>0</v>
      </c>
      <c r="V463" s="43">
        <v>3</v>
      </c>
      <c r="W463" s="43">
        <v>0</v>
      </c>
      <c r="X463" s="43">
        <v>0</v>
      </c>
      <c r="Y463" s="43">
        <v>2</v>
      </c>
      <c r="Z463" s="43">
        <v>0</v>
      </c>
      <c r="AA463" s="43">
        <v>0</v>
      </c>
      <c r="AB463" s="43">
        <v>3</v>
      </c>
      <c r="AC463" s="43">
        <v>2</v>
      </c>
      <c r="AD463" s="43">
        <v>1</v>
      </c>
      <c r="AE463" s="43">
        <v>2</v>
      </c>
      <c r="AF463" s="43">
        <v>0</v>
      </c>
      <c r="AG463" s="43">
        <v>0</v>
      </c>
      <c r="AH463" s="43">
        <v>1</v>
      </c>
      <c r="AI463" s="43">
        <v>0</v>
      </c>
      <c r="AJ463" s="43">
        <v>0</v>
      </c>
      <c r="AK463" s="43">
        <v>0</v>
      </c>
      <c r="AL463" s="43">
        <v>0</v>
      </c>
      <c r="AM463" s="43">
        <v>0</v>
      </c>
      <c r="AN463" s="43">
        <v>0</v>
      </c>
    </row>
    <row r="464" spans="1:40" x14ac:dyDescent="0.2">
      <c r="A464">
        <v>453</v>
      </c>
      <c r="B464" s="97">
        <v>0.31388888888888899</v>
      </c>
      <c r="C464">
        <f t="shared" ca="1" si="21"/>
        <v>3</v>
      </c>
      <c r="D464">
        <f t="shared" si="22"/>
        <v>187</v>
      </c>
      <c r="E464">
        <f>IF(appliances!$D$46="YES",light_sim_data!B464,0)</f>
        <v>0</v>
      </c>
      <c r="F464">
        <f t="shared" si="23"/>
        <v>187</v>
      </c>
      <c r="H464" s="43">
        <v>159</v>
      </c>
      <c r="I464" s="43">
        <v>0</v>
      </c>
      <c r="J464" s="43">
        <v>0</v>
      </c>
      <c r="K464" s="43">
        <v>0</v>
      </c>
      <c r="L464" s="43">
        <v>0</v>
      </c>
      <c r="M464" s="43">
        <v>2</v>
      </c>
      <c r="N464" s="43">
        <v>2</v>
      </c>
      <c r="O464" s="43">
        <v>1</v>
      </c>
      <c r="P464" s="43">
        <v>9</v>
      </c>
      <c r="Q464" s="43">
        <v>0</v>
      </c>
      <c r="R464" s="43">
        <v>0</v>
      </c>
      <c r="S464" s="43">
        <v>0</v>
      </c>
      <c r="T464" s="43">
        <v>0</v>
      </c>
      <c r="U464" s="43">
        <v>0</v>
      </c>
      <c r="V464" s="43">
        <v>3</v>
      </c>
      <c r="W464" s="43">
        <v>0</v>
      </c>
      <c r="X464" s="43">
        <v>0</v>
      </c>
      <c r="Y464" s="43">
        <v>2</v>
      </c>
      <c r="Z464" s="43">
        <v>0</v>
      </c>
      <c r="AA464" s="43">
        <v>0</v>
      </c>
      <c r="AB464" s="43">
        <v>3</v>
      </c>
      <c r="AC464" s="43">
        <v>2</v>
      </c>
      <c r="AD464" s="43">
        <v>1</v>
      </c>
      <c r="AE464" s="43">
        <v>2</v>
      </c>
      <c r="AF464" s="43">
        <v>0</v>
      </c>
      <c r="AG464" s="43">
        <v>0</v>
      </c>
      <c r="AH464" s="43">
        <v>1</v>
      </c>
      <c r="AI464" s="43">
        <v>0</v>
      </c>
      <c r="AJ464" s="43">
        <v>0</v>
      </c>
      <c r="AK464" s="43">
        <v>0</v>
      </c>
      <c r="AL464" s="43">
        <v>0</v>
      </c>
      <c r="AM464" s="43">
        <v>0</v>
      </c>
      <c r="AN464" s="43">
        <v>0</v>
      </c>
    </row>
    <row r="465" spans="1:40" x14ac:dyDescent="0.2">
      <c r="A465">
        <v>454</v>
      </c>
      <c r="B465" s="97">
        <v>0.31458333333333299</v>
      </c>
      <c r="C465">
        <f t="shared" ca="1" si="21"/>
        <v>3</v>
      </c>
      <c r="D465">
        <f t="shared" si="22"/>
        <v>187</v>
      </c>
      <c r="E465">
        <f>IF(appliances!$D$46="YES",light_sim_data!B465,0)</f>
        <v>0</v>
      </c>
      <c r="F465">
        <f t="shared" si="23"/>
        <v>187</v>
      </c>
      <c r="H465" s="43">
        <v>159</v>
      </c>
      <c r="I465" s="43">
        <v>0</v>
      </c>
      <c r="J465" s="43">
        <v>0</v>
      </c>
      <c r="K465" s="43">
        <v>0</v>
      </c>
      <c r="L465" s="43">
        <v>0</v>
      </c>
      <c r="M465" s="43">
        <v>2</v>
      </c>
      <c r="N465" s="43">
        <v>2</v>
      </c>
      <c r="O465" s="43">
        <v>1</v>
      </c>
      <c r="P465" s="43">
        <v>9</v>
      </c>
      <c r="Q465" s="43">
        <v>0</v>
      </c>
      <c r="R465" s="43">
        <v>0</v>
      </c>
      <c r="S465" s="43">
        <v>0</v>
      </c>
      <c r="T465" s="43">
        <v>0</v>
      </c>
      <c r="U465" s="43">
        <v>0</v>
      </c>
      <c r="V465" s="43">
        <v>3</v>
      </c>
      <c r="W465" s="43">
        <v>0</v>
      </c>
      <c r="X465" s="43">
        <v>0</v>
      </c>
      <c r="Y465" s="43">
        <v>2</v>
      </c>
      <c r="Z465" s="43">
        <v>0</v>
      </c>
      <c r="AA465" s="43">
        <v>0</v>
      </c>
      <c r="AB465" s="43">
        <v>3</v>
      </c>
      <c r="AC465" s="43">
        <v>2</v>
      </c>
      <c r="AD465" s="43">
        <v>1</v>
      </c>
      <c r="AE465" s="43">
        <v>2</v>
      </c>
      <c r="AF465" s="43">
        <v>0</v>
      </c>
      <c r="AG465" s="43">
        <v>0</v>
      </c>
      <c r="AH465" s="43">
        <v>1</v>
      </c>
      <c r="AI465" s="43">
        <v>0</v>
      </c>
      <c r="AJ465" s="43">
        <v>0</v>
      </c>
      <c r="AK465" s="43">
        <v>0</v>
      </c>
      <c r="AL465" s="43">
        <v>0</v>
      </c>
      <c r="AM465" s="43">
        <v>0</v>
      </c>
      <c r="AN465" s="43">
        <v>0</v>
      </c>
    </row>
    <row r="466" spans="1:40" x14ac:dyDescent="0.2">
      <c r="A466">
        <v>455</v>
      </c>
      <c r="B466" s="97">
        <v>0.31527777777777799</v>
      </c>
      <c r="C466">
        <f t="shared" ca="1" si="21"/>
        <v>3</v>
      </c>
      <c r="D466">
        <f t="shared" si="22"/>
        <v>187</v>
      </c>
      <c r="E466">
        <f>IF(appliances!$D$46="YES",light_sim_data!B466,0)</f>
        <v>0</v>
      </c>
      <c r="F466">
        <f t="shared" si="23"/>
        <v>187</v>
      </c>
      <c r="H466" s="43">
        <v>159</v>
      </c>
      <c r="I466" s="43">
        <v>0</v>
      </c>
      <c r="J466" s="43">
        <v>0</v>
      </c>
      <c r="K466" s="43">
        <v>0</v>
      </c>
      <c r="L466" s="43">
        <v>0</v>
      </c>
      <c r="M466" s="43">
        <v>2</v>
      </c>
      <c r="N466" s="43">
        <v>2</v>
      </c>
      <c r="O466" s="43">
        <v>1</v>
      </c>
      <c r="P466" s="43">
        <v>9</v>
      </c>
      <c r="Q466" s="43">
        <v>0</v>
      </c>
      <c r="R466" s="43">
        <v>0</v>
      </c>
      <c r="S466" s="43">
        <v>0</v>
      </c>
      <c r="T466" s="43">
        <v>0</v>
      </c>
      <c r="U466" s="43">
        <v>0</v>
      </c>
      <c r="V466" s="43">
        <v>3</v>
      </c>
      <c r="W466" s="43">
        <v>0</v>
      </c>
      <c r="X466" s="43">
        <v>0</v>
      </c>
      <c r="Y466" s="43">
        <v>2</v>
      </c>
      <c r="Z466" s="43">
        <v>0</v>
      </c>
      <c r="AA466" s="43">
        <v>0</v>
      </c>
      <c r="AB466" s="43">
        <v>3</v>
      </c>
      <c r="AC466" s="43">
        <v>2</v>
      </c>
      <c r="AD466" s="43">
        <v>1</v>
      </c>
      <c r="AE466" s="43">
        <v>2</v>
      </c>
      <c r="AF466" s="43">
        <v>0</v>
      </c>
      <c r="AG466" s="43">
        <v>0</v>
      </c>
      <c r="AH466" s="43">
        <v>1</v>
      </c>
      <c r="AI466" s="43">
        <v>0</v>
      </c>
      <c r="AJ466" s="43">
        <v>0</v>
      </c>
      <c r="AK466" s="43">
        <v>0</v>
      </c>
      <c r="AL466" s="43">
        <v>0</v>
      </c>
      <c r="AM466" s="43">
        <v>0</v>
      </c>
      <c r="AN466" s="43">
        <v>0</v>
      </c>
    </row>
    <row r="467" spans="1:40" x14ac:dyDescent="0.2">
      <c r="A467">
        <v>456</v>
      </c>
      <c r="B467" s="97">
        <v>0.31597222222222199</v>
      </c>
      <c r="C467">
        <f t="shared" ca="1" si="21"/>
        <v>3</v>
      </c>
      <c r="D467">
        <f t="shared" si="22"/>
        <v>187</v>
      </c>
      <c r="E467">
        <f>IF(appliances!$D$46="YES",light_sim_data!B467,0)</f>
        <v>0</v>
      </c>
      <c r="F467">
        <f t="shared" si="23"/>
        <v>187</v>
      </c>
      <c r="H467" s="43">
        <v>159</v>
      </c>
      <c r="I467" s="43">
        <v>0</v>
      </c>
      <c r="J467" s="43">
        <v>0</v>
      </c>
      <c r="K467" s="43">
        <v>0</v>
      </c>
      <c r="L467" s="43">
        <v>0</v>
      </c>
      <c r="M467" s="43">
        <v>2</v>
      </c>
      <c r="N467" s="43">
        <v>2</v>
      </c>
      <c r="O467" s="43">
        <v>1</v>
      </c>
      <c r="P467" s="43">
        <v>9</v>
      </c>
      <c r="Q467" s="43">
        <v>0</v>
      </c>
      <c r="R467" s="43">
        <v>0</v>
      </c>
      <c r="S467" s="43">
        <v>0</v>
      </c>
      <c r="T467" s="43">
        <v>0</v>
      </c>
      <c r="U467" s="43">
        <v>0</v>
      </c>
      <c r="V467" s="43">
        <v>3</v>
      </c>
      <c r="W467" s="43">
        <v>0</v>
      </c>
      <c r="X467" s="43">
        <v>0</v>
      </c>
      <c r="Y467" s="43">
        <v>2</v>
      </c>
      <c r="Z467" s="43">
        <v>0</v>
      </c>
      <c r="AA467" s="43">
        <v>0</v>
      </c>
      <c r="AB467" s="43">
        <v>3</v>
      </c>
      <c r="AC467" s="43">
        <v>2</v>
      </c>
      <c r="AD467" s="43">
        <v>1</v>
      </c>
      <c r="AE467" s="43">
        <v>2</v>
      </c>
      <c r="AF467" s="43">
        <v>0</v>
      </c>
      <c r="AG467" s="43">
        <v>0</v>
      </c>
      <c r="AH467" s="43">
        <v>1</v>
      </c>
      <c r="AI467" s="43">
        <v>0</v>
      </c>
      <c r="AJ467" s="43">
        <v>0</v>
      </c>
      <c r="AK467" s="43">
        <v>0</v>
      </c>
      <c r="AL467" s="43">
        <v>0</v>
      </c>
      <c r="AM467" s="43">
        <v>0</v>
      </c>
      <c r="AN467" s="43">
        <v>0</v>
      </c>
    </row>
    <row r="468" spans="1:40" x14ac:dyDescent="0.2">
      <c r="A468">
        <v>457</v>
      </c>
      <c r="B468" s="97">
        <v>0.31666666666666698</v>
      </c>
      <c r="C468">
        <f t="shared" ca="1" si="21"/>
        <v>3</v>
      </c>
      <c r="D468">
        <f t="shared" si="22"/>
        <v>187</v>
      </c>
      <c r="E468">
        <f>IF(appliances!$D$46="YES",light_sim_data!B468,0)</f>
        <v>0</v>
      </c>
      <c r="F468">
        <f t="shared" si="23"/>
        <v>187</v>
      </c>
      <c r="H468" s="43">
        <v>159</v>
      </c>
      <c r="I468" s="43">
        <v>0</v>
      </c>
      <c r="J468" s="43">
        <v>0</v>
      </c>
      <c r="K468" s="43">
        <v>0</v>
      </c>
      <c r="L468" s="43">
        <v>0</v>
      </c>
      <c r="M468" s="43">
        <v>2</v>
      </c>
      <c r="N468" s="43">
        <v>2</v>
      </c>
      <c r="O468" s="43">
        <v>1</v>
      </c>
      <c r="P468" s="43">
        <v>9</v>
      </c>
      <c r="Q468" s="43">
        <v>0</v>
      </c>
      <c r="R468" s="43">
        <v>0</v>
      </c>
      <c r="S468" s="43">
        <v>0</v>
      </c>
      <c r="T468" s="43">
        <v>0</v>
      </c>
      <c r="U468" s="43">
        <v>0</v>
      </c>
      <c r="V468" s="43">
        <v>3</v>
      </c>
      <c r="W468" s="43">
        <v>0</v>
      </c>
      <c r="X468" s="43">
        <v>0</v>
      </c>
      <c r="Y468" s="43">
        <v>2</v>
      </c>
      <c r="Z468" s="43">
        <v>0</v>
      </c>
      <c r="AA468" s="43">
        <v>0</v>
      </c>
      <c r="AB468" s="43">
        <v>3</v>
      </c>
      <c r="AC468" s="43">
        <v>2</v>
      </c>
      <c r="AD468" s="43">
        <v>1</v>
      </c>
      <c r="AE468" s="43">
        <v>2</v>
      </c>
      <c r="AF468" s="43">
        <v>0</v>
      </c>
      <c r="AG468" s="43">
        <v>0</v>
      </c>
      <c r="AH468" s="43">
        <v>1</v>
      </c>
      <c r="AI468" s="43">
        <v>0</v>
      </c>
      <c r="AJ468" s="43">
        <v>0</v>
      </c>
      <c r="AK468" s="43">
        <v>0</v>
      </c>
      <c r="AL468" s="43">
        <v>0</v>
      </c>
      <c r="AM468" s="43">
        <v>0</v>
      </c>
      <c r="AN468" s="43">
        <v>0</v>
      </c>
    </row>
    <row r="469" spans="1:40" x14ac:dyDescent="0.2">
      <c r="A469">
        <v>458</v>
      </c>
      <c r="B469" s="97">
        <v>0.31736111111111098</v>
      </c>
      <c r="C469">
        <f t="shared" ca="1" si="21"/>
        <v>3</v>
      </c>
      <c r="D469">
        <f t="shared" si="22"/>
        <v>217</v>
      </c>
      <c r="E469">
        <f>IF(appliances!$D$46="YES",light_sim_data!B469,0)</f>
        <v>0</v>
      </c>
      <c r="F469">
        <f t="shared" si="23"/>
        <v>217</v>
      </c>
      <c r="H469" s="43">
        <v>159</v>
      </c>
      <c r="I469" s="43">
        <v>0</v>
      </c>
      <c r="J469" s="43">
        <v>0</v>
      </c>
      <c r="K469" s="43">
        <v>0</v>
      </c>
      <c r="L469" s="43">
        <v>0</v>
      </c>
      <c r="M469" s="43">
        <v>2</v>
      </c>
      <c r="N469" s="43">
        <v>2</v>
      </c>
      <c r="O469" s="43">
        <v>1</v>
      </c>
      <c r="P469" s="43">
        <v>9</v>
      </c>
      <c r="Q469" s="43">
        <v>0</v>
      </c>
      <c r="R469" s="43">
        <v>0</v>
      </c>
      <c r="S469" s="43">
        <v>0</v>
      </c>
      <c r="T469" s="43">
        <v>0</v>
      </c>
      <c r="U469" s="43">
        <v>0</v>
      </c>
      <c r="V469" s="43">
        <v>3</v>
      </c>
      <c r="W469" s="43">
        <v>0</v>
      </c>
      <c r="X469" s="43">
        <v>0</v>
      </c>
      <c r="Y469" s="43">
        <v>32</v>
      </c>
      <c r="Z469" s="43">
        <v>0</v>
      </c>
      <c r="AA469" s="43">
        <v>0</v>
      </c>
      <c r="AB469" s="43">
        <v>3</v>
      </c>
      <c r="AC469" s="43">
        <v>2</v>
      </c>
      <c r="AD469" s="43">
        <v>1</v>
      </c>
      <c r="AE469" s="43">
        <v>2</v>
      </c>
      <c r="AF469" s="43">
        <v>0</v>
      </c>
      <c r="AG469" s="43">
        <v>0</v>
      </c>
      <c r="AH469" s="43">
        <v>1</v>
      </c>
      <c r="AI469" s="43">
        <v>0</v>
      </c>
      <c r="AJ469" s="43">
        <v>0</v>
      </c>
      <c r="AK469" s="43">
        <v>0</v>
      </c>
      <c r="AL469" s="43">
        <v>0</v>
      </c>
      <c r="AM469" s="43">
        <v>0</v>
      </c>
      <c r="AN469" s="43">
        <v>0</v>
      </c>
    </row>
    <row r="470" spans="1:40" x14ac:dyDescent="0.2">
      <c r="A470">
        <v>459</v>
      </c>
      <c r="B470" s="97">
        <v>0.31805555555555598</v>
      </c>
      <c r="C470">
        <f t="shared" ca="1" si="21"/>
        <v>3</v>
      </c>
      <c r="D470">
        <f t="shared" si="22"/>
        <v>217</v>
      </c>
      <c r="E470">
        <f>IF(appliances!$D$46="YES",light_sim_data!B470,0)</f>
        <v>0</v>
      </c>
      <c r="F470">
        <f t="shared" si="23"/>
        <v>217</v>
      </c>
      <c r="H470" s="43">
        <v>159</v>
      </c>
      <c r="I470" s="43">
        <v>0</v>
      </c>
      <c r="J470" s="43">
        <v>0</v>
      </c>
      <c r="K470" s="43">
        <v>0</v>
      </c>
      <c r="L470" s="43">
        <v>0</v>
      </c>
      <c r="M470" s="43">
        <v>2</v>
      </c>
      <c r="N470" s="43">
        <v>2</v>
      </c>
      <c r="O470" s="43">
        <v>1</v>
      </c>
      <c r="P470" s="43">
        <v>9</v>
      </c>
      <c r="Q470" s="43">
        <v>0</v>
      </c>
      <c r="R470" s="43">
        <v>0</v>
      </c>
      <c r="S470" s="43">
        <v>0</v>
      </c>
      <c r="T470" s="43">
        <v>0</v>
      </c>
      <c r="U470" s="43">
        <v>0</v>
      </c>
      <c r="V470" s="43">
        <v>3</v>
      </c>
      <c r="W470" s="43">
        <v>0</v>
      </c>
      <c r="X470" s="43">
        <v>0</v>
      </c>
      <c r="Y470" s="43">
        <v>32</v>
      </c>
      <c r="Z470" s="43">
        <v>0</v>
      </c>
      <c r="AA470" s="43">
        <v>0</v>
      </c>
      <c r="AB470" s="43">
        <v>3</v>
      </c>
      <c r="AC470" s="43">
        <v>2</v>
      </c>
      <c r="AD470" s="43">
        <v>1</v>
      </c>
      <c r="AE470" s="43">
        <v>2</v>
      </c>
      <c r="AF470" s="43">
        <v>0</v>
      </c>
      <c r="AG470" s="43">
        <v>0</v>
      </c>
      <c r="AH470" s="43">
        <v>1</v>
      </c>
      <c r="AI470" s="43">
        <v>0</v>
      </c>
      <c r="AJ470" s="43">
        <v>0</v>
      </c>
      <c r="AK470" s="43">
        <v>0</v>
      </c>
      <c r="AL470" s="43">
        <v>0</v>
      </c>
      <c r="AM470" s="43">
        <v>0</v>
      </c>
      <c r="AN470" s="43">
        <v>0</v>
      </c>
    </row>
    <row r="471" spans="1:40" x14ac:dyDescent="0.2">
      <c r="A471">
        <v>460</v>
      </c>
      <c r="B471" s="97">
        <v>0.31874999999999998</v>
      </c>
      <c r="C471">
        <f t="shared" ca="1" si="21"/>
        <v>3</v>
      </c>
      <c r="D471">
        <f t="shared" si="22"/>
        <v>217</v>
      </c>
      <c r="E471">
        <f>IF(appliances!$D$46="YES",light_sim_data!B471,0)</f>
        <v>0</v>
      </c>
      <c r="F471">
        <f t="shared" si="23"/>
        <v>217</v>
      </c>
      <c r="H471" s="43">
        <v>159</v>
      </c>
      <c r="I471" s="43">
        <v>0</v>
      </c>
      <c r="J471" s="43">
        <v>0</v>
      </c>
      <c r="K471" s="43">
        <v>0</v>
      </c>
      <c r="L471" s="43">
        <v>0</v>
      </c>
      <c r="M471" s="43">
        <v>2</v>
      </c>
      <c r="N471" s="43">
        <v>2</v>
      </c>
      <c r="O471" s="43">
        <v>1</v>
      </c>
      <c r="P471" s="43">
        <v>9</v>
      </c>
      <c r="Q471" s="43">
        <v>0</v>
      </c>
      <c r="R471" s="43">
        <v>0</v>
      </c>
      <c r="S471" s="43">
        <v>0</v>
      </c>
      <c r="T471" s="43">
        <v>0</v>
      </c>
      <c r="U471" s="43">
        <v>0</v>
      </c>
      <c r="V471" s="43">
        <v>3</v>
      </c>
      <c r="W471" s="43">
        <v>0</v>
      </c>
      <c r="X471" s="43">
        <v>0</v>
      </c>
      <c r="Y471" s="43">
        <v>32</v>
      </c>
      <c r="Z471" s="43">
        <v>0</v>
      </c>
      <c r="AA471" s="43">
        <v>0</v>
      </c>
      <c r="AB471" s="43">
        <v>3</v>
      </c>
      <c r="AC471" s="43">
        <v>2</v>
      </c>
      <c r="AD471" s="43">
        <v>1</v>
      </c>
      <c r="AE471" s="43">
        <v>2</v>
      </c>
      <c r="AF471" s="43">
        <v>0</v>
      </c>
      <c r="AG471" s="43">
        <v>0</v>
      </c>
      <c r="AH471" s="43">
        <v>1</v>
      </c>
      <c r="AI471" s="43">
        <v>0</v>
      </c>
      <c r="AJ471" s="43">
        <v>0</v>
      </c>
      <c r="AK471" s="43">
        <v>0</v>
      </c>
      <c r="AL471" s="43">
        <v>0</v>
      </c>
      <c r="AM471" s="43">
        <v>0</v>
      </c>
      <c r="AN471" s="43">
        <v>0</v>
      </c>
    </row>
    <row r="472" spans="1:40" x14ac:dyDescent="0.2">
      <c r="A472">
        <v>461</v>
      </c>
      <c r="B472" s="97">
        <v>0.31944444444444398</v>
      </c>
      <c r="C472">
        <f t="shared" ca="1" si="21"/>
        <v>3</v>
      </c>
      <c r="D472">
        <f t="shared" si="22"/>
        <v>217</v>
      </c>
      <c r="E472">
        <f>IF(appliances!$D$46="YES",light_sim_data!B472,0)</f>
        <v>0</v>
      </c>
      <c r="F472">
        <f t="shared" si="23"/>
        <v>217</v>
      </c>
      <c r="H472" s="43">
        <v>159</v>
      </c>
      <c r="I472" s="43">
        <v>0</v>
      </c>
      <c r="J472" s="43">
        <v>0</v>
      </c>
      <c r="K472" s="43">
        <v>0</v>
      </c>
      <c r="L472" s="43">
        <v>0</v>
      </c>
      <c r="M472" s="43">
        <v>2</v>
      </c>
      <c r="N472" s="43">
        <v>2</v>
      </c>
      <c r="O472" s="43">
        <v>1</v>
      </c>
      <c r="P472" s="43">
        <v>9</v>
      </c>
      <c r="Q472" s="43">
        <v>0</v>
      </c>
      <c r="R472" s="43">
        <v>0</v>
      </c>
      <c r="S472" s="43">
        <v>0</v>
      </c>
      <c r="T472" s="43">
        <v>0</v>
      </c>
      <c r="U472" s="43">
        <v>0</v>
      </c>
      <c r="V472" s="43">
        <v>3</v>
      </c>
      <c r="W472" s="43">
        <v>0</v>
      </c>
      <c r="X472" s="43">
        <v>0</v>
      </c>
      <c r="Y472" s="43">
        <v>32</v>
      </c>
      <c r="Z472" s="43">
        <v>0</v>
      </c>
      <c r="AA472" s="43">
        <v>0</v>
      </c>
      <c r="AB472" s="43">
        <v>3</v>
      </c>
      <c r="AC472" s="43">
        <v>2</v>
      </c>
      <c r="AD472" s="43">
        <v>1</v>
      </c>
      <c r="AE472" s="43">
        <v>2</v>
      </c>
      <c r="AF472" s="43">
        <v>0</v>
      </c>
      <c r="AG472" s="43">
        <v>0</v>
      </c>
      <c r="AH472" s="43">
        <v>1</v>
      </c>
      <c r="AI472" s="43">
        <v>0</v>
      </c>
      <c r="AJ472" s="43">
        <v>0</v>
      </c>
      <c r="AK472" s="43">
        <v>0</v>
      </c>
      <c r="AL472" s="43">
        <v>0</v>
      </c>
      <c r="AM472" s="43">
        <v>0</v>
      </c>
      <c r="AN472" s="43">
        <v>0</v>
      </c>
    </row>
    <row r="473" spans="1:40" x14ac:dyDescent="0.2">
      <c r="A473">
        <v>462</v>
      </c>
      <c r="B473" s="97">
        <v>0.32013888888888897</v>
      </c>
      <c r="C473">
        <f t="shared" ca="1" si="21"/>
        <v>3</v>
      </c>
      <c r="D473">
        <f t="shared" si="22"/>
        <v>217</v>
      </c>
      <c r="E473">
        <f>IF(appliances!$D$46="YES",light_sim_data!B473,0)</f>
        <v>0</v>
      </c>
      <c r="F473">
        <f t="shared" si="23"/>
        <v>217</v>
      </c>
      <c r="H473" s="43">
        <v>159</v>
      </c>
      <c r="I473" s="43">
        <v>0</v>
      </c>
      <c r="J473" s="43">
        <v>0</v>
      </c>
      <c r="K473" s="43">
        <v>0</v>
      </c>
      <c r="L473" s="43">
        <v>0</v>
      </c>
      <c r="M473" s="43">
        <v>2</v>
      </c>
      <c r="N473" s="43">
        <v>2</v>
      </c>
      <c r="O473" s="43">
        <v>1</v>
      </c>
      <c r="P473" s="43">
        <v>9</v>
      </c>
      <c r="Q473" s="43">
        <v>0</v>
      </c>
      <c r="R473" s="43">
        <v>0</v>
      </c>
      <c r="S473" s="43">
        <v>0</v>
      </c>
      <c r="T473" s="43">
        <v>0</v>
      </c>
      <c r="U473" s="43">
        <v>0</v>
      </c>
      <c r="V473" s="43">
        <v>3</v>
      </c>
      <c r="W473" s="43">
        <v>0</v>
      </c>
      <c r="X473" s="43">
        <v>0</v>
      </c>
      <c r="Y473" s="43">
        <v>32</v>
      </c>
      <c r="Z473" s="43">
        <v>0</v>
      </c>
      <c r="AA473" s="43">
        <v>0</v>
      </c>
      <c r="AB473" s="43">
        <v>3</v>
      </c>
      <c r="AC473" s="43">
        <v>2</v>
      </c>
      <c r="AD473" s="43">
        <v>1</v>
      </c>
      <c r="AE473" s="43">
        <v>2</v>
      </c>
      <c r="AF473" s="43">
        <v>0</v>
      </c>
      <c r="AG473" s="43">
        <v>0</v>
      </c>
      <c r="AH473" s="43">
        <v>1</v>
      </c>
      <c r="AI473" s="43">
        <v>0</v>
      </c>
      <c r="AJ473" s="43">
        <v>0</v>
      </c>
      <c r="AK473" s="43">
        <v>0</v>
      </c>
      <c r="AL473" s="43">
        <v>0</v>
      </c>
      <c r="AM473" s="43">
        <v>0</v>
      </c>
      <c r="AN473" s="43">
        <v>0</v>
      </c>
    </row>
    <row r="474" spans="1:40" x14ac:dyDescent="0.2">
      <c r="A474">
        <v>463</v>
      </c>
      <c r="B474" s="97">
        <v>0.32083333333333303</v>
      </c>
      <c r="C474">
        <f t="shared" ca="1" si="21"/>
        <v>3</v>
      </c>
      <c r="D474">
        <f t="shared" si="22"/>
        <v>217</v>
      </c>
      <c r="E474">
        <f>IF(appliances!$D$46="YES",light_sim_data!B474,0)</f>
        <v>0</v>
      </c>
      <c r="F474">
        <f t="shared" si="23"/>
        <v>217</v>
      </c>
      <c r="H474" s="43">
        <v>159</v>
      </c>
      <c r="I474" s="43">
        <v>0</v>
      </c>
      <c r="J474" s="43">
        <v>0</v>
      </c>
      <c r="K474" s="43">
        <v>0</v>
      </c>
      <c r="L474" s="43">
        <v>0</v>
      </c>
      <c r="M474" s="43">
        <v>2</v>
      </c>
      <c r="N474" s="43">
        <v>2</v>
      </c>
      <c r="O474" s="43">
        <v>1</v>
      </c>
      <c r="P474" s="43">
        <v>9</v>
      </c>
      <c r="Q474" s="43">
        <v>0</v>
      </c>
      <c r="R474" s="43">
        <v>0</v>
      </c>
      <c r="S474" s="43">
        <v>0</v>
      </c>
      <c r="T474" s="43">
        <v>0</v>
      </c>
      <c r="U474" s="43">
        <v>0</v>
      </c>
      <c r="V474" s="43">
        <v>3</v>
      </c>
      <c r="W474" s="43">
        <v>0</v>
      </c>
      <c r="X474" s="43">
        <v>0</v>
      </c>
      <c r="Y474" s="43">
        <v>32</v>
      </c>
      <c r="Z474" s="43">
        <v>0</v>
      </c>
      <c r="AA474" s="43">
        <v>0</v>
      </c>
      <c r="AB474" s="43">
        <v>3</v>
      </c>
      <c r="AC474" s="43">
        <v>2</v>
      </c>
      <c r="AD474" s="43">
        <v>1</v>
      </c>
      <c r="AE474" s="43">
        <v>2</v>
      </c>
      <c r="AF474" s="43">
        <v>0</v>
      </c>
      <c r="AG474" s="43">
        <v>0</v>
      </c>
      <c r="AH474" s="43">
        <v>1</v>
      </c>
      <c r="AI474" s="43">
        <v>0</v>
      </c>
      <c r="AJ474" s="43">
        <v>0</v>
      </c>
      <c r="AK474" s="43">
        <v>0</v>
      </c>
      <c r="AL474" s="43">
        <v>0</v>
      </c>
      <c r="AM474" s="43">
        <v>0</v>
      </c>
      <c r="AN474" s="43">
        <v>0</v>
      </c>
    </row>
    <row r="475" spans="1:40" x14ac:dyDescent="0.2">
      <c r="A475">
        <v>464</v>
      </c>
      <c r="B475" s="97">
        <v>0.32152777777777802</v>
      </c>
      <c r="C475">
        <f t="shared" ca="1" si="21"/>
        <v>3</v>
      </c>
      <c r="D475">
        <f t="shared" si="22"/>
        <v>217</v>
      </c>
      <c r="E475">
        <f>IF(appliances!$D$46="YES",light_sim_data!B475,0)</f>
        <v>0</v>
      </c>
      <c r="F475">
        <f t="shared" si="23"/>
        <v>217</v>
      </c>
      <c r="H475" s="43">
        <v>159</v>
      </c>
      <c r="I475" s="43">
        <v>0</v>
      </c>
      <c r="J475" s="43">
        <v>0</v>
      </c>
      <c r="K475" s="43">
        <v>0</v>
      </c>
      <c r="L475" s="43">
        <v>0</v>
      </c>
      <c r="M475" s="43">
        <v>2</v>
      </c>
      <c r="N475" s="43">
        <v>2</v>
      </c>
      <c r="O475" s="43">
        <v>1</v>
      </c>
      <c r="P475" s="43">
        <v>9</v>
      </c>
      <c r="Q475" s="43">
        <v>0</v>
      </c>
      <c r="R475" s="43">
        <v>0</v>
      </c>
      <c r="S475" s="43">
        <v>0</v>
      </c>
      <c r="T475" s="43">
        <v>0</v>
      </c>
      <c r="U475" s="43">
        <v>0</v>
      </c>
      <c r="V475" s="43">
        <v>3</v>
      </c>
      <c r="W475" s="43">
        <v>0</v>
      </c>
      <c r="X475" s="43">
        <v>0</v>
      </c>
      <c r="Y475" s="43">
        <v>32</v>
      </c>
      <c r="Z475" s="43">
        <v>0</v>
      </c>
      <c r="AA475" s="43">
        <v>0</v>
      </c>
      <c r="AB475" s="43">
        <v>3</v>
      </c>
      <c r="AC475" s="43">
        <v>2</v>
      </c>
      <c r="AD475" s="43">
        <v>1</v>
      </c>
      <c r="AE475" s="43">
        <v>2</v>
      </c>
      <c r="AF475" s="43">
        <v>0</v>
      </c>
      <c r="AG475" s="43">
        <v>0</v>
      </c>
      <c r="AH475" s="43">
        <v>1</v>
      </c>
      <c r="AI475" s="43">
        <v>0</v>
      </c>
      <c r="AJ475" s="43">
        <v>0</v>
      </c>
      <c r="AK475" s="43">
        <v>0</v>
      </c>
      <c r="AL475" s="43">
        <v>0</v>
      </c>
      <c r="AM475" s="43">
        <v>0</v>
      </c>
      <c r="AN475" s="43">
        <v>0</v>
      </c>
    </row>
    <row r="476" spans="1:40" x14ac:dyDescent="0.2">
      <c r="A476">
        <v>465</v>
      </c>
      <c r="B476" s="97">
        <v>0.32222222222222202</v>
      </c>
      <c r="C476">
        <f t="shared" ca="1" si="21"/>
        <v>3</v>
      </c>
      <c r="D476">
        <f t="shared" si="22"/>
        <v>217</v>
      </c>
      <c r="E476">
        <f>IF(appliances!$D$46="YES",light_sim_data!B476,0)</f>
        <v>0</v>
      </c>
      <c r="F476">
        <f t="shared" si="23"/>
        <v>217</v>
      </c>
      <c r="H476" s="43">
        <v>159</v>
      </c>
      <c r="I476" s="43">
        <v>0</v>
      </c>
      <c r="J476" s="43">
        <v>0</v>
      </c>
      <c r="K476" s="43">
        <v>0</v>
      </c>
      <c r="L476" s="43">
        <v>0</v>
      </c>
      <c r="M476" s="43">
        <v>2</v>
      </c>
      <c r="N476" s="43">
        <v>2</v>
      </c>
      <c r="O476" s="43">
        <v>1</v>
      </c>
      <c r="P476" s="43">
        <v>9</v>
      </c>
      <c r="Q476" s="43">
        <v>0</v>
      </c>
      <c r="R476" s="43">
        <v>0</v>
      </c>
      <c r="S476" s="43">
        <v>0</v>
      </c>
      <c r="T476" s="43">
        <v>0</v>
      </c>
      <c r="U476" s="43">
        <v>0</v>
      </c>
      <c r="V476" s="43">
        <v>3</v>
      </c>
      <c r="W476" s="43">
        <v>0</v>
      </c>
      <c r="X476" s="43">
        <v>0</v>
      </c>
      <c r="Y476" s="43">
        <v>32</v>
      </c>
      <c r="Z476" s="43">
        <v>0</v>
      </c>
      <c r="AA476" s="43">
        <v>0</v>
      </c>
      <c r="AB476" s="43">
        <v>3</v>
      </c>
      <c r="AC476" s="43">
        <v>2</v>
      </c>
      <c r="AD476" s="43">
        <v>1</v>
      </c>
      <c r="AE476" s="43">
        <v>2</v>
      </c>
      <c r="AF476" s="43">
        <v>0</v>
      </c>
      <c r="AG476" s="43">
        <v>0</v>
      </c>
      <c r="AH476" s="43">
        <v>1</v>
      </c>
      <c r="AI476" s="43">
        <v>0</v>
      </c>
      <c r="AJ476" s="43">
        <v>0</v>
      </c>
      <c r="AK476" s="43">
        <v>0</v>
      </c>
      <c r="AL476" s="43">
        <v>0</v>
      </c>
      <c r="AM476" s="43">
        <v>0</v>
      </c>
      <c r="AN476" s="43">
        <v>0</v>
      </c>
    </row>
    <row r="477" spans="1:40" x14ac:dyDescent="0.2">
      <c r="A477">
        <v>466</v>
      </c>
      <c r="B477" s="97">
        <v>0.32291666666666702</v>
      </c>
      <c r="C477">
        <f t="shared" ca="1" si="21"/>
        <v>3</v>
      </c>
      <c r="D477">
        <f t="shared" si="22"/>
        <v>217</v>
      </c>
      <c r="E477">
        <f>IF(appliances!$D$46="YES",light_sim_data!B477,0)</f>
        <v>0</v>
      </c>
      <c r="F477">
        <f t="shared" si="23"/>
        <v>217</v>
      </c>
      <c r="H477" s="43">
        <v>159</v>
      </c>
      <c r="I477" s="43">
        <v>0</v>
      </c>
      <c r="J477" s="43">
        <v>0</v>
      </c>
      <c r="K477" s="43">
        <v>0</v>
      </c>
      <c r="L477" s="43">
        <v>0</v>
      </c>
      <c r="M477" s="43">
        <v>2</v>
      </c>
      <c r="N477" s="43">
        <v>2</v>
      </c>
      <c r="O477" s="43">
        <v>1</v>
      </c>
      <c r="P477" s="43">
        <v>9</v>
      </c>
      <c r="Q477" s="43">
        <v>0</v>
      </c>
      <c r="R477" s="43">
        <v>0</v>
      </c>
      <c r="S477" s="43">
        <v>0</v>
      </c>
      <c r="T477" s="43">
        <v>0</v>
      </c>
      <c r="U477" s="43">
        <v>0</v>
      </c>
      <c r="V477" s="43">
        <v>3</v>
      </c>
      <c r="W477" s="43">
        <v>0</v>
      </c>
      <c r="X477" s="43">
        <v>0</v>
      </c>
      <c r="Y477" s="43">
        <v>32</v>
      </c>
      <c r="Z477" s="43">
        <v>0</v>
      </c>
      <c r="AA477" s="43">
        <v>0</v>
      </c>
      <c r="AB477" s="43">
        <v>3</v>
      </c>
      <c r="AC477" s="43">
        <v>2</v>
      </c>
      <c r="AD477" s="43">
        <v>1</v>
      </c>
      <c r="AE477" s="43">
        <v>2</v>
      </c>
      <c r="AF477" s="43">
        <v>0</v>
      </c>
      <c r="AG477" s="43">
        <v>0</v>
      </c>
      <c r="AH477" s="43">
        <v>1</v>
      </c>
      <c r="AI477" s="43">
        <v>0</v>
      </c>
      <c r="AJ477" s="43">
        <v>0</v>
      </c>
      <c r="AK477" s="43">
        <v>0</v>
      </c>
      <c r="AL477" s="43">
        <v>0</v>
      </c>
      <c r="AM477" s="43">
        <v>0</v>
      </c>
      <c r="AN477" s="43">
        <v>0</v>
      </c>
    </row>
    <row r="478" spans="1:40" x14ac:dyDescent="0.2">
      <c r="A478">
        <v>467</v>
      </c>
      <c r="B478" s="97">
        <v>0.32361111111111102</v>
      </c>
      <c r="C478">
        <f t="shared" ca="1" si="21"/>
        <v>3</v>
      </c>
      <c r="D478">
        <f t="shared" si="22"/>
        <v>58</v>
      </c>
      <c r="E478">
        <f>IF(appliances!$D$46="YES",light_sim_data!B478,0)</f>
        <v>0</v>
      </c>
      <c r="F478">
        <f t="shared" si="23"/>
        <v>58</v>
      </c>
      <c r="H478" s="43">
        <v>0</v>
      </c>
      <c r="I478" s="43">
        <v>0</v>
      </c>
      <c r="J478" s="43">
        <v>0</v>
      </c>
      <c r="K478" s="43">
        <v>0</v>
      </c>
      <c r="L478" s="43">
        <v>0</v>
      </c>
      <c r="M478" s="43">
        <v>2</v>
      </c>
      <c r="N478" s="43">
        <v>2</v>
      </c>
      <c r="O478" s="43">
        <v>1</v>
      </c>
      <c r="P478" s="43">
        <v>9</v>
      </c>
      <c r="Q478" s="43">
        <v>0</v>
      </c>
      <c r="R478" s="43">
        <v>0</v>
      </c>
      <c r="S478" s="43">
        <v>0</v>
      </c>
      <c r="T478" s="43">
        <v>0</v>
      </c>
      <c r="U478" s="43">
        <v>0</v>
      </c>
      <c r="V478" s="43">
        <v>3</v>
      </c>
      <c r="W478" s="43">
        <v>0</v>
      </c>
      <c r="X478" s="43">
        <v>0</v>
      </c>
      <c r="Y478" s="43">
        <v>32</v>
      </c>
      <c r="Z478" s="43">
        <v>0</v>
      </c>
      <c r="AA478" s="43">
        <v>0</v>
      </c>
      <c r="AB478" s="43">
        <v>3</v>
      </c>
      <c r="AC478" s="43">
        <v>2</v>
      </c>
      <c r="AD478" s="43">
        <v>1</v>
      </c>
      <c r="AE478" s="43">
        <v>2</v>
      </c>
      <c r="AF478" s="43">
        <v>0</v>
      </c>
      <c r="AG478" s="43">
        <v>0</v>
      </c>
      <c r="AH478" s="43">
        <v>1</v>
      </c>
      <c r="AI478" s="43">
        <v>0</v>
      </c>
      <c r="AJ478" s="43">
        <v>0</v>
      </c>
      <c r="AK478" s="43">
        <v>0</v>
      </c>
      <c r="AL478" s="43">
        <v>0</v>
      </c>
      <c r="AM478" s="43">
        <v>0</v>
      </c>
      <c r="AN478" s="43">
        <v>0</v>
      </c>
    </row>
    <row r="479" spans="1:40" x14ac:dyDescent="0.2">
      <c r="A479">
        <v>468</v>
      </c>
      <c r="B479" s="97">
        <v>0.32430555555555601</v>
      </c>
      <c r="C479">
        <f t="shared" ca="1" si="21"/>
        <v>3</v>
      </c>
      <c r="D479">
        <f t="shared" si="22"/>
        <v>58</v>
      </c>
      <c r="E479">
        <f>IF(appliances!$D$46="YES",light_sim_data!B479,0)</f>
        <v>0</v>
      </c>
      <c r="F479">
        <f t="shared" si="23"/>
        <v>58</v>
      </c>
      <c r="H479" s="43">
        <v>0</v>
      </c>
      <c r="I479" s="43">
        <v>0</v>
      </c>
      <c r="J479" s="43">
        <v>0</v>
      </c>
      <c r="K479" s="43">
        <v>0</v>
      </c>
      <c r="L479" s="43">
        <v>0</v>
      </c>
      <c r="M479" s="43">
        <v>2</v>
      </c>
      <c r="N479" s="43">
        <v>2</v>
      </c>
      <c r="O479" s="43">
        <v>1</v>
      </c>
      <c r="P479" s="43">
        <v>9</v>
      </c>
      <c r="Q479" s="43">
        <v>0</v>
      </c>
      <c r="R479" s="43">
        <v>0</v>
      </c>
      <c r="S479" s="43">
        <v>0</v>
      </c>
      <c r="T479" s="43">
        <v>0</v>
      </c>
      <c r="U479" s="43">
        <v>0</v>
      </c>
      <c r="V479" s="43">
        <v>3</v>
      </c>
      <c r="W479" s="43">
        <v>0</v>
      </c>
      <c r="X479" s="43">
        <v>0</v>
      </c>
      <c r="Y479" s="43">
        <v>32</v>
      </c>
      <c r="Z479" s="43">
        <v>0</v>
      </c>
      <c r="AA479" s="43">
        <v>0</v>
      </c>
      <c r="AB479" s="43">
        <v>3</v>
      </c>
      <c r="AC479" s="43">
        <v>2</v>
      </c>
      <c r="AD479" s="43">
        <v>1</v>
      </c>
      <c r="AE479" s="43">
        <v>2</v>
      </c>
      <c r="AF479" s="43">
        <v>0</v>
      </c>
      <c r="AG479" s="43">
        <v>0</v>
      </c>
      <c r="AH479" s="43">
        <v>1</v>
      </c>
      <c r="AI479" s="43">
        <v>0</v>
      </c>
      <c r="AJ479" s="43">
        <v>0</v>
      </c>
      <c r="AK479" s="43">
        <v>0</v>
      </c>
      <c r="AL479" s="43">
        <v>0</v>
      </c>
      <c r="AM479" s="43">
        <v>0</v>
      </c>
      <c r="AN479" s="43">
        <v>0</v>
      </c>
    </row>
    <row r="480" spans="1:40" x14ac:dyDescent="0.2">
      <c r="A480">
        <v>469</v>
      </c>
      <c r="B480" s="97">
        <v>0.32500000000000001</v>
      </c>
      <c r="C480">
        <f t="shared" ca="1" si="21"/>
        <v>3</v>
      </c>
      <c r="D480">
        <f t="shared" si="22"/>
        <v>58</v>
      </c>
      <c r="E480">
        <f>IF(appliances!$D$46="YES",light_sim_data!B480,0)</f>
        <v>0</v>
      </c>
      <c r="F480">
        <f t="shared" si="23"/>
        <v>58</v>
      </c>
      <c r="H480" s="43">
        <v>0</v>
      </c>
      <c r="I480" s="43">
        <v>0</v>
      </c>
      <c r="J480" s="43">
        <v>0</v>
      </c>
      <c r="K480" s="43">
        <v>0</v>
      </c>
      <c r="L480" s="43">
        <v>0</v>
      </c>
      <c r="M480" s="43">
        <v>2</v>
      </c>
      <c r="N480" s="43">
        <v>2</v>
      </c>
      <c r="O480" s="43">
        <v>1</v>
      </c>
      <c r="P480" s="43">
        <v>9</v>
      </c>
      <c r="Q480" s="43">
        <v>0</v>
      </c>
      <c r="R480" s="43">
        <v>0</v>
      </c>
      <c r="S480" s="43">
        <v>0</v>
      </c>
      <c r="T480" s="43">
        <v>0</v>
      </c>
      <c r="U480" s="43">
        <v>0</v>
      </c>
      <c r="V480" s="43">
        <v>3</v>
      </c>
      <c r="W480" s="43">
        <v>0</v>
      </c>
      <c r="X480" s="43">
        <v>0</v>
      </c>
      <c r="Y480" s="43">
        <v>32</v>
      </c>
      <c r="Z480" s="43">
        <v>0</v>
      </c>
      <c r="AA480" s="43">
        <v>0</v>
      </c>
      <c r="AB480" s="43">
        <v>3</v>
      </c>
      <c r="AC480" s="43">
        <v>2</v>
      </c>
      <c r="AD480" s="43">
        <v>1</v>
      </c>
      <c r="AE480" s="43">
        <v>2</v>
      </c>
      <c r="AF480" s="43">
        <v>0</v>
      </c>
      <c r="AG480" s="43">
        <v>0</v>
      </c>
      <c r="AH480" s="43">
        <v>1</v>
      </c>
      <c r="AI480" s="43">
        <v>0</v>
      </c>
      <c r="AJ480" s="43">
        <v>0</v>
      </c>
      <c r="AK480" s="43">
        <v>0</v>
      </c>
      <c r="AL480" s="43">
        <v>0</v>
      </c>
      <c r="AM480" s="43">
        <v>0</v>
      </c>
      <c r="AN480" s="43">
        <v>0</v>
      </c>
    </row>
    <row r="481" spans="1:40" x14ac:dyDescent="0.2">
      <c r="A481">
        <v>470</v>
      </c>
      <c r="B481" s="97">
        <v>0.32569444444444401</v>
      </c>
      <c r="C481">
        <f t="shared" ca="1" si="21"/>
        <v>3</v>
      </c>
      <c r="D481">
        <f t="shared" si="22"/>
        <v>58</v>
      </c>
      <c r="E481">
        <f>IF(appliances!$D$46="YES",light_sim_data!B481,0)</f>
        <v>0</v>
      </c>
      <c r="F481">
        <f t="shared" si="23"/>
        <v>58</v>
      </c>
      <c r="H481" s="43">
        <v>0</v>
      </c>
      <c r="I481" s="43">
        <v>0</v>
      </c>
      <c r="J481" s="43">
        <v>0</v>
      </c>
      <c r="K481" s="43">
        <v>0</v>
      </c>
      <c r="L481" s="43">
        <v>0</v>
      </c>
      <c r="M481" s="43">
        <v>2</v>
      </c>
      <c r="N481" s="43">
        <v>2</v>
      </c>
      <c r="O481" s="43">
        <v>1</v>
      </c>
      <c r="P481" s="43">
        <v>9</v>
      </c>
      <c r="Q481" s="43">
        <v>0</v>
      </c>
      <c r="R481" s="43">
        <v>0</v>
      </c>
      <c r="S481" s="43">
        <v>0</v>
      </c>
      <c r="T481" s="43">
        <v>0</v>
      </c>
      <c r="U481" s="43">
        <v>0</v>
      </c>
      <c r="V481" s="43">
        <v>3</v>
      </c>
      <c r="W481" s="43">
        <v>0</v>
      </c>
      <c r="X481" s="43">
        <v>0</v>
      </c>
      <c r="Y481" s="43">
        <v>32</v>
      </c>
      <c r="Z481" s="43">
        <v>0</v>
      </c>
      <c r="AA481" s="43">
        <v>0</v>
      </c>
      <c r="AB481" s="43">
        <v>3</v>
      </c>
      <c r="AC481" s="43">
        <v>2</v>
      </c>
      <c r="AD481" s="43">
        <v>1</v>
      </c>
      <c r="AE481" s="43">
        <v>2</v>
      </c>
      <c r="AF481" s="43">
        <v>0</v>
      </c>
      <c r="AG481" s="43">
        <v>0</v>
      </c>
      <c r="AH481" s="43">
        <v>1</v>
      </c>
      <c r="AI481" s="43">
        <v>0</v>
      </c>
      <c r="AJ481" s="43">
        <v>0</v>
      </c>
      <c r="AK481" s="43">
        <v>0</v>
      </c>
      <c r="AL481" s="43">
        <v>0</v>
      </c>
      <c r="AM481" s="43">
        <v>0</v>
      </c>
      <c r="AN481" s="43">
        <v>0</v>
      </c>
    </row>
    <row r="482" spans="1:40" x14ac:dyDescent="0.2">
      <c r="A482">
        <v>471</v>
      </c>
      <c r="B482" s="97">
        <v>0.32638888888888901</v>
      </c>
      <c r="C482">
        <f t="shared" ca="1" si="21"/>
        <v>2</v>
      </c>
      <c r="D482">
        <f t="shared" si="22"/>
        <v>58</v>
      </c>
      <c r="E482">
        <f>IF(appliances!$D$46="YES",light_sim_data!B482,0)</f>
        <v>0</v>
      </c>
      <c r="F482">
        <f t="shared" si="23"/>
        <v>58</v>
      </c>
      <c r="H482" s="43">
        <v>0</v>
      </c>
      <c r="I482" s="43">
        <v>0</v>
      </c>
      <c r="J482" s="43">
        <v>0</v>
      </c>
      <c r="K482" s="43">
        <v>0</v>
      </c>
      <c r="L482" s="43">
        <v>0</v>
      </c>
      <c r="M482" s="43">
        <v>2</v>
      </c>
      <c r="N482" s="43">
        <v>2</v>
      </c>
      <c r="O482" s="43">
        <v>1</v>
      </c>
      <c r="P482" s="43">
        <v>9</v>
      </c>
      <c r="Q482" s="43">
        <v>0</v>
      </c>
      <c r="R482" s="43">
        <v>0</v>
      </c>
      <c r="S482" s="43">
        <v>0</v>
      </c>
      <c r="T482" s="43">
        <v>0</v>
      </c>
      <c r="U482" s="43">
        <v>0</v>
      </c>
      <c r="V482" s="43">
        <v>3</v>
      </c>
      <c r="W482" s="43">
        <v>0</v>
      </c>
      <c r="X482" s="43">
        <v>0</v>
      </c>
      <c r="Y482" s="43">
        <v>32</v>
      </c>
      <c r="Z482" s="43">
        <v>0</v>
      </c>
      <c r="AA482" s="43">
        <v>0</v>
      </c>
      <c r="AB482" s="43">
        <v>3</v>
      </c>
      <c r="AC482" s="43">
        <v>2</v>
      </c>
      <c r="AD482" s="43">
        <v>1</v>
      </c>
      <c r="AE482" s="43">
        <v>2</v>
      </c>
      <c r="AF482" s="43">
        <v>0</v>
      </c>
      <c r="AG482" s="43">
        <v>0</v>
      </c>
      <c r="AH482" s="43">
        <v>1</v>
      </c>
      <c r="AI482" s="43">
        <v>0</v>
      </c>
      <c r="AJ482" s="43">
        <v>0</v>
      </c>
      <c r="AK482" s="43">
        <v>0</v>
      </c>
      <c r="AL482" s="43">
        <v>0</v>
      </c>
      <c r="AM482" s="43">
        <v>0</v>
      </c>
      <c r="AN482" s="43">
        <v>0</v>
      </c>
    </row>
    <row r="483" spans="1:40" x14ac:dyDescent="0.2">
      <c r="A483">
        <v>472</v>
      </c>
      <c r="B483" s="97">
        <v>0.327083333333333</v>
      </c>
      <c r="C483">
        <f t="shared" ca="1" si="21"/>
        <v>2</v>
      </c>
      <c r="D483">
        <f t="shared" si="22"/>
        <v>58</v>
      </c>
      <c r="E483">
        <f>IF(appliances!$D$46="YES",light_sim_data!B483,0)</f>
        <v>0</v>
      </c>
      <c r="F483">
        <f t="shared" si="23"/>
        <v>58</v>
      </c>
      <c r="H483" s="43">
        <v>0</v>
      </c>
      <c r="I483" s="43">
        <v>0</v>
      </c>
      <c r="J483" s="43">
        <v>0</v>
      </c>
      <c r="K483" s="43">
        <v>0</v>
      </c>
      <c r="L483" s="43">
        <v>0</v>
      </c>
      <c r="M483" s="43">
        <v>2</v>
      </c>
      <c r="N483" s="43">
        <v>2</v>
      </c>
      <c r="O483" s="43">
        <v>1</v>
      </c>
      <c r="P483" s="43">
        <v>9</v>
      </c>
      <c r="Q483" s="43">
        <v>0</v>
      </c>
      <c r="R483" s="43">
        <v>0</v>
      </c>
      <c r="S483" s="43">
        <v>0</v>
      </c>
      <c r="T483" s="43">
        <v>0</v>
      </c>
      <c r="U483" s="43">
        <v>0</v>
      </c>
      <c r="V483" s="43">
        <v>3</v>
      </c>
      <c r="W483" s="43">
        <v>0</v>
      </c>
      <c r="X483" s="43">
        <v>0</v>
      </c>
      <c r="Y483" s="43">
        <v>32</v>
      </c>
      <c r="Z483" s="43">
        <v>0</v>
      </c>
      <c r="AA483" s="43">
        <v>0</v>
      </c>
      <c r="AB483" s="43">
        <v>3</v>
      </c>
      <c r="AC483" s="43">
        <v>2</v>
      </c>
      <c r="AD483" s="43">
        <v>1</v>
      </c>
      <c r="AE483" s="43">
        <v>2</v>
      </c>
      <c r="AF483" s="43">
        <v>0</v>
      </c>
      <c r="AG483" s="43">
        <v>0</v>
      </c>
      <c r="AH483" s="43">
        <v>1</v>
      </c>
      <c r="AI483" s="43">
        <v>0</v>
      </c>
      <c r="AJ483" s="43">
        <v>0</v>
      </c>
      <c r="AK483" s="43">
        <v>0</v>
      </c>
      <c r="AL483" s="43">
        <v>0</v>
      </c>
      <c r="AM483" s="43">
        <v>0</v>
      </c>
      <c r="AN483" s="43">
        <v>0</v>
      </c>
    </row>
    <row r="484" spans="1:40" x14ac:dyDescent="0.2">
      <c r="A484">
        <v>473</v>
      </c>
      <c r="B484" s="97">
        <v>0.327777777777778</v>
      </c>
      <c r="C484">
        <f t="shared" ca="1" si="21"/>
        <v>2</v>
      </c>
      <c r="D484">
        <f t="shared" si="22"/>
        <v>58</v>
      </c>
      <c r="E484">
        <f>IF(appliances!$D$46="YES",light_sim_data!B484,0)</f>
        <v>0</v>
      </c>
      <c r="F484">
        <f t="shared" si="23"/>
        <v>58</v>
      </c>
      <c r="H484" s="43">
        <v>0</v>
      </c>
      <c r="I484" s="43">
        <v>0</v>
      </c>
      <c r="J484" s="43">
        <v>0</v>
      </c>
      <c r="K484" s="43">
        <v>0</v>
      </c>
      <c r="L484" s="43">
        <v>0</v>
      </c>
      <c r="M484" s="43">
        <v>2</v>
      </c>
      <c r="N484" s="43">
        <v>2</v>
      </c>
      <c r="O484" s="43">
        <v>1</v>
      </c>
      <c r="P484" s="43">
        <v>9</v>
      </c>
      <c r="Q484" s="43">
        <v>0</v>
      </c>
      <c r="R484" s="43">
        <v>0</v>
      </c>
      <c r="S484" s="43">
        <v>0</v>
      </c>
      <c r="T484" s="43">
        <v>0</v>
      </c>
      <c r="U484" s="43">
        <v>0</v>
      </c>
      <c r="V484" s="43">
        <v>3</v>
      </c>
      <c r="W484" s="43">
        <v>0</v>
      </c>
      <c r="X484" s="43">
        <v>0</v>
      </c>
      <c r="Y484" s="43">
        <v>32</v>
      </c>
      <c r="Z484" s="43">
        <v>0</v>
      </c>
      <c r="AA484" s="43">
        <v>0</v>
      </c>
      <c r="AB484" s="43">
        <v>3</v>
      </c>
      <c r="AC484" s="43">
        <v>2</v>
      </c>
      <c r="AD484" s="43">
        <v>1</v>
      </c>
      <c r="AE484" s="43">
        <v>2</v>
      </c>
      <c r="AF484" s="43">
        <v>0</v>
      </c>
      <c r="AG484" s="43">
        <v>0</v>
      </c>
      <c r="AH484" s="43">
        <v>1</v>
      </c>
      <c r="AI484" s="43">
        <v>0</v>
      </c>
      <c r="AJ484" s="43">
        <v>0</v>
      </c>
      <c r="AK484" s="43">
        <v>0</v>
      </c>
      <c r="AL484" s="43">
        <v>0</v>
      </c>
      <c r="AM484" s="43">
        <v>0</v>
      </c>
      <c r="AN484" s="43">
        <v>0</v>
      </c>
    </row>
    <row r="485" spans="1:40" x14ac:dyDescent="0.2">
      <c r="A485">
        <v>474</v>
      </c>
      <c r="B485" s="97">
        <v>0.328472222222222</v>
      </c>
      <c r="C485">
        <f t="shared" ca="1" si="21"/>
        <v>2</v>
      </c>
      <c r="D485">
        <f t="shared" si="22"/>
        <v>58</v>
      </c>
      <c r="E485">
        <f>IF(appliances!$D$46="YES",light_sim_data!B485,0)</f>
        <v>0</v>
      </c>
      <c r="F485">
        <f t="shared" si="23"/>
        <v>58</v>
      </c>
      <c r="H485" s="43">
        <v>0</v>
      </c>
      <c r="I485" s="43">
        <v>0</v>
      </c>
      <c r="J485" s="43">
        <v>0</v>
      </c>
      <c r="K485" s="43">
        <v>0</v>
      </c>
      <c r="L485" s="43">
        <v>0</v>
      </c>
      <c r="M485" s="43">
        <v>2</v>
      </c>
      <c r="N485" s="43">
        <v>2</v>
      </c>
      <c r="O485" s="43">
        <v>1</v>
      </c>
      <c r="P485" s="43">
        <v>9</v>
      </c>
      <c r="Q485" s="43">
        <v>0</v>
      </c>
      <c r="R485" s="43">
        <v>0</v>
      </c>
      <c r="S485" s="43">
        <v>0</v>
      </c>
      <c r="T485" s="43">
        <v>0</v>
      </c>
      <c r="U485" s="43">
        <v>0</v>
      </c>
      <c r="V485" s="43">
        <v>3</v>
      </c>
      <c r="W485" s="43">
        <v>0</v>
      </c>
      <c r="X485" s="43">
        <v>0</v>
      </c>
      <c r="Y485" s="43">
        <v>32</v>
      </c>
      <c r="Z485" s="43">
        <v>0</v>
      </c>
      <c r="AA485" s="43">
        <v>0</v>
      </c>
      <c r="AB485" s="43">
        <v>3</v>
      </c>
      <c r="AC485" s="43">
        <v>2</v>
      </c>
      <c r="AD485" s="43">
        <v>1</v>
      </c>
      <c r="AE485" s="43">
        <v>2</v>
      </c>
      <c r="AF485" s="43">
        <v>0</v>
      </c>
      <c r="AG485" s="43">
        <v>0</v>
      </c>
      <c r="AH485" s="43">
        <v>1</v>
      </c>
      <c r="AI485" s="43">
        <v>0</v>
      </c>
      <c r="AJ485" s="43">
        <v>0</v>
      </c>
      <c r="AK485" s="43">
        <v>0</v>
      </c>
      <c r="AL485" s="43">
        <v>0</v>
      </c>
      <c r="AM485" s="43">
        <v>0</v>
      </c>
      <c r="AN485" s="43">
        <v>0</v>
      </c>
    </row>
    <row r="486" spans="1:40" x14ac:dyDescent="0.2">
      <c r="A486">
        <v>475</v>
      </c>
      <c r="B486" s="97">
        <v>0.329166666666667</v>
      </c>
      <c r="C486">
        <f t="shared" ca="1" si="21"/>
        <v>2</v>
      </c>
      <c r="D486">
        <f t="shared" si="22"/>
        <v>58</v>
      </c>
      <c r="E486">
        <f>IF(appliances!$D$46="YES",light_sim_data!B486,0)</f>
        <v>0</v>
      </c>
      <c r="F486">
        <f t="shared" si="23"/>
        <v>58</v>
      </c>
      <c r="H486" s="43">
        <v>0</v>
      </c>
      <c r="I486" s="43">
        <v>0</v>
      </c>
      <c r="J486" s="43">
        <v>0</v>
      </c>
      <c r="K486" s="43">
        <v>0</v>
      </c>
      <c r="L486" s="43">
        <v>0</v>
      </c>
      <c r="M486" s="43">
        <v>2</v>
      </c>
      <c r="N486" s="43">
        <v>2</v>
      </c>
      <c r="O486" s="43">
        <v>1</v>
      </c>
      <c r="P486" s="43">
        <v>9</v>
      </c>
      <c r="Q486" s="43">
        <v>0</v>
      </c>
      <c r="R486" s="43">
        <v>0</v>
      </c>
      <c r="S486" s="43">
        <v>0</v>
      </c>
      <c r="T486" s="43">
        <v>0</v>
      </c>
      <c r="U486" s="43">
        <v>0</v>
      </c>
      <c r="V486" s="43">
        <v>3</v>
      </c>
      <c r="W486" s="43">
        <v>0</v>
      </c>
      <c r="X486" s="43">
        <v>0</v>
      </c>
      <c r="Y486" s="43">
        <v>32</v>
      </c>
      <c r="Z486" s="43">
        <v>0</v>
      </c>
      <c r="AA486" s="43">
        <v>0</v>
      </c>
      <c r="AB486" s="43">
        <v>3</v>
      </c>
      <c r="AC486" s="43">
        <v>2</v>
      </c>
      <c r="AD486" s="43">
        <v>1</v>
      </c>
      <c r="AE486" s="43">
        <v>2</v>
      </c>
      <c r="AF486" s="43">
        <v>0</v>
      </c>
      <c r="AG486" s="43">
        <v>0</v>
      </c>
      <c r="AH486" s="43">
        <v>1</v>
      </c>
      <c r="AI486" s="43">
        <v>0</v>
      </c>
      <c r="AJ486" s="43">
        <v>0</v>
      </c>
      <c r="AK486" s="43">
        <v>0</v>
      </c>
      <c r="AL486" s="43">
        <v>0</v>
      </c>
      <c r="AM486" s="43">
        <v>0</v>
      </c>
      <c r="AN486" s="43">
        <v>0</v>
      </c>
    </row>
    <row r="487" spans="1:40" x14ac:dyDescent="0.2">
      <c r="A487">
        <v>476</v>
      </c>
      <c r="B487" s="97">
        <v>0.32986111111111099</v>
      </c>
      <c r="C487">
        <f t="shared" ca="1" si="21"/>
        <v>2</v>
      </c>
      <c r="D487">
        <f t="shared" si="22"/>
        <v>58</v>
      </c>
      <c r="E487">
        <f>IF(appliances!$D$46="YES",light_sim_data!B487,0)</f>
        <v>0</v>
      </c>
      <c r="F487">
        <f t="shared" si="23"/>
        <v>58</v>
      </c>
      <c r="H487" s="43">
        <v>0</v>
      </c>
      <c r="I487" s="43">
        <v>0</v>
      </c>
      <c r="J487" s="43">
        <v>0</v>
      </c>
      <c r="K487" s="43">
        <v>0</v>
      </c>
      <c r="L487" s="43">
        <v>0</v>
      </c>
      <c r="M487" s="43">
        <v>2</v>
      </c>
      <c r="N487" s="43">
        <v>2</v>
      </c>
      <c r="O487" s="43">
        <v>1</v>
      </c>
      <c r="P487" s="43">
        <v>9</v>
      </c>
      <c r="Q487" s="43">
        <v>0</v>
      </c>
      <c r="R487" s="43">
        <v>0</v>
      </c>
      <c r="S487" s="43">
        <v>0</v>
      </c>
      <c r="T487" s="43">
        <v>0</v>
      </c>
      <c r="U487" s="43">
        <v>0</v>
      </c>
      <c r="V487" s="43">
        <v>3</v>
      </c>
      <c r="W487" s="43">
        <v>0</v>
      </c>
      <c r="X487" s="43">
        <v>0</v>
      </c>
      <c r="Y487" s="43">
        <v>32</v>
      </c>
      <c r="Z487" s="43">
        <v>0</v>
      </c>
      <c r="AA487" s="43">
        <v>0</v>
      </c>
      <c r="AB487" s="43">
        <v>3</v>
      </c>
      <c r="AC487" s="43">
        <v>2</v>
      </c>
      <c r="AD487" s="43">
        <v>1</v>
      </c>
      <c r="AE487" s="43">
        <v>2</v>
      </c>
      <c r="AF487" s="43">
        <v>0</v>
      </c>
      <c r="AG487" s="43">
        <v>0</v>
      </c>
      <c r="AH487" s="43">
        <v>1</v>
      </c>
      <c r="AI487" s="43">
        <v>0</v>
      </c>
      <c r="AJ487" s="43">
        <v>0</v>
      </c>
      <c r="AK487" s="43">
        <v>0</v>
      </c>
      <c r="AL487" s="43">
        <v>0</v>
      </c>
      <c r="AM487" s="43">
        <v>0</v>
      </c>
      <c r="AN487" s="43">
        <v>0</v>
      </c>
    </row>
    <row r="488" spans="1:40" x14ac:dyDescent="0.2">
      <c r="A488">
        <v>477</v>
      </c>
      <c r="B488" s="97">
        <v>0.33055555555555599</v>
      </c>
      <c r="C488">
        <f t="shared" ca="1" si="21"/>
        <v>2</v>
      </c>
      <c r="D488">
        <f t="shared" si="22"/>
        <v>58</v>
      </c>
      <c r="E488">
        <f>IF(appliances!$D$46="YES",light_sim_data!B488,0)</f>
        <v>0</v>
      </c>
      <c r="F488">
        <f t="shared" si="23"/>
        <v>58</v>
      </c>
      <c r="H488" s="43">
        <v>0</v>
      </c>
      <c r="I488" s="43">
        <v>0</v>
      </c>
      <c r="J488" s="43">
        <v>0</v>
      </c>
      <c r="K488" s="43">
        <v>0</v>
      </c>
      <c r="L488" s="43">
        <v>0</v>
      </c>
      <c r="M488" s="43">
        <v>2</v>
      </c>
      <c r="N488" s="43">
        <v>2</v>
      </c>
      <c r="O488" s="43">
        <v>1</v>
      </c>
      <c r="P488" s="43">
        <v>9</v>
      </c>
      <c r="Q488" s="43">
        <v>0</v>
      </c>
      <c r="R488" s="43">
        <v>0</v>
      </c>
      <c r="S488" s="43">
        <v>0</v>
      </c>
      <c r="T488" s="43">
        <v>0</v>
      </c>
      <c r="U488" s="43">
        <v>0</v>
      </c>
      <c r="V488" s="43">
        <v>3</v>
      </c>
      <c r="W488" s="43">
        <v>0</v>
      </c>
      <c r="X488" s="43">
        <v>0</v>
      </c>
      <c r="Y488" s="43">
        <v>32</v>
      </c>
      <c r="Z488" s="43">
        <v>0</v>
      </c>
      <c r="AA488" s="43">
        <v>0</v>
      </c>
      <c r="AB488" s="43">
        <v>3</v>
      </c>
      <c r="AC488" s="43">
        <v>2</v>
      </c>
      <c r="AD488" s="43">
        <v>1</v>
      </c>
      <c r="AE488" s="43">
        <v>2</v>
      </c>
      <c r="AF488" s="43">
        <v>0</v>
      </c>
      <c r="AG488" s="43">
        <v>0</v>
      </c>
      <c r="AH488" s="43">
        <v>1</v>
      </c>
      <c r="AI488" s="43">
        <v>0</v>
      </c>
      <c r="AJ488" s="43">
        <v>0</v>
      </c>
      <c r="AK488" s="43">
        <v>0</v>
      </c>
      <c r="AL488" s="43">
        <v>0</v>
      </c>
      <c r="AM488" s="43">
        <v>0</v>
      </c>
      <c r="AN488" s="43">
        <v>0</v>
      </c>
    </row>
    <row r="489" spans="1:40" x14ac:dyDescent="0.2">
      <c r="A489">
        <v>478</v>
      </c>
      <c r="B489" s="97">
        <v>0.33124999999999999</v>
      </c>
      <c r="C489">
        <f t="shared" ca="1" si="21"/>
        <v>2</v>
      </c>
      <c r="D489">
        <f t="shared" si="22"/>
        <v>58</v>
      </c>
      <c r="E489">
        <f>IF(appliances!$D$46="YES",light_sim_data!B489,0)</f>
        <v>0</v>
      </c>
      <c r="F489">
        <f t="shared" si="23"/>
        <v>58</v>
      </c>
      <c r="H489" s="43">
        <v>0</v>
      </c>
      <c r="I489" s="43">
        <v>0</v>
      </c>
      <c r="J489" s="43">
        <v>0</v>
      </c>
      <c r="K489" s="43">
        <v>0</v>
      </c>
      <c r="L489" s="43">
        <v>0</v>
      </c>
      <c r="M489" s="43">
        <v>2</v>
      </c>
      <c r="N489" s="43">
        <v>2</v>
      </c>
      <c r="O489" s="43">
        <v>1</v>
      </c>
      <c r="P489" s="43">
        <v>9</v>
      </c>
      <c r="Q489" s="43">
        <v>0</v>
      </c>
      <c r="R489" s="43">
        <v>0</v>
      </c>
      <c r="S489" s="43">
        <v>0</v>
      </c>
      <c r="T489" s="43">
        <v>0</v>
      </c>
      <c r="U489" s="43">
        <v>0</v>
      </c>
      <c r="V489" s="43">
        <v>3</v>
      </c>
      <c r="W489" s="43">
        <v>0</v>
      </c>
      <c r="X489" s="43">
        <v>0</v>
      </c>
      <c r="Y489" s="43">
        <v>32</v>
      </c>
      <c r="Z489" s="43">
        <v>0</v>
      </c>
      <c r="AA489" s="43">
        <v>0</v>
      </c>
      <c r="AB489" s="43">
        <v>3</v>
      </c>
      <c r="AC489" s="43">
        <v>2</v>
      </c>
      <c r="AD489" s="43">
        <v>1</v>
      </c>
      <c r="AE489" s="43">
        <v>2</v>
      </c>
      <c r="AF489" s="43">
        <v>0</v>
      </c>
      <c r="AG489" s="43">
        <v>0</v>
      </c>
      <c r="AH489" s="43">
        <v>1</v>
      </c>
      <c r="AI489" s="43">
        <v>0</v>
      </c>
      <c r="AJ489" s="43">
        <v>0</v>
      </c>
      <c r="AK489" s="43">
        <v>0</v>
      </c>
      <c r="AL489" s="43">
        <v>0</v>
      </c>
      <c r="AM489" s="43">
        <v>0</v>
      </c>
      <c r="AN489" s="43">
        <v>0</v>
      </c>
    </row>
    <row r="490" spans="1:40" x14ac:dyDescent="0.2">
      <c r="A490">
        <v>479</v>
      </c>
      <c r="B490" s="97">
        <v>0.33194444444444399</v>
      </c>
      <c r="C490">
        <f t="shared" ca="1" si="21"/>
        <v>2</v>
      </c>
      <c r="D490">
        <f t="shared" si="22"/>
        <v>58</v>
      </c>
      <c r="E490">
        <f>IF(appliances!$D$46="YES",light_sim_data!B490,0)</f>
        <v>0</v>
      </c>
      <c r="F490">
        <f t="shared" si="23"/>
        <v>58</v>
      </c>
      <c r="H490" s="43">
        <v>0</v>
      </c>
      <c r="I490" s="43">
        <v>0</v>
      </c>
      <c r="J490" s="43">
        <v>0</v>
      </c>
      <c r="K490" s="43">
        <v>0</v>
      </c>
      <c r="L490" s="43">
        <v>0</v>
      </c>
      <c r="M490" s="43">
        <v>2</v>
      </c>
      <c r="N490" s="43">
        <v>2</v>
      </c>
      <c r="O490" s="43">
        <v>1</v>
      </c>
      <c r="P490" s="43">
        <v>9</v>
      </c>
      <c r="Q490" s="43">
        <v>0</v>
      </c>
      <c r="R490" s="43">
        <v>0</v>
      </c>
      <c r="S490" s="43">
        <v>0</v>
      </c>
      <c r="T490" s="43">
        <v>0</v>
      </c>
      <c r="U490" s="43">
        <v>0</v>
      </c>
      <c r="V490" s="43">
        <v>3</v>
      </c>
      <c r="W490" s="43">
        <v>0</v>
      </c>
      <c r="X490" s="43">
        <v>0</v>
      </c>
      <c r="Y490" s="43">
        <v>32</v>
      </c>
      <c r="Z490" s="43">
        <v>0</v>
      </c>
      <c r="AA490" s="43">
        <v>0</v>
      </c>
      <c r="AB490" s="43">
        <v>3</v>
      </c>
      <c r="AC490" s="43">
        <v>2</v>
      </c>
      <c r="AD490" s="43">
        <v>1</v>
      </c>
      <c r="AE490" s="43">
        <v>2</v>
      </c>
      <c r="AF490" s="43">
        <v>0</v>
      </c>
      <c r="AG490" s="43">
        <v>0</v>
      </c>
      <c r="AH490" s="43">
        <v>1</v>
      </c>
      <c r="AI490" s="43">
        <v>0</v>
      </c>
      <c r="AJ490" s="43">
        <v>0</v>
      </c>
      <c r="AK490" s="43">
        <v>0</v>
      </c>
      <c r="AL490" s="43">
        <v>0</v>
      </c>
      <c r="AM490" s="43">
        <v>0</v>
      </c>
      <c r="AN490" s="43">
        <v>0</v>
      </c>
    </row>
    <row r="491" spans="1:40" x14ac:dyDescent="0.2">
      <c r="A491">
        <v>480</v>
      </c>
      <c r="B491" s="97">
        <v>0.33263888888888898</v>
      </c>
      <c r="C491">
        <f t="shared" ca="1" si="21"/>
        <v>2</v>
      </c>
      <c r="D491">
        <f t="shared" si="22"/>
        <v>58</v>
      </c>
      <c r="E491">
        <f>IF(appliances!$D$46="YES",light_sim_data!B491,0)</f>
        <v>0</v>
      </c>
      <c r="F491">
        <f t="shared" si="23"/>
        <v>58</v>
      </c>
      <c r="H491" s="43">
        <v>0</v>
      </c>
      <c r="I491" s="43">
        <v>0</v>
      </c>
      <c r="J491" s="43">
        <v>0</v>
      </c>
      <c r="K491" s="43">
        <v>0</v>
      </c>
      <c r="L491" s="43">
        <v>0</v>
      </c>
      <c r="M491" s="43">
        <v>2</v>
      </c>
      <c r="N491" s="43">
        <v>2</v>
      </c>
      <c r="O491" s="43">
        <v>1</v>
      </c>
      <c r="P491" s="43">
        <v>9</v>
      </c>
      <c r="Q491" s="43">
        <v>0</v>
      </c>
      <c r="R491" s="43">
        <v>0</v>
      </c>
      <c r="S491" s="43">
        <v>0</v>
      </c>
      <c r="T491" s="43">
        <v>0</v>
      </c>
      <c r="U491" s="43">
        <v>0</v>
      </c>
      <c r="V491" s="43">
        <v>3</v>
      </c>
      <c r="W491" s="43">
        <v>0</v>
      </c>
      <c r="X491" s="43">
        <v>0</v>
      </c>
      <c r="Y491" s="43">
        <v>32</v>
      </c>
      <c r="Z491" s="43">
        <v>0</v>
      </c>
      <c r="AA491" s="43">
        <v>0</v>
      </c>
      <c r="AB491" s="43">
        <v>3</v>
      </c>
      <c r="AC491" s="43">
        <v>2</v>
      </c>
      <c r="AD491" s="43">
        <v>1</v>
      </c>
      <c r="AE491" s="43">
        <v>2</v>
      </c>
      <c r="AF491" s="43">
        <v>0</v>
      </c>
      <c r="AG491" s="43">
        <v>0</v>
      </c>
      <c r="AH491" s="43">
        <v>1</v>
      </c>
      <c r="AI491" s="43">
        <v>0</v>
      </c>
      <c r="AJ491" s="43">
        <v>0</v>
      </c>
      <c r="AK491" s="43">
        <v>0</v>
      </c>
      <c r="AL491" s="43">
        <v>0</v>
      </c>
      <c r="AM491" s="43">
        <v>0</v>
      </c>
      <c r="AN491" s="43">
        <v>0</v>
      </c>
    </row>
    <row r="492" spans="1:40" x14ac:dyDescent="0.2">
      <c r="A492">
        <v>481</v>
      </c>
      <c r="B492" s="97">
        <v>0.33333333333333298</v>
      </c>
      <c r="C492">
        <f t="shared" ca="1" si="21"/>
        <v>2</v>
      </c>
      <c r="D492">
        <f t="shared" si="22"/>
        <v>58</v>
      </c>
      <c r="E492">
        <f>IF(appliances!$D$46="YES",light_sim_data!B492,0)</f>
        <v>0</v>
      </c>
      <c r="F492">
        <f t="shared" si="23"/>
        <v>58</v>
      </c>
      <c r="H492" s="43">
        <v>0</v>
      </c>
      <c r="I492" s="43">
        <v>0</v>
      </c>
      <c r="J492" s="43">
        <v>0</v>
      </c>
      <c r="K492" s="43">
        <v>0</v>
      </c>
      <c r="L492" s="43">
        <v>0</v>
      </c>
      <c r="M492" s="43">
        <v>2</v>
      </c>
      <c r="N492" s="43">
        <v>2</v>
      </c>
      <c r="O492" s="43">
        <v>1</v>
      </c>
      <c r="P492" s="43">
        <v>9</v>
      </c>
      <c r="Q492" s="43">
        <v>0</v>
      </c>
      <c r="R492" s="43">
        <v>0</v>
      </c>
      <c r="S492" s="43">
        <v>0</v>
      </c>
      <c r="T492" s="43">
        <v>0</v>
      </c>
      <c r="U492" s="43">
        <v>0</v>
      </c>
      <c r="V492" s="43">
        <v>3</v>
      </c>
      <c r="W492" s="43">
        <v>0</v>
      </c>
      <c r="X492" s="43">
        <v>0</v>
      </c>
      <c r="Y492" s="43">
        <v>32</v>
      </c>
      <c r="Z492" s="43">
        <v>0</v>
      </c>
      <c r="AA492" s="43">
        <v>0</v>
      </c>
      <c r="AB492" s="43">
        <v>3</v>
      </c>
      <c r="AC492" s="43">
        <v>2</v>
      </c>
      <c r="AD492" s="43">
        <v>1</v>
      </c>
      <c r="AE492" s="43">
        <v>2</v>
      </c>
      <c r="AF492" s="43">
        <v>0</v>
      </c>
      <c r="AG492" s="43">
        <v>0</v>
      </c>
      <c r="AH492" s="43">
        <v>1</v>
      </c>
      <c r="AI492" s="43">
        <v>0</v>
      </c>
      <c r="AJ492" s="43">
        <v>0</v>
      </c>
      <c r="AK492" s="43">
        <v>0</v>
      </c>
      <c r="AL492" s="43">
        <v>0</v>
      </c>
      <c r="AM492" s="43">
        <v>0</v>
      </c>
      <c r="AN492" s="43">
        <v>0</v>
      </c>
    </row>
    <row r="493" spans="1:40" x14ac:dyDescent="0.2">
      <c r="A493">
        <v>482</v>
      </c>
      <c r="B493" s="97">
        <v>0.33402777777777798</v>
      </c>
      <c r="C493">
        <f t="shared" ca="1" si="21"/>
        <v>2</v>
      </c>
      <c r="D493">
        <f t="shared" si="22"/>
        <v>58</v>
      </c>
      <c r="E493">
        <f>IF(appliances!$D$46="YES",light_sim_data!B493,0)</f>
        <v>0</v>
      </c>
      <c r="F493">
        <f t="shared" si="23"/>
        <v>58</v>
      </c>
      <c r="H493" s="43">
        <v>0</v>
      </c>
      <c r="I493" s="43">
        <v>0</v>
      </c>
      <c r="J493" s="43">
        <v>0</v>
      </c>
      <c r="K493" s="43">
        <v>0</v>
      </c>
      <c r="L493" s="43">
        <v>0</v>
      </c>
      <c r="M493" s="43">
        <v>2</v>
      </c>
      <c r="N493" s="43">
        <v>2</v>
      </c>
      <c r="O493" s="43">
        <v>1</v>
      </c>
      <c r="P493" s="43">
        <v>9</v>
      </c>
      <c r="Q493" s="43">
        <v>0</v>
      </c>
      <c r="R493" s="43">
        <v>0</v>
      </c>
      <c r="S493" s="43">
        <v>0</v>
      </c>
      <c r="T493" s="43">
        <v>0</v>
      </c>
      <c r="U493" s="43">
        <v>0</v>
      </c>
      <c r="V493" s="43">
        <v>3</v>
      </c>
      <c r="W493" s="43">
        <v>0</v>
      </c>
      <c r="X493" s="43">
        <v>0</v>
      </c>
      <c r="Y493" s="43">
        <v>32</v>
      </c>
      <c r="Z493" s="43">
        <v>0</v>
      </c>
      <c r="AA493" s="43">
        <v>0</v>
      </c>
      <c r="AB493" s="43">
        <v>3</v>
      </c>
      <c r="AC493" s="43">
        <v>2</v>
      </c>
      <c r="AD493" s="43">
        <v>1</v>
      </c>
      <c r="AE493" s="43">
        <v>2</v>
      </c>
      <c r="AF493" s="43">
        <v>0</v>
      </c>
      <c r="AG493" s="43">
        <v>0</v>
      </c>
      <c r="AH493" s="43">
        <v>1</v>
      </c>
      <c r="AI493" s="43">
        <v>0</v>
      </c>
      <c r="AJ493" s="43">
        <v>0</v>
      </c>
      <c r="AK493" s="43">
        <v>0</v>
      </c>
      <c r="AL493" s="43">
        <v>0</v>
      </c>
      <c r="AM493" s="43">
        <v>0</v>
      </c>
      <c r="AN493" s="43">
        <v>0</v>
      </c>
    </row>
    <row r="494" spans="1:40" x14ac:dyDescent="0.2">
      <c r="A494">
        <v>483</v>
      </c>
      <c r="B494" s="97">
        <v>0.33472222222222198</v>
      </c>
      <c r="C494">
        <f t="shared" ca="1" si="21"/>
        <v>2</v>
      </c>
      <c r="D494">
        <f t="shared" si="22"/>
        <v>158</v>
      </c>
      <c r="E494">
        <f>IF(appliances!$D$46="YES",light_sim_data!B494,0)</f>
        <v>100</v>
      </c>
      <c r="F494">
        <f t="shared" si="23"/>
        <v>58</v>
      </c>
      <c r="H494" s="43">
        <v>0</v>
      </c>
      <c r="I494" s="43">
        <v>0</v>
      </c>
      <c r="J494" s="43">
        <v>0</v>
      </c>
      <c r="K494" s="43">
        <v>0</v>
      </c>
      <c r="L494" s="43">
        <v>0</v>
      </c>
      <c r="M494" s="43">
        <v>2</v>
      </c>
      <c r="N494" s="43">
        <v>2</v>
      </c>
      <c r="O494" s="43">
        <v>1</v>
      </c>
      <c r="P494" s="43">
        <v>9</v>
      </c>
      <c r="Q494" s="43">
        <v>0</v>
      </c>
      <c r="R494" s="43">
        <v>0</v>
      </c>
      <c r="S494" s="43">
        <v>0</v>
      </c>
      <c r="T494" s="43">
        <v>0</v>
      </c>
      <c r="U494" s="43">
        <v>0</v>
      </c>
      <c r="V494" s="43">
        <v>3</v>
      </c>
      <c r="W494" s="43">
        <v>0</v>
      </c>
      <c r="X494" s="43">
        <v>0</v>
      </c>
      <c r="Y494" s="43">
        <v>32</v>
      </c>
      <c r="Z494" s="43">
        <v>0</v>
      </c>
      <c r="AA494" s="43">
        <v>0</v>
      </c>
      <c r="AB494" s="43">
        <v>3</v>
      </c>
      <c r="AC494" s="43">
        <v>2</v>
      </c>
      <c r="AD494" s="43">
        <v>1</v>
      </c>
      <c r="AE494" s="43">
        <v>2</v>
      </c>
      <c r="AF494" s="43">
        <v>0</v>
      </c>
      <c r="AG494" s="43">
        <v>0</v>
      </c>
      <c r="AH494" s="43">
        <v>1</v>
      </c>
      <c r="AI494" s="43">
        <v>0</v>
      </c>
      <c r="AJ494" s="43">
        <v>0</v>
      </c>
      <c r="AK494" s="43">
        <v>0</v>
      </c>
      <c r="AL494" s="43">
        <v>0</v>
      </c>
      <c r="AM494" s="43">
        <v>0</v>
      </c>
      <c r="AN494" s="43">
        <v>0</v>
      </c>
    </row>
    <row r="495" spans="1:40" x14ac:dyDescent="0.2">
      <c r="A495">
        <v>484</v>
      </c>
      <c r="B495" s="97">
        <v>0.33541666666666697</v>
      </c>
      <c r="C495">
        <f t="shared" ca="1" si="21"/>
        <v>2</v>
      </c>
      <c r="D495">
        <f t="shared" si="22"/>
        <v>338</v>
      </c>
      <c r="E495">
        <f>IF(appliances!$D$46="YES",light_sim_data!B495,0)</f>
        <v>100</v>
      </c>
      <c r="F495">
        <f t="shared" si="23"/>
        <v>238</v>
      </c>
      <c r="H495" s="43">
        <v>0</v>
      </c>
      <c r="I495" s="43">
        <v>180</v>
      </c>
      <c r="J495" s="43">
        <v>0</v>
      </c>
      <c r="K495" s="43">
        <v>0</v>
      </c>
      <c r="L495" s="43">
        <v>0</v>
      </c>
      <c r="M495" s="43">
        <v>2</v>
      </c>
      <c r="N495" s="43">
        <v>2</v>
      </c>
      <c r="O495" s="43">
        <v>1</v>
      </c>
      <c r="P495" s="43">
        <v>9</v>
      </c>
      <c r="Q495" s="43">
        <v>0</v>
      </c>
      <c r="R495" s="43">
        <v>0</v>
      </c>
      <c r="S495" s="43">
        <v>0</v>
      </c>
      <c r="T495" s="43">
        <v>0</v>
      </c>
      <c r="U495" s="43">
        <v>0</v>
      </c>
      <c r="V495" s="43">
        <v>3</v>
      </c>
      <c r="W495" s="43">
        <v>0</v>
      </c>
      <c r="X495" s="43">
        <v>0</v>
      </c>
      <c r="Y495" s="43">
        <v>32</v>
      </c>
      <c r="Z495" s="43">
        <v>0</v>
      </c>
      <c r="AA495" s="43">
        <v>0</v>
      </c>
      <c r="AB495" s="43">
        <v>3</v>
      </c>
      <c r="AC495" s="43">
        <v>2</v>
      </c>
      <c r="AD495" s="43">
        <v>1</v>
      </c>
      <c r="AE495" s="43">
        <v>2</v>
      </c>
      <c r="AF495" s="43">
        <v>0</v>
      </c>
      <c r="AG495" s="43">
        <v>0</v>
      </c>
      <c r="AH495" s="43">
        <v>1</v>
      </c>
      <c r="AI495" s="43">
        <v>0</v>
      </c>
      <c r="AJ495" s="43">
        <v>0</v>
      </c>
      <c r="AK495" s="43">
        <v>0</v>
      </c>
      <c r="AL495" s="43">
        <v>0</v>
      </c>
      <c r="AM495" s="43">
        <v>0</v>
      </c>
      <c r="AN495" s="43">
        <v>0</v>
      </c>
    </row>
    <row r="496" spans="1:40" x14ac:dyDescent="0.2">
      <c r="A496">
        <v>485</v>
      </c>
      <c r="B496" s="97">
        <v>0.33611111111111103</v>
      </c>
      <c r="C496">
        <f t="shared" ca="1" si="21"/>
        <v>2</v>
      </c>
      <c r="D496">
        <f t="shared" si="22"/>
        <v>238</v>
      </c>
      <c r="E496">
        <f>IF(appliances!$D$46="YES",light_sim_data!B496,0)</f>
        <v>0</v>
      </c>
      <c r="F496">
        <f t="shared" si="23"/>
        <v>238</v>
      </c>
      <c r="H496" s="43">
        <v>0</v>
      </c>
      <c r="I496" s="43">
        <v>180</v>
      </c>
      <c r="J496" s="43">
        <v>0</v>
      </c>
      <c r="K496" s="43">
        <v>0</v>
      </c>
      <c r="L496" s="43">
        <v>0</v>
      </c>
      <c r="M496" s="43">
        <v>2</v>
      </c>
      <c r="N496" s="43">
        <v>2</v>
      </c>
      <c r="O496" s="43">
        <v>1</v>
      </c>
      <c r="P496" s="43">
        <v>9</v>
      </c>
      <c r="Q496" s="43">
        <v>0</v>
      </c>
      <c r="R496" s="43">
        <v>0</v>
      </c>
      <c r="S496" s="43">
        <v>0</v>
      </c>
      <c r="T496" s="43">
        <v>0</v>
      </c>
      <c r="U496" s="43">
        <v>0</v>
      </c>
      <c r="V496" s="43">
        <v>3</v>
      </c>
      <c r="W496" s="43">
        <v>0</v>
      </c>
      <c r="X496" s="43">
        <v>0</v>
      </c>
      <c r="Y496" s="43">
        <v>32</v>
      </c>
      <c r="Z496" s="43">
        <v>0</v>
      </c>
      <c r="AA496" s="43">
        <v>0</v>
      </c>
      <c r="AB496" s="43">
        <v>3</v>
      </c>
      <c r="AC496" s="43">
        <v>2</v>
      </c>
      <c r="AD496" s="43">
        <v>1</v>
      </c>
      <c r="AE496" s="43">
        <v>2</v>
      </c>
      <c r="AF496" s="43">
        <v>0</v>
      </c>
      <c r="AG496" s="43">
        <v>0</v>
      </c>
      <c r="AH496" s="43">
        <v>1</v>
      </c>
      <c r="AI496" s="43">
        <v>0</v>
      </c>
      <c r="AJ496" s="43">
        <v>0</v>
      </c>
      <c r="AK496" s="43">
        <v>0</v>
      </c>
      <c r="AL496" s="43">
        <v>0</v>
      </c>
      <c r="AM496" s="43">
        <v>0</v>
      </c>
      <c r="AN496" s="43">
        <v>0</v>
      </c>
    </row>
    <row r="497" spans="1:40" x14ac:dyDescent="0.2">
      <c r="A497">
        <v>486</v>
      </c>
      <c r="B497" s="97">
        <v>0.33680555555555602</v>
      </c>
      <c r="C497">
        <f t="shared" ca="1" si="21"/>
        <v>2</v>
      </c>
      <c r="D497">
        <f t="shared" si="22"/>
        <v>238</v>
      </c>
      <c r="E497">
        <f>IF(appliances!$D$46="YES",light_sim_data!B497,0)</f>
        <v>0</v>
      </c>
      <c r="F497">
        <f t="shared" si="23"/>
        <v>238</v>
      </c>
      <c r="H497" s="43">
        <v>0</v>
      </c>
      <c r="I497" s="43">
        <v>180</v>
      </c>
      <c r="J497" s="43">
        <v>0</v>
      </c>
      <c r="K497" s="43">
        <v>0</v>
      </c>
      <c r="L497" s="43">
        <v>0</v>
      </c>
      <c r="M497" s="43">
        <v>2</v>
      </c>
      <c r="N497" s="43">
        <v>2</v>
      </c>
      <c r="O497" s="43">
        <v>1</v>
      </c>
      <c r="P497" s="43">
        <v>9</v>
      </c>
      <c r="Q497" s="43">
        <v>0</v>
      </c>
      <c r="R497" s="43">
        <v>0</v>
      </c>
      <c r="S497" s="43">
        <v>0</v>
      </c>
      <c r="T497" s="43">
        <v>0</v>
      </c>
      <c r="U497" s="43">
        <v>0</v>
      </c>
      <c r="V497" s="43">
        <v>3</v>
      </c>
      <c r="W497" s="43">
        <v>0</v>
      </c>
      <c r="X497" s="43">
        <v>0</v>
      </c>
      <c r="Y497" s="43">
        <v>32</v>
      </c>
      <c r="Z497" s="43">
        <v>0</v>
      </c>
      <c r="AA497" s="43">
        <v>0</v>
      </c>
      <c r="AB497" s="43">
        <v>3</v>
      </c>
      <c r="AC497" s="43">
        <v>2</v>
      </c>
      <c r="AD497" s="43">
        <v>1</v>
      </c>
      <c r="AE497" s="43">
        <v>2</v>
      </c>
      <c r="AF497" s="43">
        <v>0</v>
      </c>
      <c r="AG497" s="43">
        <v>0</v>
      </c>
      <c r="AH497" s="43">
        <v>1</v>
      </c>
      <c r="AI497" s="43">
        <v>0</v>
      </c>
      <c r="AJ497" s="43">
        <v>0</v>
      </c>
      <c r="AK497" s="43">
        <v>0</v>
      </c>
      <c r="AL497" s="43">
        <v>0</v>
      </c>
      <c r="AM497" s="43">
        <v>0</v>
      </c>
      <c r="AN497" s="43">
        <v>0</v>
      </c>
    </row>
    <row r="498" spans="1:40" x14ac:dyDescent="0.2">
      <c r="A498">
        <v>487</v>
      </c>
      <c r="B498" s="97">
        <v>0.33750000000000002</v>
      </c>
      <c r="C498">
        <f t="shared" ca="1" si="21"/>
        <v>2</v>
      </c>
      <c r="D498">
        <f t="shared" si="22"/>
        <v>238</v>
      </c>
      <c r="E498">
        <f>IF(appliances!$D$46="YES",light_sim_data!B498,0)</f>
        <v>0</v>
      </c>
      <c r="F498">
        <f t="shared" si="23"/>
        <v>238</v>
      </c>
      <c r="H498" s="43">
        <v>0</v>
      </c>
      <c r="I498" s="43">
        <v>180</v>
      </c>
      <c r="J498" s="43">
        <v>0</v>
      </c>
      <c r="K498" s="43">
        <v>0</v>
      </c>
      <c r="L498" s="43">
        <v>0</v>
      </c>
      <c r="M498" s="43">
        <v>2</v>
      </c>
      <c r="N498" s="43">
        <v>2</v>
      </c>
      <c r="O498" s="43">
        <v>1</v>
      </c>
      <c r="P498" s="43">
        <v>9</v>
      </c>
      <c r="Q498" s="43">
        <v>0</v>
      </c>
      <c r="R498" s="43">
        <v>0</v>
      </c>
      <c r="S498" s="43">
        <v>0</v>
      </c>
      <c r="T498" s="43">
        <v>0</v>
      </c>
      <c r="U498" s="43">
        <v>0</v>
      </c>
      <c r="V498" s="43">
        <v>3</v>
      </c>
      <c r="W498" s="43">
        <v>0</v>
      </c>
      <c r="X498" s="43">
        <v>0</v>
      </c>
      <c r="Y498" s="43">
        <v>32</v>
      </c>
      <c r="Z498" s="43">
        <v>0</v>
      </c>
      <c r="AA498" s="43">
        <v>0</v>
      </c>
      <c r="AB498" s="43">
        <v>3</v>
      </c>
      <c r="AC498" s="43">
        <v>2</v>
      </c>
      <c r="AD498" s="43">
        <v>1</v>
      </c>
      <c r="AE498" s="43">
        <v>2</v>
      </c>
      <c r="AF498" s="43">
        <v>0</v>
      </c>
      <c r="AG498" s="43">
        <v>0</v>
      </c>
      <c r="AH498" s="43">
        <v>1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</row>
    <row r="499" spans="1:40" x14ac:dyDescent="0.2">
      <c r="A499">
        <v>488</v>
      </c>
      <c r="B499" s="97">
        <v>0.33819444444444402</v>
      </c>
      <c r="C499">
        <f t="shared" ca="1" si="21"/>
        <v>2</v>
      </c>
      <c r="D499">
        <f t="shared" si="22"/>
        <v>238</v>
      </c>
      <c r="E499">
        <f>IF(appliances!$D$46="YES",light_sim_data!B499,0)</f>
        <v>0</v>
      </c>
      <c r="F499">
        <f t="shared" si="23"/>
        <v>238</v>
      </c>
      <c r="H499" s="43">
        <v>0</v>
      </c>
      <c r="I499" s="43">
        <v>180</v>
      </c>
      <c r="J499" s="43">
        <v>0</v>
      </c>
      <c r="K499" s="43">
        <v>0</v>
      </c>
      <c r="L499" s="43">
        <v>0</v>
      </c>
      <c r="M499" s="43">
        <v>2</v>
      </c>
      <c r="N499" s="43">
        <v>2</v>
      </c>
      <c r="O499" s="43">
        <v>1</v>
      </c>
      <c r="P499" s="43">
        <v>9</v>
      </c>
      <c r="Q499" s="43">
        <v>0</v>
      </c>
      <c r="R499" s="43">
        <v>0</v>
      </c>
      <c r="S499" s="43">
        <v>0</v>
      </c>
      <c r="T499" s="43">
        <v>0</v>
      </c>
      <c r="U499" s="43">
        <v>0</v>
      </c>
      <c r="V499" s="43">
        <v>3</v>
      </c>
      <c r="W499" s="43">
        <v>0</v>
      </c>
      <c r="X499" s="43">
        <v>0</v>
      </c>
      <c r="Y499" s="43">
        <v>32</v>
      </c>
      <c r="Z499" s="43">
        <v>0</v>
      </c>
      <c r="AA499" s="43">
        <v>0</v>
      </c>
      <c r="AB499" s="43">
        <v>3</v>
      </c>
      <c r="AC499" s="43">
        <v>2</v>
      </c>
      <c r="AD499" s="43">
        <v>1</v>
      </c>
      <c r="AE499" s="43">
        <v>2</v>
      </c>
      <c r="AF499" s="43">
        <v>0</v>
      </c>
      <c r="AG499" s="43">
        <v>0</v>
      </c>
      <c r="AH499" s="43">
        <v>1</v>
      </c>
      <c r="AI499" s="43">
        <v>0</v>
      </c>
      <c r="AJ499" s="43">
        <v>0</v>
      </c>
      <c r="AK499" s="43">
        <v>0</v>
      </c>
      <c r="AL499" s="43">
        <v>0</v>
      </c>
      <c r="AM499" s="43">
        <v>0</v>
      </c>
      <c r="AN499" s="43">
        <v>0</v>
      </c>
    </row>
    <row r="500" spans="1:40" x14ac:dyDescent="0.2">
      <c r="A500">
        <v>489</v>
      </c>
      <c r="B500" s="97">
        <v>0.33888888888888902</v>
      </c>
      <c r="C500">
        <f t="shared" ca="1" si="21"/>
        <v>2</v>
      </c>
      <c r="D500">
        <f t="shared" si="22"/>
        <v>238</v>
      </c>
      <c r="E500">
        <f>IF(appliances!$D$46="YES",light_sim_data!B500,0)</f>
        <v>0</v>
      </c>
      <c r="F500">
        <f t="shared" si="23"/>
        <v>238</v>
      </c>
      <c r="H500" s="43">
        <v>0</v>
      </c>
      <c r="I500" s="43">
        <v>180</v>
      </c>
      <c r="J500" s="43">
        <v>0</v>
      </c>
      <c r="K500" s="43">
        <v>0</v>
      </c>
      <c r="L500" s="43">
        <v>0</v>
      </c>
      <c r="M500" s="43">
        <v>2</v>
      </c>
      <c r="N500" s="43">
        <v>2</v>
      </c>
      <c r="O500" s="43">
        <v>1</v>
      </c>
      <c r="P500" s="43">
        <v>9</v>
      </c>
      <c r="Q500" s="43">
        <v>0</v>
      </c>
      <c r="R500" s="43">
        <v>0</v>
      </c>
      <c r="S500" s="43">
        <v>0</v>
      </c>
      <c r="T500" s="43">
        <v>0</v>
      </c>
      <c r="U500" s="43">
        <v>0</v>
      </c>
      <c r="V500" s="43">
        <v>3</v>
      </c>
      <c r="W500" s="43">
        <v>0</v>
      </c>
      <c r="X500" s="43">
        <v>0</v>
      </c>
      <c r="Y500" s="43">
        <v>32</v>
      </c>
      <c r="Z500" s="43">
        <v>0</v>
      </c>
      <c r="AA500" s="43">
        <v>0</v>
      </c>
      <c r="AB500" s="43">
        <v>3</v>
      </c>
      <c r="AC500" s="43">
        <v>2</v>
      </c>
      <c r="AD500" s="43">
        <v>1</v>
      </c>
      <c r="AE500" s="43">
        <v>2</v>
      </c>
      <c r="AF500" s="43">
        <v>0</v>
      </c>
      <c r="AG500" s="43">
        <v>0</v>
      </c>
      <c r="AH500" s="43">
        <v>1</v>
      </c>
      <c r="AI500" s="43">
        <v>0</v>
      </c>
      <c r="AJ500" s="43">
        <v>0</v>
      </c>
      <c r="AK500" s="43">
        <v>0</v>
      </c>
      <c r="AL500" s="43">
        <v>0</v>
      </c>
      <c r="AM500" s="43">
        <v>0</v>
      </c>
      <c r="AN500" s="43">
        <v>0</v>
      </c>
    </row>
    <row r="501" spans="1:40" x14ac:dyDescent="0.2">
      <c r="A501">
        <v>490</v>
      </c>
      <c r="B501" s="97">
        <v>0.33958333333333302</v>
      </c>
      <c r="C501">
        <f t="shared" ca="1" si="21"/>
        <v>2</v>
      </c>
      <c r="D501">
        <f t="shared" si="22"/>
        <v>238</v>
      </c>
      <c r="E501">
        <f>IF(appliances!$D$46="YES",light_sim_data!B501,0)</f>
        <v>0</v>
      </c>
      <c r="F501">
        <f t="shared" si="23"/>
        <v>238</v>
      </c>
      <c r="H501" s="43">
        <v>0</v>
      </c>
      <c r="I501" s="43">
        <v>180</v>
      </c>
      <c r="J501" s="43">
        <v>0</v>
      </c>
      <c r="K501" s="43">
        <v>0</v>
      </c>
      <c r="L501" s="43">
        <v>0</v>
      </c>
      <c r="M501" s="43">
        <v>2</v>
      </c>
      <c r="N501" s="43">
        <v>2</v>
      </c>
      <c r="O501" s="43">
        <v>1</v>
      </c>
      <c r="P501" s="43">
        <v>9</v>
      </c>
      <c r="Q501" s="43">
        <v>0</v>
      </c>
      <c r="R501" s="43">
        <v>0</v>
      </c>
      <c r="S501" s="43">
        <v>0</v>
      </c>
      <c r="T501" s="43">
        <v>0</v>
      </c>
      <c r="U501" s="43">
        <v>0</v>
      </c>
      <c r="V501" s="43">
        <v>3</v>
      </c>
      <c r="W501" s="43">
        <v>0</v>
      </c>
      <c r="X501" s="43">
        <v>0</v>
      </c>
      <c r="Y501" s="43">
        <v>32</v>
      </c>
      <c r="Z501" s="43">
        <v>0</v>
      </c>
      <c r="AA501" s="43">
        <v>0</v>
      </c>
      <c r="AB501" s="43">
        <v>3</v>
      </c>
      <c r="AC501" s="43">
        <v>2</v>
      </c>
      <c r="AD501" s="43">
        <v>1</v>
      </c>
      <c r="AE501" s="43">
        <v>2</v>
      </c>
      <c r="AF501" s="43">
        <v>0</v>
      </c>
      <c r="AG501" s="43">
        <v>0</v>
      </c>
      <c r="AH501" s="43">
        <v>1</v>
      </c>
      <c r="AI501" s="43">
        <v>0</v>
      </c>
      <c r="AJ501" s="43">
        <v>0</v>
      </c>
      <c r="AK501" s="43">
        <v>0</v>
      </c>
      <c r="AL501" s="43">
        <v>0</v>
      </c>
      <c r="AM501" s="43">
        <v>0</v>
      </c>
      <c r="AN501" s="43">
        <v>0</v>
      </c>
    </row>
    <row r="502" spans="1:40" x14ac:dyDescent="0.2">
      <c r="A502">
        <v>491</v>
      </c>
      <c r="B502" s="97">
        <v>0.34027777777777801</v>
      </c>
      <c r="C502">
        <f t="shared" ca="1" si="21"/>
        <v>2</v>
      </c>
      <c r="D502">
        <f t="shared" si="22"/>
        <v>238</v>
      </c>
      <c r="E502">
        <f>IF(appliances!$D$46="YES",light_sim_data!B502,0)</f>
        <v>0</v>
      </c>
      <c r="F502">
        <f t="shared" si="23"/>
        <v>238</v>
      </c>
      <c r="H502" s="43">
        <v>0</v>
      </c>
      <c r="I502" s="43">
        <v>180</v>
      </c>
      <c r="J502" s="43">
        <v>0</v>
      </c>
      <c r="K502" s="43">
        <v>0</v>
      </c>
      <c r="L502" s="43">
        <v>0</v>
      </c>
      <c r="M502" s="43">
        <v>2</v>
      </c>
      <c r="N502" s="43">
        <v>2</v>
      </c>
      <c r="O502" s="43">
        <v>1</v>
      </c>
      <c r="P502" s="43">
        <v>9</v>
      </c>
      <c r="Q502" s="43">
        <v>0</v>
      </c>
      <c r="R502" s="43">
        <v>0</v>
      </c>
      <c r="S502" s="43">
        <v>0</v>
      </c>
      <c r="T502" s="43">
        <v>0</v>
      </c>
      <c r="U502" s="43">
        <v>0</v>
      </c>
      <c r="V502" s="43">
        <v>3</v>
      </c>
      <c r="W502" s="43">
        <v>0</v>
      </c>
      <c r="X502" s="43">
        <v>0</v>
      </c>
      <c r="Y502" s="43">
        <v>32</v>
      </c>
      <c r="Z502" s="43">
        <v>0</v>
      </c>
      <c r="AA502" s="43">
        <v>0</v>
      </c>
      <c r="AB502" s="43">
        <v>3</v>
      </c>
      <c r="AC502" s="43">
        <v>2</v>
      </c>
      <c r="AD502" s="43">
        <v>1</v>
      </c>
      <c r="AE502" s="43">
        <v>2</v>
      </c>
      <c r="AF502" s="43">
        <v>0</v>
      </c>
      <c r="AG502" s="43">
        <v>0</v>
      </c>
      <c r="AH502" s="43">
        <v>1</v>
      </c>
      <c r="AI502" s="43">
        <v>0</v>
      </c>
      <c r="AJ502" s="43">
        <v>0</v>
      </c>
      <c r="AK502" s="43">
        <v>0</v>
      </c>
      <c r="AL502" s="43">
        <v>0</v>
      </c>
      <c r="AM502" s="43">
        <v>0</v>
      </c>
      <c r="AN502" s="43">
        <v>0</v>
      </c>
    </row>
    <row r="503" spans="1:40" x14ac:dyDescent="0.2">
      <c r="A503">
        <v>492</v>
      </c>
      <c r="B503" s="97">
        <v>0.34097222222222201</v>
      </c>
      <c r="C503">
        <f t="shared" ca="1" si="21"/>
        <v>2</v>
      </c>
      <c r="D503">
        <f t="shared" si="22"/>
        <v>238</v>
      </c>
      <c r="E503">
        <f>IF(appliances!$D$46="YES",light_sim_data!B503,0)</f>
        <v>0</v>
      </c>
      <c r="F503">
        <f t="shared" si="23"/>
        <v>238</v>
      </c>
      <c r="H503" s="43">
        <v>0</v>
      </c>
      <c r="I503" s="43">
        <v>180</v>
      </c>
      <c r="J503" s="43">
        <v>0</v>
      </c>
      <c r="K503" s="43">
        <v>0</v>
      </c>
      <c r="L503" s="43">
        <v>0</v>
      </c>
      <c r="M503" s="43">
        <v>2</v>
      </c>
      <c r="N503" s="43">
        <v>2</v>
      </c>
      <c r="O503" s="43">
        <v>1</v>
      </c>
      <c r="P503" s="43">
        <v>9</v>
      </c>
      <c r="Q503" s="43">
        <v>0</v>
      </c>
      <c r="R503" s="43">
        <v>0</v>
      </c>
      <c r="S503" s="43">
        <v>0</v>
      </c>
      <c r="T503" s="43">
        <v>0</v>
      </c>
      <c r="U503" s="43">
        <v>0</v>
      </c>
      <c r="V503" s="43">
        <v>3</v>
      </c>
      <c r="W503" s="43">
        <v>0</v>
      </c>
      <c r="X503" s="43">
        <v>0</v>
      </c>
      <c r="Y503" s="43">
        <v>32</v>
      </c>
      <c r="Z503" s="43">
        <v>0</v>
      </c>
      <c r="AA503" s="43">
        <v>0</v>
      </c>
      <c r="AB503" s="43">
        <v>3</v>
      </c>
      <c r="AC503" s="43">
        <v>2</v>
      </c>
      <c r="AD503" s="43">
        <v>1</v>
      </c>
      <c r="AE503" s="43">
        <v>2</v>
      </c>
      <c r="AF503" s="43">
        <v>0</v>
      </c>
      <c r="AG503" s="43">
        <v>0</v>
      </c>
      <c r="AH503" s="43">
        <v>1</v>
      </c>
      <c r="AI503" s="43">
        <v>0</v>
      </c>
      <c r="AJ503" s="43">
        <v>0</v>
      </c>
      <c r="AK503" s="43">
        <v>0</v>
      </c>
      <c r="AL503" s="43">
        <v>0</v>
      </c>
      <c r="AM503" s="43">
        <v>0</v>
      </c>
      <c r="AN503" s="43">
        <v>0</v>
      </c>
    </row>
    <row r="504" spans="1:40" x14ac:dyDescent="0.2">
      <c r="A504">
        <v>493</v>
      </c>
      <c r="B504" s="97">
        <v>0.34166666666666701</v>
      </c>
      <c r="C504">
        <f t="shared" ca="1" si="21"/>
        <v>2</v>
      </c>
      <c r="D504">
        <f t="shared" si="22"/>
        <v>238</v>
      </c>
      <c r="E504">
        <f>IF(appliances!$D$46="YES",light_sim_data!B504,0)</f>
        <v>0</v>
      </c>
      <c r="F504">
        <f t="shared" si="23"/>
        <v>238</v>
      </c>
      <c r="H504" s="43">
        <v>0</v>
      </c>
      <c r="I504" s="43">
        <v>180</v>
      </c>
      <c r="J504" s="43">
        <v>0</v>
      </c>
      <c r="K504" s="43">
        <v>0</v>
      </c>
      <c r="L504" s="43">
        <v>0</v>
      </c>
      <c r="M504" s="43">
        <v>2</v>
      </c>
      <c r="N504" s="43">
        <v>2</v>
      </c>
      <c r="O504" s="43">
        <v>1</v>
      </c>
      <c r="P504" s="43">
        <v>9</v>
      </c>
      <c r="Q504" s="43">
        <v>0</v>
      </c>
      <c r="R504" s="43">
        <v>0</v>
      </c>
      <c r="S504" s="43">
        <v>0</v>
      </c>
      <c r="T504" s="43">
        <v>0</v>
      </c>
      <c r="U504" s="43">
        <v>0</v>
      </c>
      <c r="V504" s="43">
        <v>3</v>
      </c>
      <c r="W504" s="43">
        <v>0</v>
      </c>
      <c r="X504" s="43">
        <v>0</v>
      </c>
      <c r="Y504" s="43">
        <v>32</v>
      </c>
      <c r="Z504" s="43">
        <v>0</v>
      </c>
      <c r="AA504" s="43">
        <v>0</v>
      </c>
      <c r="AB504" s="43">
        <v>3</v>
      </c>
      <c r="AC504" s="43">
        <v>2</v>
      </c>
      <c r="AD504" s="43">
        <v>1</v>
      </c>
      <c r="AE504" s="43">
        <v>2</v>
      </c>
      <c r="AF504" s="43">
        <v>0</v>
      </c>
      <c r="AG504" s="43">
        <v>0</v>
      </c>
      <c r="AH504" s="43">
        <v>1</v>
      </c>
      <c r="AI504" s="43">
        <v>0</v>
      </c>
      <c r="AJ504" s="43">
        <v>0</v>
      </c>
      <c r="AK504" s="43">
        <v>0</v>
      </c>
      <c r="AL504" s="43">
        <v>0</v>
      </c>
      <c r="AM504" s="43">
        <v>0</v>
      </c>
      <c r="AN504" s="43">
        <v>0</v>
      </c>
    </row>
    <row r="505" spans="1:40" x14ac:dyDescent="0.2">
      <c r="A505">
        <v>494</v>
      </c>
      <c r="B505" s="97">
        <v>0.34236111111111101</v>
      </c>
      <c r="C505">
        <f t="shared" ca="1" si="21"/>
        <v>2</v>
      </c>
      <c r="D505">
        <f t="shared" si="22"/>
        <v>238</v>
      </c>
      <c r="E505">
        <f>IF(appliances!$D$46="YES",light_sim_data!B505,0)</f>
        <v>0</v>
      </c>
      <c r="F505">
        <f t="shared" si="23"/>
        <v>238</v>
      </c>
      <c r="H505" s="43">
        <v>0</v>
      </c>
      <c r="I505" s="43">
        <v>180</v>
      </c>
      <c r="J505" s="43">
        <v>0</v>
      </c>
      <c r="K505" s="43">
        <v>0</v>
      </c>
      <c r="L505" s="43">
        <v>0</v>
      </c>
      <c r="M505" s="43">
        <v>2</v>
      </c>
      <c r="N505" s="43">
        <v>2</v>
      </c>
      <c r="O505" s="43">
        <v>1</v>
      </c>
      <c r="P505" s="43">
        <v>9</v>
      </c>
      <c r="Q505" s="43">
        <v>0</v>
      </c>
      <c r="R505" s="43">
        <v>0</v>
      </c>
      <c r="S505" s="43">
        <v>0</v>
      </c>
      <c r="T505" s="43">
        <v>0</v>
      </c>
      <c r="U505" s="43">
        <v>0</v>
      </c>
      <c r="V505" s="43">
        <v>3</v>
      </c>
      <c r="W505" s="43">
        <v>0</v>
      </c>
      <c r="X505" s="43">
        <v>0</v>
      </c>
      <c r="Y505" s="43">
        <v>32</v>
      </c>
      <c r="Z505" s="43">
        <v>0</v>
      </c>
      <c r="AA505" s="43">
        <v>0</v>
      </c>
      <c r="AB505" s="43">
        <v>3</v>
      </c>
      <c r="AC505" s="43">
        <v>2</v>
      </c>
      <c r="AD505" s="43">
        <v>1</v>
      </c>
      <c r="AE505" s="43">
        <v>2</v>
      </c>
      <c r="AF505" s="43">
        <v>0</v>
      </c>
      <c r="AG505" s="43">
        <v>0</v>
      </c>
      <c r="AH505" s="43">
        <v>1</v>
      </c>
      <c r="AI505" s="43">
        <v>0</v>
      </c>
      <c r="AJ505" s="43">
        <v>0</v>
      </c>
      <c r="AK505" s="43">
        <v>0</v>
      </c>
      <c r="AL505" s="43">
        <v>0</v>
      </c>
      <c r="AM505" s="43">
        <v>0</v>
      </c>
      <c r="AN505" s="43">
        <v>0</v>
      </c>
    </row>
    <row r="506" spans="1:40" x14ac:dyDescent="0.2">
      <c r="A506">
        <v>495</v>
      </c>
      <c r="B506" s="97">
        <v>0.343055555555556</v>
      </c>
      <c r="C506">
        <f t="shared" ca="1" si="21"/>
        <v>2</v>
      </c>
      <c r="D506">
        <f t="shared" si="22"/>
        <v>238</v>
      </c>
      <c r="E506">
        <f>IF(appliances!$D$46="YES",light_sim_data!B506,0)</f>
        <v>0</v>
      </c>
      <c r="F506">
        <f t="shared" si="23"/>
        <v>238</v>
      </c>
      <c r="H506" s="43">
        <v>0</v>
      </c>
      <c r="I506" s="43">
        <v>180</v>
      </c>
      <c r="J506" s="43">
        <v>0</v>
      </c>
      <c r="K506" s="43">
        <v>0</v>
      </c>
      <c r="L506" s="43">
        <v>0</v>
      </c>
      <c r="M506" s="43">
        <v>2</v>
      </c>
      <c r="N506" s="43">
        <v>2</v>
      </c>
      <c r="O506" s="43">
        <v>1</v>
      </c>
      <c r="P506" s="43">
        <v>9</v>
      </c>
      <c r="Q506" s="43">
        <v>0</v>
      </c>
      <c r="R506" s="43">
        <v>0</v>
      </c>
      <c r="S506" s="43">
        <v>0</v>
      </c>
      <c r="T506" s="43">
        <v>0</v>
      </c>
      <c r="U506" s="43">
        <v>0</v>
      </c>
      <c r="V506" s="43">
        <v>3</v>
      </c>
      <c r="W506" s="43">
        <v>0</v>
      </c>
      <c r="X506" s="43">
        <v>0</v>
      </c>
      <c r="Y506" s="43">
        <v>32</v>
      </c>
      <c r="Z506" s="43">
        <v>0</v>
      </c>
      <c r="AA506" s="43">
        <v>0</v>
      </c>
      <c r="AB506" s="43">
        <v>3</v>
      </c>
      <c r="AC506" s="43">
        <v>2</v>
      </c>
      <c r="AD506" s="43">
        <v>1</v>
      </c>
      <c r="AE506" s="43">
        <v>2</v>
      </c>
      <c r="AF506" s="43">
        <v>0</v>
      </c>
      <c r="AG506" s="43">
        <v>0</v>
      </c>
      <c r="AH506" s="43">
        <v>1</v>
      </c>
      <c r="AI506" s="43">
        <v>0</v>
      </c>
      <c r="AJ506" s="43">
        <v>0</v>
      </c>
      <c r="AK506" s="43">
        <v>0</v>
      </c>
      <c r="AL506" s="43">
        <v>0</v>
      </c>
      <c r="AM506" s="43">
        <v>0</v>
      </c>
      <c r="AN506" s="43">
        <v>0</v>
      </c>
    </row>
    <row r="507" spans="1:40" x14ac:dyDescent="0.2">
      <c r="A507">
        <v>496</v>
      </c>
      <c r="B507" s="97">
        <v>0.34375</v>
      </c>
      <c r="C507">
        <f t="shared" ca="1" si="21"/>
        <v>2</v>
      </c>
      <c r="D507">
        <f t="shared" si="22"/>
        <v>238</v>
      </c>
      <c r="E507">
        <f>IF(appliances!$D$46="YES",light_sim_data!B507,0)</f>
        <v>0</v>
      </c>
      <c r="F507">
        <f t="shared" si="23"/>
        <v>238</v>
      </c>
      <c r="H507" s="43">
        <v>0</v>
      </c>
      <c r="I507" s="43">
        <v>180</v>
      </c>
      <c r="J507" s="43">
        <v>0</v>
      </c>
      <c r="K507" s="43">
        <v>0</v>
      </c>
      <c r="L507" s="43">
        <v>0</v>
      </c>
      <c r="M507" s="43">
        <v>2</v>
      </c>
      <c r="N507" s="43">
        <v>2</v>
      </c>
      <c r="O507" s="43">
        <v>1</v>
      </c>
      <c r="P507" s="43">
        <v>9</v>
      </c>
      <c r="Q507" s="43">
        <v>0</v>
      </c>
      <c r="R507" s="43">
        <v>0</v>
      </c>
      <c r="S507" s="43">
        <v>0</v>
      </c>
      <c r="T507" s="43">
        <v>0</v>
      </c>
      <c r="U507" s="43">
        <v>0</v>
      </c>
      <c r="V507" s="43">
        <v>3</v>
      </c>
      <c r="W507" s="43">
        <v>0</v>
      </c>
      <c r="X507" s="43">
        <v>0</v>
      </c>
      <c r="Y507" s="43">
        <v>32</v>
      </c>
      <c r="Z507" s="43">
        <v>0</v>
      </c>
      <c r="AA507" s="43">
        <v>0</v>
      </c>
      <c r="AB507" s="43">
        <v>3</v>
      </c>
      <c r="AC507" s="43">
        <v>2</v>
      </c>
      <c r="AD507" s="43">
        <v>1</v>
      </c>
      <c r="AE507" s="43">
        <v>2</v>
      </c>
      <c r="AF507" s="43">
        <v>0</v>
      </c>
      <c r="AG507" s="43">
        <v>0</v>
      </c>
      <c r="AH507" s="43">
        <v>1</v>
      </c>
      <c r="AI507" s="43">
        <v>0</v>
      </c>
      <c r="AJ507" s="43">
        <v>0</v>
      </c>
      <c r="AK507" s="43">
        <v>0</v>
      </c>
      <c r="AL507" s="43">
        <v>0</v>
      </c>
      <c r="AM507" s="43">
        <v>0</v>
      </c>
      <c r="AN507" s="43">
        <v>0</v>
      </c>
    </row>
    <row r="508" spans="1:40" x14ac:dyDescent="0.2">
      <c r="A508">
        <v>497</v>
      </c>
      <c r="B508" s="97">
        <v>0.344444444444444</v>
      </c>
      <c r="C508">
        <f t="shared" ca="1" si="21"/>
        <v>2</v>
      </c>
      <c r="D508">
        <f t="shared" si="22"/>
        <v>238</v>
      </c>
      <c r="E508">
        <f>IF(appliances!$D$46="YES",light_sim_data!B508,0)</f>
        <v>0</v>
      </c>
      <c r="F508">
        <f t="shared" si="23"/>
        <v>238</v>
      </c>
      <c r="H508" s="43">
        <v>0</v>
      </c>
      <c r="I508" s="43">
        <v>180</v>
      </c>
      <c r="J508" s="43">
        <v>0</v>
      </c>
      <c r="K508" s="43">
        <v>0</v>
      </c>
      <c r="L508" s="43">
        <v>0</v>
      </c>
      <c r="M508" s="43">
        <v>2</v>
      </c>
      <c r="N508" s="43">
        <v>2</v>
      </c>
      <c r="O508" s="43">
        <v>1</v>
      </c>
      <c r="P508" s="43">
        <v>9</v>
      </c>
      <c r="Q508" s="43">
        <v>0</v>
      </c>
      <c r="R508" s="43">
        <v>0</v>
      </c>
      <c r="S508" s="43">
        <v>0</v>
      </c>
      <c r="T508" s="43">
        <v>0</v>
      </c>
      <c r="U508" s="43">
        <v>0</v>
      </c>
      <c r="V508" s="43">
        <v>3</v>
      </c>
      <c r="W508" s="43">
        <v>0</v>
      </c>
      <c r="X508" s="43">
        <v>0</v>
      </c>
      <c r="Y508" s="43">
        <v>32</v>
      </c>
      <c r="Z508" s="43">
        <v>0</v>
      </c>
      <c r="AA508" s="43">
        <v>0</v>
      </c>
      <c r="AB508" s="43">
        <v>3</v>
      </c>
      <c r="AC508" s="43">
        <v>2</v>
      </c>
      <c r="AD508" s="43">
        <v>1</v>
      </c>
      <c r="AE508" s="43">
        <v>2</v>
      </c>
      <c r="AF508" s="43">
        <v>0</v>
      </c>
      <c r="AG508" s="43">
        <v>0</v>
      </c>
      <c r="AH508" s="43">
        <v>1</v>
      </c>
      <c r="AI508" s="43">
        <v>0</v>
      </c>
      <c r="AJ508" s="43">
        <v>0</v>
      </c>
      <c r="AK508" s="43">
        <v>0</v>
      </c>
      <c r="AL508" s="43">
        <v>0</v>
      </c>
      <c r="AM508" s="43">
        <v>0</v>
      </c>
      <c r="AN508" s="43">
        <v>0</v>
      </c>
    </row>
    <row r="509" spans="1:40" x14ac:dyDescent="0.2">
      <c r="A509">
        <v>498</v>
      </c>
      <c r="B509" s="97">
        <v>0.34513888888888899</v>
      </c>
      <c r="C509">
        <f t="shared" ca="1" si="21"/>
        <v>2</v>
      </c>
      <c r="D509">
        <f t="shared" si="22"/>
        <v>238</v>
      </c>
      <c r="E509">
        <f>IF(appliances!$D$46="YES",light_sim_data!B509,0)</f>
        <v>0</v>
      </c>
      <c r="F509">
        <f t="shared" si="23"/>
        <v>238</v>
      </c>
      <c r="H509" s="43">
        <v>0</v>
      </c>
      <c r="I509" s="43">
        <v>180</v>
      </c>
      <c r="J509" s="43">
        <v>0</v>
      </c>
      <c r="K509" s="43">
        <v>0</v>
      </c>
      <c r="L509" s="43">
        <v>0</v>
      </c>
      <c r="M509" s="43">
        <v>2</v>
      </c>
      <c r="N509" s="43">
        <v>2</v>
      </c>
      <c r="O509" s="43">
        <v>1</v>
      </c>
      <c r="P509" s="43">
        <v>9</v>
      </c>
      <c r="Q509" s="43">
        <v>0</v>
      </c>
      <c r="R509" s="43">
        <v>0</v>
      </c>
      <c r="S509" s="43">
        <v>0</v>
      </c>
      <c r="T509" s="43">
        <v>0</v>
      </c>
      <c r="U509" s="43">
        <v>0</v>
      </c>
      <c r="V509" s="43">
        <v>3</v>
      </c>
      <c r="W509" s="43">
        <v>0</v>
      </c>
      <c r="X509" s="43">
        <v>0</v>
      </c>
      <c r="Y509" s="43">
        <v>32</v>
      </c>
      <c r="Z509" s="43">
        <v>0</v>
      </c>
      <c r="AA509" s="43">
        <v>0</v>
      </c>
      <c r="AB509" s="43">
        <v>3</v>
      </c>
      <c r="AC509" s="43">
        <v>2</v>
      </c>
      <c r="AD509" s="43">
        <v>1</v>
      </c>
      <c r="AE509" s="43">
        <v>2</v>
      </c>
      <c r="AF509" s="43">
        <v>0</v>
      </c>
      <c r="AG509" s="43">
        <v>0</v>
      </c>
      <c r="AH509" s="43">
        <v>1</v>
      </c>
      <c r="AI509" s="43">
        <v>0</v>
      </c>
      <c r="AJ509" s="43">
        <v>0</v>
      </c>
      <c r="AK509" s="43">
        <v>0</v>
      </c>
      <c r="AL509" s="43">
        <v>0</v>
      </c>
      <c r="AM509" s="43">
        <v>0</v>
      </c>
      <c r="AN509" s="43">
        <v>0</v>
      </c>
    </row>
    <row r="510" spans="1:40" x14ac:dyDescent="0.2">
      <c r="A510">
        <v>499</v>
      </c>
      <c r="B510" s="97">
        <v>0.34583333333333299</v>
      </c>
      <c r="C510">
        <f t="shared" ca="1" si="21"/>
        <v>2</v>
      </c>
      <c r="D510">
        <f t="shared" si="22"/>
        <v>238</v>
      </c>
      <c r="E510">
        <f>IF(appliances!$D$46="YES",light_sim_data!B510,0)</f>
        <v>0</v>
      </c>
      <c r="F510">
        <f t="shared" si="23"/>
        <v>238</v>
      </c>
      <c r="H510" s="43">
        <v>0</v>
      </c>
      <c r="I510" s="43">
        <v>180</v>
      </c>
      <c r="J510" s="43">
        <v>0</v>
      </c>
      <c r="K510" s="43">
        <v>0</v>
      </c>
      <c r="L510" s="43">
        <v>0</v>
      </c>
      <c r="M510" s="43">
        <v>2</v>
      </c>
      <c r="N510" s="43">
        <v>2</v>
      </c>
      <c r="O510" s="43">
        <v>1</v>
      </c>
      <c r="P510" s="43">
        <v>9</v>
      </c>
      <c r="Q510" s="43">
        <v>0</v>
      </c>
      <c r="R510" s="43">
        <v>0</v>
      </c>
      <c r="S510" s="43">
        <v>0</v>
      </c>
      <c r="T510" s="43">
        <v>0</v>
      </c>
      <c r="U510" s="43">
        <v>0</v>
      </c>
      <c r="V510" s="43">
        <v>3</v>
      </c>
      <c r="W510" s="43">
        <v>0</v>
      </c>
      <c r="X510" s="43">
        <v>0</v>
      </c>
      <c r="Y510" s="43">
        <v>32</v>
      </c>
      <c r="Z510" s="43">
        <v>0</v>
      </c>
      <c r="AA510" s="43">
        <v>0</v>
      </c>
      <c r="AB510" s="43">
        <v>3</v>
      </c>
      <c r="AC510" s="43">
        <v>2</v>
      </c>
      <c r="AD510" s="43">
        <v>1</v>
      </c>
      <c r="AE510" s="43">
        <v>2</v>
      </c>
      <c r="AF510" s="43">
        <v>0</v>
      </c>
      <c r="AG510" s="43">
        <v>0</v>
      </c>
      <c r="AH510" s="43">
        <v>1</v>
      </c>
      <c r="AI510" s="43">
        <v>0</v>
      </c>
      <c r="AJ510" s="43">
        <v>0</v>
      </c>
      <c r="AK510" s="43">
        <v>0</v>
      </c>
      <c r="AL510" s="43">
        <v>0</v>
      </c>
      <c r="AM510" s="43">
        <v>0</v>
      </c>
      <c r="AN510" s="43">
        <v>0</v>
      </c>
    </row>
    <row r="511" spans="1:40" x14ac:dyDescent="0.2">
      <c r="A511">
        <v>500</v>
      </c>
      <c r="B511" s="97">
        <v>0.34652777777777799</v>
      </c>
      <c r="C511">
        <f t="shared" ca="1" si="21"/>
        <v>2</v>
      </c>
      <c r="D511">
        <f t="shared" si="22"/>
        <v>238</v>
      </c>
      <c r="E511">
        <f>IF(appliances!$D$46="YES",light_sim_data!B511,0)</f>
        <v>0</v>
      </c>
      <c r="F511">
        <f t="shared" si="23"/>
        <v>238</v>
      </c>
      <c r="H511" s="43">
        <v>0</v>
      </c>
      <c r="I511" s="43">
        <v>180</v>
      </c>
      <c r="J511" s="43">
        <v>0</v>
      </c>
      <c r="K511" s="43">
        <v>0</v>
      </c>
      <c r="L511" s="43">
        <v>0</v>
      </c>
      <c r="M511" s="43">
        <v>2</v>
      </c>
      <c r="N511" s="43">
        <v>2</v>
      </c>
      <c r="O511" s="43">
        <v>1</v>
      </c>
      <c r="P511" s="43">
        <v>9</v>
      </c>
      <c r="Q511" s="43">
        <v>0</v>
      </c>
      <c r="R511" s="43">
        <v>0</v>
      </c>
      <c r="S511" s="43">
        <v>0</v>
      </c>
      <c r="T511" s="43">
        <v>0</v>
      </c>
      <c r="U511" s="43">
        <v>0</v>
      </c>
      <c r="V511" s="43">
        <v>3</v>
      </c>
      <c r="W511" s="43">
        <v>0</v>
      </c>
      <c r="X511" s="43">
        <v>0</v>
      </c>
      <c r="Y511" s="43">
        <v>32</v>
      </c>
      <c r="Z511" s="43">
        <v>0</v>
      </c>
      <c r="AA511" s="43">
        <v>0</v>
      </c>
      <c r="AB511" s="43">
        <v>3</v>
      </c>
      <c r="AC511" s="43">
        <v>2</v>
      </c>
      <c r="AD511" s="43">
        <v>1</v>
      </c>
      <c r="AE511" s="43">
        <v>2</v>
      </c>
      <c r="AF511" s="43">
        <v>0</v>
      </c>
      <c r="AG511" s="43">
        <v>0</v>
      </c>
      <c r="AH511" s="43">
        <v>1</v>
      </c>
      <c r="AI511" s="43">
        <v>0</v>
      </c>
      <c r="AJ511" s="43">
        <v>0</v>
      </c>
      <c r="AK511" s="43">
        <v>0</v>
      </c>
      <c r="AL511" s="43">
        <v>0</v>
      </c>
      <c r="AM511" s="43">
        <v>0</v>
      </c>
      <c r="AN511" s="43">
        <v>0</v>
      </c>
    </row>
    <row r="512" spans="1:40" x14ac:dyDescent="0.2">
      <c r="A512">
        <v>501</v>
      </c>
      <c r="B512" s="97">
        <v>0.34722222222222199</v>
      </c>
      <c r="C512">
        <f t="shared" ca="1" si="21"/>
        <v>2</v>
      </c>
      <c r="D512">
        <f t="shared" si="22"/>
        <v>238</v>
      </c>
      <c r="E512">
        <f>IF(appliances!$D$46="YES",light_sim_data!B512,0)</f>
        <v>0</v>
      </c>
      <c r="F512">
        <f t="shared" si="23"/>
        <v>238</v>
      </c>
      <c r="H512" s="43">
        <v>0</v>
      </c>
      <c r="I512" s="43">
        <v>180</v>
      </c>
      <c r="J512" s="43">
        <v>0</v>
      </c>
      <c r="K512" s="43">
        <v>0</v>
      </c>
      <c r="L512" s="43">
        <v>0</v>
      </c>
      <c r="M512" s="43">
        <v>2</v>
      </c>
      <c r="N512" s="43">
        <v>2</v>
      </c>
      <c r="O512" s="43">
        <v>1</v>
      </c>
      <c r="P512" s="43">
        <v>9</v>
      </c>
      <c r="Q512" s="43">
        <v>0</v>
      </c>
      <c r="R512" s="43">
        <v>0</v>
      </c>
      <c r="S512" s="43">
        <v>0</v>
      </c>
      <c r="T512" s="43">
        <v>0</v>
      </c>
      <c r="U512" s="43">
        <v>0</v>
      </c>
      <c r="V512" s="43">
        <v>3</v>
      </c>
      <c r="W512" s="43">
        <v>0</v>
      </c>
      <c r="X512" s="43">
        <v>0</v>
      </c>
      <c r="Y512" s="43">
        <v>32</v>
      </c>
      <c r="Z512" s="43">
        <v>0</v>
      </c>
      <c r="AA512" s="43">
        <v>0</v>
      </c>
      <c r="AB512" s="43">
        <v>3</v>
      </c>
      <c r="AC512" s="43">
        <v>2</v>
      </c>
      <c r="AD512" s="43">
        <v>1</v>
      </c>
      <c r="AE512" s="43">
        <v>2</v>
      </c>
      <c r="AF512" s="43">
        <v>0</v>
      </c>
      <c r="AG512" s="43">
        <v>0</v>
      </c>
      <c r="AH512" s="43">
        <v>1</v>
      </c>
      <c r="AI512" s="43">
        <v>0</v>
      </c>
      <c r="AJ512" s="43">
        <v>0</v>
      </c>
      <c r="AK512" s="43">
        <v>0</v>
      </c>
      <c r="AL512" s="43">
        <v>0</v>
      </c>
      <c r="AM512" s="43">
        <v>0</v>
      </c>
      <c r="AN512" s="43">
        <v>0</v>
      </c>
    </row>
    <row r="513" spans="1:40" x14ac:dyDescent="0.2">
      <c r="A513">
        <v>502</v>
      </c>
      <c r="B513" s="97">
        <v>0.34791666666666698</v>
      </c>
      <c r="C513">
        <f t="shared" ca="1" si="21"/>
        <v>2</v>
      </c>
      <c r="D513">
        <f t="shared" si="22"/>
        <v>238</v>
      </c>
      <c r="E513">
        <f>IF(appliances!$D$46="YES",light_sim_data!B513,0)</f>
        <v>0</v>
      </c>
      <c r="F513">
        <f t="shared" si="23"/>
        <v>238</v>
      </c>
      <c r="H513" s="43">
        <v>0</v>
      </c>
      <c r="I513" s="43">
        <v>180</v>
      </c>
      <c r="J513" s="43">
        <v>0</v>
      </c>
      <c r="K513" s="43">
        <v>0</v>
      </c>
      <c r="L513" s="43">
        <v>0</v>
      </c>
      <c r="M513" s="43">
        <v>2</v>
      </c>
      <c r="N513" s="43">
        <v>2</v>
      </c>
      <c r="O513" s="43">
        <v>1</v>
      </c>
      <c r="P513" s="43">
        <v>9</v>
      </c>
      <c r="Q513" s="43">
        <v>0</v>
      </c>
      <c r="R513" s="43">
        <v>0</v>
      </c>
      <c r="S513" s="43">
        <v>0</v>
      </c>
      <c r="T513" s="43">
        <v>0</v>
      </c>
      <c r="U513" s="43">
        <v>0</v>
      </c>
      <c r="V513" s="43">
        <v>3</v>
      </c>
      <c r="W513" s="43">
        <v>0</v>
      </c>
      <c r="X513" s="43">
        <v>0</v>
      </c>
      <c r="Y513" s="43">
        <v>32</v>
      </c>
      <c r="Z513" s="43">
        <v>0</v>
      </c>
      <c r="AA513" s="43">
        <v>0</v>
      </c>
      <c r="AB513" s="43">
        <v>3</v>
      </c>
      <c r="AC513" s="43">
        <v>2</v>
      </c>
      <c r="AD513" s="43">
        <v>1</v>
      </c>
      <c r="AE513" s="43">
        <v>2</v>
      </c>
      <c r="AF513" s="43">
        <v>0</v>
      </c>
      <c r="AG513" s="43">
        <v>0</v>
      </c>
      <c r="AH513" s="43">
        <v>1</v>
      </c>
      <c r="AI513" s="43">
        <v>0</v>
      </c>
      <c r="AJ513" s="43">
        <v>0</v>
      </c>
      <c r="AK513" s="43">
        <v>0</v>
      </c>
      <c r="AL513" s="43">
        <v>0</v>
      </c>
      <c r="AM513" s="43">
        <v>0</v>
      </c>
      <c r="AN513" s="43">
        <v>0</v>
      </c>
    </row>
    <row r="514" spans="1:40" x14ac:dyDescent="0.2">
      <c r="A514">
        <v>503</v>
      </c>
      <c r="B514" s="97">
        <v>0.34861111111111098</v>
      </c>
      <c r="C514">
        <f t="shared" ca="1" si="21"/>
        <v>2</v>
      </c>
      <c r="D514">
        <f t="shared" si="22"/>
        <v>238</v>
      </c>
      <c r="E514">
        <f>IF(appliances!$D$46="YES",light_sim_data!B514,0)</f>
        <v>0</v>
      </c>
      <c r="F514">
        <f t="shared" si="23"/>
        <v>238</v>
      </c>
      <c r="H514" s="43">
        <v>0</v>
      </c>
      <c r="I514" s="43">
        <v>180</v>
      </c>
      <c r="J514" s="43">
        <v>0</v>
      </c>
      <c r="K514" s="43">
        <v>0</v>
      </c>
      <c r="L514" s="43">
        <v>0</v>
      </c>
      <c r="M514" s="43">
        <v>2</v>
      </c>
      <c r="N514" s="43">
        <v>2</v>
      </c>
      <c r="O514" s="43">
        <v>1</v>
      </c>
      <c r="P514" s="43">
        <v>9</v>
      </c>
      <c r="Q514" s="43">
        <v>0</v>
      </c>
      <c r="R514" s="43">
        <v>0</v>
      </c>
      <c r="S514" s="43">
        <v>0</v>
      </c>
      <c r="T514" s="43">
        <v>0</v>
      </c>
      <c r="U514" s="43">
        <v>0</v>
      </c>
      <c r="V514" s="43">
        <v>3</v>
      </c>
      <c r="W514" s="43">
        <v>0</v>
      </c>
      <c r="X514" s="43">
        <v>0</v>
      </c>
      <c r="Y514" s="43">
        <v>32</v>
      </c>
      <c r="Z514" s="43">
        <v>0</v>
      </c>
      <c r="AA514" s="43">
        <v>0</v>
      </c>
      <c r="AB514" s="43">
        <v>3</v>
      </c>
      <c r="AC514" s="43">
        <v>2</v>
      </c>
      <c r="AD514" s="43">
        <v>1</v>
      </c>
      <c r="AE514" s="43">
        <v>2</v>
      </c>
      <c r="AF514" s="43">
        <v>0</v>
      </c>
      <c r="AG514" s="43">
        <v>0</v>
      </c>
      <c r="AH514" s="43">
        <v>1</v>
      </c>
      <c r="AI514" s="43">
        <v>0</v>
      </c>
      <c r="AJ514" s="43">
        <v>0</v>
      </c>
      <c r="AK514" s="43">
        <v>0</v>
      </c>
      <c r="AL514" s="43">
        <v>0</v>
      </c>
      <c r="AM514" s="43">
        <v>0</v>
      </c>
      <c r="AN514" s="43">
        <v>0</v>
      </c>
    </row>
    <row r="515" spans="1:40" x14ac:dyDescent="0.2">
      <c r="A515">
        <v>504</v>
      </c>
      <c r="B515" s="97">
        <v>0.34930555555555598</v>
      </c>
      <c r="C515">
        <f t="shared" ca="1" si="21"/>
        <v>2</v>
      </c>
      <c r="D515">
        <f t="shared" si="22"/>
        <v>238</v>
      </c>
      <c r="E515">
        <f>IF(appliances!$D$46="YES",light_sim_data!B515,0)</f>
        <v>0</v>
      </c>
      <c r="F515">
        <f t="shared" si="23"/>
        <v>238</v>
      </c>
      <c r="H515" s="43">
        <v>0</v>
      </c>
      <c r="I515" s="43">
        <v>180</v>
      </c>
      <c r="J515" s="43">
        <v>0</v>
      </c>
      <c r="K515" s="43">
        <v>0</v>
      </c>
      <c r="L515" s="43">
        <v>0</v>
      </c>
      <c r="M515" s="43">
        <v>2</v>
      </c>
      <c r="N515" s="43">
        <v>2</v>
      </c>
      <c r="O515" s="43">
        <v>1</v>
      </c>
      <c r="P515" s="43">
        <v>9</v>
      </c>
      <c r="Q515" s="43">
        <v>0</v>
      </c>
      <c r="R515" s="43">
        <v>0</v>
      </c>
      <c r="S515" s="43">
        <v>0</v>
      </c>
      <c r="T515" s="43">
        <v>0</v>
      </c>
      <c r="U515" s="43">
        <v>0</v>
      </c>
      <c r="V515" s="43">
        <v>3</v>
      </c>
      <c r="W515" s="43">
        <v>0</v>
      </c>
      <c r="X515" s="43">
        <v>0</v>
      </c>
      <c r="Y515" s="43">
        <v>32</v>
      </c>
      <c r="Z515" s="43">
        <v>0</v>
      </c>
      <c r="AA515" s="43">
        <v>0</v>
      </c>
      <c r="AB515" s="43">
        <v>3</v>
      </c>
      <c r="AC515" s="43">
        <v>2</v>
      </c>
      <c r="AD515" s="43">
        <v>1</v>
      </c>
      <c r="AE515" s="43">
        <v>2</v>
      </c>
      <c r="AF515" s="43">
        <v>0</v>
      </c>
      <c r="AG515" s="43">
        <v>0</v>
      </c>
      <c r="AH515" s="43">
        <v>1</v>
      </c>
      <c r="AI515" s="43">
        <v>0</v>
      </c>
      <c r="AJ515" s="43">
        <v>0</v>
      </c>
      <c r="AK515" s="43">
        <v>0</v>
      </c>
      <c r="AL515" s="43">
        <v>0</v>
      </c>
      <c r="AM515" s="43">
        <v>0</v>
      </c>
      <c r="AN515" s="43">
        <v>0</v>
      </c>
    </row>
    <row r="516" spans="1:40" x14ac:dyDescent="0.2">
      <c r="A516">
        <v>505</v>
      </c>
      <c r="B516" s="97">
        <v>0.35</v>
      </c>
      <c r="C516">
        <f t="shared" ca="1" si="21"/>
        <v>2</v>
      </c>
      <c r="D516">
        <f t="shared" si="22"/>
        <v>238</v>
      </c>
      <c r="E516">
        <f>IF(appliances!$D$46="YES",light_sim_data!B516,0)</f>
        <v>0</v>
      </c>
      <c r="F516">
        <f t="shared" si="23"/>
        <v>238</v>
      </c>
      <c r="H516" s="43">
        <v>0</v>
      </c>
      <c r="I516" s="43">
        <v>180</v>
      </c>
      <c r="J516" s="43">
        <v>0</v>
      </c>
      <c r="K516" s="43">
        <v>0</v>
      </c>
      <c r="L516" s="43">
        <v>0</v>
      </c>
      <c r="M516" s="43">
        <v>2</v>
      </c>
      <c r="N516" s="43">
        <v>2</v>
      </c>
      <c r="O516" s="43">
        <v>1</v>
      </c>
      <c r="P516" s="43">
        <v>9</v>
      </c>
      <c r="Q516" s="43">
        <v>0</v>
      </c>
      <c r="R516" s="43">
        <v>0</v>
      </c>
      <c r="S516" s="43">
        <v>0</v>
      </c>
      <c r="T516" s="43">
        <v>0</v>
      </c>
      <c r="U516" s="43">
        <v>0</v>
      </c>
      <c r="V516" s="43">
        <v>3</v>
      </c>
      <c r="W516" s="43">
        <v>0</v>
      </c>
      <c r="X516" s="43">
        <v>0</v>
      </c>
      <c r="Y516" s="43">
        <v>32</v>
      </c>
      <c r="Z516" s="43">
        <v>0</v>
      </c>
      <c r="AA516" s="43">
        <v>0</v>
      </c>
      <c r="AB516" s="43">
        <v>3</v>
      </c>
      <c r="AC516" s="43">
        <v>2</v>
      </c>
      <c r="AD516" s="43">
        <v>1</v>
      </c>
      <c r="AE516" s="43">
        <v>2</v>
      </c>
      <c r="AF516" s="43">
        <v>0</v>
      </c>
      <c r="AG516" s="43">
        <v>0</v>
      </c>
      <c r="AH516" s="43">
        <v>1</v>
      </c>
      <c r="AI516" s="43">
        <v>0</v>
      </c>
      <c r="AJ516" s="43">
        <v>0</v>
      </c>
      <c r="AK516" s="43">
        <v>0</v>
      </c>
      <c r="AL516" s="43">
        <v>0</v>
      </c>
      <c r="AM516" s="43">
        <v>0</v>
      </c>
      <c r="AN516" s="43">
        <v>0</v>
      </c>
    </row>
    <row r="517" spans="1:40" x14ac:dyDescent="0.2">
      <c r="A517">
        <v>506</v>
      </c>
      <c r="B517" s="97">
        <v>0.35069444444444398</v>
      </c>
      <c r="C517">
        <f t="shared" ca="1" si="21"/>
        <v>2</v>
      </c>
      <c r="D517">
        <f t="shared" si="22"/>
        <v>58</v>
      </c>
      <c r="E517">
        <f>IF(appliances!$D$46="YES",light_sim_data!B517,0)</f>
        <v>0</v>
      </c>
      <c r="F517">
        <f t="shared" si="23"/>
        <v>58</v>
      </c>
      <c r="H517" s="43">
        <v>0</v>
      </c>
      <c r="I517" s="43">
        <v>0</v>
      </c>
      <c r="J517" s="43">
        <v>0</v>
      </c>
      <c r="K517" s="43">
        <v>0</v>
      </c>
      <c r="L517" s="43">
        <v>0</v>
      </c>
      <c r="M517" s="43">
        <v>2</v>
      </c>
      <c r="N517" s="43">
        <v>2</v>
      </c>
      <c r="O517" s="43">
        <v>1</v>
      </c>
      <c r="P517" s="43">
        <v>9</v>
      </c>
      <c r="Q517" s="43">
        <v>0</v>
      </c>
      <c r="R517" s="43">
        <v>0</v>
      </c>
      <c r="S517" s="43">
        <v>0</v>
      </c>
      <c r="T517" s="43">
        <v>0</v>
      </c>
      <c r="U517" s="43">
        <v>0</v>
      </c>
      <c r="V517" s="43">
        <v>3</v>
      </c>
      <c r="W517" s="43">
        <v>0</v>
      </c>
      <c r="X517" s="43">
        <v>0</v>
      </c>
      <c r="Y517" s="43">
        <v>32</v>
      </c>
      <c r="Z517" s="43">
        <v>0</v>
      </c>
      <c r="AA517" s="43">
        <v>0</v>
      </c>
      <c r="AB517" s="43">
        <v>3</v>
      </c>
      <c r="AC517" s="43">
        <v>2</v>
      </c>
      <c r="AD517" s="43">
        <v>1</v>
      </c>
      <c r="AE517" s="43">
        <v>2</v>
      </c>
      <c r="AF517" s="43">
        <v>0</v>
      </c>
      <c r="AG517" s="43">
        <v>0</v>
      </c>
      <c r="AH517" s="43">
        <v>1</v>
      </c>
      <c r="AI517" s="43">
        <v>0</v>
      </c>
      <c r="AJ517" s="43">
        <v>0</v>
      </c>
      <c r="AK517" s="43">
        <v>0</v>
      </c>
      <c r="AL517" s="43">
        <v>0</v>
      </c>
      <c r="AM517" s="43">
        <v>0</v>
      </c>
      <c r="AN517" s="43">
        <v>0</v>
      </c>
    </row>
    <row r="518" spans="1:40" x14ac:dyDescent="0.2">
      <c r="A518">
        <v>507</v>
      </c>
      <c r="B518" s="97">
        <v>0.35138888888888897</v>
      </c>
      <c r="C518">
        <f t="shared" ca="1" si="21"/>
        <v>2</v>
      </c>
      <c r="D518">
        <f t="shared" si="22"/>
        <v>58</v>
      </c>
      <c r="E518">
        <f>IF(appliances!$D$46="YES",light_sim_data!B518,0)</f>
        <v>0</v>
      </c>
      <c r="F518">
        <f t="shared" si="23"/>
        <v>58</v>
      </c>
      <c r="H518" s="43">
        <v>0</v>
      </c>
      <c r="I518" s="43">
        <v>0</v>
      </c>
      <c r="J518" s="43">
        <v>0</v>
      </c>
      <c r="K518" s="43">
        <v>0</v>
      </c>
      <c r="L518" s="43">
        <v>0</v>
      </c>
      <c r="M518" s="43">
        <v>2</v>
      </c>
      <c r="N518" s="43">
        <v>2</v>
      </c>
      <c r="O518" s="43">
        <v>1</v>
      </c>
      <c r="P518" s="43">
        <v>9</v>
      </c>
      <c r="Q518" s="43">
        <v>0</v>
      </c>
      <c r="R518" s="43">
        <v>0</v>
      </c>
      <c r="S518" s="43">
        <v>0</v>
      </c>
      <c r="T518" s="43">
        <v>0</v>
      </c>
      <c r="U518" s="43">
        <v>0</v>
      </c>
      <c r="V518" s="43">
        <v>3</v>
      </c>
      <c r="W518" s="43">
        <v>0</v>
      </c>
      <c r="X518" s="43">
        <v>0</v>
      </c>
      <c r="Y518" s="43">
        <v>32</v>
      </c>
      <c r="Z518" s="43">
        <v>0</v>
      </c>
      <c r="AA518" s="43">
        <v>0</v>
      </c>
      <c r="AB518" s="43">
        <v>3</v>
      </c>
      <c r="AC518" s="43">
        <v>2</v>
      </c>
      <c r="AD518" s="43">
        <v>1</v>
      </c>
      <c r="AE518" s="43">
        <v>2</v>
      </c>
      <c r="AF518" s="43">
        <v>0</v>
      </c>
      <c r="AG518" s="43">
        <v>0</v>
      </c>
      <c r="AH518" s="43">
        <v>1</v>
      </c>
      <c r="AI518" s="43">
        <v>0</v>
      </c>
      <c r="AJ518" s="43">
        <v>0</v>
      </c>
      <c r="AK518" s="43">
        <v>0</v>
      </c>
      <c r="AL518" s="43">
        <v>0</v>
      </c>
      <c r="AM518" s="43">
        <v>0</v>
      </c>
      <c r="AN518" s="43">
        <v>0</v>
      </c>
    </row>
    <row r="519" spans="1:40" x14ac:dyDescent="0.2">
      <c r="A519">
        <v>508</v>
      </c>
      <c r="B519" s="97">
        <v>0.35208333333333303</v>
      </c>
      <c r="C519">
        <f t="shared" ca="1" si="21"/>
        <v>2</v>
      </c>
      <c r="D519">
        <f t="shared" si="22"/>
        <v>58</v>
      </c>
      <c r="E519">
        <f>IF(appliances!$D$46="YES",light_sim_data!B519,0)</f>
        <v>0</v>
      </c>
      <c r="F519">
        <f t="shared" si="23"/>
        <v>58</v>
      </c>
      <c r="H519" s="43">
        <v>0</v>
      </c>
      <c r="I519" s="43">
        <v>0</v>
      </c>
      <c r="J519" s="43">
        <v>0</v>
      </c>
      <c r="K519" s="43">
        <v>0</v>
      </c>
      <c r="L519" s="43">
        <v>0</v>
      </c>
      <c r="M519" s="43">
        <v>2</v>
      </c>
      <c r="N519" s="43">
        <v>2</v>
      </c>
      <c r="O519" s="43">
        <v>1</v>
      </c>
      <c r="P519" s="43">
        <v>9</v>
      </c>
      <c r="Q519" s="43">
        <v>0</v>
      </c>
      <c r="R519" s="43">
        <v>0</v>
      </c>
      <c r="S519" s="43">
        <v>0</v>
      </c>
      <c r="T519" s="43">
        <v>0</v>
      </c>
      <c r="U519" s="43">
        <v>0</v>
      </c>
      <c r="V519" s="43">
        <v>3</v>
      </c>
      <c r="W519" s="43">
        <v>0</v>
      </c>
      <c r="X519" s="43">
        <v>0</v>
      </c>
      <c r="Y519" s="43">
        <v>32</v>
      </c>
      <c r="Z519" s="43">
        <v>0</v>
      </c>
      <c r="AA519" s="43">
        <v>0</v>
      </c>
      <c r="AB519" s="43">
        <v>3</v>
      </c>
      <c r="AC519" s="43">
        <v>2</v>
      </c>
      <c r="AD519" s="43">
        <v>1</v>
      </c>
      <c r="AE519" s="43">
        <v>2</v>
      </c>
      <c r="AF519" s="43">
        <v>0</v>
      </c>
      <c r="AG519" s="43">
        <v>0</v>
      </c>
      <c r="AH519" s="43">
        <v>1</v>
      </c>
      <c r="AI519" s="43">
        <v>0</v>
      </c>
      <c r="AJ519" s="43">
        <v>0</v>
      </c>
      <c r="AK519" s="43">
        <v>0</v>
      </c>
      <c r="AL519" s="43">
        <v>0</v>
      </c>
      <c r="AM519" s="43">
        <v>0</v>
      </c>
      <c r="AN519" s="43">
        <v>0</v>
      </c>
    </row>
    <row r="520" spans="1:40" x14ac:dyDescent="0.2">
      <c r="A520">
        <v>509</v>
      </c>
      <c r="B520" s="97">
        <v>0.35277777777777802</v>
      </c>
      <c r="C520">
        <f t="shared" ca="1" si="21"/>
        <v>2</v>
      </c>
      <c r="D520">
        <f t="shared" si="22"/>
        <v>58</v>
      </c>
      <c r="E520">
        <f>IF(appliances!$D$46="YES",light_sim_data!B520,0)</f>
        <v>0</v>
      </c>
      <c r="F520">
        <f t="shared" si="23"/>
        <v>58</v>
      </c>
      <c r="H520" s="43">
        <v>0</v>
      </c>
      <c r="I520" s="43">
        <v>0</v>
      </c>
      <c r="J520" s="43">
        <v>0</v>
      </c>
      <c r="K520" s="43">
        <v>0</v>
      </c>
      <c r="L520" s="43">
        <v>0</v>
      </c>
      <c r="M520" s="43">
        <v>2</v>
      </c>
      <c r="N520" s="43">
        <v>2</v>
      </c>
      <c r="O520" s="43">
        <v>1</v>
      </c>
      <c r="P520" s="43">
        <v>9</v>
      </c>
      <c r="Q520" s="43">
        <v>0</v>
      </c>
      <c r="R520" s="43">
        <v>0</v>
      </c>
      <c r="S520" s="43">
        <v>0</v>
      </c>
      <c r="T520" s="43">
        <v>0</v>
      </c>
      <c r="U520" s="43">
        <v>0</v>
      </c>
      <c r="V520" s="43">
        <v>3</v>
      </c>
      <c r="W520" s="43">
        <v>0</v>
      </c>
      <c r="X520" s="43">
        <v>0</v>
      </c>
      <c r="Y520" s="43">
        <v>32</v>
      </c>
      <c r="Z520" s="43">
        <v>0</v>
      </c>
      <c r="AA520" s="43">
        <v>0</v>
      </c>
      <c r="AB520" s="43">
        <v>3</v>
      </c>
      <c r="AC520" s="43">
        <v>2</v>
      </c>
      <c r="AD520" s="43">
        <v>1</v>
      </c>
      <c r="AE520" s="43">
        <v>2</v>
      </c>
      <c r="AF520" s="43">
        <v>0</v>
      </c>
      <c r="AG520" s="43">
        <v>0</v>
      </c>
      <c r="AH520" s="43">
        <v>1</v>
      </c>
      <c r="AI520" s="43">
        <v>0</v>
      </c>
      <c r="AJ520" s="43">
        <v>0</v>
      </c>
      <c r="AK520" s="43">
        <v>0</v>
      </c>
      <c r="AL520" s="43">
        <v>0</v>
      </c>
      <c r="AM520" s="43">
        <v>0</v>
      </c>
      <c r="AN520" s="43">
        <v>0</v>
      </c>
    </row>
    <row r="521" spans="1:40" x14ac:dyDescent="0.2">
      <c r="A521">
        <v>510</v>
      </c>
      <c r="B521" s="97">
        <v>0.35347222222222202</v>
      </c>
      <c r="C521">
        <f t="shared" ca="1" si="21"/>
        <v>2</v>
      </c>
      <c r="D521">
        <f t="shared" si="22"/>
        <v>98</v>
      </c>
      <c r="E521">
        <f>IF(appliances!$D$46="YES",light_sim_data!B521,0)</f>
        <v>40</v>
      </c>
      <c r="F521">
        <f t="shared" si="23"/>
        <v>58</v>
      </c>
      <c r="H521" s="43">
        <v>0</v>
      </c>
      <c r="I521" s="43">
        <v>0</v>
      </c>
      <c r="J521" s="43">
        <v>0</v>
      </c>
      <c r="K521" s="43">
        <v>0</v>
      </c>
      <c r="L521" s="43">
        <v>0</v>
      </c>
      <c r="M521" s="43">
        <v>2</v>
      </c>
      <c r="N521" s="43">
        <v>2</v>
      </c>
      <c r="O521" s="43">
        <v>1</v>
      </c>
      <c r="P521" s="43">
        <v>9</v>
      </c>
      <c r="Q521" s="43">
        <v>0</v>
      </c>
      <c r="R521" s="43">
        <v>0</v>
      </c>
      <c r="S521" s="43">
        <v>0</v>
      </c>
      <c r="T521" s="43">
        <v>0</v>
      </c>
      <c r="U521" s="43">
        <v>0</v>
      </c>
      <c r="V521" s="43">
        <v>3</v>
      </c>
      <c r="W521" s="43">
        <v>0</v>
      </c>
      <c r="X521" s="43">
        <v>0</v>
      </c>
      <c r="Y521" s="43">
        <v>32</v>
      </c>
      <c r="Z521" s="43">
        <v>0</v>
      </c>
      <c r="AA521" s="43">
        <v>0</v>
      </c>
      <c r="AB521" s="43">
        <v>3</v>
      </c>
      <c r="AC521" s="43">
        <v>2</v>
      </c>
      <c r="AD521" s="43">
        <v>1</v>
      </c>
      <c r="AE521" s="43">
        <v>2</v>
      </c>
      <c r="AF521" s="43">
        <v>0</v>
      </c>
      <c r="AG521" s="43">
        <v>0</v>
      </c>
      <c r="AH521" s="43">
        <v>1</v>
      </c>
      <c r="AI521" s="43">
        <v>0</v>
      </c>
      <c r="AJ521" s="43">
        <v>0</v>
      </c>
      <c r="AK521" s="43">
        <v>0</v>
      </c>
      <c r="AL521" s="43">
        <v>0</v>
      </c>
      <c r="AM521" s="43">
        <v>0</v>
      </c>
      <c r="AN521" s="43">
        <v>0</v>
      </c>
    </row>
    <row r="522" spans="1:40" x14ac:dyDescent="0.2">
      <c r="A522">
        <v>511</v>
      </c>
      <c r="B522" s="97">
        <v>0.35416666666666702</v>
      </c>
      <c r="C522">
        <f t="shared" ca="1" si="21"/>
        <v>1</v>
      </c>
      <c r="D522">
        <f t="shared" si="22"/>
        <v>98</v>
      </c>
      <c r="E522">
        <f>IF(appliances!$D$46="YES",light_sim_data!B522,0)</f>
        <v>40</v>
      </c>
      <c r="F522">
        <f t="shared" si="23"/>
        <v>58</v>
      </c>
      <c r="H522" s="43">
        <v>0</v>
      </c>
      <c r="I522" s="43">
        <v>0</v>
      </c>
      <c r="J522" s="43">
        <v>0</v>
      </c>
      <c r="K522" s="43">
        <v>0</v>
      </c>
      <c r="L522" s="43">
        <v>0</v>
      </c>
      <c r="M522" s="43">
        <v>2</v>
      </c>
      <c r="N522" s="43">
        <v>2</v>
      </c>
      <c r="O522" s="43">
        <v>1</v>
      </c>
      <c r="P522" s="43">
        <v>9</v>
      </c>
      <c r="Q522" s="43">
        <v>0</v>
      </c>
      <c r="R522" s="43">
        <v>0</v>
      </c>
      <c r="S522" s="43">
        <v>0</v>
      </c>
      <c r="T522" s="43">
        <v>0</v>
      </c>
      <c r="U522" s="43">
        <v>0</v>
      </c>
      <c r="V522" s="43">
        <v>3</v>
      </c>
      <c r="W522" s="43">
        <v>0</v>
      </c>
      <c r="X522" s="43">
        <v>0</v>
      </c>
      <c r="Y522" s="43">
        <v>32</v>
      </c>
      <c r="Z522" s="43">
        <v>0</v>
      </c>
      <c r="AA522" s="43">
        <v>0</v>
      </c>
      <c r="AB522" s="43">
        <v>3</v>
      </c>
      <c r="AC522" s="43">
        <v>2</v>
      </c>
      <c r="AD522" s="43">
        <v>1</v>
      </c>
      <c r="AE522" s="43">
        <v>2</v>
      </c>
      <c r="AF522" s="43">
        <v>0</v>
      </c>
      <c r="AG522" s="43">
        <v>0</v>
      </c>
      <c r="AH522" s="43">
        <v>1</v>
      </c>
      <c r="AI522" s="43">
        <v>0</v>
      </c>
      <c r="AJ522" s="43">
        <v>0</v>
      </c>
      <c r="AK522" s="43">
        <v>0</v>
      </c>
      <c r="AL522" s="43">
        <v>0</v>
      </c>
      <c r="AM522" s="43">
        <v>0</v>
      </c>
      <c r="AN522" s="43">
        <v>0</v>
      </c>
    </row>
    <row r="523" spans="1:40" x14ac:dyDescent="0.2">
      <c r="A523">
        <v>512</v>
      </c>
      <c r="B523" s="97">
        <v>0.35486111111111102</v>
      </c>
      <c r="C523">
        <f t="shared" ca="1" si="21"/>
        <v>1</v>
      </c>
      <c r="D523">
        <f t="shared" si="22"/>
        <v>98</v>
      </c>
      <c r="E523">
        <f>IF(appliances!$D$46="YES",light_sim_data!B523,0)</f>
        <v>40</v>
      </c>
      <c r="F523">
        <f t="shared" si="23"/>
        <v>58</v>
      </c>
      <c r="H523" s="43">
        <v>0</v>
      </c>
      <c r="I523" s="43">
        <v>0</v>
      </c>
      <c r="J523" s="43">
        <v>0</v>
      </c>
      <c r="K523" s="43">
        <v>0</v>
      </c>
      <c r="L523" s="43">
        <v>0</v>
      </c>
      <c r="M523" s="43">
        <v>2</v>
      </c>
      <c r="N523" s="43">
        <v>2</v>
      </c>
      <c r="O523" s="43">
        <v>1</v>
      </c>
      <c r="P523" s="43">
        <v>9</v>
      </c>
      <c r="Q523" s="43">
        <v>0</v>
      </c>
      <c r="R523" s="43">
        <v>0</v>
      </c>
      <c r="S523" s="43">
        <v>0</v>
      </c>
      <c r="T523" s="43">
        <v>0</v>
      </c>
      <c r="U523" s="43">
        <v>0</v>
      </c>
      <c r="V523" s="43">
        <v>3</v>
      </c>
      <c r="W523" s="43">
        <v>0</v>
      </c>
      <c r="X523" s="43">
        <v>0</v>
      </c>
      <c r="Y523" s="43">
        <v>32</v>
      </c>
      <c r="Z523" s="43">
        <v>0</v>
      </c>
      <c r="AA523" s="43">
        <v>0</v>
      </c>
      <c r="AB523" s="43">
        <v>3</v>
      </c>
      <c r="AC523" s="43">
        <v>2</v>
      </c>
      <c r="AD523" s="43">
        <v>1</v>
      </c>
      <c r="AE523" s="43">
        <v>2</v>
      </c>
      <c r="AF523" s="43">
        <v>0</v>
      </c>
      <c r="AG523" s="43">
        <v>0</v>
      </c>
      <c r="AH523" s="43">
        <v>1</v>
      </c>
      <c r="AI523" s="43">
        <v>0</v>
      </c>
      <c r="AJ523" s="43">
        <v>0</v>
      </c>
      <c r="AK523" s="43">
        <v>0</v>
      </c>
      <c r="AL523" s="43">
        <v>0</v>
      </c>
      <c r="AM523" s="43">
        <v>0</v>
      </c>
      <c r="AN523" s="43">
        <v>0</v>
      </c>
    </row>
    <row r="524" spans="1:40" x14ac:dyDescent="0.2">
      <c r="A524">
        <v>513</v>
      </c>
      <c r="B524" s="97">
        <v>0.35555555555555601</v>
      </c>
      <c r="C524">
        <f t="shared" ca="1" si="21"/>
        <v>1</v>
      </c>
      <c r="D524">
        <f t="shared" si="22"/>
        <v>98</v>
      </c>
      <c r="E524">
        <f>IF(appliances!$D$46="YES",light_sim_data!B524,0)</f>
        <v>40</v>
      </c>
      <c r="F524">
        <f t="shared" si="23"/>
        <v>58</v>
      </c>
      <c r="H524" s="43">
        <v>0</v>
      </c>
      <c r="I524" s="43">
        <v>0</v>
      </c>
      <c r="J524" s="43">
        <v>0</v>
      </c>
      <c r="K524" s="43">
        <v>0</v>
      </c>
      <c r="L524" s="43">
        <v>0</v>
      </c>
      <c r="M524" s="43">
        <v>2</v>
      </c>
      <c r="N524" s="43">
        <v>2</v>
      </c>
      <c r="O524" s="43">
        <v>1</v>
      </c>
      <c r="P524" s="43">
        <v>9</v>
      </c>
      <c r="Q524" s="43">
        <v>0</v>
      </c>
      <c r="R524" s="43">
        <v>0</v>
      </c>
      <c r="S524" s="43">
        <v>0</v>
      </c>
      <c r="T524" s="43">
        <v>0</v>
      </c>
      <c r="U524" s="43">
        <v>0</v>
      </c>
      <c r="V524" s="43">
        <v>3</v>
      </c>
      <c r="W524" s="43">
        <v>0</v>
      </c>
      <c r="X524" s="43">
        <v>0</v>
      </c>
      <c r="Y524" s="43">
        <v>32</v>
      </c>
      <c r="Z524" s="43">
        <v>0</v>
      </c>
      <c r="AA524" s="43">
        <v>0</v>
      </c>
      <c r="AB524" s="43">
        <v>3</v>
      </c>
      <c r="AC524" s="43">
        <v>2</v>
      </c>
      <c r="AD524" s="43">
        <v>1</v>
      </c>
      <c r="AE524" s="43">
        <v>2</v>
      </c>
      <c r="AF524" s="43">
        <v>0</v>
      </c>
      <c r="AG524" s="43">
        <v>0</v>
      </c>
      <c r="AH524" s="43">
        <v>1</v>
      </c>
      <c r="AI524" s="43">
        <v>0</v>
      </c>
      <c r="AJ524" s="43">
        <v>0</v>
      </c>
      <c r="AK524" s="43">
        <v>0</v>
      </c>
      <c r="AL524" s="43">
        <v>0</v>
      </c>
      <c r="AM524" s="43">
        <v>0</v>
      </c>
      <c r="AN524" s="43">
        <v>0</v>
      </c>
    </row>
    <row r="525" spans="1:40" x14ac:dyDescent="0.2">
      <c r="A525">
        <v>514</v>
      </c>
      <c r="B525" s="97">
        <v>0.35625000000000001</v>
      </c>
      <c r="C525">
        <f t="shared" ref="C525:C588" ca="1" si="24">INDIRECT("occ_sim_data!C"&amp;(ROUNDDOWN((A525-1)/10,0)+11))</f>
        <v>1</v>
      </c>
      <c r="D525">
        <f t="shared" ref="D525:D588" si="25">E525+F525</f>
        <v>98</v>
      </c>
      <c r="E525">
        <f>IF(appliances!$D$46="YES",light_sim_data!B525,0)</f>
        <v>40</v>
      </c>
      <c r="F525">
        <f t="shared" ref="F525:F588" si="26">SUM(H525:AN525)</f>
        <v>58</v>
      </c>
      <c r="H525" s="43">
        <v>0</v>
      </c>
      <c r="I525" s="43">
        <v>0</v>
      </c>
      <c r="J525" s="43">
        <v>0</v>
      </c>
      <c r="K525" s="43">
        <v>0</v>
      </c>
      <c r="L525" s="43">
        <v>0</v>
      </c>
      <c r="M525" s="43">
        <v>2</v>
      </c>
      <c r="N525" s="43">
        <v>2</v>
      </c>
      <c r="O525" s="43">
        <v>1</v>
      </c>
      <c r="P525" s="43">
        <v>9</v>
      </c>
      <c r="Q525" s="43">
        <v>0</v>
      </c>
      <c r="R525" s="43">
        <v>0</v>
      </c>
      <c r="S525" s="43">
        <v>0</v>
      </c>
      <c r="T525" s="43">
        <v>0</v>
      </c>
      <c r="U525" s="43">
        <v>0</v>
      </c>
      <c r="V525" s="43">
        <v>3</v>
      </c>
      <c r="W525" s="43">
        <v>0</v>
      </c>
      <c r="X525" s="43">
        <v>0</v>
      </c>
      <c r="Y525" s="43">
        <v>32</v>
      </c>
      <c r="Z525" s="43">
        <v>0</v>
      </c>
      <c r="AA525" s="43">
        <v>0</v>
      </c>
      <c r="AB525" s="43">
        <v>3</v>
      </c>
      <c r="AC525" s="43">
        <v>2</v>
      </c>
      <c r="AD525" s="43">
        <v>1</v>
      </c>
      <c r="AE525" s="43">
        <v>2</v>
      </c>
      <c r="AF525" s="43">
        <v>0</v>
      </c>
      <c r="AG525" s="43">
        <v>0</v>
      </c>
      <c r="AH525" s="43">
        <v>1</v>
      </c>
      <c r="AI525" s="43">
        <v>0</v>
      </c>
      <c r="AJ525" s="43">
        <v>0</v>
      </c>
      <c r="AK525" s="43">
        <v>0</v>
      </c>
      <c r="AL525" s="43">
        <v>0</v>
      </c>
      <c r="AM525" s="43">
        <v>0</v>
      </c>
      <c r="AN525" s="43">
        <v>0</v>
      </c>
    </row>
    <row r="526" spans="1:40" x14ac:dyDescent="0.2">
      <c r="A526">
        <v>515</v>
      </c>
      <c r="B526" s="97">
        <v>0.35694444444444401</v>
      </c>
      <c r="C526">
        <f t="shared" ca="1" si="24"/>
        <v>1</v>
      </c>
      <c r="D526">
        <f t="shared" si="25"/>
        <v>98</v>
      </c>
      <c r="E526">
        <f>IF(appliances!$D$46="YES",light_sim_data!B526,0)</f>
        <v>40</v>
      </c>
      <c r="F526">
        <f t="shared" si="26"/>
        <v>58</v>
      </c>
      <c r="H526" s="43">
        <v>0</v>
      </c>
      <c r="I526" s="43">
        <v>0</v>
      </c>
      <c r="J526" s="43">
        <v>0</v>
      </c>
      <c r="K526" s="43">
        <v>0</v>
      </c>
      <c r="L526" s="43">
        <v>0</v>
      </c>
      <c r="M526" s="43">
        <v>2</v>
      </c>
      <c r="N526" s="43">
        <v>2</v>
      </c>
      <c r="O526" s="43">
        <v>1</v>
      </c>
      <c r="P526" s="43">
        <v>9</v>
      </c>
      <c r="Q526" s="43">
        <v>0</v>
      </c>
      <c r="R526" s="43">
        <v>0</v>
      </c>
      <c r="S526" s="43">
        <v>0</v>
      </c>
      <c r="T526" s="43">
        <v>0</v>
      </c>
      <c r="U526" s="43">
        <v>0</v>
      </c>
      <c r="V526" s="43">
        <v>3</v>
      </c>
      <c r="W526" s="43">
        <v>0</v>
      </c>
      <c r="X526" s="43">
        <v>0</v>
      </c>
      <c r="Y526" s="43">
        <v>32</v>
      </c>
      <c r="Z526" s="43">
        <v>0</v>
      </c>
      <c r="AA526" s="43">
        <v>0</v>
      </c>
      <c r="AB526" s="43">
        <v>3</v>
      </c>
      <c r="AC526" s="43">
        <v>2</v>
      </c>
      <c r="AD526" s="43">
        <v>1</v>
      </c>
      <c r="AE526" s="43">
        <v>2</v>
      </c>
      <c r="AF526" s="43">
        <v>0</v>
      </c>
      <c r="AG526" s="43">
        <v>0</v>
      </c>
      <c r="AH526" s="43">
        <v>1</v>
      </c>
      <c r="AI526" s="43">
        <v>0</v>
      </c>
      <c r="AJ526" s="43">
        <v>0</v>
      </c>
      <c r="AK526" s="43">
        <v>0</v>
      </c>
      <c r="AL526" s="43">
        <v>0</v>
      </c>
      <c r="AM526" s="43">
        <v>0</v>
      </c>
      <c r="AN526" s="43">
        <v>0</v>
      </c>
    </row>
    <row r="527" spans="1:40" x14ac:dyDescent="0.2">
      <c r="A527">
        <v>516</v>
      </c>
      <c r="B527" s="97">
        <v>0.35763888888888901</v>
      </c>
      <c r="C527">
        <f t="shared" ca="1" si="24"/>
        <v>1</v>
      </c>
      <c r="D527">
        <f t="shared" si="25"/>
        <v>198</v>
      </c>
      <c r="E527">
        <f>IF(appliances!$D$46="YES",light_sim_data!B527,0)</f>
        <v>140</v>
      </c>
      <c r="F527">
        <f t="shared" si="26"/>
        <v>58</v>
      </c>
      <c r="H527" s="43">
        <v>0</v>
      </c>
      <c r="I527" s="43">
        <v>0</v>
      </c>
      <c r="J527" s="43">
        <v>0</v>
      </c>
      <c r="K527" s="43">
        <v>0</v>
      </c>
      <c r="L527" s="43">
        <v>0</v>
      </c>
      <c r="M527" s="43">
        <v>2</v>
      </c>
      <c r="N527" s="43">
        <v>2</v>
      </c>
      <c r="O527" s="43">
        <v>1</v>
      </c>
      <c r="P527" s="43">
        <v>9</v>
      </c>
      <c r="Q527" s="43">
        <v>0</v>
      </c>
      <c r="R527" s="43">
        <v>0</v>
      </c>
      <c r="S527" s="43">
        <v>0</v>
      </c>
      <c r="T527" s="43">
        <v>0</v>
      </c>
      <c r="U527" s="43">
        <v>0</v>
      </c>
      <c r="V527" s="43">
        <v>3</v>
      </c>
      <c r="W527" s="43">
        <v>0</v>
      </c>
      <c r="X527" s="43">
        <v>0</v>
      </c>
      <c r="Y527" s="43">
        <v>32</v>
      </c>
      <c r="Z527" s="43">
        <v>0</v>
      </c>
      <c r="AA527" s="43">
        <v>0</v>
      </c>
      <c r="AB527" s="43">
        <v>3</v>
      </c>
      <c r="AC527" s="43">
        <v>2</v>
      </c>
      <c r="AD527" s="43">
        <v>1</v>
      </c>
      <c r="AE527" s="43">
        <v>2</v>
      </c>
      <c r="AF527" s="43">
        <v>0</v>
      </c>
      <c r="AG527" s="43">
        <v>0</v>
      </c>
      <c r="AH527" s="43">
        <v>1</v>
      </c>
      <c r="AI527" s="43">
        <v>0</v>
      </c>
      <c r="AJ527" s="43">
        <v>0</v>
      </c>
      <c r="AK527" s="43">
        <v>0</v>
      </c>
      <c r="AL527" s="43">
        <v>0</v>
      </c>
      <c r="AM527" s="43">
        <v>0</v>
      </c>
      <c r="AN527" s="43">
        <v>0</v>
      </c>
    </row>
    <row r="528" spans="1:40" x14ac:dyDescent="0.2">
      <c r="A528">
        <v>517</v>
      </c>
      <c r="B528" s="97">
        <v>0.358333333333333</v>
      </c>
      <c r="C528">
        <f t="shared" ca="1" si="24"/>
        <v>1</v>
      </c>
      <c r="D528">
        <f t="shared" si="25"/>
        <v>98</v>
      </c>
      <c r="E528">
        <f>IF(appliances!$D$46="YES",light_sim_data!B528,0)</f>
        <v>40</v>
      </c>
      <c r="F528">
        <f t="shared" si="26"/>
        <v>58</v>
      </c>
      <c r="H528" s="43">
        <v>0</v>
      </c>
      <c r="I528" s="43">
        <v>0</v>
      </c>
      <c r="J528" s="43">
        <v>0</v>
      </c>
      <c r="K528" s="43">
        <v>0</v>
      </c>
      <c r="L528" s="43">
        <v>0</v>
      </c>
      <c r="M528" s="43">
        <v>2</v>
      </c>
      <c r="N528" s="43">
        <v>2</v>
      </c>
      <c r="O528" s="43">
        <v>1</v>
      </c>
      <c r="P528" s="43">
        <v>9</v>
      </c>
      <c r="Q528" s="43">
        <v>0</v>
      </c>
      <c r="R528" s="43">
        <v>0</v>
      </c>
      <c r="S528" s="43">
        <v>0</v>
      </c>
      <c r="T528" s="43">
        <v>0</v>
      </c>
      <c r="U528" s="43">
        <v>0</v>
      </c>
      <c r="V528" s="43">
        <v>3</v>
      </c>
      <c r="W528" s="43">
        <v>0</v>
      </c>
      <c r="X528" s="43">
        <v>0</v>
      </c>
      <c r="Y528" s="43">
        <v>32</v>
      </c>
      <c r="Z528" s="43">
        <v>0</v>
      </c>
      <c r="AA528" s="43">
        <v>0</v>
      </c>
      <c r="AB528" s="43">
        <v>3</v>
      </c>
      <c r="AC528" s="43">
        <v>2</v>
      </c>
      <c r="AD528" s="43">
        <v>1</v>
      </c>
      <c r="AE528" s="43">
        <v>2</v>
      </c>
      <c r="AF528" s="43">
        <v>0</v>
      </c>
      <c r="AG528" s="43">
        <v>0</v>
      </c>
      <c r="AH528" s="43">
        <v>1</v>
      </c>
      <c r="AI528" s="43">
        <v>0</v>
      </c>
      <c r="AJ528" s="43">
        <v>0</v>
      </c>
      <c r="AK528" s="43">
        <v>0</v>
      </c>
      <c r="AL528" s="43">
        <v>0</v>
      </c>
      <c r="AM528" s="43">
        <v>0</v>
      </c>
      <c r="AN528" s="43">
        <v>0</v>
      </c>
    </row>
    <row r="529" spans="1:40" x14ac:dyDescent="0.2">
      <c r="A529">
        <v>518</v>
      </c>
      <c r="B529" s="97">
        <v>0.359027777777778</v>
      </c>
      <c r="C529">
        <f t="shared" ca="1" si="24"/>
        <v>1</v>
      </c>
      <c r="D529">
        <f t="shared" si="25"/>
        <v>98</v>
      </c>
      <c r="E529">
        <f>IF(appliances!$D$46="YES",light_sim_data!B529,0)</f>
        <v>40</v>
      </c>
      <c r="F529">
        <f t="shared" si="26"/>
        <v>58</v>
      </c>
      <c r="H529" s="43">
        <v>0</v>
      </c>
      <c r="I529" s="43">
        <v>0</v>
      </c>
      <c r="J529" s="43">
        <v>0</v>
      </c>
      <c r="K529" s="43">
        <v>0</v>
      </c>
      <c r="L529" s="43">
        <v>0</v>
      </c>
      <c r="M529" s="43">
        <v>2</v>
      </c>
      <c r="N529" s="43">
        <v>2</v>
      </c>
      <c r="O529" s="43">
        <v>1</v>
      </c>
      <c r="P529" s="43">
        <v>9</v>
      </c>
      <c r="Q529" s="43">
        <v>0</v>
      </c>
      <c r="R529" s="43">
        <v>0</v>
      </c>
      <c r="S529" s="43">
        <v>0</v>
      </c>
      <c r="T529" s="43">
        <v>0</v>
      </c>
      <c r="U529" s="43">
        <v>0</v>
      </c>
      <c r="V529" s="43">
        <v>3</v>
      </c>
      <c r="W529" s="43">
        <v>0</v>
      </c>
      <c r="X529" s="43">
        <v>0</v>
      </c>
      <c r="Y529" s="43">
        <v>32</v>
      </c>
      <c r="Z529" s="43">
        <v>0</v>
      </c>
      <c r="AA529" s="43">
        <v>0</v>
      </c>
      <c r="AB529" s="43">
        <v>3</v>
      </c>
      <c r="AC529" s="43">
        <v>2</v>
      </c>
      <c r="AD529" s="43">
        <v>1</v>
      </c>
      <c r="AE529" s="43">
        <v>2</v>
      </c>
      <c r="AF529" s="43">
        <v>0</v>
      </c>
      <c r="AG529" s="43">
        <v>0</v>
      </c>
      <c r="AH529" s="43">
        <v>1</v>
      </c>
      <c r="AI529" s="43">
        <v>0</v>
      </c>
      <c r="AJ529" s="43">
        <v>0</v>
      </c>
      <c r="AK529" s="43">
        <v>0</v>
      </c>
      <c r="AL529" s="43">
        <v>0</v>
      </c>
      <c r="AM529" s="43">
        <v>0</v>
      </c>
      <c r="AN529" s="43">
        <v>0</v>
      </c>
    </row>
    <row r="530" spans="1:40" x14ac:dyDescent="0.2">
      <c r="A530">
        <v>519</v>
      </c>
      <c r="B530" s="97">
        <v>0.359722222222222</v>
      </c>
      <c r="C530">
        <f t="shared" ca="1" si="24"/>
        <v>1</v>
      </c>
      <c r="D530">
        <f t="shared" si="25"/>
        <v>98</v>
      </c>
      <c r="E530">
        <f>IF(appliances!$D$46="YES",light_sim_data!B530,0)</f>
        <v>40</v>
      </c>
      <c r="F530">
        <f t="shared" si="26"/>
        <v>58</v>
      </c>
      <c r="H530" s="43">
        <v>0</v>
      </c>
      <c r="I530" s="43">
        <v>0</v>
      </c>
      <c r="J530" s="43">
        <v>0</v>
      </c>
      <c r="K530" s="43">
        <v>0</v>
      </c>
      <c r="L530" s="43">
        <v>0</v>
      </c>
      <c r="M530" s="43">
        <v>2</v>
      </c>
      <c r="N530" s="43">
        <v>2</v>
      </c>
      <c r="O530" s="43">
        <v>1</v>
      </c>
      <c r="P530" s="43">
        <v>9</v>
      </c>
      <c r="Q530" s="43">
        <v>0</v>
      </c>
      <c r="R530" s="43">
        <v>0</v>
      </c>
      <c r="S530" s="43">
        <v>0</v>
      </c>
      <c r="T530" s="43">
        <v>0</v>
      </c>
      <c r="U530" s="43">
        <v>0</v>
      </c>
      <c r="V530" s="43">
        <v>3</v>
      </c>
      <c r="W530" s="43">
        <v>0</v>
      </c>
      <c r="X530" s="43">
        <v>0</v>
      </c>
      <c r="Y530" s="43">
        <v>32</v>
      </c>
      <c r="Z530" s="43">
        <v>0</v>
      </c>
      <c r="AA530" s="43">
        <v>0</v>
      </c>
      <c r="AB530" s="43">
        <v>3</v>
      </c>
      <c r="AC530" s="43">
        <v>2</v>
      </c>
      <c r="AD530" s="43">
        <v>1</v>
      </c>
      <c r="AE530" s="43">
        <v>2</v>
      </c>
      <c r="AF530" s="43">
        <v>0</v>
      </c>
      <c r="AG530" s="43">
        <v>0</v>
      </c>
      <c r="AH530" s="43">
        <v>1</v>
      </c>
      <c r="AI530" s="43">
        <v>0</v>
      </c>
      <c r="AJ530" s="43">
        <v>0</v>
      </c>
      <c r="AK530" s="43">
        <v>0</v>
      </c>
      <c r="AL530" s="43">
        <v>0</v>
      </c>
      <c r="AM530" s="43">
        <v>0</v>
      </c>
      <c r="AN530" s="43">
        <v>0</v>
      </c>
    </row>
    <row r="531" spans="1:40" x14ac:dyDescent="0.2">
      <c r="A531">
        <v>520</v>
      </c>
      <c r="B531" s="97">
        <v>0.360416666666667</v>
      </c>
      <c r="C531">
        <f t="shared" ca="1" si="24"/>
        <v>1</v>
      </c>
      <c r="D531">
        <f t="shared" si="25"/>
        <v>98</v>
      </c>
      <c r="E531">
        <f>IF(appliances!$D$46="YES",light_sim_data!B531,0)</f>
        <v>40</v>
      </c>
      <c r="F531">
        <f t="shared" si="26"/>
        <v>58</v>
      </c>
      <c r="H531" s="43">
        <v>0</v>
      </c>
      <c r="I531" s="43">
        <v>0</v>
      </c>
      <c r="J531" s="43">
        <v>0</v>
      </c>
      <c r="K531" s="43">
        <v>0</v>
      </c>
      <c r="L531" s="43">
        <v>0</v>
      </c>
      <c r="M531" s="43">
        <v>2</v>
      </c>
      <c r="N531" s="43">
        <v>2</v>
      </c>
      <c r="O531" s="43">
        <v>1</v>
      </c>
      <c r="P531" s="43">
        <v>9</v>
      </c>
      <c r="Q531" s="43">
        <v>0</v>
      </c>
      <c r="R531" s="43">
        <v>0</v>
      </c>
      <c r="S531" s="43">
        <v>0</v>
      </c>
      <c r="T531" s="43">
        <v>0</v>
      </c>
      <c r="U531" s="43">
        <v>0</v>
      </c>
      <c r="V531" s="43">
        <v>3</v>
      </c>
      <c r="W531" s="43">
        <v>0</v>
      </c>
      <c r="X531" s="43">
        <v>0</v>
      </c>
      <c r="Y531" s="43">
        <v>32</v>
      </c>
      <c r="Z531" s="43">
        <v>0</v>
      </c>
      <c r="AA531" s="43">
        <v>0</v>
      </c>
      <c r="AB531" s="43">
        <v>3</v>
      </c>
      <c r="AC531" s="43">
        <v>2</v>
      </c>
      <c r="AD531" s="43">
        <v>1</v>
      </c>
      <c r="AE531" s="43">
        <v>2</v>
      </c>
      <c r="AF531" s="43">
        <v>0</v>
      </c>
      <c r="AG531" s="43">
        <v>0</v>
      </c>
      <c r="AH531" s="43">
        <v>1</v>
      </c>
      <c r="AI531" s="43">
        <v>0</v>
      </c>
      <c r="AJ531" s="43">
        <v>0</v>
      </c>
      <c r="AK531" s="43">
        <v>0</v>
      </c>
      <c r="AL531" s="43">
        <v>0</v>
      </c>
      <c r="AM531" s="43">
        <v>0</v>
      </c>
      <c r="AN531" s="43">
        <v>0</v>
      </c>
    </row>
    <row r="532" spans="1:40" x14ac:dyDescent="0.2">
      <c r="A532">
        <v>521</v>
      </c>
      <c r="B532" s="97">
        <v>0.36111111111111099</v>
      </c>
      <c r="C532">
        <f t="shared" ca="1" si="24"/>
        <v>2</v>
      </c>
      <c r="D532">
        <f t="shared" si="25"/>
        <v>98</v>
      </c>
      <c r="E532">
        <f>IF(appliances!$D$46="YES",light_sim_data!B532,0)</f>
        <v>40</v>
      </c>
      <c r="F532">
        <f t="shared" si="26"/>
        <v>58</v>
      </c>
      <c r="H532" s="43">
        <v>0</v>
      </c>
      <c r="I532" s="43">
        <v>0</v>
      </c>
      <c r="J532" s="43">
        <v>0</v>
      </c>
      <c r="K532" s="43">
        <v>0</v>
      </c>
      <c r="L532" s="43">
        <v>0</v>
      </c>
      <c r="M532" s="43">
        <v>2</v>
      </c>
      <c r="N532" s="43">
        <v>2</v>
      </c>
      <c r="O532" s="43">
        <v>1</v>
      </c>
      <c r="P532" s="43">
        <v>9</v>
      </c>
      <c r="Q532" s="43">
        <v>0</v>
      </c>
      <c r="R532" s="43">
        <v>0</v>
      </c>
      <c r="S532" s="43">
        <v>0</v>
      </c>
      <c r="T532" s="43">
        <v>0</v>
      </c>
      <c r="U532" s="43">
        <v>0</v>
      </c>
      <c r="V532" s="43">
        <v>3</v>
      </c>
      <c r="W532" s="43">
        <v>0</v>
      </c>
      <c r="X532" s="43">
        <v>0</v>
      </c>
      <c r="Y532" s="43">
        <v>32</v>
      </c>
      <c r="Z532" s="43">
        <v>0</v>
      </c>
      <c r="AA532" s="43">
        <v>0</v>
      </c>
      <c r="AB532" s="43">
        <v>3</v>
      </c>
      <c r="AC532" s="43">
        <v>2</v>
      </c>
      <c r="AD532" s="43">
        <v>1</v>
      </c>
      <c r="AE532" s="43">
        <v>2</v>
      </c>
      <c r="AF532" s="43">
        <v>0</v>
      </c>
      <c r="AG532" s="43">
        <v>0</v>
      </c>
      <c r="AH532" s="43">
        <v>1</v>
      </c>
      <c r="AI532" s="43">
        <v>0</v>
      </c>
      <c r="AJ532" s="43">
        <v>0</v>
      </c>
      <c r="AK532" s="43">
        <v>0</v>
      </c>
      <c r="AL532" s="43">
        <v>0</v>
      </c>
      <c r="AM532" s="43">
        <v>0</v>
      </c>
      <c r="AN532" s="43">
        <v>0</v>
      </c>
    </row>
    <row r="533" spans="1:40" x14ac:dyDescent="0.2">
      <c r="A533">
        <v>522</v>
      </c>
      <c r="B533" s="97">
        <v>0.36180555555555599</v>
      </c>
      <c r="C533">
        <f t="shared" ca="1" si="24"/>
        <v>2</v>
      </c>
      <c r="D533">
        <f t="shared" si="25"/>
        <v>98</v>
      </c>
      <c r="E533">
        <f>IF(appliances!$D$46="YES",light_sim_data!B533,0)</f>
        <v>40</v>
      </c>
      <c r="F533">
        <f t="shared" si="26"/>
        <v>58</v>
      </c>
      <c r="H533" s="43">
        <v>0</v>
      </c>
      <c r="I533" s="43">
        <v>0</v>
      </c>
      <c r="J533" s="43">
        <v>0</v>
      </c>
      <c r="K533" s="43">
        <v>0</v>
      </c>
      <c r="L533" s="43">
        <v>0</v>
      </c>
      <c r="M533" s="43">
        <v>2</v>
      </c>
      <c r="N533" s="43">
        <v>2</v>
      </c>
      <c r="O533" s="43">
        <v>1</v>
      </c>
      <c r="P533" s="43">
        <v>9</v>
      </c>
      <c r="Q533" s="43">
        <v>0</v>
      </c>
      <c r="R533" s="43">
        <v>0</v>
      </c>
      <c r="S533" s="43">
        <v>0</v>
      </c>
      <c r="T533" s="43">
        <v>0</v>
      </c>
      <c r="U533" s="43">
        <v>0</v>
      </c>
      <c r="V533" s="43">
        <v>3</v>
      </c>
      <c r="W533" s="43">
        <v>0</v>
      </c>
      <c r="X533" s="43">
        <v>0</v>
      </c>
      <c r="Y533" s="43">
        <v>32</v>
      </c>
      <c r="Z533" s="43">
        <v>0</v>
      </c>
      <c r="AA533" s="43">
        <v>0</v>
      </c>
      <c r="AB533" s="43">
        <v>3</v>
      </c>
      <c r="AC533" s="43">
        <v>2</v>
      </c>
      <c r="AD533" s="43">
        <v>1</v>
      </c>
      <c r="AE533" s="43">
        <v>2</v>
      </c>
      <c r="AF533" s="43">
        <v>0</v>
      </c>
      <c r="AG533" s="43">
        <v>0</v>
      </c>
      <c r="AH533" s="43">
        <v>1</v>
      </c>
      <c r="AI533" s="43">
        <v>0</v>
      </c>
      <c r="AJ533" s="43">
        <v>0</v>
      </c>
      <c r="AK533" s="43">
        <v>0</v>
      </c>
      <c r="AL533" s="43">
        <v>0</v>
      </c>
      <c r="AM533" s="43">
        <v>0</v>
      </c>
      <c r="AN533" s="43">
        <v>0</v>
      </c>
    </row>
    <row r="534" spans="1:40" x14ac:dyDescent="0.2">
      <c r="A534">
        <v>523</v>
      </c>
      <c r="B534" s="97">
        <v>0.36249999999999999</v>
      </c>
      <c r="C534">
        <f t="shared" ca="1" si="24"/>
        <v>2</v>
      </c>
      <c r="D534">
        <f t="shared" si="25"/>
        <v>98</v>
      </c>
      <c r="E534">
        <f>IF(appliances!$D$46="YES",light_sim_data!B534,0)</f>
        <v>40</v>
      </c>
      <c r="F534">
        <f t="shared" si="26"/>
        <v>58</v>
      </c>
      <c r="H534" s="43">
        <v>0</v>
      </c>
      <c r="I534" s="43">
        <v>0</v>
      </c>
      <c r="J534" s="43">
        <v>0</v>
      </c>
      <c r="K534" s="43">
        <v>0</v>
      </c>
      <c r="L534" s="43">
        <v>0</v>
      </c>
      <c r="M534" s="43">
        <v>2</v>
      </c>
      <c r="N534" s="43">
        <v>2</v>
      </c>
      <c r="O534" s="43">
        <v>1</v>
      </c>
      <c r="P534" s="43">
        <v>9</v>
      </c>
      <c r="Q534" s="43">
        <v>0</v>
      </c>
      <c r="R534" s="43">
        <v>0</v>
      </c>
      <c r="S534" s="43">
        <v>0</v>
      </c>
      <c r="T534" s="43">
        <v>0</v>
      </c>
      <c r="U534" s="43">
        <v>0</v>
      </c>
      <c r="V534" s="43">
        <v>3</v>
      </c>
      <c r="W534" s="43">
        <v>0</v>
      </c>
      <c r="X534" s="43">
        <v>0</v>
      </c>
      <c r="Y534" s="43">
        <v>32</v>
      </c>
      <c r="Z534" s="43">
        <v>0</v>
      </c>
      <c r="AA534" s="43">
        <v>0</v>
      </c>
      <c r="AB534" s="43">
        <v>3</v>
      </c>
      <c r="AC534" s="43">
        <v>2</v>
      </c>
      <c r="AD534" s="43">
        <v>1</v>
      </c>
      <c r="AE534" s="43">
        <v>2</v>
      </c>
      <c r="AF534" s="43">
        <v>0</v>
      </c>
      <c r="AG534" s="43">
        <v>0</v>
      </c>
      <c r="AH534" s="43">
        <v>1</v>
      </c>
      <c r="AI534" s="43">
        <v>0</v>
      </c>
      <c r="AJ534" s="43">
        <v>0</v>
      </c>
      <c r="AK534" s="43">
        <v>0</v>
      </c>
      <c r="AL534" s="43">
        <v>0</v>
      </c>
      <c r="AM534" s="43">
        <v>0</v>
      </c>
      <c r="AN534" s="43">
        <v>0</v>
      </c>
    </row>
    <row r="535" spans="1:40" x14ac:dyDescent="0.2">
      <c r="A535">
        <v>524</v>
      </c>
      <c r="B535" s="97">
        <v>0.36319444444444399</v>
      </c>
      <c r="C535">
        <f t="shared" ca="1" si="24"/>
        <v>2</v>
      </c>
      <c r="D535">
        <f t="shared" si="25"/>
        <v>58</v>
      </c>
      <c r="E535">
        <f>IF(appliances!$D$46="YES",light_sim_data!B535,0)</f>
        <v>0</v>
      </c>
      <c r="F535">
        <f t="shared" si="26"/>
        <v>58</v>
      </c>
      <c r="H535" s="43">
        <v>0</v>
      </c>
      <c r="I535" s="43">
        <v>0</v>
      </c>
      <c r="J535" s="43">
        <v>0</v>
      </c>
      <c r="K535" s="43">
        <v>0</v>
      </c>
      <c r="L535" s="43">
        <v>0</v>
      </c>
      <c r="M535" s="43">
        <v>2</v>
      </c>
      <c r="N535" s="43">
        <v>2</v>
      </c>
      <c r="O535" s="43">
        <v>1</v>
      </c>
      <c r="P535" s="43">
        <v>9</v>
      </c>
      <c r="Q535" s="43">
        <v>0</v>
      </c>
      <c r="R535" s="43">
        <v>0</v>
      </c>
      <c r="S535" s="43">
        <v>0</v>
      </c>
      <c r="T535" s="43">
        <v>0</v>
      </c>
      <c r="U535" s="43">
        <v>0</v>
      </c>
      <c r="V535" s="43">
        <v>3</v>
      </c>
      <c r="W535" s="43">
        <v>0</v>
      </c>
      <c r="X535" s="43">
        <v>0</v>
      </c>
      <c r="Y535" s="43">
        <v>32</v>
      </c>
      <c r="Z535" s="43">
        <v>0</v>
      </c>
      <c r="AA535" s="43">
        <v>0</v>
      </c>
      <c r="AB535" s="43">
        <v>3</v>
      </c>
      <c r="AC535" s="43">
        <v>2</v>
      </c>
      <c r="AD535" s="43">
        <v>1</v>
      </c>
      <c r="AE535" s="43">
        <v>2</v>
      </c>
      <c r="AF535" s="43">
        <v>0</v>
      </c>
      <c r="AG535" s="43">
        <v>0</v>
      </c>
      <c r="AH535" s="43">
        <v>1</v>
      </c>
      <c r="AI535" s="43">
        <v>0</v>
      </c>
      <c r="AJ535" s="43">
        <v>0</v>
      </c>
      <c r="AK535" s="43">
        <v>0</v>
      </c>
      <c r="AL535" s="43">
        <v>0</v>
      </c>
      <c r="AM535" s="43">
        <v>0</v>
      </c>
      <c r="AN535" s="43">
        <v>0</v>
      </c>
    </row>
    <row r="536" spans="1:40" x14ac:dyDescent="0.2">
      <c r="A536">
        <v>525</v>
      </c>
      <c r="B536" s="97">
        <v>0.36388888888888898</v>
      </c>
      <c r="C536">
        <f t="shared" ca="1" si="24"/>
        <v>2</v>
      </c>
      <c r="D536">
        <f t="shared" si="25"/>
        <v>58</v>
      </c>
      <c r="E536">
        <f>IF(appliances!$D$46="YES",light_sim_data!B536,0)</f>
        <v>0</v>
      </c>
      <c r="F536">
        <f t="shared" si="26"/>
        <v>58</v>
      </c>
      <c r="H536" s="43">
        <v>0</v>
      </c>
      <c r="I536" s="43">
        <v>0</v>
      </c>
      <c r="J536" s="43">
        <v>0</v>
      </c>
      <c r="K536" s="43">
        <v>0</v>
      </c>
      <c r="L536" s="43">
        <v>0</v>
      </c>
      <c r="M536" s="43">
        <v>2</v>
      </c>
      <c r="N536" s="43">
        <v>2</v>
      </c>
      <c r="O536" s="43">
        <v>1</v>
      </c>
      <c r="P536" s="43">
        <v>9</v>
      </c>
      <c r="Q536" s="43">
        <v>0</v>
      </c>
      <c r="R536" s="43">
        <v>0</v>
      </c>
      <c r="S536" s="43">
        <v>0</v>
      </c>
      <c r="T536" s="43">
        <v>0</v>
      </c>
      <c r="U536" s="43">
        <v>0</v>
      </c>
      <c r="V536" s="43">
        <v>3</v>
      </c>
      <c r="W536" s="43">
        <v>0</v>
      </c>
      <c r="X536" s="43">
        <v>0</v>
      </c>
      <c r="Y536" s="43">
        <v>32</v>
      </c>
      <c r="Z536" s="43">
        <v>0</v>
      </c>
      <c r="AA536" s="43">
        <v>0</v>
      </c>
      <c r="AB536" s="43">
        <v>3</v>
      </c>
      <c r="AC536" s="43">
        <v>2</v>
      </c>
      <c r="AD536" s="43">
        <v>1</v>
      </c>
      <c r="AE536" s="43">
        <v>2</v>
      </c>
      <c r="AF536" s="43">
        <v>0</v>
      </c>
      <c r="AG536" s="43">
        <v>0</v>
      </c>
      <c r="AH536" s="43">
        <v>1</v>
      </c>
      <c r="AI536" s="43">
        <v>0</v>
      </c>
      <c r="AJ536" s="43">
        <v>0</v>
      </c>
      <c r="AK536" s="43">
        <v>0</v>
      </c>
      <c r="AL536" s="43">
        <v>0</v>
      </c>
      <c r="AM536" s="43">
        <v>0</v>
      </c>
      <c r="AN536" s="43">
        <v>0</v>
      </c>
    </row>
    <row r="537" spans="1:40" x14ac:dyDescent="0.2">
      <c r="A537">
        <v>526</v>
      </c>
      <c r="B537" s="97">
        <v>0.36458333333333298</v>
      </c>
      <c r="C537">
        <f t="shared" ca="1" si="24"/>
        <v>2</v>
      </c>
      <c r="D537">
        <f t="shared" si="25"/>
        <v>58</v>
      </c>
      <c r="E537">
        <f>IF(appliances!$D$46="YES",light_sim_data!B537,0)</f>
        <v>0</v>
      </c>
      <c r="F537">
        <f t="shared" si="26"/>
        <v>58</v>
      </c>
      <c r="H537" s="43">
        <v>0</v>
      </c>
      <c r="I537" s="43">
        <v>0</v>
      </c>
      <c r="J537" s="43">
        <v>0</v>
      </c>
      <c r="K537" s="43">
        <v>0</v>
      </c>
      <c r="L537" s="43">
        <v>0</v>
      </c>
      <c r="M537" s="43">
        <v>2</v>
      </c>
      <c r="N537" s="43">
        <v>2</v>
      </c>
      <c r="O537" s="43">
        <v>1</v>
      </c>
      <c r="P537" s="43">
        <v>9</v>
      </c>
      <c r="Q537" s="43">
        <v>0</v>
      </c>
      <c r="R537" s="43">
        <v>0</v>
      </c>
      <c r="S537" s="43">
        <v>0</v>
      </c>
      <c r="T537" s="43">
        <v>0</v>
      </c>
      <c r="U537" s="43">
        <v>0</v>
      </c>
      <c r="V537" s="43">
        <v>3</v>
      </c>
      <c r="W537" s="43">
        <v>0</v>
      </c>
      <c r="X537" s="43">
        <v>0</v>
      </c>
      <c r="Y537" s="43">
        <v>32</v>
      </c>
      <c r="Z537" s="43">
        <v>0</v>
      </c>
      <c r="AA537" s="43">
        <v>0</v>
      </c>
      <c r="AB537" s="43">
        <v>3</v>
      </c>
      <c r="AC537" s="43">
        <v>2</v>
      </c>
      <c r="AD537" s="43">
        <v>1</v>
      </c>
      <c r="AE537" s="43">
        <v>2</v>
      </c>
      <c r="AF537" s="43">
        <v>0</v>
      </c>
      <c r="AG537" s="43">
        <v>0</v>
      </c>
      <c r="AH537" s="43">
        <v>1</v>
      </c>
      <c r="AI537" s="43">
        <v>0</v>
      </c>
      <c r="AJ537" s="43">
        <v>0</v>
      </c>
      <c r="AK537" s="43">
        <v>0</v>
      </c>
      <c r="AL537" s="43">
        <v>0</v>
      </c>
      <c r="AM537" s="43">
        <v>0</v>
      </c>
      <c r="AN537" s="43">
        <v>0</v>
      </c>
    </row>
    <row r="538" spans="1:40" x14ac:dyDescent="0.2">
      <c r="A538">
        <v>527</v>
      </c>
      <c r="B538" s="97">
        <v>0.36527777777777798</v>
      </c>
      <c r="C538">
        <f t="shared" ca="1" si="24"/>
        <v>2</v>
      </c>
      <c r="D538">
        <f t="shared" si="25"/>
        <v>58</v>
      </c>
      <c r="E538">
        <f>IF(appliances!$D$46="YES",light_sim_data!B538,0)</f>
        <v>0</v>
      </c>
      <c r="F538">
        <f t="shared" si="26"/>
        <v>58</v>
      </c>
      <c r="H538" s="43">
        <v>0</v>
      </c>
      <c r="I538" s="43">
        <v>0</v>
      </c>
      <c r="J538" s="43">
        <v>0</v>
      </c>
      <c r="K538" s="43">
        <v>0</v>
      </c>
      <c r="L538" s="43">
        <v>0</v>
      </c>
      <c r="M538" s="43">
        <v>2</v>
      </c>
      <c r="N538" s="43">
        <v>2</v>
      </c>
      <c r="O538" s="43">
        <v>1</v>
      </c>
      <c r="P538" s="43">
        <v>9</v>
      </c>
      <c r="Q538" s="43">
        <v>0</v>
      </c>
      <c r="R538" s="43">
        <v>0</v>
      </c>
      <c r="S538" s="43">
        <v>0</v>
      </c>
      <c r="T538" s="43">
        <v>0</v>
      </c>
      <c r="U538" s="43">
        <v>0</v>
      </c>
      <c r="V538" s="43">
        <v>3</v>
      </c>
      <c r="W538" s="43">
        <v>0</v>
      </c>
      <c r="X538" s="43">
        <v>0</v>
      </c>
      <c r="Y538" s="43">
        <v>32</v>
      </c>
      <c r="Z538" s="43">
        <v>0</v>
      </c>
      <c r="AA538" s="43">
        <v>0</v>
      </c>
      <c r="AB538" s="43">
        <v>3</v>
      </c>
      <c r="AC538" s="43">
        <v>2</v>
      </c>
      <c r="AD538" s="43">
        <v>1</v>
      </c>
      <c r="AE538" s="43">
        <v>2</v>
      </c>
      <c r="AF538" s="43">
        <v>0</v>
      </c>
      <c r="AG538" s="43">
        <v>0</v>
      </c>
      <c r="AH538" s="43">
        <v>1</v>
      </c>
      <c r="AI538" s="43">
        <v>0</v>
      </c>
      <c r="AJ538" s="43">
        <v>0</v>
      </c>
      <c r="AK538" s="43">
        <v>0</v>
      </c>
      <c r="AL538" s="43">
        <v>0</v>
      </c>
      <c r="AM538" s="43">
        <v>0</v>
      </c>
      <c r="AN538" s="43">
        <v>0</v>
      </c>
    </row>
    <row r="539" spans="1:40" x14ac:dyDescent="0.2">
      <c r="A539">
        <v>528</v>
      </c>
      <c r="B539" s="97">
        <v>0.36597222222222198</v>
      </c>
      <c r="C539">
        <f t="shared" ca="1" si="24"/>
        <v>2</v>
      </c>
      <c r="D539">
        <f t="shared" si="25"/>
        <v>58</v>
      </c>
      <c r="E539">
        <f>IF(appliances!$D$46="YES",light_sim_data!B539,0)</f>
        <v>0</v>
      </c>
      <c r="F539">
        <f t="shared" si="26"/>
        <v>58</v>
      </c>
      <c r="H539" s="43">
        <v>0</v>
      </c>
      <c r="I539" s="43">
        <v>0</v>
      </c>
      <c r="J539" s="43">
        <v>0</v>
      </c>
      <c r="K539" s="43">
        <v>0</v>
      </c>
      <c r="L539" s="43">
        <v>0</v>
      </c>
      <c r="M539" s="43">
        <v>2</v>
      </c>
      <c r="N539" s="43">
        <v>2</v>
      </c>
      <c r="O539" s="43">
        <v>1</v>
      </c>
      <c r="P539" s="43">
        <v>9</v>
      </c>
      <c r="Q539" s="43">
        <v>0</v>
      </c>
      <c r="R539" s="43">
        <v>0</v>
      </c>
      <c r="S539" s="43">
        <v>0</v>
      </c>
      <c r="T539" s="43">
        <v>0</v>
      </c>
      <c r="U539" s="43">
        <v>0</v>
      </c>
      <c r="V539" s="43">
        <v>3</v>
      </c>
      <c r="W539" s="43">
        <v>0</v>
      </c>
      <c r="X539" s="43">
        <v>0</v>
      </c>
      <c r="Y539" s="43">
        <v>32</v>
      </c>
      <c r="Z539" s="43">
        <v>0</v>
      </c>
      <c r="AA539" s="43">
        <v>0</v>
      </c>
      <c r="AB539" s="43">
        <v>3</v>
      </c>
      <c r="AC539" s="43">
        <v>2</v>
      </c>
      <c r="AD539" s="43">
        <v>1</v>
      </c>
      <c r="AE539" s="43">
        <v>2</v>
      </c>
      <c r="AF539" s="43">
        <v>0</v>
      </c>
      <c r="AG539" s="43">
        <v>0</v>
      </c>
      <c r="AH539" s="43">
        <v>1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</row>
    <row r="540" spans="1:40" x14ac:dyDescent="0.2">
      <c r="A540">
        <v>529</v>
      </c>
      <c r="B540" s="97">
        <v>0.36666666666666697</v>
      </c>
      <c r="C540">
        <f t="shared" ca="1" si="24"/>
        <v>2</v>
      </c>
      <c r="D540">
        <f t="shared" si="25"/>
        <v>58</v>
      </c>
      <c r="E540">
        <f>IF(appliances!$D$46="YES",light_sim_data!B540,0)</f>
        <v>0</v>
      </c>
      <c r="F540">
        <f t="shared" si="26"/>
        <v>58</v>
      </c>
      <c r="H540" s="43">
        <v>0</v>
      </c>
      <c r="I540" s="43">
        <v>0</v>
      </c>
      <c r="J540" s="43">
        <v>0</v>
      </c>
      <c r="K540" s="43">
        <v>0</v>
      </c>
      <c r="L540" s="43">
        <v>0</v>
      </c>
      <c r="M540" s="43">
        <v>2</v>
      </c>
      <c r="N540" s="43">
        <v>2</v>
      </c>
      <c r="O540" s="43">
        <v>1</v>
      </c>
      <c r="P540" s="43">
        <v>9</v>
      </c>
      <c r="Q540" s="43">
        <v>0</v>
      </c>
      <c r="R540" s="43">
        <v>0</v>
      </c>
      <c r="S540" s="43">
        <v>0</v>
      </c>
      <c r="T540" s="43">
        <v>0</v>
      </c>
      <c r="U540" s="43">
        <v>0</v>
      </c>
      <c r="V540" s="43">
        <v>3</v>
      </c>
      <c r="W540" s="43">
        <v>0</v>
      </c>
      <c r="X540" s="43">
        <v>0</v>
      </c>
      <c r="Y540" s="43">
        <v>32</v>
      </c>
      <c r="Z540" s="43">
        <v>0</v>
      </c>
      <c r="AA540" s="43">
        <v>0</v>
      </c>
      <c r="AB540" s="43">
        <v>3</v>
      </c>
      <c r="AC540" s="43">
        <v>2</v>
      </c>
      <c r="AD540" s="43">
        <v>1</v>
      </c>
      <c r="AE540" s="43">
        <v>2</v>
      </c>
      <c r="AF540" s="43">
        <v>0</v>
      </c>
      <c r="AG540" s="43">
        <v>0</v>
      </c>
      <c r="AH540" s="43">
        <v>1</v>
      </c>
      <c r="AI540" s="43">
        <v>0</v>
      </c>
      <c r="AJ540" s="43">
        <v>0</v>
      </c>
      <c r="AK540" s="43">
        <v>0</v>
      </c>
      <c r="AL540" s="43">
        <v>0</v>
      </c>
      <c r="AM540" s="43">
        <v>0</v>
      </c>
      <c r="AN540" s="43">
        <v>0</v>
      </c>
    </row>
    <row r="541" spans="1:40" x14ac:dyDescent="0.2">
      <c r="A541">
        <v>530</v>
      </c>
      <c r="B541" s="97">
        <v>0.36736111111111103</v>
      </c>
      <c r="C541">
        <f t="shared" ca="1" si="24"/>
        <v>2</v>
      </c>
      <c r="D541">
        <f t="shared" si="25"/>
        <v>58</v>
      </c>
      <c r="E541">
        <f>IF(appliances!$D$46="YES",light_sim_data!B541,0)</f>
        <v>0</v>
      </c>
      <c r="F541">
        <f t="shared" si="26"/>
        <v>58</v>
      </c>
      <c r="H541" s="43">
        <v>0</v>
      </c>
      <c r="I541" s="43">
        <v>0</v>
      </c>
      <c r="J541" s="43">
        <v>0</v>
      </c>
      <c r="K541" s="43">
        <v>0</v>
      </c>
      <c r="L541" s="43">
        <v>0</v>
      </c>
      <c r="M541" s="43">
        <v>2</v>
      </c>
      <c r="N541" s="43">
        <v>2</v>
      </c>
      <c r="O541" s="43">
        <v>1</v>
      </c>
      <c r="P541" s="43">
        <v>9</v>
      </c>
      <c r="Q541" s="43">
        <v>0</v>
      </c>
      <c r="R541" s="43">
        <v>0</v>
      </c>
      <c r="S541" s="43">
        <v>0</v>
      </c>
      <c r="T541" s="43">
        <v>0</v>
      </c>
      <c r="U541" s="43">
        <v>0</v>
      </c>
      <c r="V541" s="43">
        <v>3</v>
      </c>
      <c r="W541" s="43">
        <v>0</v>
      </c>
      <c r="X541" s="43">
        <v>0</v>
      </c>
      <c r="Y541" s="43">
        <v>32</v>
      </c>
      <c r="Z541" s="43">
        <v>0</v>
      </c>
      <c r="AA541" s="43">
        <v>0</v>
      </c>
      <c r="AB541" s="43">
        <v>3</v>
      </c>
      <c r="AC541" s="43">
        <v>2</v>
      </c>
      <c r="AD541" s="43">
        <v>1</v>
      </c>
      <c r="AE541" s="43">
        <v>2</v>
      </c>
      <c r="AF541" s="43">
        <v>0</v>
      </c>
      <c r="AG541" s="43">
        <v>0</v>
      </c>
      <c r="AH541" s="43">
        <v>1</v>
      </c>
      <c r="AI541" s="43">
        <v>0</v>
      </c>
      <c r="AJ541" s="43">
        <v>0</v>
      </c>
      <c r="AK541" s="43">
        <v>0</v>
      </c>
      <c r="AL541" s="43">
        <v>0</v>
      </c>
      <c r="AM541" s="43">
        <v>0</v>
      </c>
      <c r="AN541" s="43">
        <v>0</v>
      </c>
    </row>
    <row r="542" spans="1:40" x14ac:dyDescent="0.2">
      <c r="A542">
        <v>531</v>
      </c>
      <c r="B542" s="97">
        <v>0.36805555555555602</v>
      </c>
      <c r="C542">
        <f t="shared" ca="1" si="24"/>
        <v>1</v>
      </c>
      <c r="D542">
        <f t="shared" si="25"/>
        <v>28</v>
      </c>
      <c r="E542">
        <f>IF(appliances!$D$46="YES",light_sim_data!B542,0)</f>
        <v>0</v>
      </c>
      <c r="F542">
        <f t="shared" si="26"/>
        <v>28</v>
      </c>
      <c r="H542" s="43">
        <v>0</v>
      </c>
      <c r="I542" s="43">
        <v>0</v>
      </c>
      <c r="J542" s="43">
        <v>0</v>
      </c>
      <c r="K542" s="43">
        <v>0</v>
      </c>
      <c r="L542" s="43">
        <v>0</v>
      </c>
      <c r="M542" s="43">
        <v>2</v>
      </c>
      <c r="N542" s="43">
        <v>2</v>
      </c>
      <c r="O542" s="43">
        <v>1</v>
      </c>
      <c r="P542" s="43">
        <v>9</v>
      </c>
      <c r="Q542" s="43">
        <v>0</v>
      </c>
      <c r="R542" s="43">
        <v>0</v>
      </c>
      <c r="S542" s="43">
        <v>0</v>
      </c>
      <c r="T542" s="43">
        <v>0</v>
      </c>
      <c r="U542" s="43">
        <v>0</v>
      </c>
      <c r="V542" s="43">
        <v>3</v>
      </c>
      <c r="W542" s="43">
        <v>0</v>
      </c>
      <c r="X542" s="43">
        <v>0</v>
      </c>
      <c r="Y542" s="43">
        <v>2</v>
      </c>
      <c r="Z542" s="43">
        <v>0</v>
      </c>
      <c r="AA542" s="43">
        <v>0</v>
      </c>
      <c r="AB542" s="43">
        <v>3</v>
      </c>
      <c r="AC542" s="43">
        <v>2</v>
      </c>
      <c r="AD542" s="43">
        <v>1</v>
      </c>
      <c r="AE542" s="43">
        <v>2</v>
      </c>
      <c r="AF542" s="43">
        <v>0</v>
      </c>
      <c r="AG542" s="43">
        <v>0</v>
      </c>
      <c r="AH542" s="43">
        <v>1</v>
      </c>
      <c r="AI542" s="43">
        <v>0</v>
      </c>
      <c r="AJ542" s="43">
        <v>0</v>
      </c>
      <c r="AK542" s="43">
        <v>0</v>
      </c>
      <c r="AL542" s="43">
        <v>0</v>
      </c>
      <c r="AM542" s="43">
        <v>0</v>
      </c>
      <c r="AN542" s="43">
        <v>0</v>
      </c>
    </row>
    <row r="543" spans="1:40" x14ac:dyDescent="0.2">
      <c r="A543">
        <v>532</v>
      </c>
      <c r="B543" s="97">
        <v>0.36875000000000002</v>
      </c>
      <c r="C543">
        <f t="shared" ca="1" si="24"/>
        <v>1</v>
      </c>
      <c r="D543">
        <f t="shared" si="25"/>
        <v>28</v>
      </c>
      <c r="E543">
        <f>IF(appliances!$D$46="YES",light_sim_data!B543,0)</f>
        <v>0</v>
      </c>
      <c r="F543">
        <f t="shared" si="26"/>
        <v>28</v>
      </c>
      <c r="H543" s="43">
        <v>0</v>
      </c>
      <c r="I543" s="43">
        <v>0</v>
      </c>
      <c r="J543" s="43">
        <v>0</v>
      </c>
      <c r="K543" s="43">
        <v>0</v>
      </c>
      <c r="L543" s="43">
        <v>0</v>
      </c>
      <c r="M543" s="43">
        <v>2</v>
      </c>
      <c r="N543" s="43">
        <v>2</v>
      </c>
      <c r="O543" s="43">
        <v>1</v>
      </c>
      <c r="P543" s="43">
        <v>9</v>
      </c>
      <c r="Q543" s="43">
        <v>0</v>
      </c>
      <c r="R543" s="43">
        <v>0</v>
      </c>
      <c r="S543" s="43">
        <v>0</v>
      </c>
      <c r="T543" s="43">
        <v>0</v>
      </c>
      <c r="U543" s="43">
        <v>0</v>
      </c>
      <c r="V543" s="43">
        <v>3</v>
      </c>
      <c r="W543" s="43">
        <v>0</v>
      </c>
      <c r="X543" s="43">
        <v>0</v>
      </c>
      <c r="Y543" s="43">
        <v>2</v>
      </c>
      <c r="Z543" s="43">
        <v>0</v>
      </c>
      <c r="AA543" s="43">
        <v>0</v>
      </c>
      <c r="AB543" s="43">
        <v>3</v>
      </c>
      <c r="AC543" s="43">
        <v>2</v>
      </c>
      <c r="AD543" s="43">
        <v>1</v>
      </c>
      <c r="AE543" s="43">
        <v>2</v>
      </c>
      <c r="AF543" s="43">
        <v>0</v>
      </c>
      <c r="AG543" s="43">
        <v>0</v>
      </c>
      <c r="AH543" s="43">
        <v>1</v>
      </c>
      <c r="AI543" s="43">
        <v>0</v>
      </c>
      <c r="AJ543" s="43">
        <v>0</v>
      </c>
      <c r="AK543" s="43">
        <v>0</v>
      </c>
      <c r="AL543" s="43">
        <v>0</v>
      </c>
      <c r="AM543" s="43">
        <v>0</v>
      </c>
      <c r="AN543" s="43">
        <v>0</v>
      </c>
    </row>
    <row r="544" spans="1:40" x14ac:dyDescent="0.2">
      <c r="A544">
        <v>533</v>
      </c>
      <c r="B544" s="97">
        <v>0.36944444444444402</v>
      </c>
      <c r="C544">
        <f t="shared" ca="1" si="24"/>
        <v>1</v>
      </c>
      <c r="D544">
        <f t="shared" si="25"/>
        <v>28</v>
      </c>
      <c r="E544">
        <f>IF(appliances!$D$46="YES",light_sim_data!B544,0)</f>
        <v>0</v>
      </c>
      <c r="F544">
        <f t="shared" si="26"/>
        <v>28</v>
      </c>
      <c r="H544" s="43">
        <v>0</v>
      </c>
      <c r="I544" s="43">
        <v>0</v>
      </c>
      <c r="J544" s="43">
        <v>0</v>
      </c>
      <c r="K544" s="43">
        <v>0</v>
      </c>
      <c r="L544" s="43">
        <v>0</v>
      </c>
      <c r="M544" s="43">
        <v>2</v>
      </c>
      <c r="N544" s="43">
        <v>2</v>
      </c>
      <c r="O544" s="43">
        <v>1</v>
      </c>
      <c r="P544" s="43">
        <v>9</v>
      </c>
      <c r="Q544" s="43">
        <v>0</v>
      </c>
      <c r="R544" s="43">
        <v>0</v>
      </c>
      <c r="S544" s="43">
        <v>0</v>
      </c>
      <c r="T544" s="43">
        <v>0</v>
      </c>
      <c r="U544" s="43">
        <v>0</v>
      </c>
      <c r="V544" s="43">
        <v>3</v>
      </c>
      <c r="W544" s="43">
        <v>0</v>
      </c>
      <c r="X544" s="43">
        <v>0</v>
      </c>
      <c r="Y544" s="43">
        <v>2</v>
      </c>
      <c r="Z544" s="43">
        <v>0</v>
      </c>
      <c r="AA544" s="43">
        <v>0</v>
      </c>
      <c r="AB544" s="43">
        <v>3</v>
      </c>
      <c r="AC544" s="43">
        <v>2</v>
      </c>
      <c r="AD544" s="43">
        <v>1</v>
      </c>
      <c r="AE544" s="43">
        <v>2</v>
      </c>
      <c r="AF544" s="43">
        <v>0</v>
      </c>
      <c r="AG544" s="43">
        <v>0</v>
      </c>
      <c r="AH544" s="43">
        <v>1</v>
      </c>
      <c r="AI544" s="43">
        <v>0</v>
      </c>
      <c r="AJ544" s="43">
        <v>0</v>
      </c>
      <c r="AK544" s="43">
        <v>0</v>
      </c>
      <c r="AL544" s="43">
        <v>0</v>
      </c>
      <c r="AM544" s="43">
        <v>0</v>
      </c>
      <c r="AN544" s="43">
        <v>0</v>
      </c>
    </row>
    <row r="545" spans="1:40" x14ac:dyDescent="0.2">
      <c r="A545">
        <v>534</v>
      </c>
      <c r="B545" s="97">
        <v>0.37013888888888902</v>
      </c>
      <c r="C545">
        <f t="shared" ca="1" si="24"/>
        <v>1</v>
      </c>
      <c r="D545">
        <f t="shared" si="25"/>
        <v>28</v>
      </c>
      <c r="E545">
        <f>IF(appliances!$D$46="YES",light_sim_data!B545,0)</f>
        <v>0</v>
      </c>
      <c r="F545">
        <f t="shared" si="26"/>
        <v>28</v>
      </c>
      <c r="H545" s="43">
        <v>0</v>
      </c>
      <c r="I545" s="43">
        <v>0</v>
      </c>
      <c r="J545" s="43">
        <v>0</v>
      </c>
      <c r="K545" s="43">
        <v>0</v>
      </c>
      <c r="L545" s="43">
        <v>0</v>
      </c>
      <c r="M545" s="43">
        <v>2</v>
      </c>
      <c r="N545" s="43">
        <v>2</v>
      </c>
      <c r="O545" s="43">
        <v>1</v>
      </c>
      <c r="P545" s="43">
        <v>9</v>
      </c>
      <c r="Q545" s="43">
        <v>0</v>
      </c>
      <c r="R545" s="43">
        <v>0</v>
      </c>
      <c r="S545" s="43">
        <v>0</v>
      </c>
      <c r="T545" s="43">
        <v>0</v>
      </c>
      <c r="U545" s="43">
        <v>0</v>
      </c>
      <c r="V545" s="43">
        <v>3</v>
      </c>
      <c r="W545" s="43">
        <v>0</v>
      </c>
      <c r="X545" s="43">
        <v>0</v>
      </c>
      <c r="Y545" s="43">
        <v>2</v>
      </c>
      <c r="Z545" s="43">
        <v>0</v>
      </c>
      <c r="AA545" s="43">
        <v>0</v>
      </c>
      <c r="AB545" s="43">
        <v>3</v>
      </c>
      <c r="AC545" s="43">
        <v>2</v>
      </c>
      <c r="AD545" s="43">
        <v>1</v>
      </c>
      <c r="AE545" s="43">
        <v>2</v>
      </c>
      <c r="AF545" s="43">
        <v>0</v>
      </c>
      <c r="AG545" s="43">
        <v>0</v>
      </c>
      <c r="AH545" s="43">
        <v>1</v>
      </c>
      <c r="AI545" s="43">
        <v>0</v>
      </c>
      <c r="AJ545" s="43">
        <v>0</v>
      </c>
      <c r="AK545" s="43">
        <v>0</v>
      </c>
      <c r="AL545" s="43">
        <v>0</v>
      </c>
      <c r="AM545" s="43">
        <v>0</v>
      </c>
      <c r="AN545" s="43">
        <v>0</v>
      </c>
    </row>
    <row r="546" spans="1:40" x14ac:dyDescent="0.2">
      <c r="A546">
        <v>535</v>
      </c>
      <c r="B546" s="97">
        <v>0.37083333333333302</v>
      </c>
      <c r="C546">
        <f t="shared" ca="1" si="24"/>
        <v>1</v>
      </c>
      <c r="D546">
        <f t="shared" si="25"/>
        <v>28</v>
      </c>
      <c r="E546">
        <f>IF(appliances!$D$46="YES",light_sim_data!B546,0)</f>
        <v>0</v>
      </c>
      <c r="F546">
        <f t="shared" si="26"/>
        <v>28</v>
      </c>
      <c r="H546" s="43">
        <v>0</v>
      </c>
      <c r="I546" s="43">
        <v>0</v>
      </c>
      <c r="J546" s="43">
        <v>0</v>
      </c>
      <c r="K546" s="43">
        <v>0</v>
      </c>
      <c r="L546" s="43">
        <v>0</v>
      </c>
      <c r="M546" s="43">
        <v>2</v>
      </c>
      <c r="N546" s="43">
        <v>2</v>
      </c>
      <c r="O546" s="43">
        <v>1</v>
      </c>
      <c r="P546" s="43">
        <v>9</v>
      </c>
      <c r="Q546" s="43">
        <v>0</v>
      </c>
      <c r="R546" s="43">
        <v>0</v>
      </c>
      <c r="S546" s="43">
        <v>0</v>
      </c>
      <c r="T546" s="43">
        <v>0</v>
      </c>
      <c r="U546" s="43">
        <v>0</v>
      </c>
      <c r="V546" s="43">
        <v>3</v>
      </c>
      <c r="W546" s="43">
        <v>0</v>
      </c>
      <c r="X546" s="43">
        <v>0</v>
      </c>
      <c r="Y546" s="43">
        <v>2</v>
      </c>
      <c r="Z546" s="43">
        <v>0</v>
      </c>
      <c r="AA546" s="43">
        <v>0</v>
      </c>
      <c r="AB546" s="43">
        <v>3</v>
      </c>
      <c r="AC546" s="43">
        <v>2</v>
      </c>
      <c r="AD546" s="43">
        <v>1</v>
      </c>
      <c r="AE546" s="43">
        <v>2</v>
      </c>
      <c r="AF546" s="43">
        <v>0</v>
      </c>
      <c r="AG546" s="43">
        <v>0</v>
      </c>
      <c r="AH546" s="43">
        <v>1</v>
      </c>
      <c r="AI546" s="43">
        <v>0</v>
      </c>
      <c r="AJ546" s="43">
        <v>0</v>
      </c>
      <c r="AK546" s="43">
        <v>0</v>
      </c>
      <c r="AL546" s="43">
        <v>0</v>
      </c>
      <c r="AM546" s="43">
        <v>0</v>
      </c>
      <c r="AN546" s="43">
        <v>0</v>
      </c>
    </row>
    <row r="547" spans="1:40" x14ac:dyDescent="0.2">
      <c r="A547">
        <v>536</v>
      </c>
      <c r="B547" s="97">
        <v>0.37152777777777801</v>
      </c>
      <c r="C547">
        <f t="shared" ca="1" si="24"/>
        <v>1</v>
      </c>
      <c r="D547">
        <f t="shared" si="25"/>
        <v>28</v>
      </c>
      <c r="E547">
        <f>IF(appliances!$D$46="YES",light_sim_data!B547,0)</f>
        <v>0</v>
      </c>
      <c r="F547">
        <f t="shared" si="26"/>
        <v>28</v>
      </c>
      <c r="H547" s="43">
        <v>0</v>
      </c>
      <c r="I547" s="43">
        <v>0</v>
      </c>
      <c r="J547" s="43">
        <v>0</v>
      </c>
      <c r="K547" s="43">
        <v>0</v>
      </c>
      <c r="L547" s="43">
        <v>0</v>
      </c>
      <c r="M547" s="43">
        <v>2</v>
      </c>
      <c r="N547" s="43">
        <v>2</v>
      </c>
      <c r="O547" s="43">
        <v>1</v>
      </c>
      <c r="P547" s="43">
        <v>9</v>
      </c>
      <c r="Q547" s="43">
        <v>0</v>
      </c>
      <c r="R547" s="43">
        <v>0</v>
      </c>
      <c r="S547" s="43">
        <v>0</v>
      </c>
      <c r="T547" s="43">
        <v>0</v>
      </c>
      <c r="U547" s="43">
        <v>0</v>
      </c>
      <c r="V547" s="43">
        <v>3</v>
      </c>
      <c r="W547" s="43">
        <v>0</v>
      </c>
      <c r="X547" s="43">
        <v>0</v>
      </c>
      <c r="Y547" s="43">
        <v>2</v>
      </c>
      <c r="Z547" s="43">
        <v>0</v>
      </c>
      <c r="AA547" s="43">
        <v>0</v>
      </c>
      <c r="AB547" s="43">
        <v>3</v>
      </c>
      <c r="AC547" s="43">
        <v>2</v>
      </c>
      <c r="AD547" s="43">
        <v>1</v>
      </c>
      <c r="AE547" s="43">
        <v>2</v>
      </c>
      <c r="AF547" s="43">
        <v>0</v>
      </c>
      <c r="AG547" s="43">
        <v>0</v>
      </c>
      <c r="AH547" s="43">
        <v>1</v>
      </c>
      <c r="AI547" s="43">
        <v>0</v>
      </c>
      <c r="AJ547" s="43">
        <v>0</v>
      </c>
      <c r="AK547" s="43">
        <v>0</v>
      </c>
      <c r="AL547" s="43">
        <v>0</v>
      </c>
      <c r="AM547" s="43">
        <v>0</v>
      </c>
      <c r="AN547" s="43">
        <v>0</v>
      </c>
    </row>
    <row r="548" spans="1:40" x14ac:dyDescent="0.2">
      <c r="A548">
        <v>537</v>
      </c>
      <c r="B548" s="97">
        <v>0.37222222222222201</v>
      </c>
      <c r="C548">
        <f t="shared" ca="1" si="24"/>
        <v>1</v>
      </c>
      <c r="D548">
        <f t="shared" si="25"/>
        <v>187</v>
      </c>
      <c r="E548">
        <f>IF(appliances!$D$46="YES",light_sim_data!B548,0)</f>
        <v>0</v>
      </c>
      <c r="F548">
        <f t="shared" si="26"/>
        <v>187</v>
      </c>
      <c r="H548" s="43">
        <v>159</v>
      </c>
      <c r="I548" s="43">
        <v>0</v>
      </c>
      <c r="J548" s="43">
        <v>0</v>
      </c>
      <c r="K548" s="43">
        <v>0</v>
      </c>
      <c r="L548" s="43">
        <v>0</v>
      </c>
      <c r="M548" s="43">
        <v>2</v>
      </c>
      <c r="N548" s="43">
        <v>2</v>
      </c>
      <c r="O548" s="43">
        <v>1</v>
      </c>
      <c r="P548" s="43">
        <v>9</v>
      </c>
      <c r="Q548" s="43">
        <v>0</v>
      </c>
      <c r="R548" s="43">
        <v>0</v>
      </c>
      <c r="S548" s="43">
        <v>0</v>
      </c>
      <c r="T548" s="43">
        <v>0</v>
      </c>
      <c r="U548" s="43">
        <v>0</v>
      </c>
      <c r="V548" s="43">
        <v>3</v>
      </c>
      <c r="W548" s="43">
        <v>0</v>
      </c>
      <c r="X548" s="43">
        <v>0</v>
      </c>
      <c r="Y548" s="43">
        <v>2</v>
      </c>
      <c r="Z548" s="43">
        <v>0</v>
      </c>
      <c r="AA548" s="43">
        <v>0</v>
      </c>
      <c r="AB548" s="43">
        <v>3</v>
      </c>
      <c r="AC548" s="43">
        <v>2</v>
      </c>
      <c r="AD548" s="43">
        <v>1</v>
      </c>
      <c r="AE548" s="43">
        <v>2</v>
      </c>
      <c r="AF548" s="43">
        <v>0</v>
      </c>
      <c r="AG548" s="43">
        <v>0</v>
      </c>
      <c r="AH548" s="43">
        <v>1</v>
      </c>
      <c r="AI548" s="43">
        <v>0</v>
      </c>
      <c r="AJ548" s="43">
        <v>0</v>
      </c>
      <c r="AK548" s="43">
        <v>0</v>
      </c>
      <c r="AL548" s="43">
        <v>0</v>
      </c>
      <c r="AM548" s="43">
        <v>0</v>
      </c>
      <c r="AN548" s="43">
        <v>0</v>
      </c>
    </row>
    <row r="549" spans="1:40" x14ac:dyDescent="0.2">
      <c r="A549">
        <v>538</v>
      </c>
      <c r="B549" s="97">
        <v>0.37291666666666701</v>
      </c>
      <c r="C549">
        <f t="shared" ca="1" si="24"/>
        <v>1</v>
      </c>
      <c r="D549">
        <f t="shared" si="25"/>
        <v>201</v>
      </c>
      <c r="E549">
        <f>IF(appliances!$D$46="YES",light_sim_data!B549,0)</f>
        <v>0</v>
      </c>
      <c r="F549">
        <f t="shared" si="26"/>
        <v>201</v>
      </c>
      <c r="H549" s="43">
        <v>159</v>
      </c>
      <c r="I549" s="43">
        <v>0</v>
      </c>
      <c r="J549" s="43">
        <v>0</v>
      </c>
      <c r="K549" s="43">
        <v>0</v>
      </c>
      <c r="L549" s="43">
        <v>0</v>
      </c>
      <c r="M549" s="43">
        <v>16</v>
      </c>
      <c r="N549" s="43">
        <v>2</v>
      </c>
      <c r="O549" s="43">
        <v>1</v>
      </c>
      <c r="P549" s="43">
        <v>9</v>
      </c>
      <c r="Q549" s="43">
        <v>0</v>
      </c>
      <c r="R549" s="43">
        <v>0</v>
      </c>
      <c r="S549" s="43">
        <v>0</v>
      </c>
      <c r="T549" s="43">
        <v>0</v>
      </c>
      <c r="U549" s="43">
        <v>0</v>
      </c>
      <c r="V549" s="43">
        <v>3</v>
      </c>
      <c r="W549" s="43">
        <v>0</v>
      </c>
      <c r="X549" s="43">
        <v>0</v>
      </c>
      <c r="Y549" s="43">
        <v>2</v>
      </c>
      <c r="Z549" s="43">
        <v>0</v>
      </c>
      <c r="AA549" s="43">
        <v>0</v>
      </c>
      <c r="AB549" s="43">
        <v>3</v>
      </c>
      <c r="AC549" s="43">
        <v>2</v>
      </c>
      <c r="AD549" s="43">
        <v>1</v>
      </c>
      <c r="AE549" s="43">
        <v>2</v>
      </c>
      <c r="AF549" s="43">
        <v>0</v>
      </c>
      <c r="AG549" s="43">
        <v>0</v>
      </c>
      <c r="AH549" s="43">
        <v>1</v>
      </c>
      <c r="AI549" s="43">
        <v>0</v>
      </c>
      <c r="AJ549" s="43">
        <v>0</v>
      </c>
      <c r="AK549" s="43">
        <v>0</v>
      </c>
      <c r="AL549" s="43">
        <v>0</v>
      </c>
      <c r="AM549" s="43">
        <v>0</v>
      </c>
      <c r="AN549" s="43">
        <v>0</v>
      </c>
    </row>
    <row r="550" spans="1:40" x14ac:dyDescent="0.2">
      <c r="A550">
        <v>539</v>
      </c>
      <c r="B550" s="97">
        <v>0.37361111111111101</v>
      </c>
      <c r="C550">
        <f t="shared" ca="1" si="24"/>
        <v>1</v>
      </c>
      <c r="D550">
        <f t="shared" si="25"/>
        <v>201</v>
      </c>
      <c r="E550">
        <f>IF(appliances!$D$46="YES",light_sim_data!B550,0)</f>
        <v>0</v>
      </c>
      <c r="F550">
        <f t="shared" si="26"/>
        <v>201</v>
      </c>
      <c r="H550" s="43">
        <v>159</v>
      </c>
      <c r="I550" s="43">
        <v>0</v>
      </c>
      <c r="J550" s="43">
        <v>0</v>
      </c>
      <c r="K550" s="43">
        <v>0</v>
      </c>
      <c r="L550" s="43">
        <v>0</v>
      </c>
      <c r="M550" s="43">
        <v>16</v>
      </c>
      <c r="N550" s="43">
        <v>2</v>
      </c>
      <c r="O550" s="43">
        <v>1</v>
      </c>
      <c r="P550" s="43">
        <v>9</v>
      </c>
      <c r="Q550" s="43">
        <v>0</v>
      </c>
      <c r="R550" s="43">
        <v>0</v>
      </c>
      <c r="S550" s="43">
        <v>0</v>
      </c>
      <c r="T550" s="43">
        <v>0</v>
      </c>
      <c r="U550" s="43">
        <v>0</v>
      </c>
      <c r="V550" s="43">
        <v>3</v>
      </c>
      <c r="W550" s="43">
        <v>0</v>
      </c>
      <c r="X550" s="43">
        <v>0</v>
      </c>
      <c r="Y550" s="43">
        <v>2</v>
      </c>
      <c r="Z550" s="43">
        <v>0</v>
      </c>
      <c r="AA550" s="43">
        <v>0</v>
      </c>
      <c r="AB550" s="43">
        <v>3</v>
      </c>
      <c r="AC550" s="43">
        <v>2</v>
      </c>
      <c r="AD550" s="43">
        <v>1</v>
      </c>
      <c r="AE550" s="43">
        <v>2</v>
      </c>
      <c r="AF550" s="43">
        <v>0</v>
      </c>
      <c r="AG550" s="43">
        <v>0</v>
      </c>
      <c r="AH550" s="43">
        <v>1</v>
      </c>
      <c r="AI550" s="43">
        <v>0</v>
      </c>
      <c r="AJ550" s="43">
        <v>0</v>
      </c>
      <c r="AK550" s="43">
        <v>0</v>
      </c>
      <c r="AL550" s="43">
        <v>0</v>
      </c>
      <c r="AM550" s="43">
        <v>0</v>
      </c>
      <c r="AN550" s="43">
        <v>0</v>
      </c>
    </row>
    <row r="551" spans="1:40" x14ac:dyDescent="0.2">
      <c r="A551">
        <v>540</v>
      </c>
      <c r="B551" s="97">
        <v>0.374305555555556</v>
      </c>
      <c r="C551">
        <f t="shared" ca="1" si="24"/>
        <v>1</v>
      </c>
      <c r="D551">
        <f t="shared" si="25"/>
        <v>201</v>
      </c>
      <c r="E551">
        <f>IF(appliances!$D$46="YES",light_sim_data!B551,0)</f>
        <v>0</v>
      </c>
      <c r="F551">
        <f t="shared" si="26"/>
        <v>201</v>
      </c>
      <c r="H551" s="43">
        <v>159</v>
      </c>
      <c r="I551" s="43">
        <v>0</v>
      </c>
      <c r="J551" s="43">
        <v>0</v>
      </c>
      <c r="K551" s="43">
        <v>0</v>
      </c>
      <c r="L551" s="43">
        <v>0</v>
      </c>
      <c r="M551" s="43">
        <v>16</v>
      </c>
      <c r="N551" s="43">
        <v>2</v>
      </c>
      <c r="O551" s="43">
        <v>1</v>
      </c>
      <c r="P551" s="43">
        <v>9</v>
      </c>
      <c r="Q551" s="43">
        <v>0</v>
      </c>
      <c r="R551" s="43">
        <v>0</v>
      </c>
      <c r="S551" s="43">
        <v>0</v>
      </c>
      <c r="T551" s="43">
        <v>0</v>
      </c>
      <c r="U551" s="43">
        <v>0</v>
      </c>
      <c r="V551" s="43">
        <v>3</v>
      </c>
      <c r="W551" s="43">
        <v>0</v>
      </c>
      <c r="X551" s="43">
        <v>0</v>
      </c>
      <c r="Y551" s="43">
        <v>2</v>
      </c>
      <c r="Z551" s="43">
        <v>0</v>
      </c>
      <c r="AA551" s="43">
        <v>0</v>
      </c>
      <c r="AB551" s="43">
        <v>3</v>
      </c>
      <c r="AC551" s="43">
        <v>2</v>
      </c>
      <c r="AD551" s="43">
        <v>1</v>
      </c>
      <c r="AE551" s="43">
        <v>2</v>
      </c>
      <c r="AF551" s="43">
        <v>0</v>
      </c>
      <c r="AG551" s="43">
        <v>0</v>
      </c>
      <c r="AH551" s="43">
        <v>1</v>
      </c>
      <c r="AI551" s="43">
        <v>0</v>
      </c>
      <c r="AJ551" s="43">
        <v>0</v>
      </c>
      <c r="AK551" s="43">
        <v>0</v>
      </c>
      <c r="AL551" s="43">
        <v>0</v>
      </c>
      <c r="AM551" s="43">
        <v>0</v>
      </c>
      <c r="AN551" s="43">
        <v>0</v>
      </c>
    </row>
    <row r="552" spans="1:40" x14ac:dyDescent="0.2">
      <c r="A552">
        <v>541</v>
      </c>
      <c r="B552" s="97">
        <v>0.375</v>
      </c>
      <c r="C552">
        <f t="shared" ca="1" si="24"/>
        <v>2</v>
      </c>
      <c r="D552">
        <f t="shared" si="25"/>
        <v>201</v>
      </c>
      <c r="E552">
        <f>IF(appliances!$D$46="YES",light_sim_data!B552,0)</f>
        <v>0</v>
      </c>
      <c r="F552">
        <f t="shared" si="26"/>
        <v>201</v>
      </c>
      <c r="H552" s="43">
        <v>159</v>
      </c>
      <c r="I552" s="43">
        <v>0</v>
      </c>
      <c r="J552" s="43">
        <v>0</v>
      </c>
      <c r="K552" s="43">
        <v>0</v>
      </c>
      <c r="L552" s="43">
        <v>0</v>
      </c>
      <c r="M552" s="43">
        <v>16</v>
      </c>
      <c r="N552" s="43">
        <v>2</v>
      </c>
      <c r="O552" s="43">
        <v>1</v>
      </c>
      <c r="P552" s="43">
        <v>9</v>
      </c>
      <c r="Q552" s="43">
        <v>0</v>
      </c>
      <c r="R552" s="43">
        <v>0</v>
      </c>
      <c r="S552" s="43">
        <v>0</v>
      </c>
      <c r="T552" s="43">
        <v>0</v>
      </c>
      <c r="U552" s="43">
        <v>0</v>
      </c>
      <c r="V552" s="43">
        <v>3</v>
      </c>
      <c r="W552" s="43">
        <v>0</v>
      </c>
      <c r="X552" s="43">
        <v>0</v>
      </c>
      <c r="Y552" s="43">
        <v>2</v>
      </c>
      <c r="Z552" s="43">
        <v>0</v>
      </c>
      <c r="AA552" s="43">
        <v>0</v>
      </c>
      <c r="AB552" s="43">
        <v>3</v>
      </c>
      <c r="AC552" s="43">
        <v>2</v>
      </c>
      <c r="AD552" s="43">
        <v>1</v>
      </c>
      <c r="AE552" s="43">
        <v>2</v>
      </c>
      <c r="AF552" s="43">
        <v>0</v>
      </c>
      <c r="AG552" s="43">
        <v>0</v>
      </c>
      <c r="AH552" s="43">
        <v>1</v>
      </c>
      <c r="AI552" s="43">
        <v>0</v>
      </c>
      <c r="AJ552" s="43">
        <v>0</v>
      </c>
      <c r="AK552" s="43">
        <v>0</v>
      </c>
      <c r="AL552" s="43">
        <v>0</v>
      </c>
      <c r="AM552" s="43">
        <v>0</v>
      </c>
      <c r="AN552" s="43">
        <v>0</v>
      </c>
    </row>
    <row r="553" spans="1:40" x14ac:dyDescent="0.2">
      <c r="A553">
        <v>542</v>
      </c>
      <c r="B553" s="97">
        <v>0.375694444444444</v>
      </c>
      <c r="C553">
        <f t="shared" ca="1" si="24"/>
        <v>2</v>
      </c>
      <c r="D553">
        <f t="shared" si="25"/>
        <v>201</v>
      </c>
      <c r="E553">
        <f>IF(appliances!$D$46="YES",light_sim_data!B553,0)</f>
        <v>0</v>
      </c>
      <c r="F553">
        <f t="shared" si="26"/>
        <v>201</v>
      </c>
      <c r="H553" s="43">
        <v>159</v>
      </c>
      <c r="I553" s="43">
        <v>0</v>
      </c>
      <c r="J553" s="43">
        <v>0</v>
      </c>
      <c r="K553" s="43">
        <v>0</v>
      </c>
      <c r="L553" s="43">
        <v>0</v>
      </c>
      <c r="M553" s="43">
        <v>16</v>
      </c>
      <c r="N553" s="43">
        <v>2</v>
      </c>
      <c r="O553" s="43">
        <v>1</v>
      </c>
      <c r="P553" s="43">
        <v>9</v>
      </c>
      <c r="Q553" s="43">
        <v>0</v>
      </c>
      <c r="R553" s="43">
        <v>0</v>
      </c>
      <c r="S553" s="43">
        <v>0</v>
      </c>
      <c r="T553" s="43">
        <v>0</v>
      </c>
      <c r="U553" s="43">
        <v>0</v>
      </c>
      <c r="V553" s="43">
        <v>3</v>
      </c>
      <c r="W553" s="43">
        <v>0</v>
      </c>
      <c r="X553" s="43">
        <v>0</v>
      </c>
      <c r="Y553" s="43">
        <v>2</v>
      </c>
      <c r="Z553" s="43">
        <v>0</v>
      </c>
      <c r="AA553" s="43">
        <v>0</v>
      </c>
      <c r="AB553" s="43">
        <v>3</v>
      </c>
      <c r="AC553" s="43">
        <v>2</v>
      </c>
      <c r="AD553" s="43">
        <v>1</v>
      </c>
      <c r="AE553" s="43">
        <v>2</v>
      </c>
      <c r="AF553" s="43">
        <v>0</v>
      </c>
      <c r="AG553" s="43">
        <v>0</v>
      </c>
      <c r="AH553" s="43">
        <v>1</v>
      </c>
      <c r="AI553" s="43">
        <v>0</v>
      </c>
      <c r="AJ553" s="43">
        <v>0</v>
      </c>
      <c r="AK553" s="43">
        <v>0</v>
      </c>
      <c r="AL553" s="43">
        <v>0</v>
      </c>
      <c r="AM553" s="43">
        <v>0</v>
      </c>
      <c r="AN553" s="43">
        <v>0</v>
      </c>
    </row>
    <row r="554" spans="1:40" x14ac:dyDescent="0.2">
      <c r="A554">
        <v>543</v>
      </c>
      <c r="B554" s="97">
        <v>0.37638888888888899</v>
      </c>
      <c r="C554">
        <f t="shared" ca="1" si="24"/>
        <v>2</v>
      </c>
      <c r="D554">
        <f t="shared" si="25"/>
        <v>201</v>
      </c>
      <c r="E554">
        <f>IF(appliances!$D$46="YES",light_sim_data!B554,0)</f>
        <v>0</v>
      </c>
      <c r="F554">
        <f t="shared" si="26"/>
        <v>201</v>
      </c>
      <c r="H554" s="43">
        <v>159</v>
      </c>
      <c r="I554" s="43">
        <v>0</v>
      </c>
      <c r="J554" s="43">
        <v>0</v>
      </c>
      <c r="K554" s="43">
        <v>0</v>
      </c>
      <c r="L554" s="43">
        <v>0</v>
      </c>
      <c r="M554" s="43">
        <v>16</v>
      </c>
      <c r="N554" s="43">
        <v>2</v>
      </c>
      <c r="O554" s="43">
        <v>1</v>
      </c>
      <c r="P554" s="43">
        <v>9</v>
      </c>
      <c r="Q554" s="43">
        <v>0</v>
      </c>
      <c r="R554" s="43">
        <v>0</v>
      </c>
      <c r="S554" s="43">
        <v>0</v>
      </c>
      <c r="T554" s="43">
        <v>0</v>
      </c>
      <c r="U554" s="43">
        <v>0</v>
      </c>
      <c r="V554" s="43">
        <v>3</v>
      </c>
      <c r="W554" s="43">
        <v>0</v>
      </c>
      <c r="X554" s="43">
        <v>0</v>
      </c>
      <c r="Y554" s="43">
        <v>2</v>
      </c>
      <c r="Z554" s="43">
        <v>0</v>
      </c>
      <c r="AA554" s="43">
        <v>0</v>
      </c>
      <c r="AB554" s="43">
        <v>3</v>
      </c>
      <c r="AC554" s="43">
        <v>2</v>
      </c>
      <c r="AD554" s="43">
        <v>1</v>
      </c>
      <c r="AE554" s="43">
        <v>2</v>
      </c>
      <c r="AF554" s="43">
        <v>0</v>
      </c>
      <c r="AG554" s="43">
        <v>0</v>
      </c>
      <c r="AH554" s="43">
        <v>1</v>
      </c>
      <c r="AI554" s="43">
        <v>0</v>
      </c>
      <c r="AJ554" s="43">
        <v>0</v>
      </c>
      <c r="AK554" s="43">
        <v>0</v>
      </c>
      <c r="AL554" s="43">
        <v>0</v>
      </c>
      <c r="AM554" s="43">
        <v>0</v>
      </c>
      <c r="AN554" s="43">
        <v>0</v>
      </c>
    </row>
    <row r="555" spans="1:40" x14ac:dyDescent="0.2">
      <c r="A555">
        <v>544</v>
      </c>
      <c r="B555" s="97">
        <v>0.37708333333333299</v>
      </c>
      <c r="C555">
        <f t="shared" ca="1" si="24"/>
        <v>2</v>
      </c>
      <c r="D555">
        <f t="shared" si="25"/>
        <v>201</v>
      </c>
      <c r="E555">
        <f>IF(appliances!$D$46="YES",light_sim_data!B555,0)</f>
        <v>0</v>
      </c>
      <c r="F555">
        <f t="shared" si="26"/>
        <v>201</v>
      </c>
      <c r="H555" s="43">
        <v>159</v>
      </c>
      <c r="I555" s="43">
        <v>0</v>
      </c>
      <c r="J555" s="43">
        <v>0</v>
      </c>
      <c r="K555" s="43">
        <v>0</v>
      </c>
      <c r="L555" s="43">
        <v>0</v>
      </c>
      <c r="M555" s="43">
        <v>16</v>
      </c>
      <c r="N555" s="43">
        <v>2</v>
      </c>
      <c r="O555" s="43">
        <v>1</v>
      </c>
      <c r="P555" s="43">
        <v>9</v>
      </c>
      <c r="Q555" s="43">
        <v>0</v>
      </c>
      <c r="R555" s="43">
        <v>0</v>
      </c>
      <c r="S555" s="43">
        <v>0</v>
      </c>
      <c r="T555" s="43">
        <v>0</v>
      </c>
      <c r="U555" s="43">
        <v>0</v>
      </c>
      <c r="V555" s="43">
        <v>3</v>
      </c>
      <c r="W555" s="43">
        <v>0</v>
      </c>
      <c r="X555" s="43">
        <v>0</v>
      </c>
      <c r="Y555" s="43">
        <v>2</v>
      </c>
      <c r="Z555" s="43">
        <v>0</v>
      </c>
      <c r="AA555" s="43">
        <v>0</v>
      </c>
      <c r="AB555" s="43">
        <v>3</v>
      </c>
      <c r="AC555" s="43">
        <v>2</v>
      </c>
      <c r="AD555" s="43">
        <v>1</v>
      </c>
      <c r="AE555" s="43">
        <v>2</v>
      </c>
      <c r="AF555" s="43">
        <v>0</v>
      </c>
      <c r="AG555" s="43">
        <v>0</v>
      </c>
      <c r="AH555" s="43">
        <v>1</v>
      </c>
      <c r="AI555" s="43">
        <v>0</v>
      </c>
      <c r="AJ555" s="43">
        <v>0</v>
      </c>
      <c r="AK555" s="43">
        <v>0</v>
      </c>
      <c r="AL555" s="43">
        <v>0</v>
      </c>
      <c r="AM555" s="43">
        <v>0</v>
      </c>
      <c r="AN555" s="43">
        <v>0</v>
      </c>
    </row>
    <row r="556" spans="1:40" x14ac:dyDescent="0.2">
      <c r="A556">
        <v>545</v>
      </c>
      <c r="B556" s="97">
        <v>0.37777777777777799</v>
      </c>
      <c r="C556">
        <f t="shared" ca="1" si="24"/>
        <v>2</v>
      </c>
      <c r="D556">
        <f t="shared" si="25"/>
        <v>201</v>
      </c>
      <c r="E556">
        <f>IF(appliances!$D$46="YES",light_sim_data!B556,0)</f>
        <v>0</v>
      </c>
      <c r="F556">
        <f t="shared" si="26"/>
        <v>201</v>
      </c>
      <c r="H556" s="43">
        <v>159</v>
      </c>
      <c r="I556" s="43">
        <v>0</v>
      </c>
      <c r="J556" s="43">
        <v>0</v>
      </c>
      <c r="K556" s="43">
        <v>0</v>
      </c>
      <c r="L556" s="43">
        <v>0</v>
      </c>
      <c r="M556" s="43">
        <v>16</v>
      </c>
      <c r="N556" s="43">
        <v>2</v>
      </c>
      <c r="O556" s="43">
        <v>1</v>
      </c>
      <c r="P556" s="43">
        <v>9</v>
      </c>
      <c r="Q556" s="43">
        <v>0</v>
      </c>
      <c r="R556" s="43">
        <v>0</v>
      </c>
      <c r="S556" s="43">
        <v>0</v>
      </c>
      <c r="T556" s="43">
        <v>0</v>
      </c>
      <c r="U556" s="43">
        <v>0</v>
      </c>
      <c r="V556" s="43">
        <v>3</v>
      </c>
      <c r="W556" s="43">
        <v>0</v>
      </c>
      <c r="X556" s="43">
        <v>0</v>
      </c>
      <c r="Y556" s="43">
        <v>2</v>
      </c>
      <c r="Z556" s="43">
        <v>0</v>
      </c>
      <c r="AA556" s="43">
        <v>0</v>
      </c>
      <c r="AB556" s="43">
        <v>3</v>
      </c>
      <c r="AC556" s="43">
        <v>2</v>
      </c>
      <c r="AD556" s="43">
        <v>1</v>
      </c>
      <c r="AE556" s="43">
        <v>2</v>
      </c>
      <c r="AF556" s="43">
        <v>0</v>
      </c>
      <c r="AG556" s="43">
        <v>0</v>
      </c>
      <c r="AH556" s="43">
        <v>1</v>
      </c>
      <c r="AI556" s="43">
        <v>0</v>
      </c>
      <c r="AJ556" s="43">
        <v>0</v>
      </c>
      <c r="AK556" s="43">
        <v>0</v>
      </c>
      <c r="AL556" s="43">
        <v>0</v>
      </c>
      <c r="AM556" s="43">
        <v>0</v>
      </c>
      <c r="AN556" s="43">
        <v>0</v>
      </c>
    </row>
    <row r="557" spans="1:40" x14ac:dyDescent="0.2">
      <c r="A557">
        <v>546</v>
      </c>
      <c r="B557" s="97">
        <v>0.37847222222222199</v>
      </c>
      <c r="C557">
        <f t="shared" ca="1" si="24"/>
        <v>2</v>
      </c>
      <c r="D557">
        <f t="shared" si="25"/>
        <v>231</v>
      </c>
      <c r="E557">
        <f>IF(appliances!$D$46="YES",light_sim_data!B557,0)</f>
        <v>0</v>
      </c>
      <c r="F557">
        <f t="shared" si="26"/>
        <v>231</v>
      </c>
      <c r="H557" s="43">
        <v>159</v>
      </c>
      <c r="I557" s="43">
        <v>0</v>
      </c>
      <c r="J557" s="43">
        <v>0</v>
      </c>
      <c r="K557" s="43">
        <v>0</v>
      </c>
      <c r="L557" s="43">
        <v>0</v>
      </c>
      <c r="M557" s="43">
        <v>16</v>
      </c>
      <c r="N557" s="43">
        <v>2</v>
      </c>
      <c r="O557" s="43">
        <v>1</v>
      </c>
      <c r="P557" s="43">
        <v>9</v>
      </c>
      <c r="Q557" s="43">
        <v>0</v>
      </c>
      <c r="R557" s="43">
        <v>0</v>
      </c>
      <c r="S557" s="43">
        <v>0</v>
      </c>
      <c r="T557" s="43">
        <v>0</v>
      </c>
      <c r="U557" s="43">
        <v>0</v>
      </c>
      <c r="V557" s="43">
        <v>3</v>
      </c>
      <c r="W557" s="43">
        <v>0</v>
      </c>
      <c r="X557" s="43">
        <v>0</v>
      </c>
      <c r="Y557" s="43">
        <v>32</v>
      </c>
      <c r="Z557" s="43">
        <v>0</v>
      </c>
      <c r="AA557" s="43">
        <v>0</v>
      </c>
      <c r="AB557" s="43">
        <v>3</v>
      </c>
      <c r="AC557" s="43">
        <v>2</v>
      </c>
      <c r="AD557" s="43">
        <v>1</v>
      </c>
      <c r="AE557" s="43">
        <v>2</v>
      </c>
      <c r="AF557" s="43">
        <v>0</v>
      </c>
      <c r="AG557" s="43">
        <v>0</v>
      </c>
      <c r="AH557" s="43">
        <v>1</v>
      </c>
      <c r="AI557" s="43">
        <v>0</v>
      </c>
      <c r="AJ557" s="43">
        <v>0</v>
      </c>
      <c r="AK557" s="43">
        <v>0</v>
      </c>
      <c r="AL557" s="43">
        <v>0</v>
      </c>
      <c r="AM557" s="43">
        <v>0</v>
      </c>
      <c r="AN557" s="43">
        <v>0</v>
      </c>
    </row>
    <row r="558" spans="1:40" x14ac:dyDescent="0.2">
      <c r="A558">
        <v>547</v>
      </c>
      <c r="B558" s="97">
        <v>0.37916666666666698</v>
      </c>
      <c r="C558">
        <f t="shared" ca="1" si="24"/>
        <v>2</v>
      </c>
      <c r="D558">
        <f t="shared" si="25"/>
        <v>231</v>
      </c>
      <c r="E558">
        <f>IF(appliances!$D$46="YES",light_sim_data!B558,0)</f>
        <v>0</v>
      </c>
      <c r="F558">
        <f t="shared" si="26"/>
        <v>231</v>
      </c>
      <c r="H558" s="43">
        <v>159</v>
      </c>
      <c r="I558" s="43">
        <v>0</v>
      </c>
      <c r="J558" s="43">
        <v>0</v>
      </c>
      <c r="K558" s="43">
        <v>0</v>
      </c>
      <c r="L558" s="43">
        <v>0</v>
      </c>
      <c r="M558" s="43">
        <v>16</v>
      </c>
      <c r="N558" s="43">
        <v>2</v>
      </c>
      <c r="O558" s="43">
        <v>1</v>
      </c>
      <c r="P558" s="43">
        <v>9</v>
      </c>
      <c r="Q558" s="43">
        <v>0</v>
      </c>
      <c r="R558" s="43">
        <v>0</v>
      </c>
      <c r="S558" s="43">
        <v>0</v>
      </c>
      <c r="T558" s="43">
        <v>0</v>
      </c>
      <c r="U558" s="43">
        <v>0</v>
      </c>
      <c r="V558" s="43">
        <v>3</v>
      </c>
      <c r="W558" s="43">
        <v>0</v>
      </c>
      <c r="X558" s="43">
        <v>0</v>
      </c>
      <c r="Y558" s="43">
        <v>32</v>
      </c>
      <c r="Z558" s="43">
        <v>0</v>
      </c>
      <c r="AA558" s="43">
        <v>0</v>
      </c>
      <c r="AB558" s="43">
        <v>3</v>
      </c>
      <c r="AC558" s="43">
        <v>2</v>
      </c>
      <c r="AD558" s="43">
        <v>1</v>
      </c>
      <c r="AE558" s="43">
        <v>2</v>
      </c>
      <c r="AF558" s="43">
        <v>0</v>
      </c>
      <c r="AG558" s="43">
        <v>0</v>
      </c>
      <c r="AH558" s="43">
        <v>1</v>
      </c>
      <c r="AI558" s="43">
        <v>0</v>
      </c>
      <c r="AJ558" s="43">
        <v>0</v>
      </c>
      <c r="AK558" s="43">
        <v>0</v>
      </c>
      <c r="AL558" s="43">
        <v>0</v>
      </c>
      <c r="AM558" s="43">
        <v>0</v>
      </c>
      <c r="AN558" s="43">
        <v>0</v>
      </c>
    </row>
    <row r="559" spans="1:40" x14ac:dyDescent="0.2">
      <c r="A559">
        <v>548</v>
      </c>
      <c r="B559" s="97">
        <v>0.37986111111111098</v>
      </c>
      <c r="C559">
        <f t="shared" ca="1" si="24"/>
        <v>2</v>
      </c>
      <c r="D559">
        <f t="shared" si="25"/>
        <v>231</v>
      </c>
      <c r="E559">
        <f>IF(appliances!$D$46="YES",light_sim_data!B559,0)</f>
        <v>0</v>
      </c>
      <c r="F559">
        <f t="shared" si="26"/>
        <v>231</v>
      </c>
      <c r="H559" s="43">
        <v>159</v>
      </c>
      <c r="I559" s="43">
        <v>0</v>
      </c>
      <c r="J559" s="43">
        <v>0</v>
      </c>
      <c r="K559" s="43">
        <v>0</v>
      </c>
      <c r="L559" s="43">
        <v>0</v>
      </c>
      <c r="M559" s="43">
        <v>16</v>
      </c>
      <c r="N559" s="43">
        <v>2</v>
      </c>
      <c r="O559" s="43">
        <v>1</v>
      </c>
      <c r="P559" s="43">
        <v>9</v>
      </c>
      <c r="Q559" s="43">
        <v>0</v>
      </c>
      <c r="R559" s="43">
        <v>0</v>
      </c>
      <c r="S559" s="43">
        <v>0</v>
      </c>
      <c r="T559" s="43">
        <v>0</v>
      </c>
      <c r="U559" s="43">
        <v>0</v>
      </c>
      <c r="V559" s="43">
        <v>3</v>
      </c>
      <c r="W559" s="43">
        <v>0</v>
      </c>
      <c r="X559" s="43">
        <v>0</v>
      </c>
      <c r="Y559" s="43">
        <v>32</v>
      </c>
      <c r="Z559" s="43">
        <v>0</v>
      </c>
      <c r="AA559" s="43">
        <v>0</v>
      </c>
      <c r="AB559" s="43">
        <v>3</v>
      </c>
      <c r="AC559" s="43">
        <v>2</v>
      </c>
      <c r="AD559" s="43">
        <v>1</v>
      </c>
      <c r="AE559" s="43">
        <v>2</v>
      </c>
      <c r="AF559" s="43">
        <v>0</v>
      </c>
      <c r="AG559" s="43">
        <v>0</v>
      </c>
      <c r="AH559" s="43">
        <v>1</v>
      </c>
      <c r="AI559" s="43">
        <v>0</v>
      </c>
      <c r="AJ559" s="43">
        <v>0</v>
      </c>
      <c r="AK559" s="43">
        <v>0</v>
      </c>
      <c r="AL559" s="43">
        <v>0</v>
      </c>
      <c r="AM559" s="43">
        <v>0</v>
      </c>
      <c r="AN559" s="43">
        <v>0</v>
      </c>
    </row>
    <row r="560" spans="1:40" x14ac:dyDescent="0.2">
      <c r="A560">
        <v>549</v>
      </c>
      <c r="B560" s="97">
        <v>0.38055555555555598</v>
      </c>
      <c r="C560">
        <f t="shared" ca="1" si="24"/>
        <v>2</v>
      </c>
      <c r="D560">
        <f t="shared" si="25"/>
        <v>231</v>
      </c>
      <c r="E560">
        <f>IF(appliances!$D$46="YES",light_sim_data!B560,0)</f>
        <v>0</v>
      </c>
      <c r="F560">
        <f t="shared" si="26"/>
        <v>231</v>
      </c>
      <c r="H560" s="43">
        <v>159</v>
      </c>
      <c r="I560" s="43">
        <v>0</v>
      </c>
      <c r="J560" s="43">
        <v>0</v>
      </c>
      <c r="K560" s="43">
        <v>0</v>
      </c>
      <c r="L560" s="43">
        <v>0</v>
      </c>
      <c r="M560" s="43">
        <v>16</v>
      </c>
      <c r="N560" s="43">
        <v>2</v>
      </c>
      <c r="O560" s="43">
        <v>1</v>
      </c>
      <c r="P560" s="43">
        <v>9</v>
      </c>
      <c r="Q560" s="43">
        <v>0</v>
      </c>
      <c r="R560" s="43">
        <v>0</v>
      </c>
      <c r="S560" s="43">
        <v>0</v>
      </c>
      <c r="T560" s="43">
        <v>0</v>
      </c>
      <c r="U560" s="43">
        <v>0</v>
      </c>
      <c r="V560" s="43">
        <v>3</v>
      </c>
      <c r="W560" s="43">
        <v>0</v>
      </c>
      <c r="X560" s="43">
        <v>0</v>
      </c>
      <c r="Y560" s="43">
        <v>32</v>
      </c>
      <c r="Z560" s="43">
        <v>0</v>
      </c>
      <c r="AA560" s="43">
        <v>0</v>
      </c>
      <c r="AB560" s="43">
        <v>3</v>
      </c>
      <c r="AC560" s="43">
        <v>2</v>
      </c>
      <c r="AD560" s="43">
        <v>1</v>
      </c>
      <c r="AE560" s="43">
        <v>2</v>
      </c>
      <c r="AF560" s="43">
        <v>0</v>
      </c>
      <c r="AG560" s="43">
        <v>0</v>
      </c>
      <c r="AH560" s="43">
        <v>1</v>
      </c>
      <c r="AI560" s="43">
        <v>0</v>
      </c>
      <c r="AJ560" s="43">
        <v>0</v>
      </c>
      <c r="AK560" s="43">
        <v>0</v>
      </c>
      <c r="AL560" s="43">
        <v>0</v>
      </c>
      <c r="AM560" s="43">
        <v>0</v>
      </c>
      <c r="AN560" s="43">
        <v>0</v>
      </c>
    </row>
    <row r="561" spans="1:40" x14ac:dyDescent="0.2">
      <c r="A561">
        <v>550</v>
      </c>
      <c r="B561" s="97">
        <v>0.38124999999999998</v>
      </c>
      <c r="C561">
        <f t="shared" ca="1" si="24"/>
        <v>2</v>
      </c>
      <c r="D561">
        <f t="shared" si="25"/>
        <v>231</v>
      </c>
      <c r="E561">
        <f>IF(appliances!$D$46="YES",light_sim_data!B561,0)</f>
        <v>0</v>
      </c>
      <c r="F561">
        <f t="shared" si="26"/>
        <v>231</v>
      </c>
      <c r="H561" s="43">
        <v>159</v>
      </c>
      <c r="I561" s="43">
        <v>0</v>
      </c>
      <c r="J561" s="43">
        <v>0</v>
      </c>
      <c r="K561" s="43">
        <v>0</v>
      </c>
      <c r="L561" s="43">
        <v>0</v>
      </c>
      <c r="M561" s="43">
        <v>16</v>
      </c>
      <c r="N561" s="43">
        <v>2</v>
      </c>
      <c r="O561" s="43">
        <v>1</v>
      </c>
      <c r="P561" s="43">
        <v>9</v>
      </c>
      <c r="Q561" s="43">
        <v>0</v>
      </c>
      <c r="R561" s="43">
        <v>0</v>
      </c>
      <c r="S561" s="43">
        <v>0</v>
      </c>
      <c r="T561" s="43">
        <v>0</v>
      </c>
      <c r="U561" s="43">
        <v>0</v>
      </c>
      <c r="V561" s="43">
        <v>3</v>
      </c>
      <c r="W561" s="43">
        <v>0</v>
      </c>
      <c r="X561" s="43">
        <v>0</v>
      </c>
      <c r="Y561" s="43">
        <v>32</v>
      </c>
      <c r="Z561" s="43">
        <v>0</v>
      </c>
      <c r="AA561" s="43">
        <v>0</v>
      </c>
      <c r="AB561" s="43">
        <v>3</v>
      </c>
      <c r="AC561" s="43">
        <v>2</v>
      </c>
      <c r="AD561" s="43">
        <v>1</v>
      </c>
      <c r="AE561" s="43">
        <v>2</v>
      </c>
      <c r="AF561" s="43">
        <v>0</v>
      </c>
      <c r="AG561" s="43">
        <v>0</v>
      </c>
      <c r="AH561" s="43">
        <v>1</v>
      </c>
      <c r="AI561" s="43">
        <v>0</v>
      </c>
      <c r="AJ561" s="43">
        <v>0</v>
      </c>
      <c r="AK561" s="43">
        <v>0</v>
      </c>
      <c r="AL561" s="43">
        <v>0</v>
      </c>
      <c r="AM561" s="43">
        <v>0</v>
      </c>
      <c r="AN561" s="43">
        <v>0</v>
      </c>
    </row>
    <row r="562" spans="1:40" x14ac:dyDescent="0.2">
      <c r="A562">
        <v>551</v>
      </c>
      <c r="B562" s="97">
        <v>0.38194444444444398</v>
      </c>
      <c r="C562">
        <f t="shared" ca="1" si="24"/>
        <v>2</v>
      </c>
      <c r="D562">
        <f t="shared" si="25"/>
        <v>72</v>
      </c>
      <c r="E562">
        <f>IF(appliances!$D$46="YES",light_sim_data!B562,0)</f>
        <v>0</v>
      </c>
      <c r="F562">
        <f t="shared" si="26"/>
        <v>72</v>
      </c>
      <c r="H562" s="43">
        <v>0</v>
      </c>
      <c r="I562" s="43">
        <v>0</v>
      </c>
      <c r="J562" s="43">
        <v>0</v>
      </c>
      <c r="K562" s="43">
        <v>0</v>
      </c>
      <c r="L562" s="43">
        <v>0</v>
      </c>
      <c r="M562" s="43">
        <v>16</v>
      </c>
      <c r="N562" s="43">
        <v>2</v>
      </c>
      <c r="O562" s="43">
        <v>1</v>
      </c>
      <c r="P562" s="43">
        <v>9</v>
      </c>
      <c r="Q562" s="43">
        <v>0</v>
      </c>
      <c r="R562" s="43">
        <v>0</v>
      </c>
      <c r="S562" s="43">
        <v>0</v>
      </c>
      <c r="T562" s="43">
        <v>0</v>
      </c>
      <c r="U562" s="43">
        <v>0</v>
      </c>
      <c r="V562" s="43">
        <v>3</v>
      </c>
      <c r="W562" s="43">
        <v>0</v>
      </c>
      <c r="X562" s="43">
        <v>0</v>
      </c>
      <c r="Y562" s="43">
        <v>32</v>
      </c>
      <c r="Z562" s="43">
        <v>0</v>
      </c>
      <c r="AA562" s="43">
        <v>0</v>
      </c>
      <c r="AB562" s="43">
        <v>3</v>
      </c>
      <c r="AC562" s="43">
        <v>2</v>
      </c>
      <c r="AD562" s="43">
        <v>1</v>
      </c>
      <c r="AE562" s="43">
        <v>2</v>
      </c>
      <c r="AF562" s="43">
        <v>0</v>
      </c>
      <c r="AG562" s="43">
        <v>0</v>
      </c>
      <c r="AH562" s="43">
        <v>1</v>
      </c>
      <c r="AI562" s="43">
        <v>0</v>
      </c>
      <c r="AJ562" s="43">
        <v>0</v>
      </c>
      <c r="AK562" s="43">
        <v>0</v>
      </c>
      <c r="AL562" s="43">
        <v>0</v>
      </c>
      <c r="AM562" s="43">
        <v>0</v>
      </c>
      <c r="AN562" s="43">
        <v>0</v>
      </c>
    </row>
    <row r="563" spans="1:40" x14ac:dyDescent="0.2">
      <c r="A563">
        <v>552</v>
      </c>
      <c r="B563" s="97">
        <v>0.38263888888888897</v>
      </c>
      <c r="C563">
        <f t="shared" ca="1" si="24"/>
        <v>2</v>
      </c>
      <c r="D563">
        <f t="shared" si="25"/>
        <v>72</v>
      </c>
      <c r="E563">
        <f>IF(appliances!$D$46="YES",light_sim_data!B563,0)</f>
        <v>0</v>
      </c>
      <c r="F563">
        <f t="shared" si="26"/>
        <v>72</v>
      </c>
      <c r="H563" s="43">
        <v>0</v>
      </c>
      <c r="I563" s="43">
        <v>0</v>
      </c>
      <c r="J563" s="43">
        <v>0</v>
      </c>
      <c r="K563" s="43">
        <v>0</v>
      </c>
      <c r="L563" s="43">
        <v>0</v>
      </c>
      <c r="M563" s="43">
        <v>16</v>
      </c>
      <c r="N563" s="43">
        <v>2</v>
      </c>
      <c r="O563" s="43">
        <v>1</v>
      </c>
      <c r="P563" s="43">
        <v>9</v>
      </c>
      <c r="Q563" s="43">
        <v>0</v>
      </c>
      <c r="R563" s="43">
        <v>0</v>
      </c>
      <c r="S563" s="43">
        <v>0</v>
      </c>
      <c r="T563" s="43">
        <v>0</v>
      </c>
      <c r="U563" s="43">
        <v>0</v>
      </c>
      <c r="V563" s="43">
        <v>3</v>
      </c>
      <c r="W563" s="43">
        <v>0</v>
      </c>
      <c r="X563" s="43">
        <v>0</v>
      </c>
      <c r="Y563" s="43">
        <v>32</v>
      </c>
      <c r="Z563" s="43">
        <v>0</v>
      </c>
      <c r="AA563" s="43">
        <v>0</v>
      </c>
      <c r="AB563" s="43">
        <v>3</v>
      </c>
      <c r="AC563" s="43">
        <v>2</v>
      </c>
      <c r="AD563" s="43">
        <v>1</v>
      </c>
      <c r="AE563" s="43">
        <v>2</v>
      </c>
      <c r="AF563" s="43">
        <v>0</v>
      </c>
      <c r="AG563" s="43">
        <v>0</v>
      </c>
      <c r="AH563" s="43">
        <v>1</v>
      </c>
      <c r="AI563" s="43">
        <v>0</v>
      </c>
      <c r="AJ563" s="43">
        <v>0</v>
      </c>
      <c r="AK563" s="43">
        <v>0</v>
      </c>
      <c r="AL563" s="43">
        <v>0</v>
      </c>
      <c r="AM563" s="43">
        <v>0</v>
      </c>
      <c r="AN563" s="43">
        <v>0</v>
      </c>
    </row>
    <row r="564" spans="1:40" x14ac:dyDescent="0.2">
      <c r="A564">
        <v>553</v>
      </c>
      <c r="B564" s="97">
        <v>0.38333333333333303</v>
      </c>
      <c r="C564">
        <f t="shared" ca="1" si="24"/>
        <v>2</v>
      </c>
      <c r="D564">
        <f t="shared" si="25"/>
        <v>252</v>
      </c>
      <c r="E564">
        <f>IF(appliances!$D$46="YES",light_sim_data!B564,0)</f>
        <v>0</v>
      </c>
      <c r="F564">
        <f t="shared" si="26"/>
        <v>252</v>
      </c>
      <c r="H564" s="43">
        <v>0</v>
      </c>
      <c r="I564" s="43">
        <v>180</v>
      </c>
      <c r="J564" s="43">
        <v>0</v>
      </c>
      <c r="K564" s="43">
        <v>0</v>
      </c>
      <c r="L564" s="43">
        <v>0</v>
      </c>
      <c r="M564" s="43">
        <v>16</v>
      </c>
      <c r="N564" s="43">
        <v>2</v>
      </c>
      <c r="O564" s="43">
        <v>1</v>
      </c>
      <c r="P564" s="43">
        <v>9</v>
      </c>
      <c r="Q564" s="43">
        <v>0</v>
      </c>
      <c r="R564" s="43">
        <v>0</v>
      </c>
      <c r="S564" s="43">
        <v>0</v>
      </c>
      <c r="T564" s="43">
        <v>0</v>
      </c>
      <c r="U564" s="43">
        <v>0</v>
      </c>
      <c r="V564" s="43">
        <v>3</v>
      </c>
      <c r="W564" s="43">
        <v>0</v>
      </c>
      <c r="X564" s="43">
        <v>0</v>
      </c>
      <c r="Y564" s="43">
        <v>32</v>
      </c>
      <c r="Z564" s="43">
        <v>0</v>
      </c>
      <c r="AA564" s="43">
        <v>0</v>
      </c>
      <c r="AB564" s="43">
        <v>3</v>
      </c>
      <c r="AC564" s="43">
        <v>2</v>
      </c>
      <c r="AD564" s="43">
        <v>1</v>
      </c>
      <c r="AE564" s="43">
        <v>2</v>
      </c>
      <c r="AF564" s="43">
        <v>0</v>
      </c>
      <c r="AG564" s="43">
        <v>0</v>
      </c>
      <c r="AH564" s="43">
        <v>1</v>
      </c>
      <c r="AI564" s="43">
        <v>0</v>
      </c>
      <c r="AJ564" s="43">
        <v>0</v>
      </c>
      <c r="AK564" s="43">
        <v>0</v>
      </c>
      <c r="AL564" s="43">
        <v>0</v>
      </c>
      <c r="AM564" s="43">
        <v>0</v>
      </c>
      <c r="AN564" s="43">
        <v>0</v>
      </c>
    </row>
    <row r="565" spans="1:40" x14ac:dyDescent="0.2">
      <c r="A565">
        <v>554</v>
      </c>
      <c r="B565" s="97">
        <v>0.38402777777777802</v>
      </c>
      <c r="C565">
        <f t="shared" ca="1" si="24"/>
        <v>2</v>
      </c>
      <c r="D565">
        <f t="shared" si="25"/>
        <v>252</v>
      </c>
      <c r="E565">
        <f>IF(appliances!$D$46="YES",light_sim_data!B565,0)</f>
        <v>0</v>
      </c>
      <c r="F565">
        <f t="shared" si="26"/>
        <v>252</v>
      </c>
      <c r="H565" s="43">
        <v>0</v>
      </c>
      <c r="I565" s="43">
        <v>180</v>
      </c>
      <c r="J565" s="43">
        <v>0</v>
      </c>
      <c r="K565" s="43">
        <v>0</v>
      </c>
      <c r="L565" s="43">
        <v>0</v>
      </c>
      <c r="M565" s="43">
        <v>16</v>
      </c>
      <c r="N565" s="43">
        <v>2</v>
      </c>
      <c r="O565" s="43">
        <v>1</v>
      </c>
      <c r="P565" s="43">
        <v>9</v>
      </c>
      <c r="Q565" s="43">
        <v>0</v>
      </c>
      <c r="R565" s="43">
        <v>0</v>
      </c>
      <c r="S565" s="43">
        <v>0</v>
      </c>
      <c r="T565" s="43">
        <v>0</v>
      </c>
      <c r="U565" s="43">
        <v>0</v>
      </c>
      <c r="V565" s="43">
        <v>3</v>
      </c>
      <c r="W565" s="43">
        <v>0</v>
      </c>
      <c r="X565" s="43">
        <v>0</v>
      </c>
      <c r="Y565" s="43">
        <v>32</v>
      </c>
      <c r="Z565" s="43">
        <v>0</v>
      </c>
      <c r="AA565" s="43">
        <v>0</v>
      </c>
      <c r="AB565" s="43">
        <v>3</v>
      </c>
      <c r="AC565" s="43">
        <v>2</v>
      </c>
      <c r="AD565" s="43">
        <v>1</v>
      </c>
      <c r="AE565" s="43">
        <v>2</v>
      </c>
      <c r="AF565" s="43">
        <v>0</v>
      </c>
      <c r="AG565" s="43">
        <v>0</v>
      </c>
      <c r="AH565" s="43">
        <v>1</v>
      </c>
      <c r="AI565" s="43">
        <v>0</v>
      </c>
      <c r="AJ565" s="43">
        <v>0</v>
      </c>
      <c r="AK565" s="43">
        <v>0</v>
      </c>
      <c r="AL565" s="43">
        <v>0</v>
      </c>
      <c r="AM565" s="43">
        <v>0</v>
      </c>
      <c r="AN565" s="43">
        <v>0</v>
      </c>
    </row>
    <row r="566" spans="1:40" x14ac:dyDescent="0.2">
      <c r="A566">
        <v>555</v>
      </c>
      <c r="B566" s="97">
        <v>0.38472222222222202</v>
      </c>
      <c r="C566">
        <f t="shared" ca="1" si="24"/>
        <v>2</v>
      </c>
      <c r="D566">
        <f t="shared" si="25"/>
        <v>252</v>
      </c>
      <c r="E566">
        <f>IF(appliances!$D$46="YES",light_sim_data!B566,0)</f>
        <v>0</v>
      </c>
      <c r="F566">
        <f t="shared" si="26"/>
        <v>252</v>
      </c>
      <c r="H566" s="43">
        <v>0</v>
      </c>
      <c r="I566" s="43">
        <v>180</v>
      </c>
      <c r="J566" s="43">
        <v>0</v>
      </c>
      <c r="K566" s="43">
        <v>0</v>
      </c>
      <c r="L566" s="43">
        <v>0</v>
      </c>
      <c r="M566" s="43">
        <v>16</v>
      </c>
      <c r="N566" s="43">
        <v>2</v>
      </c>
      <c r="O566" s="43">
        <v>1</v>
      </c>
      <c r="P566" s="43">
        <v>9</v>
      </c>
      <c r="Q566" s="43">
        <v>0</v>
      </c>
      <c r="R566" s="43">
        <v>0</v>
      </c>
      <c r="S566" s="43">
        <v>0</v>
      </c>
      <c r="T566" s="43">
        <v>0</v>
      </c>
      <c r="U566" s="43">
        <v>0</v>
      </c>
      <c r="V566" s="43">
        <v>3</v>
      </c>
      <c r="W566" s="43">
        <v>0</v>
      </c>
      <c r="X566" s="43">
        <v>0</v>
      </c>
      <c r="Y566" s="43">
        <v>32</v>
      </c>
      <c r="Z566" s="43">
        <v>0</v>
      </c>
      <c r="AA566" s="43">
        <v>0</v>
      </c>
      <c r="AB566" s="43">
        <v>3</v>
      </c>
      <c r="AC566" s="43">
        <v>2</v>
      </c>
      <c r="AD566" s="43">
        <v>1</v>
      </c>
      <c r="AE566" s="43">
        <v>2</v>
      </c>
      <c r="AF566" s="43">
        <v>0</v>
      </c>
      <c r="AG566" s="43">
        <v>0</v>
      </c>
      <c r="AH566" s="43">
        <v>1</v>
      </c>
      <c r="AI566" s="43">
        <v>0</v>
      </c>
      <c r="AJ566" s="43">
        <v>0</v>
      </c>
      <c r="AK566" s="43">
        <v>0</v>
      </c>
      <c r="AL566" s="43">
        <v>0</v>
      </c>
      <c r="AM566" s="43">
        <v>0</v>
      </c>
      <c r="AN566" s="43">
        <v>0</v>
      </c>
    </row>
    <row r="567" spans="1:40" x14ac:dyDescent="0.2">
      <c r="A567">
        <v>556</v>
      </c>
      <c r="B567" s="97">
        <v>0.38541666666666702</v>
      </c>
      <c r="C567">
        <f t="shared" ca="1" si="24"/>
        <v>2</v>
      </c>
      <c r="D567">
        <f t="shared" si="25"/>
        <v>252</v>
      </c>
      <c r="E567">
        <f>IF(appliances!$D$46="YES",light_sim_data!B567,0)</f>
        <v>0</v>
      </c>
      <c r="F567">
        <f t="shared" si="26"/>
        <v>252</v>
      </c>
      <c r="H567" s="43">
        <v>0</v>
      </c>
      <c r="I567" s="43">
        <v>180</v>
      </c>
      <c r="J567" s="43">
        <v>0</v>
      </c>
      <c r="K567" s="43">
        <v>0</v>
      </c>
      <c r="L567" s="43">
        <v>0</v>
      </c>
      <c r="M567" s="43">
        <v>16</v>
      </c>
      <c r="N567" s="43">
        <v>2</v>
      </c>
      <c r="O567" s="43">
        <v>1</v>
      </c>
      <c r="P567" s="43">
        <v>9</v>
      </c>
      <c r="Q567" s="43">
        <v>0</v>
      </c>
      <c r="R567" s="43">
        <v>0</v>
      </c>
      <c r="S567" s="43">
        <v>0</v>
      </c>
      <c r="T567" s="43">
        <v>0</v>
      </c>
      <c r="U567" s="43">
        <v>0</v>
      </c>
      <c r="V567" s="43">
        <v>3</v>
      </c>
      <c r="W567" s="43">
        <v>0</v>
      </c>
      <c r="X567" s="43">
        <v>0</v>
      </c>
      <c r="Y567" s="43">
        <v>32</v>
      </c>
      <c r="Z567" s="43">
        <v>0</v>
      </c>
      <c r="AA567" s="43">
        <v>0</v>
      </c>
      <c r="AB567" s="43">
        <v>3</v>
      </c>
      <c r="AC567" s="43">
        <v>2</v>
      </c>
      <c r="AD567" s="43">
        <v>1</v>
      </c>
      <c r="AE567" s="43">
        <v>2</v>
      </c>
      <c r="AF567" s="43">
        <v>0</v>
      </c>
      <c r="AG567" s="43">
        <v>0</v>
      </c>
      <c r="AH567" s="43">
        <v>1</v>
      </c>
      <c r="AI567" s="43">
        <v>0</v>
      </c>
      <c r="AJ567" s="43">
        <v>0</v>
      </c>
      <c r="AK567" s="43">
        <v>0</v>
      </c>
      <c r="AL567" s="43">
        <v>0</v>
      </c>
      <c r="AM567" s="43">
        <v>0</v>
      </c>
      <c r="AN567" s="43">
        <v>0</v>
      </c>
    </row>
    <row r="568" spans="1:40" x14ac:dyDescent="0.2">
      <c r="A568">
        <v>557</v>
      </c>
      <c r="B568" s="97">
        <v>0.38611111111111102</v>
      </c>
      <c r="C568">
        <f t="shared" ca="1" si="24"/>
        <v>2</v>
      </c>
      <c r="D568">
        <f t="shared" si="25"/>
        <v>252</v>
      </c>
      <c r="E568">
        <f>IF(appliances!$D$46="YES",light_sim_data!B568,0)</f>
        <v>0</v>
      </c>
      <c r="F568">
        <f t="shared" si="26"/>
        <v>252</v>
      </c>
      <c r="H568" s="43">
        <v>0</v>
      </c>
      <c r="I568" s="43">
        <v>180</v>
      </c>
      <c r="J568" s="43">
        <v>0</v>
      </c>
      <c r="K568" s="43">
        <v>0</v>
      </c>
      <c r="L568" s="43">
        <v>0</v>
      </c>
      <c r="M568" s="43">
        <v>16</v>
      </c>
      <c r="N568" s="43">
        <v>2</v>
      </c>
      <c r="O568" s="43">
        <v>1</v>
      </c>
      <c r="P568" s="43">
        <v>9</v>
      </c>
      <c r="Q568" s="43">
        <v>0</v>
      </c>
      <c r="R568" s="43">
        <v>0</v>
      </c>
      <c r="S568" s="43">
        <v>0</v>
      </c>
      <c r="T568" s="43">
        <v>0</v>
      </c>
      <c r="U568" s="43">
        <v>0</v>
      </c>
      <c r="V568" s="43">
        <v>3</v>
      </c>
      <c r="W568" s="43">
        <v>0</v>
      </c>
      <c r="X568" s="43">
        <v>0</v>
      </c>
      <c r="Y568" s="43">
        <v>32</v>
      </c>
      <c r="Z568" s="43">
        <v>0</v>
      </c>
      <c r="AA568" s="43">
        <v>0</v>
      </c>
      <c r="AB568" s="43">
        <v>3</v>
      </c>
      <c r="AC568" s="43">
        <v>2</v>
      </c>
      <c r="AD568" s="43">
        <v>1</v>
      </c>
      <c r="AE568" s="43">
        <v>2</v>
      </c>
      <c r="AF568" s="43">
        <v>0</v>
      </c>
      <c r="AG568" s="43">
        <v>0</v>
      </c>
      <c r="AH568" s="43">
        <v>1</v>
      </c>
      <c r="AI568" s="43">
        <v>0</v>
      </c>
      <c r="AJ568" s="43">
        <v>0</v>
      </c>
      <c r="AK568" s="43">
        <v>0</v>
      </c>
      <c r="AL568" s="43">
        <v>0</v>
      </c>
      <c r="AM568" s="43">
        <v>0</v>
      </c>
      <c r="AN568" s="43">
        <v>0</v>
      </c>
    </row>
    <row r="569" spans="1:40" x14ac:dyDescent="0.2">
      <c r="A569">
        <v>558</v>
      </c>
      <c r="B569" s="97">
        <v>0.38680555555555601</v>
      </c>
      <c r="C569">
        <f t="shared" ca="1" si="24"/>
        <v>2</v>
      </c>
      <c r="D569">
        <f t="shared" si="25"/>
        <v>252</v>
      </c>
      <c r="E569">
        <f>IF(appliances!$D$46="YES",light_sim_data!B569,0)</f>
        <v>0</v>
      </c>
      <c r="F569">
        <f t="shared" si="26"/>
        <v>252</v>
      </c>
      <c r="H569" s="43">
        <v>0</v>
      </c>
      <c r="I569" s="43">
        <v>180</v>
      </c>
      <c r="J569" s="43">
        <v>0</v>
      </c>
      <c r="K569" s="43">
        <v>0</v>
      </c>
      <c r="L569" s="43">
        <v>0</v>
      </c>
      <c r="M569" s="43">
        <v>16</v>
      </c>
      <c r="N569" s="43">
        <v>2</v>
      </c>
      <c r="O569" s="43">
        <v>1</v>
      </c>
      <c r="P569" s="43">
        <v>9</v>
      </c>
      <c r="Q569" s="43">
        <v>0</v>
      </c>
      <c r="R569" s="43">
        <v>0</v>
      </c>
      <c r="S569" s="43">
        <v>0</v>
      </c>
      <c r="T569" s="43">
        <v>0</v>
      </c>
      <c r="U569" s="43">
        <v>0</v>
      </c>
      <c r="V569" s="43">
        <v>3</v>
      </c>
      <c r="W569" s="43">
        <v>0</v>
      </c>
      <c r="X569" s="43">
        <v>0</v>
      </c>
      <c r="Y569" s="43">
        <v>32</v>
      </c>
      <c r="Z569" s="43">
        <v>0</v>
      </c>
      <c r="AA569" s="43">
        <v>0</v>
      </c>
      <c r="AB569" s="43">
        <v>3</v>
      </c>
      <c r="AC569" s="43">
        <v>2</v>
      </c>
      <c r="AD569" s="43">
        <v>1</v>
      </c>
      <c r="AE569" s="43">
        <v>2</v>
      </c>
      <c r="AF569" s="43">
        <v>0</v>
      </c>
      <c r="AG569" s="43">
        <v>0</v>
      </c>
      <c r="AH569" s="43">
        <v>1</v>
      </c>
      <c r="AI569" s="43">
        <v>0</v>
      </c>
      <c r="AJ569" s="43">
        <v>0</v>
      </c>
      <c r="AK569" s="43">
        <v>0</v>
      </c>
      <c r="AL569" s="43">
        <v>0</v>
      </c>
      <c r="AM569" s="43">
        <v>0</v>
      </c>
      <c r="AN569" s="43">
        <v>0</v>
      </c>
    </row>
    <row r="570" spans="1:40" x14ac:dyDescent="0.2">
      <c r="A570">
        <v>559</v>
      </c>
      <c r="B570" s="97">
        <v>0.38750000000000001</v>
      </c>
      <c r="C570">
        <f t="shared" ca="1" si="24"/>
        <v>2</v>
      </c>
      <c r="D570">
        <f t="shared" si="25"/>
        <v>252</v>
      </c>
      <c r="E570">
        <f>IF(appliances!$D$46="YES",light_sim_data!B570,0)</f>
        <v>0</v>
      </c>
      <c r="F570">
        <f t="shared" si="26"/>
        <v>252</v>
      </c>
      <c r="H570" s="43">
        <v>0</v>
      </c>
      <c r="I570" s="43">
        <v>180</v>
      </c>
      <c r="J570" s="43">
        <v>0</v>
      </c>
      <c r="K570" s="43">
        <v>0</v>
      </c>
      <c r="L570" s="43">
        <v>0</v>
      </c>
      <c r="M570" s="43">
        <v>16</v>
      </c>
      <c r="N570" s="43">
        <v>2</v>
      </c>
      <c r="O570" s="43">
        <v>1</v>
      </c>
      <c r="P570" s="43">
        <v>9</v>
      </c>
      <c r="Q570" s="43">
        <v>0</v>
      </c>
      <c r="R570" s="43">
        <v>0</v>
      </c>
      <c r="S570" s="43">
        <v>0</v>
      </c>
      <c r="T570" s="43">
        <v>0</v>
      </c>
      <c r="U570" s="43">
        <v>0</v>
      </c>
      <c r="V570" s="43">
        <v>3</v>
      </c>
      <c r="W570" s="43">
        <v>0</v>
      </c>
      <c r="X570" s="43">
        <v>0</v>
      </c>
      <c r="Y570" s="43">
        <v>32</v>
      </c>
      <c r="Z570" s="43">
        <v>0</v>
      </c>
      <c r="AA570" s="43">
        <v>0</v>
      </c>
      <c r="AB570" s="43">
        <v>3</v>
      </c>
      <c r="AC570" s="43">
        <v>2</v>
      </c>
      <c r="AD570" s="43">
        <v>1</v>
      </c>
      <c r="AE570" s="43">
        <v>2</v>
      </c>
      <c r="AF570" s="43">
        <v>0</v>
      </c>
      <c r="AG570" s="43">
        <v>0</v>
      </c>
      <c r="AH570" s="43">
        <v>1</v>
      </c>
      <c r="AI570" s="43">
        <v>0</v>
      </c>
      <c r="AJ570" s="43">
        <v>0</v>
      </c>
      <c r="AK570" s="43">
        <v>0</v>
      </c>
      <c r="AL570" s="43">
        <v>0</v>
      </c>
      <c r="AM570" s="43">
        <v>0</v>
      </c>
      <c r="AN570" s="43">
        <v>0</v>
      </c>
    </row>
    <row r="571" spans="1:40" x14ac:dyDescent="0.2">
      <c r="A571">
        <v>560</v>
      </c>
      <c r="B571" s="97">
        <v>0.38819444444444401</v>
      </c>
      <c r="C571">
        <f t="shared" ca="1" si="24"/>
        <v>2</v>
      </c>
      <c r="D571">
        <f t="shared" si="25"/>
        <v>252</v>
      </c>
      <c r="E571">
        <f>IF(appliances!$D$46="YES",light_sim_data!B571,0)</f>
        <v>0</v>
      </c>
      <c r="F571">
        <f t="shared" si="26"/>
        <v>252</v>
      </c>
      <c r="H571" s="43">
        <v>0</v>
      </c>
      <c r="I571" s="43">
        <v>180</v>
      </c>
      <c r="J571" s="43">
        <v>0</v>
      </c>
      <c r="K571" s="43">
        <v>0</v>
      </c>
      <c r="L571" s="43">
        <v>0</v>
      </c>
      <c r="M571" s="43">
        <v>16</v>
      </c>
      <c r="N571" s="43">
        <v>2</v>
      </c>
      <c r="O571" s="43">
        <v>1</v>
      </c>
      <c r="P571" s="43">
        <v>9</v>
      </c>
      <c r="Q571" s="43">
        <v>0</v>
      </c>
      <c r="R571" s="43">
        <v>0</v>
      </c>
      <c r="S571" s="43">
        <v>0</v>
      </c>
      <c r="T571" s="43">
        <v>0</v>
      </c>
      <c r="U571" s="43">
        <v>0</v>
      </c>
      <c r="V571" s="43">
        <v>3</v>
      </c>
      <c r="W571" s="43">
        <v>0</v>
      </c>
      <c r="X571" s="43">
        <v>0</v>
      </c>
      <c r="Y571" s="43">
        <v>32</v>
      </c>
      <c r="Z571" s="43">
        <v>0</v>
      </c>
      <c r="AA571" s="43">
        <v>0</v>
      </c>
      <c r="AB571" s="43">
        <v>3</v>
      </c>
      <c r="AC571" s="43">
        <v>2</v>
      </c>
      <c r="AD571" s="43">
        <v>1</v>
      </c>
      <c r="AE571" s="43">
        <v>2</v>
      </c>
      <c r="AF571" s="43">
        <v>0</v>
      </c>
      <c r="AG571" s="43">
        <v>0</v>
      </c>
      <c r="AH571" s="43">
        <v>1</v>
      </c>
      <c r="AI571" s="43">
        <v>0</v>
      </c>
      <c r="AJ571" s="43">
        <v>0</v>
      </c>
      <c r="AK571" s="43">
        <v>0</v>
      </c>
      <c r="AL571" s="43">
        <v>0</v>
      </c>
      <c r="AM571" s="43">
        <v>0</v>
      </c>
      <c r="AN571" s="43">
        <v>0</v>
      </c>
    </row>
    <row r="572" spans="1:40" x14ac:dyDescent="0.2">
      <c r="A572">
        <v>561</v>
      </c>
      <c r="B572" s="97">
        <v>0.38888888888888901</v>
      </c>
      <c r="C572">
        <f t="shared" ca="1" si="24"/>
        <v>1</v>
      </c>
      <c r="D572">
        <f t="shared" si="25"/>
        <v>252</v>
      </c>
      <c r="E572">
        <f>IF(appliances!$D$46="YES",light_sim_data!B572,0)</f>
        <v>0</v>
      </c>
      <c r="F572">
        <f t="shared" si="26"/>
        <v>252</v>
      </c>
      <c r="H572" s="43">
        <v>0</v>
      </c>
      <c r="I572" s="43">
        <v>180</v>
      </c>
      <c r="J572" s="43">
        <v>0</v>
      </c>
      <c r="K572" s="43">
        <v>0</v>
      </c>
      <c r="L572" s="43">
        <v>0</v>
      </c>
      <c r="M572" s="43">
        <v>16</v>
      </c>
      <c r="N572" s="43">
        <v>2</v>
      </c>
      <c r="O572" s="43">
        <v>1</v>
      </c>
      <c r="P572" s="43">
        <v>9</v>
      </c>
      <c r="Q572" s="43">
        <v>0</v>
      </c>
      <c r="R572" s="43">
        <v>0</v>
      </c>
      <c r="S572" s="43">
        <v>0</v>
      </c>
      <c r="T572" s="43">
        <v>0</v>
      </c>
      <c r="U572" s="43">
        <v>0</v>
      </c>
      <c r="V572" s="43">
        <v>3</v>
      </c>
      <c r="W572" s="43">
        <v>0</v>
      </c>
      <c r="X572" s="43">
        <v>0</v>
      </c>
      <c r="Y572" s="43">
        <v>32</v>
      </c>
      <c r="Z572" s="43">
        <v>0</v>
      </c>
      <c r="AA572" s="43">
        <v>0</v>
      </c>
      <c r="AB572" s="43">
        <v>3</v>
      </c>
      <c r="AC572" s="43">
        <v>2</v>
      </c>
      <c r="AD572" s="43">
        <v>1</v>
      </c>
      <c r="AE572" s="43">
        <v>2</v>
      </c>
      <c r="AF572" s="43">
        <v>0</v>
      </c>
      <c r="AG572" s="43">
        <v>0</v>
      </c>
      <c r="AH572" s="43">
        <v>1</v>
      </c>
      <c r="AI572" s="43">
        <v>0</v>
      </c>
      <c r="AJ572" s="43">
        <v>0</v>
      </c>
      <c r="AK572" s="43">
        <v>0</v>
      </c>
      <c r="AL572" s="43">
        <v>0</v>
      </c>
      <c r="AM572" s="43">
        <v>0</v>
      </c>
      <c r="AN572" s="43">
        <v>0</v>
      </c>
    </row>
    <row r="573" spans="1:40" x14ac:dyDescent="0.2">
      <c r="A573">
        <v>562</v>
      </c>
      <c r="B573" s="97">
        <v>0.389583333333333</v>
      </c>
      <c r="C573">
        <f t="shared" ca="1" si="24"/>
        <v>1</v>
      </c>
      <c r="D573">
        <f t="shared" si="25"/>
        <v>252</v>
      </c>
      <c r="E573">
        <f>IF(appliances!$D$46="YES",light_sim_data!B573,0)</f>
        <v>0</v>
      </c>
      <c r="F573">
        <f t="shared" si="26"/>
        <v>252</v>
      </c>
      <c r="H573" s="43">
        <v>0</v>
      </c>
      <c r="I573" s="43">
        <v>180</v>
      </c>
      <c r="J573" s="43">
        <v>0</v>
      </c>
      <c r="K573" s="43">
        <v>0</v>
      </c>
      <c r="L573" s="43">
        <v>0</v>
      </c>
      <c r="M573" s="43">
        <v>16</v>
      </c>
      <c r="N573" s="43">
        <v>2</v>
      </c>
      <c r="O573" s="43">
        <v>1</v>
      </c>
      <c r="P573" s="43">
        <v>9</v>
      </c>
      <c r="Q573" s="43">
        <v>0</v>
      </c>
      <c r="R573" s="43">
        <v>0</v>
      </c>
      <c r="S573" s="43">
        <v>0</v>
      </c>
      <c r="T573" s="43">
        <v>0</v>
      </c>
      <c r="U573" s="43">
        <v>0</v>
      </c>
      <c r="V573" s="43">
        <v>3</v>
      </c>
      <c r="W573" s="43">
        <v>0</v>
      </c>
      <c r="X573" s="43">
        <v>0</v>
      </c>
      <c r="Y573" s="43">
        <v>32</v>
      </c>
      <c r="Z573" s="43">
        <v>0</v>
      </c>
      <c r="AA573" s="43">
        <v>0</v>
      </c>
      <c r="AB573" s="43">
        <v>3</v>
      </c>
      <c r="AC573" s="43">
        <v>2</v>
      </c>
      <c r="AD573" s="43">
        <v>1</v>
      </c>
      <c r="AE573" s="43">
        <v>2</v>
      </c>
      <c r="AF573" s="43">
        <v>0</v>
      </c>
      <c r="AG573" s="43">
        <v>0</v>
      </c>
      <c r="AH573" s="43">
        <v>1</v>
      </c>
      <c r="AI573" s="43">
        <v>0</v>
      </c>
      <c r="AJ573" s="43">
        <v>0</v>
      </c>
      <c r="AK573" s="43">
        <v>0</v>
      </c>
      <c r="AL573" s="43">
        <v>0</v>
      </c>
      <c r="AM573" s="43">
        <v>0</v>
      </c>
      <c r="AN573" s="43">
        <v>0</v>
      </c>
    </row>
    <row r="574" spans="1:40" x14ac:dyDescent="0.2">
      <c r="A574">
        <v>563</v>
      </c>
      <c r="B574" s="97">
        <v>0.390277777777778</v>
      </c>
      <c r="C574">
        <f t="shared" ca="1" si="24"/>
        <v>1</v>
      </c>
      <c r="D574">
        <f t="shared" si="25"/>
        <v>252</v>
      </c>
      <c r="E574">
        <f>IF(appliances!$D$46="YES",light_sim_data!B574,0)</f>
        <v>0</v>
      </c>
      <c r="F574">
        <f t="shared" si="26"/>
        <v>252</v>
      </c>
      <c r="H574" s="43">
        <v>0</v>
      </c>
      <c r="I574" s="43">
        <v>180</v>
      </c>
      <c r="J574" s="43">
        <v>0</v>
      </c>
      <c r="K574" s="43">
        <v>0</v>
      </c>
      <c r="L574" s="43">
        <v>0</v>
      </c>
      <c r="M574" s="43">
        <v>16</v>
      </c>
      <c r="N574" s="43">
        <v>2</v>
      </c>
      <c r="O574" s="43">
        <v>1</v>
      </c>
      <c r="P574" s="43">
        <v>9</v>
      </c>
      <c r="Q574" s="43">
        <v>0</v>
      </c>
      <c r="R574" s="43">
        <v>0</v>
      </c>
      <c r="S574" s="43">
        <v>0</v>
      </c>
      <c r="T574" s="43">
        <v>0</v>
      </c>
      <c r="U574" s="43">
        <v>0</v>
      </c>
      <c r="V574" s="43">
        <v>3</v>
      </c>
      <c r="W574" s="43">
        <v>0</v>
      </c>
      <c r="X574" s="43">
        <v>0</v>
      </c>
      <c r="Y574" s="43">
        <v>32</v>
      </c>
      <c r="Z574" s="43">
        <v>0</v>
      </c>
      <c r="AA574" s="43">
        <v>0</v>
      </c>
      <c r="AB574" s="43">
        <v>3</v>
      </c>
      <c r="AC574" s="43">
        <v>2</v>
      </c>
      <c r="AD574" s="43">
        <v>1</v>
      </c>
      <c r="AE574" s="43">
        <v>2</v>
      </c>
      <c r="AF574" s="43">
        <v>0</v>
      </c>
      <c r="AG574" s="43">
        <v>0</v>
      </c>
      <c r="AH574" s="43">
        <v>1</v>
      </c>
      <c r="AI574" s="43">
        <v>0</v>
      </c>
      <c r="AJ574" s="43">
        <v>0</v>
      </c>
      <c r="AK574" s="43">
        <v>0</v>
      </c>
      <c r="AL574" s="43">
        <v>0</v>
      </c>
      <c r="AM574" s="43">
        <v>0</v>
      </c>
      <c r="AN574" s="43">
        <v>0</v>
      </c>
    </row>
    <row r="575" spans="1:40" x14ac:dyDescent="0.2">
      <c r="A575">
        <v>564</v>
      </c>
      <c r="B575" s="97">
        <v>0.390972222222222</v>
      </c>
      <c r="C575">
        <f t="shared" ca="1" si="24"/>
        <v>1</v>
      </c>
      <c r="D575">
        <f t="shared" si="25"/>
        <v>252</v>
      </c>
      <c r="E575">
        <f>IF(appliances!$D$46="YES",light_sim_data!B575,0)</f>
        <v>0</v>
      </c>
      <c r="F575">
        <f t="shared" si="26"/>
        <v>252</v>
      </c>
      <c r="H575" s="43">
        <v>0</v>
      </c>
      <c r="I575" s="43">
        <v>180</v>
      </c>
      <c r="J575" s="43">
        <v>0</v>
      </c>
      <c r="K575" s="43">
        <v>0</v>
      </c>
      <c r="L575" s="43">
        <v>0</v>
      </c>
      <c r="M575" s="43">
        <v>16</v>
      </c>
      <c r="N575" s="43">
        <v>2</v>
      </c>
      <c r="O575" s="43">
        <v>1</v>
      </c>
      <c r="P575" s="43">
        <v>9</v>
      </c>
      <c r="Q575" s="43">
        <v>0</v>
      </c>
      <c r="R575" s="43">
        <v>0</v>
      </c>
      <c r="S575" s="43">
        <v>0</v>
      </c>
      <c r="T575" s="43">
        <v>0</v>
      </c>
      <c r="U575" s="43">
        <v>0</v>
      </c>
      <c r="V575" s="43">
        <v>3</v>
      </c>
      <c r="W575" s="43">
        <v>0</v>
      </c>
      <c r="X575" s="43">
        <v>0</v>
      </c>
      <c r="Y575" s="43">
        <v>32</v>
      </c>
      <c r="Z575" s="43">
        <v>0</v>
      </c>
      <c r="AA575" s="43">
        <v>0</v>
      </c>
      <c r="AB575" s="43">
        <v>3</v>
      </c>
      <c r="AC575" s="43">
        <v>2</v>
      </c>
      <c r="AD575" s="43">
        <v>1</v>
      </c>
      <c r="AE575" s="43">
        <v>2</v>
      </c>
      <c r="AF575" s="43">
        <v>0</v>
      </c>
      <c r="AG575" s="43">
        <v>0</v>
      </c>
      <c r="AH575" s="43">
        <v>1</v>
      </c>
      <c r="AI575" s="43">
        <v>0</v>
      </c>
      <c r="AJ575" s="43">
        <v>0</v>
      </c>
      <c r="AK575" s="43">
        <v>0</v>
      </c>
      <c r="AL575" s="43">
        <v>0</v>
      </c>
      <c r="AM575" s="43">
        <v>0</v>
      </c>
      <c r="AN575" s="43">
        <v>0</v>
      </c>
    </row>
    <row r="576" spans="1:40" x14ac:dyDescent="0.2">
      <c r="A576">
        <v>565</v>
      </c>
      <c r="B576" s="97">
        <v>0.391666666666667</v>
      </c>
      <c r="C576">
        <f t="shared" ca="1" si="24"/>
        <v>1</v>
      </c>
      <c r="D576">
        <f t="shared" si="25"/>
        <v>252</v>
      </c>
      <c r="E576">
        <f>IF(appliances!$D$46="YES",light_sim_data!B576,0)</f>
        <v>0</v>
      </c>
      <c r="F576">
        <f t="shared" si="26"/>
        <v>252</v>
      </c>
      <c r="H576" s="43">
        <v>0</v>
      </c>
      <c r="I576" s="43">
        <v>180</v>
      </c>
      <c r="J576" s="43">
        <v>0</v>
      </c>
      <c r="K576" s="43">
        <v>0</v>
      </c>
      <c r="L576" s="43">
        <v>0</v>
      </c>
      <c r="M576" s="43">
        <v>16</v>
      </c>
      <c r="N576" s="43">
        <v>2</v>
      </c>
      <c r="O576" s="43">
        <v>1</v>
      </c>
      <c r="P576" s="43">
        <v>9</v>
      </c>
      <c r="Q576" s="43">
        <v>0</v>
      </c>
      <c r="R576" s="43">
        <v>0</v>
      </c>
      <c r="S576" s="43">
        <v>0</v>
      </c>
      <c r="T576" s="43">
        <v>0</v>
      </c>
      <c r="U576" s="43">
        <v>0</v>
      </c>
      <c r="V576" s="43">
        <v>3</v>
      </c>
      <c r="W576" s="43">
        <v>0</v>
      </c>
      <c r="X576" s="43">
        <v>0</v>
      </c>
      <c r="Y576" s="43">
        <v>32</v>
      </c>
      <c r="Z576" s="43">
        <v>0</v>
      </c>
      <c r="AA576" s="43">
        <v>0</v>
      </c>
      <c r="AB576" s="43">
        <v>3</v>
      </c>
      <c r="AC576" s="43">
        <v>2</v>
      </c>
      <c r="AD576" s="43">
        <v>1</v>
      </c>
      <c r="AE576" s="43">
        <v>2</v>
      </c>
      <c r="AF576" s="43">
        <v>0</v>
      </c>
      <c r="AG576" s="43">
        <v>0</v>
      </c>
      <c r="AH576" s="43">
        <v>1</v>
      </c>
      <c r="AI576" s="43">
        <v>0</v>
      </c>
      <c r="AJ576" s="43">
        <v>0</v>
      </c>
      <c r="AK576" s="43">
        <v>0</v>
      </c>
      <c r="AL576" s="43">
        <v>0</v>
      </c>
      <c r="AM576" s="43">
        <v>0</v>
      </c>
      <c r="AN576" s="43">
        <v>0</v>
      </c>
    </row>
    <row r="577" spans="1:40" x14ac:dyDescent="0.2">
      <c r="A577">
        <v>566</v>
      </c>
      <c r="B577" s="97">
        <v>0.39236111111111099</v>
      </c>
      <c r="C577">
        <f t="shared" ca="1" si="24"/>
        <v>1</v>
      </c>
      <c r="D577">
        <f t="shared" si="25"/>
        <v>252</v>
      </c>
      <c r="E577">
        <f>IF(appliances!$D$46="YES",light_sim_data!B577,0)</f>
        <v>0</v>
      </c>
      <c r="F577">
        <f t="shared" si="26"/>
        <v>252</v>
      </c>
      <c r="H577" s="43">
        <v>0</v>
      </c>
      <c r="I577" s="43">
        <v>180</v>
      </c>
      <c r="J577" s="43">
        <v>0</v>
      </c>
      <c r="K577" s="43">
        <v>0</v>
      </c>
      <c r="L577" s="43">
        <v>0</v>
      </c>
      <c r="M577" s="43">
        <v>16</v>
      </c>
      <c r="N577" s="43">
        <v>2</v>
      </c>
      <c r="O577" s="43">
        <v>1</v>
      </c>
      <c r="P577" s="43">
        <v>9</v>
      </c>
      <c r="Q577" s="43">
        <v>0</v>
      </c>
      <c r="R577" s="43">
        <v>0</v>
      </c>
      <c r="S577" s="43">
        <v>0</v>
      </c>
      <c r="T577" s="43">
        <v>0</v>
      </c>
      <c r="U577" s="43">
        <v>0</v>
      </c>
      <c r="V577" s="43">
        <v>3</v>
      </c>
      <c r="W577" s="43">
        <v>0</v>
      </c>
      <c r="X577" s="43">
        <v>0</v>
      </c>
      <c r="Y577" s="43">
        <v>32</v>
      </c>
      <c r="Z577" s="43">
        <v>0</v>
      </c>
      <c r="AA577" s="43">
        <v>0</v>
      </c>
      <c r="AB577" s="43">
        <v>3</v>
      </c>
      <c r="AC577" s="43">
        <v>2</v>
      </c>
      <c r="AD577" s="43">
        <v>1</v>
      </c>
      <c r="AE577" s="43">
        <v>2</v>
      </c>
      <c r="AF577" s="43">
        <v>0</v>
      </c>
      <c r="AG577" s="43">
        <v>0</v>
      </c>
      <c r="AH577" s="43">
        <v>1</v>
      </c>
      <c r="AI577" s="43">
        <v>0</v>
      </c>
      <c r="AJ577" s="43">
        <v>0</v>
      </c>
      <c r="AK577" s="43">
        <v>0</v>
      </c>
      <c r="AL577" s="43">
        <v>0</v>
      </c>
      <c r="AM577" s="43">
        <v>0</v>
      </c>
      <c r="AN577" s="43">
        <v>0</v>
      </c>
    </row>
    <row r="578" spans="1:40" x14ac:dyDescent="0.2">
      <c r="A578">
        <v>567</v>
      </c>
      <c r="B578" s="97">
        <v>0.39305555555555599</v>
      </c>
      <c r="C578">
        <f t="shared" ca="1" si="24"/>
        <v>1</v>
      </c>
      <c r="D578">
        <f t="shared" si="25"/>
        <v>252</v>
      </c>
      <c r="E578">
        <f>IF(appliances!$D$46="YES",light_sim_data!B578,0)</f>
        <v>0</v>
      </c>
      <c r="F578">
        <f t="shared" si="26"/>
        <v>252</v>
      </c>
      <c r="H578" s="43">
        <v>0</v>
      </c>
      <c r="I578" s="43">
        <v>180</v>
      </c>
      <c r="J578" s="43">
        <v>0</v>
      </c>
      <c r="K578" s="43">
        <v>0</v>
      </c>
      <c r="L578" s="43">
        <v>0</v>
      </c>
      <c r="M578" s="43">
        <v>16</v>
      </c>
      <c r="N578" s="43">
        <v>2</v>
      </c>
      <c r="O578" s="43">
        <v>1</v>
      </c>
      <c r="P578" s="43">
        <v>9</v>
      </c>
      <c r="Q578" s="43">
        <v>0</v>
      </c>
      <c r="R578" s="43">
        <v>0</v>
      </c>
      <c r="S578" s="43">
        <v>0</v>
      </c>
      <c r="T578" s="43">
        <v>0</v>
      </c>
      <c r="U578" s="43">
        <v>0</v>
      </c>
      <c r="V578" s="43">
        <v>3</v>
      </c>
      <c r="W578" s="43">
        <v>0</v>
      </c>
      <c r="X578" s="43">
        <v>0</v>
      </c>
      <c r="Y578" s="43">
        <v>32</v>
      </c>
      <c r="Z578" s="43">
        <v>0</v>
      </c>
      <c r="AA578" s="43">
        <v>0</v>
      </c>
      <c r="AB578" s="43">
        <v>3</v>
      </c>
      <c r="AC578" s="43">
        <v>2</v>
      </c>
      <c r="AD578" s="43">
        <v>1</v>
      </c>
      <c r="AE578" s="43">
        <v>2</v>
      </c>
      <c r="AF578" s="43">
        <v>0</v>
      </c>
      <c r="AG578" s="43">
        <v>0</v>
      </c>
      <c r="AH578" s="43">
        <v>1</v>
      </c>
      <c r="AI578" s="43">
        <v>0</v>
      </c>
      <c r="AJ578" s="43">
        <v>0</v>
      </c>
      <c r="AK578" s="43">
        <v>0</v>
      </c>
      <c r="AL578" s="43">
        <v>0</v>
      </c>
      <c r="AM578" s="43">
        <v>0</v>
      </c>
      <c r="AN578" s="43">
        <v>0</v>
      </c>
    </row>
    <row r="579" spans="1:40" x14ac:dyDescent="0.2">
      <c r="A579">
        <v>568</v>
      </c>
      <c r="B579" s="97">
        <v>0.39374999999999999</v>
      </c>
      <c r="C579">
        <f t="shared" ca="1" si="24"/>
        <v>1</v>
      </c>
      <c r="D579">
        <f t="shared" si="25"/>
        <v>252</v>
      </c>
      <c r="E579">
        <f>IF(appliances!$D$46="YES",light_sim_data!B579,0)</f>
        <v>0</v>
      </c>
      <c r="F579">
        <f t="shared" si="26"/>
        <v>252</v>
      </c>
      <c r="H579" s="43">
        <v>0</v>
      </c>
      <c r="I579" s="43">
        <v>180</v>
      </c>
      <c r="J579" s="43">
        <v>0</v>
      </c>
      <c r="K579" s="43">
        <v>0</v>
      </c>
      <c r="L579" s="43">
        <v>0</v>
      </c>
      <c r="M579" s="43">
        <v>16</v>
      </c>
      <c r="N579" s="43">
        <v>2</v>
      </c>
      <c r="O579" s="43">
        <v>1</v>
      </c>
      <c r="P579" s="43">
        <v>9</v>
      </c>
      <c r="Q579" s="43">
        <v>0</v>
      </c>
      <c r="R579" s="43">
        <v>0</v>
      </c>
      <c r="S579" s="43">
        <v>0</v>
      </c>
      <c r="T579" s="43">
        <v>0</v>
      </c>
      <c r="U579" s="43">
        <v>0</v>
      </c>
      <c r="V579" s="43">
        <v>3</v>
      </c>
      <c r="W579" s="43">
        <v>0</v>
      </c>
      <c r="X579" s="43">
        <v>0</v>
      </c>
      <c r="Y579" s="43">
        <v>32</v>
      </c>
      <c r="Z579" s="43">
        <v>0</v>
      </c>
      <c r="AA579" s="43">
        <v>0</v>
      </c>
      <c r="AB579" s="43">
        <v>3</v>
      </c>
      <c r="AC579" s="43">
        <v>2</v>
      </c>
      <c r="AD579" s="43">
        <v>1</v>
      </c>
      <c r="AE579" s="43">
        <v>2</v>
      </c>
      <c r="AF579" s="43">
        <v>0</v>
      </c>
      <c r="AG579" s="43">
        <v>0</v>
      </c>
      <c r="AH579" s="43">
        <v>1</v>
      </c>
      <c r="AI579" s="43">
        <v>0</v>
      </c>
      <c r="AJ579" s="43">
        <v>0</v>
      </c>
      <c r="AK579" s="43">
        <v>0</v>
      </c>
      <c r="AL579" s="43">
        <v>0</v>
      </c>
      <c r="AM579" s="43">
        <v>0</v>
      </c>
      <c r="AN579" s="43">
        <v>0</v>
      </c>
    </row>
    <row r="580" spans="1:40" x14ac:dyDescent="0.2">
      <c r="A580">
        <v>569</v>
      </c>
      <c r="B580" s="97">
        <v>0.39444444444444399</v>
      </c>
      <c r="C580">
        <f t="shared" ca="1" si="24"/>
        <v>1</v>
      </c>
      <c r="D580">
        <f t="shared" si="25"/>
        <v>252</v>
      </c>
      <c r="E580">
        <f>IF(appliances!$D$46="YES",light_sim_data!B580,0)</f>
        <v>0</v>
      </c>
      <c r="F580">
        <f t="shared" si="26"/>
        <v>252</v>
      </c>
      <c r="H580" s="43">
        <v>0</v>
      </c>
      <c r="I580" s="43">
        <v>180</v>
      </c>
      <c r="J580" s="43">
        <v>0</v>
      </c>
      <c r="K580" s="43">
        <v>0</v>
      </c>
      <c r="L580" s="43">
        <v>0</v>
      </c>
      <c r="M580" s="43">
        <v>16</v>
      </c>
      <c r="N580" s="43">
        <v>2</v>
      </c>
      <c r="O580" s="43">
        <v>1</v>
      </c>
      <c r="P580" s="43">
        <v>9</v>
      </c>
      <c r="Q580" s="43">
        <v>0</v>
      </c>
      <c r="R580" s="43">
        <v>0</v>
      </c>
      <c r="S580" s="43">
        <v>0</v>
      </c>
      <c r="T580" s="43">
        <v>0</v>
      </c>
      <c r="U580" s="43">
        <v>0</v>
      </c>
      <c r="V580" s="43">
        <v>3</v>
      </c>
      <c r="W580" s="43">
        <v>0</v>
      </c>
      <c r="X580" s="43">
        <v>0</v>
      </c>
      <c r="Y580" s="43">
        <v>32</v>
      </c>
      <c r="Z580" s="43">
        <v>0</v>
      </c>
      <c r="AA580" s="43">
        <v>0</v>
      </c>
      <c r="AB580" s="43">
        <v>3</v>
      </c>
      <c r="AC580" s="43">
        <v>2</v>
      </c>
      <c r="AD580" s="43">
        <v>1</v>
      </c>
      <c r="AE580" s="43">
        <v>2</v>
      </c>
      <c r="AF580" s="43">
        <v>0</v>
      </c>
      <c r="AG580" s="43">
        <v>0</v>
      </c>
      <c r="AH580" s="43">
        <v>1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</row>
    <row r="581" spans="1:40" x14ac:dyDescent="0.2">
      <c r="A581">
        <v>570</v>
      </c>
      <c r="B581" s="97">
        <v>0.39513888888888898</v>
      </c>
      <c r="C581">
        <f t="shared" ca="1" si="24"/>
        <v>1</v>
      </c>
      <c r="D581">
        <f t="shared" si="25"/>
        <v>252</v>
      </c>
      <c r="E581">
        <f>IF(appliances!$D$46="YES",light_sim_data!B581,0)</f>
        <v>0</v>
      </c>
      <c r="F581">
        <f t="shared" si="26"/>
        <v>252</v>
      </c>
      <c r="H581" s="43">
        <v>0</v>
      </c>
      <c r="I581" s="43">
        <v>180</v>
      </c>
      <c r="J581" s="43">
        <v>0</v>
      </c>
      <c r="K581" s="43">
        <v>0</v>
      </c>
      <c r="L581" s="43">
        <v>0</v>
      </c>
      <c r="M581" s="43">
        <v>16</v>
      </c>
      <c r="N581" s="43">
        <v>2</v>
      </c>
      <c r="O581" s="43">
        <v>1</v>
      </c>
      <c r="P581" s="43">
        <v>9</v>
      </c>
      <c r="Q581" s="43">
        <v>0</v>
      </c>
      <c r="R581" s="43">
        <v>0</v>
      </c>
      <c r="S581" s="43">
        <v>0</v>
      </c>
      <c r="T581" s="43">
        <v>0</v>
      </c>
      <c r="U581" s="43">
        <v>0</v>
      </c>
      <c r="V581" s="43">
        <v>3</v>
      </c>
      <c r="W581" s="43">
        <v>0</v>
      </c>
      <c r="X581" s="43">
        <v>0</v>
      </c>
      <c r="Y581" s="43">
        <v>32</v>
      </c>
      <c r="Z581" s="43">
        <v>0</v>
      </c>
      <c r="AA581" s="43">
        <v>0</v>
      </c>
      <c r="AB581" s="43">
        <v>3</v>
      </c>
      <c r="AC581" s="43">
        <v>2</v>
      </c>
      <c r="AD581" s="43">
        <v>1</v>
      </c>
      <c r="AE581" s="43">
        <v>2</v>
      </c>
      <c r="AF581" s="43">
        <v>0</v>
      </c>
      <c r="AG581" s="43">
        <v>0</v>
      </c>
      <c r="AH581" s="43">
        <v>1</v>
      </c>
      <c r="AI581" s="43">
        <v>0</v>
      </c>
      <c r="AJ581" s="43">
        <v>0</v>
      </c>
      <c r="AK581" s="43">
        <v>0</v>
      </c>
      <c r="AL581" s="43">
        <v>0</v>
      </c>
      <c r="AM581" s="43">
        <v>0</v>
      </c>
      <c r="AN581" s="43">
        <v>0</v>
      </c>
    </row>
    <row r="582" spans="1:40" x14ac:dyDescent="0.2">
      <c r="A582">
        <v>571</v>
      </c>
      <c r="B582" s="97">
        <v>0.39583333333333298</v>
      </c>
      <c r="C582">
        <f t="shared" ca="1" si="24"/>
        <v>1</v>
      </c>
      <c r="D582">
        <f t="shared" si="25"/>
        <v>252</v>
      </c>
      <c r="E582">
        <f>IF(appliances!$D$46="YES",light_sim_data!B582,0)</f>
        <v>0</v>
      </c>
      <c r="F582">
        <f t="shared" si="26"/>
        <v>252</v>
      </c>
      <c r="H582" s="43">
        <v>0</v>
      </c>
      <c r="I582" s="43">
        <v>180</v>
      </c>
      <c r="J582" s="43">
        <v>0</v>
      </c>
      <c r="K582" s="43">
        <v>0</v>
      </c>
      <c r="L582" s="43">
        <v>0</v>
      </c>
      <c r="M582" s="43">
        <v>16</v>
      </c>
      <c r="N582" s="43">
        <v>2</v>
      </c>
      <c r="O582" s="43">
        <v>1</v>
      </c>
      <c r="P582" s="43">
        <v>9</v>
      </c>
      <c r="Q582" s="43">
        <v>0</v>
      </c>
      <c r="R582" s="43">
        <v>0</v>
      </c>
      <c r="S582" s="43">
        <v>0</v>
      </c>
      <c r="T582" s="43">
        <v>0</v>
      </c>
      <c r="U582" s="43">
        <v>0</v>
      </c>
      <c r="V582" s="43">
        <v>3</v>
      </c>
      <c r="W582" s="43">
        <v>0</v>
      </c>
      <c r="X582" s="43">
        <v>0</v>
      </c>
      <c r="Y582" s="43">
        <v>32</v>
      </c>
      <c r="Z582" s="43">
        <v>0</v>
      </c>
      <c r="AA582" s="43">
        <v>0</v>
      </c>
      <c r="AB582" s="43">
        <v>3</v>
      </c>
      <c r="AC582" s="43">
        <v>2</v>
      </c>
      <c r="AD582" s="43">
        <v>1</v>
      </c>
      <c r="AE582" s="43">
        <v>2</v>
      </c>
      <c r="AF582" s="43">
        <v>0</v>
      </c>
      <c r="AG582" s="43">
        <v>0</v>
      </c>
      <c r="AH582" s="43">
        <v>1</v>
      </c>
      <c r="AI582" s="43">
        <v>0</v>
      </c>
      <c r="AJ582" s="43">
        <v>0</v>
      </c>
      <c r="AK582" s="43">
        <v>0</v>
      </c>
      <c r="AL582" s="43">
        <v>0</v>
      </c>
      <c r="AM582" s="43">
        <v>0</v>
      </c>
      <c r="AN582" s="43">
        <v>0</v>
      </c>
    </row>
    <row r="583" spans="1:40" x14ac:dyDescent="0.2">
      <c r="A583">
        <v>572</v>
      </c>
      <c r="B583" s="97">
        <v>0.39652777777777798</v>
      </c>
      <c r="C583">
        <f t="shared" ca="1" si="24"/>
        <v>1</v>
      </c>
      <c r="D583">
        <f t="shared" si="25"/>
        <v>252</v>
      </c>
      <c r="E583">
        <f>IF(appliances!$D$46="YES",light_sim_data!B583,0)</f>
        <v>0</v>
      </c>
      <c r="F583">
        <f t="shared" si="26"/>
        <v>252</v>
      </c>
      <c r="H583" s="43">
        <v>0</v>
      </c>
      <c r="I583" s="43">
        <v>180</v>
      </c>
      <c r="J583" s="43">
        <v>0</v>
      </c>
      <c r="K583" s="43">
        <v>0</v>
      </c>
      <c r="L583" s="43">
        <v>0</v>
      </c>
      <c r="M583" s="43">
        <v>16</v>
      </c>
      <c r="N583" s="43">
        <v>2</v>
      </c>
      <c r="O583" s="43">
        <v>1</v>
      </c>
      <c r="P583" s="43">
        <v>9</v>
      </c>
      <c r="Q583" s="43">
        <v>0</v>
      </c>
      <c r="R583" s="43">
        <v>0</v>
      </c>
      <c r="S583" s="43">
        <v>0</v>
      </c>
      <c r="T583" s="43">
        <v>0</v>
      </c>
      <c r="U583" s="43">
        <v>0</v>
      </c>
      <c r="V583" s="43">
        <v>3</v>
      </c>
      <c r="W583" s="43">
        <v>0</v>
      </c>
      <c r="X583" s="43">
        <v>0</v>
      </c>
      <c r="Y583" s="43">
        <v>32</v>
      </c>
      <c r="Z583" s="43">
        <v>0</v>
      </c>
      <c r="AA583" s="43">
        <v>0</v>
      </c>
      <c r="AB583" s="43">
        <v>3</v>
      </c>
      <c r="AC583" s="43">
        <v>2</v>
      </c>
      <c r="AD583" s="43">
        <v>1</v>
      </c>
      <c r="AE583" s="43">
        <v>2</v>
      </c>
      <c r="AF583" s="43">
        <v>0</v>
      </c>
      <c r="AG583" s="43">
        <v>0</v>
      </c>
      <c r="AH583" s="43">
        <v>1</v>
      </c>
      <c r="AI583" s="43">
        <v>0</v>
      </c>
      <c r="AJ583" s="43">
        <v>0</v>
      </c>
      <c r="AK583" s="43">
        <v>0</v>
      </c>
      <c r="AL583" s="43">
        <v>0</v>
      </c>
      <c r="AM583" s="43">
        <v>0</v>
      </c>
      <c r="AN583" s="43">
        <v>0</v>
      </c>
    </row>
    <row r="584" spans="1:40" x14ac:dyDescent="0.2">
      <c r="A584">
        <v>573</v>
      </c>
      <c r="B584" s="97">
        <v>0.39722222222222198</v>
      </c>
      <c r="C584">
        <f t="shared" ca="1" si="24"/>
        <v>1</v>
      </c>
      <c r="D584">
        <f t="shared" si="25"/>
        <v>252</v>
      </c>
      <c r="E584">
        <f>IF(appliances!$D$46="YES",light_sim_data!B584,0)</f>
        <v>0</v>
      </c>
      <c r="F584">
        <f t="shared" si="26"/>
        <v>252</v>
      </c>
      <c r="H584" s="43">
        <v>0</v>
      </c>
      <c r="I584" s="43">
        <v>180</v>
      </c>
      <c r="J584" s="43">
        <v>0</v>
      </c>
      <c r="K584" s="43">
        <v>0</v>
      </c>
      <c r="L584" s="43">
        <v>0</v>
      </c>
      <c r="M584" s="43">
        <v>16</v>
      </c>
      <c r="N584" s="43">
        <v>2</v>
      </c>
      <c r="O584" s="43">
        <v>1</v>
      </c>
      <c r="P584" s="43">
        <v>9</v>
      </c>
      <c r="Q584" s="43">
        <v>0</v>
      </c>
      <c r="R584" s="43">
        <v>0</v>
      </c>
      <c r="S584" s="43">
        <v>0</v>
      </c>
      <c r="T584" s="43">
        <v>0</v>
      </c>
      <c r="U584" s="43">
        <v>0</v>
      </c>
      <c r="V584" s="43">
        <v>3</v>
      </c>
      <c r="W584" s="43">
        <v>0</v>
      </c>
      <c r="X584" s="43">
        <v>0</v>
      </c>
      <c r="Y584" s="43">
        <v>32</v>
      </c>
      <c r="Z584" s="43">
        <v>0</v>
      </c>
      <c r="AA584" s="43">
        <v>0</v>
      </c>
      <c r="AB584" s="43">
        <v>3</v>
      </c>
      <c r="AC584" s="43">
        <v>2</v>
      </c>
      <c r="AD584" s="43">
        <v>1</v>
      </c>
      <c r="AE584" s="43">
        <v>2</v>
      </c>
      <c r="AF584" s="43">
        <v>0</v>
      </c>
      <c r="AG584" s="43">
        <v>0</v>
      </c>
      <c r="AH584" s="43">
        <v>1</v>
      </c>
      <c r="AI584" s="43">
        <v>0</v>
      </c>
      <c r="AJ584" s="43">
        <v>0</v>
      </c>
      <c r="AK584" s="43">
        <v>0</v>
      </c>
      <c r="AL584" s="43">
        <v>0</v>
      </c>
      <c r="AM584" s="43">
        <v>0</v>
      </c>
      <c r="AN584" s="43">
        <v>0</v>
      </c>
    </row>
    <row r="585" spans="1:40" x14ac:dyDescent="0.2">
      <c r="A585">
        <v>574</v>
      </c>
      <c r="B585" s="97">
        <v>0.39791666666666697</v>
      </c>
      <c r="C585">
        <f t="shared" ca="1" si="24"/>
        <v>1</v>
      </c>
      <c r="D585">
        <f t="shared" si="25"/>
        <v>252</v>
      </c>
      <c r="E585">
        <f>IF(appliances!$D$46="YES",light_sim_data!B585,0)</f>
        <v>0</v>
      </c>
      <c r="F585">
        <f t="shared" si="26"/>
        <v>252</v>
      </c>
      <c r="H585" s="43">
        <v>0</v>
      </c>
      <c r="I585" s="43">
        <v>180</v>
      </c>
      <c r="J585" s="43">
        <v>0</v>
      </c>
      <c r="K585" s="43">
        <v>0</v>
      </c>
      <c r="L585" s="43">
        <v>0</v>
      </c>
      <c r="M585" s="43">
        <v>16</v>
      </c>
      <c r="N585" s="43">
        <v>2</v>
      </c>
      <c r="O585" s="43">
        <v>1</v>
      </c>
      <c r="P585" s="43">
        <v>9</v>
      </c>
      <c r="Q585" s="43">
        <v>0</v>
      </c>
      <c r="R585" s="43">
        <v>0</v>
      </c>
      <c r="S585" s="43">
        <v>0</v>
      </c>
      <c r="T585" s="43">
        <v>0</v>
      </c>
      <c r="U585" s="43">
        <v>0</v>
      </c>
      <c r="V585" s="43">
        <v>3</v>
      </c>
      <c r="W585" s="43">
        <v>0</v>
      </c>
      <c r="X585" s="43">
        <v>0</v>
      </c>
      <c r="Y585" s="43">
        <v>32</v>
      </c>
      <c r="Z585" s="43">
        <v>0</v>
      </c>
      <c r="AA585" s="43">
        <v>0</v>
      </c>
      <c r="AB585" s="43">
        <v>3</v>
      </c>
      <c r="AC585" s="43">
        <v>2</v>
      </c>
      <c r="AD585" s="43">
        <v>1</v>
      </c>
      <c r="AE585" s="43">
        <v>2</v>
      </c>
      <c r="AF585" s="43">
        <v>0</v>
      </c>
      <c r="AG585" s="43">
        <v>0</v>
      </c>
      <c r="AH585" s="43">
        <v>1</v>
      </c>
      <c r="AI585" s="43">
        <v>0</v>
      </c>
      <c r="AJ585" s="43">
        <v>0</v>
      </c>
      <c r="AK585" s="43">
        <v>0</v>
      </c>
      <c r="AL585" s="43">
        <v>0</v>
      </c>
      <c r="AM585" s="43">
        <v>0</v>
      </c>
      <c r="AN585" s="43">
        <v>0</v>
      </c>
    </row>
    <row r="586" spans="1:40" x14ac:dyDescent="0.2">
      <c r="A586">
        <v>575</v>
      </c>
      <c r="B586" s="97">
        <v>0.39861111111111103</v>
      </c>
      <c r="C586">
        <f t="shared" ca="1" si="24"/>
        <v>1</v>
      </c>
      <c r="D586">
        <f t="shared" si="25"/>
        <v>72</v>
      </c>
      <c r="E586">
        <f>IF(appliances!$D$46="YES",light_sim_data!B586,0)</f>
        <v>0</v>
      </c>
      <c r="F586">
        <f t="shared" si="26"/>
        <v>72</v>
      </c>
      <c r="H586" s="43">
        <v>0</v>
      </c>
      <c r="I586" s="43">
        <v>0</v>
      </c>
      <c r="J586" s="43">
        <v>0</v>
      </c>
      <c r="K586" s="43">
        <v>0</v>
      </c>
      <c r="L586" s="43">
        <v>0</v>
      </c>
      <c r="M586" s="43">
        <v>16</v>
      </c>
      <c r="N586" s="43">
        <v>2</v>
      </c>
      <c r="O586" s="43">
        <v>1</v>
      </c>
      <c r="P586" s="43">
        <v>9</v>
      </c>
      <c r="Q586" s="43">
        <v>0</v>
      </c>
      <c r="R586" s="43">
        <v>0</v>
      </c>
      <c r="S586" s="43">
        <v>0</v>
      </c>
      <c r="T586" s="43">
        <v>0</v>
      </c>
      <c r="U586" s="43">
        <v>0</v>
      </c>
      <c r="V586" s="43">
        <v>3</v>
      </c>
      <c r="W586" s="43">
        <v>0</v>
      </c>
      <c r="X586" s="43">
        <v>0</v>
      </c>
      <c r="Y586" s="43">
        <v>32</v>
      </c>
      <c r="Z586" s="43">
        <v>0</v>
      </c>
      <c r="AA586" s="43">
        <v>0</v>
      </c>
      <c r="AB586" s="43">
        <v>3</v>
      </c>
      <c r="AC586" s="43">
        <v>2</v>
      </c>
      <c r="AD586" s="43">
        <v>1</v>
      </c>
      <c r="AE586" s="43">
        <v>2</v>
      </c>
      <c r="AF586" s="43">
        <v>0</v>
      </c>
      <c r="AG586" s="43">
        <v>0</v>
      </c>
      <c r="AH586" s="43">
        <v>1</v>
      </c>
      <c r="AI586" s="43">
        <v>0</v>
      </c>
      <c r="AJ586" s="43">
        <v>0</v>
      </c>
      <c r="AK586" s="43">
        <v>0</v>
      </c>
      <c r="AL586" s="43">
        <v>0</v>
      </c>
      <c r="AM586" s="43">
        <v>0</v>
      </c>
      <c r="AN586" s="43">
        <v>0</v>
      </c>
    </row>
    <row r="587" spans="1:40" x14ac:dyDescent="0.2">
      <c r="A587">
        <v>576</v>
      </c>
      <c r="B587" s="97">
        <v>0.39930555555555602</v>
      </c>
      <c r="C587">
        <f t="shared" ca="1" si="24"/>
        <v>1</v>
      </c>
      <c r="D587">
        <f t="shared" si="25"/>
        <v>72</v>
      </c>
      <c r="E587">
        <f>IF(appliances!$D$46="YES",light_sim_data!B587,0)</f>
        <v>0</v>
      </c>
      <c r="F587">
        <f t="shared" si="26"/>
        <v>72</v>
      </c>
      <c r="H587" s="43">
        <v>0</v>
      </c>
      <c r="I587" s="43">
        <v>0</v>
      </c>
      <c r="J587" s="43">
        <v>0</v>
      </c>
      <c r="K587" s="43">
        <v>0</v>
      </c>
      <c r="L587" s="43">
        <v>0</v>
      </c>
      <c r="M587" s="43">
        <v>16</v>
      </c>
      <c r="N587" s="43">
        <v>2</v>
      </c>
      <c r="O587" s="43">
        <v>1</v>
      </c>
      <c r="P587" s="43">
        <v>9</v>
      </c>
      <c r="Q587" s="43">
        <v>0</v>
      </c>
      <c r="R587" s="43">
        <v>0</v>
      </c>
      <c r="S587" s="43">
        <v>0</v>
      </c>
      <c r="T587" s="43">
        <v>0</v>
      </c>
      <c r="U587" s="43">
        <v>0</v>
      </c>
      <c r="V587" s="43">
        <v>3</v>
      </c>
      <c r="W587" s="43">
        <v>0</v>
      </c>
      <c r="X587" s="43">
        <v>0</v>
      </c>
      <c r="Y587" s="43">
        <v>32</v>
      </c>
      <c r="Z587" s="43">
        <v>0</v>
      </c>
      <c r="AA587" s="43">
        <v>0</v>
      </c>
      <c r="AB587" s="43">
        <v>3</v>
      </c>
      <c r="AC587" s="43">
        <v>2</v>
      </c>
      <c r="AD587" s="43">
        <v>1</v>
      </c>
      <c r="AE587" s="43">
        <v>2</v>
      </c>
      <c r="AF587" s="43">
        <v>0</v>
      </c>
      <c r="AG587" s="43">
        <v>0</v>
      </c>
      <c r="AH587" s="43">
        <v>1</v>
      </c>
      <c r="AI587" s="43">
        <v>0</v>
      </c>
      <c r="AJ587" s="43">
        <v>0</v>
      </c>
      <c r="AK587" s="43">
        <v>0</v>
      </c>
      <c r="AL587" s="43">
        <v>0</v>
      </c>
      <c r="AM587" s="43">
        <v>0</v>
      </c>
      <c r="AN587" s="43">
        <v>0</v>
      </c>
    </row>
    <row r="588" spans="1:40" x14ac:dyDescent="0.2">
      <c r="A588">
        <v>577</v>
      </c>
      <c r="B588" s="97">
        <v>0.4</v>
      </c>
      <c r="C588">
        <f t="shared" ca="1" si="24"/>
        <v>1</v>
      </c>
      <c r="D588">
        <f t="shared" si="25"/>
        <v>72</v>
      </c>
      <c r="E588">
        <f>IF(appliances!$D$46="YES",light_sim_data!B588,0)</f>
        <v>0</v>
      </c>
      <c r="F588">
        <f t="shared" si="26"/>
        <v>72</v>
      </c>
      <c r="H588" s="43">
        <v>0</v>
      </c>
      <c r="I588" s="43">
        <v>0</v>
      </c>
      <c r="J588" s="43">
        <v>0</v>
      </c>
      <c r="K588" s="43">
        <v>0</v>
      </c>
      <c r="L588" s="43">
        <v>0</v>
      </c>
      <c r="M588" s="43">
        <v>16</v>
      </c>
      <c r="N588" s="43">
        <v>2</v>
      </c>
      <c r="O588" s="43">
        <v>1</v>
      </c>
      <c r="P588" s="43">
        <v>9</v>
      </c>
      <c r="Q588" s="43">
        <v>0</v>
      </c>
      <c r="R588" s="43">
        <v>0</v>
      </c>
      <c r="S588" s="43">
        <v>0</v>
      </c>
      <c r="T588" s="43">
        <v>0</v>
      </c>
      <c r="U588" s="43">
        <v>0</v>
      </c>
      <c r="V588" s="43">
        <v>3</v>
      </c>
      <c r="W588" s="43">
        <v>0</v>
      </c>
      <c r="X588" s="43">
        <v>0</v>
      </c>
      <c r="Y588" s="43">
        <v>32</v>
      </c>
      <c r="Z588" s="43">
        <v>0</v>
      </c>
      <c r="AA588" s="43">
        <v>0</v>
      </c>
      <c r="AB588" s="43">
        <v>3</v>
      </c>
      <c r="AC588" s="43">
        <v>2</v>
      </c>
      <c r="AD588" s="43">
        <v>1</v>
      </c>
      <c r="AE588" s="43">
        <v>2</v>
      </c>
      <c r="AF588" s="43">
        <v>0</v>
      </c>
      <c r="AG588" s="43">
        <v>0</v>
      </c>
      <c r="AH588" s="43">
        <v>1</v>
      </c>
      <c r="AI588" s="43">
        <v>0</v>
      </c>
      <c r="AJ588" s="43">
        <v>0</v>
      </c>
      <c r="AK588" s="43">
        <v>0</v>
      </c>
      <c r="AL588" s="43">
        <v>0</v>
      </c>
      <c r="AM588" s="43">
        <v>0</v>
      </c>
      <c r="AN588" s="43">
        <v>0</v>
      </c>
    </row>
    <row r="589" spans="1:40" x14ac:dyDescent="0.2">
      <c r="A589">
        <v>578</v>
      </c>
      <c r="B589" s="97">
        <v>0.40069444444444402</v>
      </c>
      <c r="C589">
        <f t="shared" ref="C589:C652" ca="1" si="27">INDIRECT("occ_sim_data!C"&amp;(ROUNDDOWN((A589-1)/10,0)+11))</f>
        <v>1</v>
      </c>
      <c r="D589">
        <f t="shared" ref="D589:D652" si="28">E589+F589</f>
        <v>72</v>
      </c>
      <c r="E589">
        <f>IF(appliances!$D$46="YES",light_sim_data!B589,0)</f>
        <v>0</v>
      </c>
      <c r="F589">
        <f t="shared" ref="F589:F652" si="29">SUM(H589:AN589)</f>
        <v>72</v>
      </c>
      <c r="H589" s="43">
        <v>0</v>
      </c>
      <c r="I589" s="43">
        <v>0</v>
      </c>
      <c r="J589" s="43">
        <v>0</v>
      </c>
      <c r="K589" s="43">
        <v>0</v>
      </c>
      <c r="L589" s="43">
        <v>0</v>
      </c>
      <c r="M589" s="43">
        <v>16</v>
      </c>
      <c r="N589" s="43">
        <v>2</v>
      </c>
      <c r="O589" s="43">
        <v>1</v>
      </c>
      <c r="P589" s="43">
        <v>9</v>
      </c>
      <c r="Q589" s="43">
        <v>0</v>
      </c>
      <c r="R589" s="43">
        <v>0</v>
      </c>
      <c r="S589" s="43">
        <v>0</v>
      </c>
      <c r="T589" s="43">
        <v>0</v>
      </c>
      <c r="U589" s="43">
        <v>0</v>
      </c>
      <c r="V589" s="43">
        <v>3</v>
      </c>
      <c r="W589" s="43">
        <v>0</v>
      </c>
      <c r="X589" s="43">
        <v>0</v>
      </c>
      <c r="Y589" s="43">
        <v>32</v>
      </c>
      <c r="Z589" s="43">
        <v>0</v>
      </c>
      <c r="AA589" s="43">
        <v>0</v>
      </c>
      <c r="AB589" s="43">
        <v>3</v>
      </c>
      <c r="AC589" s="43">
        <v>2</v>
      </c>
      <c r="AD589" s="43">
        <v>1</v>
      </c>
      <c r="AE589" s="43">
        <v>2</v>
      </c>
      <c r="AF589" s="43">
        <v>0</v>
      </c>
      <c r="AG589" s="43">
        <v>0</v>
      </c>
      <c r="AH589" s="43">
        <v>1</v>
      </c>
      <c r="AI589" s="43">
        <v>0</v>
      </c>
      <c r="AJ589" s="43">
        <v>0</v>
      </c>
      <c r="AK589" s="43">
        <v>0</v>
      </c>
      <c r="AL589" s="43">
        <v>0</v>
      </c>
      <c r="AM589" s="43">
        <v>0</v>
      </c>
      <c r="AN589" s="43">
        <v>0</v>
      </c>
    </row>
    <row r="590" spans="1:40" x14ac:dyDescent="0.2">
      <c r="A590">
        <v>579</v>
      </c>
      <c r="B590" s="97">
        <v>0.40138888888888902</v>
      </c>
      <c r="C590">
        <f t="shared" ca="1" si="27"/>
        <v>1</v>
      </c>
      <c r="D590">
        <f t="shared" si="28"/>
        <v>72</v>
      </c>
      <c r="E590">
        <f>IF(appliances!$D$46="YES",light_sim_data!B590,0)</f>
        <v>0</v>
      </c>
      <c r="F590">
        <f t="shared" si="29"/>
        <v>72</v>
      </c>
      <c r="H590" s="43">
        <v>0</v>
      </c>
      <c r="I590" s="43">
        <v>0</v>
      </c>
      <c r="J590" s="43">
        <v>0</v>
      </c>
      <c r="K590" s="43">
        <v>0</v>
      </c>
      <c r="L590" s="43">
        <v>0</v>
      </c>
      <c r="M590" s="43">
        <v>16</v>
      </c>
      <c r="N590" s="43">
        <v>2</v>
      </c>
      <c r="O590" s="43">
        <v>1</v>
      </c>
      <c r="P590" s="43">
        <v>9</v>
      </c>
      <c r="Q590" s="43">
        <v>0</v>
      </c>
      <c r="R590" s="43">
        <v>0</v>
      </c>
      <c r="S590" s="43">
        <v>0</v>
      </c>
      <c r="T590" s="43">
        <v>0</v>
      </c>
      <c r="U590" s="43">
        <v>0</v>
      </c>
      <c r="V590" s="43">
        <v>3</v>
      </c>
      <c r="W590" s="43">
        <v>0</v>
      </c>
      <c r="X590" s="43">
        <v>0</v>
      </c>
      <c r="Y590" s="43">
        <v>32</v>
      </c>
      <c r="Z590" s="43">
        <v>0</v>
      </c>
      <c r="AA590" s="43">
        <v>0</v>
      </c>
      <c r="AB590" s="43">
        <v>3</v>
      </c>
      <c r="AC590" s="43">
        <v>2</v>
      </c>
      <c r="AD590" s="43">
        <v>1</v>
      </c>
      <c r="AE590" s="43">
        <v>2</v>
      </c>
      <c r="AF590" s="43">
        <v>0</v>
      </c>
      <c r="AG590" s="43">
        <v>0</v>
      </c>
      <c r="AH590" s="43">
        <v>1</v>
      </c>
      <c r="AI590" s="43">
        <v>0</v>
      </c>
      <c r="AJ590" s="43">
        <v>0</v>
      </c>
      <c r="AK590" s="43">
        <v>0</v>
      </c>
      <c r="AL590" s="43">
        <v>0</v>
      </c>
      <c r="AM590" s="43">
        <v>0</v>
      </c>
      <c r="AN590" s="43">
        <v>0</v>
      </c>
    </row>
    <row r="591" spans="1:40" x14ac:dyDescent="0.2">
      <c r="A591">
        <v>580</v>
      </c>
      <c r="B591" s="97">
        <v>0.40208333333333302</v>
      </c>
      <c r="C591">
        <f t="shared" ca="1" si="27"/>
        <v>1</v>
      </c>
      <c r="D591">
        <f t="shared" si="28"/>
        <v>72</v>
      </c>
      <c r="E591">
        <f>IF(appliances!$D$46="YES",light_sim_data!B591,0)</f>
        <v>0</v>
      </c>
      <c r="F591">
        <f t="shared" si="29"/>
        <v>72</v>
      </c>
      <c r="H591" s="43">
        <v>0</v>
      </c>
      <c r="I591" s="43">
        <v>0</v>
      </c>
      <c r="J591" s="43">
        <v>0</v>
      </c>
      <c r="K591" s="43">
        <v>0</v>
      </c>
      <c r="L591" s="43">
        <v>0</v>
      </c>
      <c r="M591" s="43">
        <v>16</v>
      </c>
      <c r="N591" s="43">
        <v>2</v>
      </c>
      <c r="O591" s="43">
        <v>1</v>
      </c>
      <c r="P591" s="43">
        <v>9</v>
      </c>
      <c r="Q591" s="43">
        <v>0</v>
      </c>
      <c r="R591" s="43">
        <v>0</v>
      </c>
      <c r="S591" s="43">
        <v>0</v>
      </c>
      <c r="T591" s="43">
        <v>0</v>
      </c>
      <c r="U591" s="43">
        <v>0</v>
      </c>
      <c r="V591" s="43">
        <v>3</v>
      </c>
      <c r="W591" s="43">
        <v>0</v>
      </c>
      <c r="X591" s="43">
        <v>0</v>
      </c>
      <c r="Y591" s="43">
        <v>32</v>
      </c>
      <c r="Z591" s="43">
        <v>0</v>
      </c>
      <c r="AA591" s="43">
        <v>0</v>
      </c>
      <c r="AB591" s="43">
        <v>3</v>
      </c>
      <c r="AC591" s="43">
        <v>2</v>
      </c>
      <c r="AD591" s="43">
        <v>1</v>
      </c>
      <c r="AE591" s="43">
        <v>2</v>
      </c>
      <c r="AF591" s="43">
        <v>0</v>
      </c>
      <c r="AG591" s="43">
        <v>0</v>
      </c>
      <c r="AH591" s="43">
        <v>1</v>
      </c>
      <c r="AI591" s="43">
        <v>0</v>
      </c>
      <c r="AJ591" s="43">
        <v>0</v>
      </c>
      <c r="AK591" s="43">
        <v>0</v>
      </c>
      <c r="AL591" s="43">
        <v>0</v>
      </c>
      <c r="AM591" s="43">
        <v>0</v>
      </c>
      <c r="AN591" s="43">
        <v>0</v>
      </c>
    </row>
    <row r="592" spans="1:40" x14ac:dyDescent="0.2">
      <c r="A592">
        <v>581</v>
      </c>
      <c r="B592" s="97">
        <v>0.40277777777777801</v>
      </c>
      <c r="C592">
        <f t="shared" ca="1" si="27"/>
        <v>1</v>
      </c>
      <c r="D592">
        <f t="shared" si="28"/>
        <v>72</v>
      </c>
      <c r="E592">
        <f>IF(appliances!$D$46="YES",light_sim_data!B592,0)</f>
        <v>0</v>
      </c>
      <c r="F592">
        <f t="shared" si="29"/>
        <v>72</v>
      </c>
      <c r="H592" s="43">
        <v>0</v>
      </c>
      <c r="I592" s="43">
        <v>0</v>
      </c>
      <c r="J592" s="43">
        <v>0</v>
      </c>
      <c r="K592" s="43">
        <v>0</v>
      </c>
      <c r="L592" s="43">
        <v>0</v>
      </c>
      <c r="M592" s="43">
        <v>16</v>
      </c>
      <c r="N592" s="43">
        <v>2</v>
      </c>
      <c r="O592" s="43">
        <v>1</v>
      </c>
      <c r="P592" s="43">
        <v>9</v>
      </c>
      <c r="Q592" s="43">
        <v>0</v>
      </c>
      <c r="R592" s="43">
        <v>0</v>
      </c>
      <c r="S592" s="43">
        <v>0</v>
      </c>
      <c r="T592" s="43">
        <v>0</v>
      </c>
      <c r="U592" s="43">
        <v>0</v>
      </c>
      <c r="V592" s="43">
        <v>3</v>
      </c>
      <c r="W592" s="43">
        <v>0</v>
      </c>
      <c r="X592" s="43">
        <v>0</v>
      </c>
      <c r="Y592" s="43">
        <v>32</v>
      </c>
      <c r="Z592" s="43">
        <v>0</v>
      </c>
      <c r="AA592" s="43">
        <v>0</v>
      </c>
      <c r="AB592" s="43">
        <v>3</v>
      </c>
      <c r="AC592" s="43">
        <v>2</v>
      </c>
      <c r="AD592" s="43">
        <v>1</v>
      </c>
      <c r="AE592" s="43">
        <v>2</v>
      </c>
      <c r="AF592" s="43">
        <v>0</v>
      </c>
      <c r="AG592" s="43">
        <v>0</v>
      </c>
      <c r="AH592" s="43">
        <v>1</v>
      </c>
      <c r="AI592" s="43">
        <v>0</v>
      </c>
      <c r="AJ592" s="43">
        <v>0</v>
      </c>
      <c r="AK592" s="43">
        <v>0</v>
      </c>
      <c r="AL592" s="43">
        <v>0</v>
      </c>
      <c r="AM592" s="43">
        <v>0</v>
      </c>
      <c r="AN592" s="43">
        <v>0</v>
      </c>
    </row>
    <row r="593" spans="1:40" x14ac:dyDescent="0.2">
      <c r="A593">
        <v>582</v>
      </c>
      <c r="B593" s="97">
        <v>0.40347222222222201</v>
      </c>
      <c r="C593">
        <f t="shared" ca="1" si="27"/>
        <v>1</v>
      </c>
      <c r="D593">
        <f t="shared" si="28"/>
        <v>72</v>
      </c>
      <c r="E593">
        <f>IF(appliances!$D$46="YES",light_sim_data!B593,0)</f>
        <v>0</v>
      </c>
      <c r="F593">
        <f t="shared" si="29"/>
        <v>72</v>
      </c>
      <c r="H593" s="43">
        <v>0</v>
      </c>
      <c r="I593" s="43">
        <v>0</v>
      </c>
      <c r="J593" s="43">
        <v>0</v>
      </c>
      <c r="K593" s="43">
        <v>0</v>
      </c>
      <c r="L593" s="43">
        <v>0</v>
      </c>
      <c r="M593" s="43">
        <v>16</v>
      </c>
      <c r="N593" s="43">
        <v>2</v>
      </c>
      <c r="O593" s="43">
        <v>1</v>
      </c>
      <c r="P593" s="43">
        <v>9</v>
      </c>
      <c r="Q593" s="43">
        <v>0</v>
      </c>
      <c r="R593" s="43">
        <v>0</v>
      </c>
      <c r="S593" s="43">
        <v>0</v>
      </c>
      <c r="T593" s="43">
        <v>0</v>
      </c>
      <c r="U593" s="43">
        <v>0</v>
      </c>
      <c r="V593" s="43">
        <v>3</v>
      </c>
      <c r="W593" s="43">
        <v>0</v>
      </c>
      <c r="X593" s="43">
        <v>0</v>
      </c>
      <c r="Y593" s="43">
        <v>32</v>
      </c>
      <c r="Z593" s="43">
        <v>0</v>
      </c>
      <c r="AA593" s="43">
        <v>0</v>
      </c>
      <c r="AB593" s="43">
        <v>3</v>
      </c>
      <c r="AC593" s="43">
        <v>2</v>
      </c>
      <c r="AD593" s="43">
        <v>1</v>
      </c>
      <c r="AE593" s="43">
        <v>2</v>
      </c>
      <c r="AF593" s="43">
        <v>0</v>
      </c>
      <c r="AG593" s="43">
        <v>0</v>
      </c>
      <c r="AH593" s="43">
        <v>1</v>
      </c>
      <c r="AI593" s="43">
        <v>0</v>
      </c>
      <c r="AJ593" s="43">
        <v>0</v>
      </c>
      <c r="AK593" s="43">
        <v>0</v>
      </c>
      <c r="AL593" s="43">
        <v>0</v>
      </c>
      <c r="AM593" s="43">
        <v>0</v>
      </c>
      <c r="AN593" s="43">
        <v>0</v>
      </c>
    </row>
    <row r="594" spans="1:40" x14ac:dyDescent="0.2">
      <c r="A594">
        <v>583</v>
      </c>
      <c r="B594" s="97">
        <v>0.40416666666666701</v>
      </c>
      <c r="C594">
        <f t="shared" ca="1" si="27"/>
        <v>1</v>
      </c>
      <c r="D594">
        <f t="shared" si="28"/>
        <v>72</v>
      </c>
      <c r="E594">
        <f>IF(appliances!$D$46="YES",light_sim_data!B594,0)</f>
        <v>0</v>
      </c>
      <c r="F594">
        <f t="shared" si="29"/>
        <v>72</v>
      </c>
      <c r="H594" s="43">
        <v>0</v>
      </c>
      <c r="I594" s="43">
        <v>0</v>
      </c>
      <c r="J594" s="43">
        <v>0</v>
      </c>
      <c r="K594" s="43">
        <v>0</v>
      </c>
      <c r="L594" s="43">
        <v>0</v>
      </c>
      <c r="M594" s="43">
        <v>16</v>
      </c>
      <c r="N594" s="43">
        <v>2</v>
      </c>
      <c r="O594" s="43">
        <v>1</v>
      </c>
      <c r="P594" s="43">
        <v>9</v>
      </c>
      <c r="Q594" s="43">
        <v>0</v>
      </c>
      <c r="R594" s="43">
        <v>0</v>
      </c>
      <c r="S594" s="43">
        <v>0</v>
      </c>
      <c r="T594" s="43">
        <v>0</v>
      </c>
      <c r="U594" s="43">
        <v>0</v>
      </c>
      <c r="V594" s="43">
        <v>3</v>
      </c>
      <c r="W594" s="43">
        <v>0</v>
      </c>
      <c r="X594" s="43">
        <v>0</v>
      </c>
      <c r="Y594" s="43">
        <v>32</v>
      </c>
      <c r="Z594" s="43">
        <v>0</v>
      </c>
      <c r="AA594" s="43">
        <v>0</v>
      </c>
      <c r="AB594" s="43">
        <v>3</v>
      </c>
      <c r="AC594" s="43">
        <v>2</v>
      </c>
      <c r="AD594" s="43">
        <v>1</v>
      </c>
      <c r="AE594" s="43">
        <v>2</v>
      </c>
      <c r="AF594" s="43">
        <v>0</v>
      </c>
      <c r="AG594" s="43">
        <v>0</v>
      </c>
      <c r="AH594" s="43">
        <v>1</v>
      </c>
      <c r="AI594" s="43">
        <v>0</v>
      </c>
      <c r="AJ594" s="43">
        <v>0</v>
      </c>
      <c r="AK594" s="43">
        <v>0</v>
      </c>
      <c r="AL594" s="43">
        <v>0</v>
      </c>
      <c r="AM594" s="43">
        <v>0</v>
      </c>
      <c r="AN594" s="43">
        <v>0</v>
      </c>
    </row>
    <row r="595" spans="1:40" x14ac:dyDescent="0.2">
      <c r="A595">
        <v>584</v>
      </c>
      <c r="B595" s="97">
        <v>0.40486111111111101</v>
      </c>
      <c r="C595">
        <f t="shared" ca="1" si="27"/>
        <v>1</v>
      </c>
      <c r="D595">
        <f t="shared" si="28"/>
        <v>72</v>
      </c>
      <c r="E595">
        <f>IF(appliances!$D$46="YES",light_sim_data!B595,0)</f>
        <v>0</v>
      </c>
      <c r="F595">
        <f t="shared" si="29"/>
        <v>72</v>
      </c>
      <c r="H595" s="43">
        <v>0</v>
      </c>
      <c r="I595" s="43">
        <v>0</v>
      </c>
      <c r="J595" s="43">
        <v>0</v>
      </c>
      <c r="K595" s="43">
        <v>0</v>
      </c>
      <c r="L595" s="43">
        <v>0</v>
      </c>
      <c r="M595" s="43">
        <v>16</v>
      </c>
      <c r="N595" s="43">
        <v>2</v>
      </c>
      <c r="O595" s="43">
        <v>1</v>
      </c>
      <c r="P595" s="43">
        <v>9</v>
      </c>
      <c r="Q595" s="43">
        <v>0</v>
      </c>
      <c r="R595" s="43">
        <v>0</v>
      </c>
      <c r="S595" s="43">
        <v>0</v>
      </c>
      <c r="T595" s="43">
        <v>0</v>
      </c>
      <c r="U595" s="43">
        <v>0</v>
      </c>
      <c r="V595" s="43">
        <v>3</v>
      </c>
      <c r="W595" s="43">
        <v>0</v>
      </c>
      <c r="X595" s="43">
        <v>0</v>
      </c>
      <c r="Y595" s="43">
        <v>32</v>
      </c>
      <c r="Z595" s="43">
        <v>0</v>
      </c>
      <c r="AA595" s="43">
        <v>0</v>
      </c>
      <c r="AB595" s="43">
        <v>3</v>
      </c>
      <c r="AC595" s="43">
        <v>2</v>
      </c>
      <c r="AD595" s="43">
        <v>1</v>
      </c>
      <c r="AE595" s="43">
        <v>2</v>
      </c>
      <c r="AF595" s="43">
        <v>0</v>
      </c>
      <c r="AG595" s="43">
        <v>0</v>
      </c>
      <c r="AH595" s="43">
        <v>1</v>
      </c>
      <c r="AI595" s="43">
        <v>0</v>
      </c>
      <c r="AJ595" s="43">
        <v>0</v>
      </c>
      <c r="AK595" s="43">
        <v>0</v>
      </c>
      <c r="AL595" s="43">
        <v>0</v>
      </c>
      <c r="AM595" s="43">
        <v>0</v>
      </c>
      <c r="AN595" s="43">
        <v>0</v>
      </c>
    </row>
    <row r="596" spans="1:40" x14ac:dyDescent="0.2">
      <c r="A596">
        <v>585</v>
      </c>
      <c r="B596" s="97">
        <v>0.405555555555556</v>
      </c>
      <c r="C596">
        <f t="shared" ca="1" si="27"/>
        <v>1</v>
      </c>
      <c r="D596">
        <f t="shared" si="28"/>
        <v>72</v>
      </c>
      <c r="E596">
        <f>IF(appliances!$D$46="YES",light_sim_data!B596,0)</f>
        <v>0</v>
      </c>
      <c r="F596">
        <f t="shared" si="29"/>
        <v>72</v>
      </c>
      <c r="H596" s="43">
        <v>0</v>
      </c>
      <c r="I596" s="43">
        <v>0</v>
      </c>
      <c r="J596" s="43">
        <v>0</v>
      </c>
      <c r="K596" s="43">
        <v>0</v>
      </c>
      <c r="L596" s="43">
        <v>0</v>
      </c>
      <c r="M596" s="43">
        <v>16</v>
      </c>
      <c r="N596" s="43">
        <v>2</v>
      </c>
      <c r="O596" s="43">
        <v>1</v>
      </c>
      <c r="P596" s="43">
        <v>9</v>
      </c>
      <c r="Q596" s="43">
        <v>0</v>
      </c>
      <c r="R596" s="43">
        <v>0</v>
      </c>
      <c r="S596" s="43">
        <v>0</v>
      </c>
      <c r="T596" s="43">
        <v>0</v>
      </c>
      <c r="U596" s="43">
        <v>0</v>
      </c>
      <c r="V596" s="43">
        <v>3</v>
      </c>
      <c r="W596" s="43">
        <v>0</v>
      </c>
      <c r="X596" s="43">
        <v>0</v>
      </c>
      <c r="Y596" s="43">
        <v>32</v>
      </c>
      <c r="Z596" s="43">
        <v>0</v>
      </c>
      <c r="AA596" s="43">
        <v>0</v>
      </c>
      <c r="AB596" s="43">
        <v>3</v>
      </c>
      <c r="AC596" s="43">
        <v>2</v>
      </c>
      <c r="AD596" s="43">
        <v>1</v>
      </c>
      <c r="AE596" s="43">
        <v>2</v>
      </c>
      <c r="AF596" s="43">
        <v>0</v>
      </c>
      <c r="AG596" s="43">
        <v>0</v>
      </c>
      <c r="AH596" s="43">
        <v>1</v>
      </c>
      <c r="AI596" s="43">
        <v>0</v>
      </c>
      <c r="AJ596" s="43">
        <v>0</v>
      </c>
      <c r="AK596" s="43">
        <v>0</v>
      </c>
      <c r="AL596" s="43">
        <v>0</v>
      </c>
      <c r="AM596" s="43">
        <v>0</v>
      </c>
      <c r="AN596" s="43">
        <v>0</v>
      </c>
    </row>
    <row r="597" spans="1:40" x14ac:dyDescent="0.2">
      <c r="A597">
        <v>586</v>
      </c>
      <c r="B597" s="97">
        <v>0.40625</v>
      </c>
      <c r="C597">
        <f t="shared" ca="1" si="27"/>
        <v>1</v>
      </c>
      <c r="D597">
        <f t="shared" si="28"/>
        <v>72</v>
      </c>
      <c r="E597">
        <f>IF(appliances!$D$46="YES",light_sim_data!B597,0)</f>
        <v>0</v>
      </c>
      <c r="F597">
        <f t="shared" si="29"/>
        <v>72</v>
      </c>
      <c r="H597" s="43">
        <v>0</v>
      </c>
      <c r="I597" s="43">
        <v>0</v>
      </c>
      <c r="J597" s="43">
        <v>0</v>
      </c>
      <c r="K597" s="43">
        <v>0</v>
      </c>
      <c r="L597" s="43">
        <v>0</v>
      </c>
      <c r="M597" s="43">
        <v>16</v>
      </c>
      <c r="N597" s="43">
        <v>2</v>
      </c>
      <c r="O597" s="43">
        <v>1</v>
      </c>
      <c r="P597" s="43">
        <v>9</v>
      </c>
      <c r="Q597" s="43">
        <v>0</v>
      </c>
      <c r="R597" s="43">
        <v>0</v>
      </c>
      <c r="S597" s="43">
        <v>0</v>
      </c>
      <c r="T597" s="43">
        <v>0</v>
      </c>
      <c r="U597" s="43">
        <v>0</v>
      </c>
      <c r="V597" s="43">
        <v>3</v>
      </c>
      <c r="W597" s="43">
        <v>0</v>
      </c>
      <c r="X597" s="43">
        <v>0</v>
      </c>
      <c r="Y597" s="43">
        <v>32</v>
      </c>
      <c r="Z597" s="43">
        <v>0</v>
      </c>
      <c r="AA597" s="43">
        <v>0</v>
      </c>
      <c r="AB597" s="43">
        <v>3</v>
      </c>
      <c r="AC597" s="43">
        <v>2</v>
      </c>
      <c r="AD597" s="43">
        <v>1</v>
      </c>
      <c r="AE597" s="43">
        <v>2</v>
      </c>
      <c r="AF597" s="43">
        <v>0</v>
      </c>
      <c r="AG597" s="43">
        <v>0</v>
      </c>
      <c r="AH597" s="43">
        <v>1</v>
      </c>
      <c r="AI597" s="43">
        <v>0</v>
      </c>
      <c r="AJ597" s="43">
        <v>0</v>
      </c>
      <c r="AK597" s="43">
        <v>0</v>
      </c>
      <c r="AL597" s="43">
        <v>0</v>
      </c>
      <c r="AM597" s="43">
        <v>0</v>
      </c>
      <c r="AN597" s="43">
        <v>0</v>
      </c>
    </row>
    <row r="598" spans="1:40" x14ac:dyDescent="0.2">
      <c r="A598">
        <v>587</v>
      </c>
      <c r="B598" s="97">
        <v>0.406944444444444</v>
      </c>
      <c r="C598">
        <f t="shared" ca="1" si="27"/>
        <v>1</v>
      </c>
      <c r="D598">
        <f t="shared" si="28"/>
        <v>72</v>
      </c>
      <c r="E598">
        <f>IF(appliances!$D$46="YES",light_sim_data!B598,0)</f>
        <v>0</v>
      </c>
      <c r="F598">
        <f t="shared" si="29"/>
        <v>72</v>
      </c>
      <c r="H598" s="43">
        <v>0</v>
      </c>
      <c r="I598" s="43">
        <v>0</v>
      </c>
      <c r="J598" s="43">
        <v>0</v>
      </c>
      <c r="K598" s="43">
        <v>0</v>
      </c>
      <c r="L598" s="43">
        <v>0</v>
      </c>
      <c r="M598" s="43">
        <v>16</v>
      </c>
      <c r="N598" s="43">
        <v>2</v>
      </c>
      <c r="O598" s="43">
        <v>1</v>
      </c>
      <c r="P598" s="43">
        <v>9</v>
      </c>
      <c r="Q598" s="43">
        <v>0</v>
      </c>
      <c r="R598" s="43">
        <v>0</v>
      </c>
      <c r="S598" s="43">
        <v>0</v>
      </c>
      <c r="T598" s="43">
        <v>0</v>
      </c>
      <c r="U598" s="43">
        <v>0</v>
      </c>
      <c r="V598" s="43">
        <v>3</v>
      </c>
      <c r="W598" s="43">
        <v>0</v>
      </c>
      <c r="X598" s="43">
        <v>0</v>
      </c>
      <c r="Y598" s="43">
        <v>32</v>
      </c>
      <c r="Z598" s="43">
        <v>0</v>
      </c>
      <c r="AA598" s="43">
        <v>0</v>
      </c>
      <c r="AB598" s="43">
        <v>3</v>
      </c>
      <c r="AC598" s="43">
        <v>2</v>
      </c>
      <c r="AD598" s="43">
        <v>1</v>
      </c>
      <c r="AE598" s="43">
        <v>2</v>
      </c>
      <c r="AF598" s="43">
        <v>0</v>
      </c>
      <c r="AG598" s="43">
        <v>0</v>
      </c>
      <c r="AH598" s="43">
        <v>1</v>
      </c>
      <c r="AI598" s="43">
        <v>0</v>
      </c>
      <c r="AJ598" s="43">
        <v>0</v>
      </c>
      <c r="AK598" s="43">
        <v>0</v>
      </c>
      <c r="AL598" s="43">
        <v>0</v>
      </c>
      <c r="AM598" s="43">
        <v>0</v>
      </c>
      <c r="AN598" s="43">
        <v>0</v>
      </c>
    </row>
    <row r="599" spans="1:40" x14ac:dyDescent="0.2">
      <c r="A599">
        <v>588</v>
      </c>
      <c r="B599" s="97">
        <v>0.40763888888888899</v>
      </c>
      <c r="C599">
        <f t="shared" ca="1" si="27"/>
        <v>1</v>
      </c>
      <c r="D599">
        <f t="shared" si="28"/>
        <v>72</v>
      </c>
      <c r="E599">
        <f>IF(appliances!$D$46="YES",light_sim_data!B599,0)</f>
        <v>0</v>
      </c>
      <c r="F599">
        <f t="shared" si="29"/>
        <v>72</v>
      </c>
      <c r="H599" s="43">
        <v>0</v>
      </c>
      <c r="I599" s="43">
        <v>0</v>
      </c>
      <c r="J599" s="43">
        <v>0</v>
      </c>
      <c r="K599" s="43">
        <v>0</v>
      </c>
      <c r="L599" s="43">
        <v>0</v>
      </c>
      <c r="M599" s="43">
        <v>16</v>
      </c>
      <c r="N599" s="43">
        <v>2</v>
      </c>
      <c r="O599" s="43">
        <v>1</v>
      </c>
      <c r="P599" s="43">
        <v>9</v>
      </c>
      <c r="Q599" s="43">
        <v>0</v>
      </c>
      <c r="R599" s="43">
        <v>0</v>
      </c>
      <c r="S599" s="43">
        <v>0</v>
      </c>
      <c r="T599" s="43">
        <v>0</v>
      </c>
      <c r="U599" s="43">
        <v>0</v>
      </c>
      <c r="V599" s="43">
        <v>3</v>
      </c>
      <c r="W599" s="43">
        <v>0</v>
      </c>
      <c r="X599" s="43">
        <v>0</v>
      </c>
      <c r="Y599" s="43">
        <v>32</v>
      </c>
      <c r="Z599" s="43">
        <v>0</v>
      </c>
      <c r="AA599" s="43">
        <v>0</v>
      </c>
      <c r="AB599" s="43">
        <v>3</v>
      </c>
      <c r="AC599" s="43">
        <v>2</v>
      </c>
      <c r="AD599" s="43">
        <v>1</v>
      </c>
      <c r="AE599" s="43">
        <v>2</v>
      </c>
      <c r="AF599" s="43">
        <v>0</v>
      </c>
      <c r="AG599" s="43">
        <v>0</v>
      </c>
      <c r="AH599" s="43">
        <v>1</v>
      </c>
      <c r="AI599" s="43">
        <v>0</v>
      </c>
      <c r="AJ599" s="43">
        <v>0</v>
      </c>
      <c r="AK599" s="43">
        <v>0</v>
      </c>
      <c r="AL599" s="43">
        <v>0</v>
      </c>
      <c r="AM599" s="43">
        <v>0</v>
      </c>
      <c r="AN599" s="43">
        <v>0</v>
      </c>
    </row>
    <row r="600" spans="1:40" x14ac:dyDescent="0.2">
      <c r="A600">
        <v>589</v>
      </c>
      <c r="B600" s="97">
        <v>0.40833333333333299</v>
      </c>
      <c r="C600">
        <f t="shared" ca="1" si="27"/>
        <v>1</v>
      </c>
      <c r="D600">
        <f t="shared" si="28"/>
        <v>72</v>
      </c>
      <c r="E600">
        <f>IF(appliances!$D$46="YES",light_sim_data!B600,0)</f>
        <v>0</v>
      </c>
      <c r="F600">
        <f t="shared" si="29"/>
        <v>72</v>
      </c>
      <c r="H600" s="43">
        <v>0</v>
      </c>
      <c r="I600" s="43">
        <v>0</v>
      </c>
      <c r="J600" s="43">
        <v>0</v>
      </c>
      <c r="K600" s="43">
        <v>0</v>
      </c>
      <c r="L600" s="43">
        <v>0</v>
      </c>
      <c r="M600" s="43">
        <v>16</v>
      </c>
      <c r="N600" s="43">
        <v>2</v>
      </c>
      <c r="O600" s="43">
        <v>1</v>
      </c>
      <c r="P600" s="43">
        <v>9</v>
      </c>
      <c r="Q600" s="43">
        <v>0</v>
      </c>
      <c r="R600" s="43">
        <v>0</v>
      </c>
      <c r="S600" s="43">
        <v>0</v>
      </c>
      <c r="T600" s="43">
        <v>0</v>
      </c>
      <c r="U600" s="43">
        <v>0</v>
      </c>
      <c r="V600" s="43">
        <v>3</v>
      </c>
      <c r="W600" s="43">
        <v>0</v>
      </c>
      <c r="X600" s="43">
        <v>0</v>
      </c>
      <c r="Y600" s="43">
        <v>32</v>
      </c>
      <c r="Z600" s="43">
        <v>0</v>
      </c>
      <c r="AA600" s="43">
        <v>0</v>
      </c>
      <c r="AB600" s="43">
        <v>3</v>
      </c>
      <c r="AC600" s="43">
        <v>2</v>
      </c>
      <c r="AD600" s="43">
        <v>1</v>
      </c>
      <c r="AE600" s="43">
        <v>2</v>
      </c>
      <c r="AF600" s="43">
        <v>0</v>
      </c>
      <c r="AG600" s="43">
        <v>0</v>
      </c>
      <c r="AH600" s="43">
        <v>1</v>
      </c>
      <c r="AI600" s="43">
        <v>0</v>
      </c>
      <c r="AJ600" s="43">
        <v>0</v>
      </c>
      <c r="AK600" s="43">
        <v>0</v>
      </c>
      <c r="AL600" s="43">
        <v>0</v>
      </c>
      <c r="AM600" s="43">
        <v>0</v>
      </c>
      <c r="AN600" s="43">
        <v>0</v>
      </c>
    </row>
    <row r="601" spans="1:40" x14ac:dyDescent="0.2">
      <c r="A601">
        <v>590</v>
      </c>
      <c r="B601" s="97">
        <v>0.40902777777777799</v>
      </c>
      <c r="C601">
        <f t="shared" ca="1" si="27"/>
        <v>1</v>
      </c>
      <c r="D601">
        <f t="shared" si="28"/>
        <v>72</v>
      </c>
      <c r="E601">
        <f>IF(appliances!$D$46="YES",light_sim_data!B601,0)</f>
        <v>0</v>
      </c>
      <c r="F601">
        <f t="shared" si="29"/>
        <v>72</v>
      </c>
      <c r="H601" s="43">
        <v>0</v>
      </c>
      <c r="I601" s="43">
        <v>0</v>
      </c>
      <c r="J601" s="43">
        <v>0</v>
      </c>
      <c r="K601" s="43">
        <v>0</v>
      </c>
      <c r="L601" s="43">
        <v>0</v>
      </c>
      <c r="M601" s="43">
        <v>16</v>
      </c>
      <c r="N601" s="43">
        <v>2</v>
      </c>
      <c r="O601" s="43">
        <v>1</v>
      </c>
      <c r="P601" s="43">
        <v>9</v>
      </c>
      <c r="Q601" s="43">
        <v>0</v>
      </c>
      <c r="R601" s="43">
        <v>0</v>
      </c>
      <c r="S601" s="43">
        <v>0</v>
      </c>
      <c r="T601" s="43">
        <v>0</v>
      </c>
      <c r="U601" s="43">
        <v>0</v>
      </c>
      <c r="V601" s="43">
        <v>3</v>
      </c>
      <c r="W601" s="43">
        <v>0</v>
      </c>
      <c r="X601" s="43">
        <v>0</v>
      </c>
      <c r="Y601" s="43">
        <v>32</v>
      </c>
      <c r="Z601" s="43">
        <v>0</v>
      </c>
      <c r="AA601" s="43">
        <v>0</v>
      </c>
      <c r="AB601" s="43">
        <v>3</v>
      </c>
      <c r="AC601" s="43">
        <v>2</v>
      </c>
      <c r="AD601" s="43">
        <v>1</v>
      </c>
      <c r="AE601" s="43">
        <v>2</v>
      </c>
      <c r="AF601" s="43">
        <v>0</v>
      </c>
      <c r="AG601" s="43">
        <v>0</v>
      </c>
      <c r="AH601" s="43">
        <v>1</v>
      </c>
      <c r="AI601" s="43">
        <v>0</v>
      </c>
      <c r="AJ601" s="43">
        <v>0</v>
      </c>
      <c r="AK601" s="43">
        <v>0</v>
      </c>
      <c r="AL601" s="43">
        <v>0</v>
      </c>
      <c r="AM601" s="43">
        <v>0</v>
      </c>
      <c r="AN601" s="43">
        <v>0</v>
      </c>
    </row>
    <row r="602" spans="1:40" x14ac:dyDescent="0.2">
      <c r="A602">
        <v>591</v>
      </c>
      <c r="B602" s="97">
        <v>0.40972222222222199</v>
      </c>
      <c r="C602">
        <f t="shared" ca="1" si="27"/>
        <v>1</v>
      </c>
      <c r="D602">
        <f t="shared" si="28"/>
        <v>72</v>
      </c>
      <c r="E602">
        <f>IF(appliances!$D$46="YES",light_sim_data!B602,0)</f>
        <v>0</v>
      </c>
      <c r="F602">
        <f t="shared" si="29"/>
        <v>72</v>
      </c>
      <c r="H602" s="43">
        <v>0</v>
      </c>
      <c r="I602" s="43">
        <v>0</v>
      </c>
      <c r="J602" s="43">
        <v>0</v>
      </c>
      <c r="K602" s="43">
        <v>0</v>
      </c>
      <c r="L602" s="43">
        <v>0</v>
      </c>
      <c r="M602" s="43">
        <v>16</v>
      </c>
      <c r="N602" s="43">
        <v>2</v>
      </c>
      <c r="O602" s="43">
        <v>1</v>
      </c>
      <c r="P602" s="43">
        <v>9</v>
      </c>
      <c r="Q602" s="43">
        <v>0</v>
      </c>
      <c r="R602" s="43">
        <v>0</v>
      </c>
      <c r="S602" s="43">
        <v>0</v>
      </c>
      <c r="T602" s="43">
        <v>0</v>
      </c>
      <c r="U602" s="43">
        <v>0</v>
      </c>
      <c r="V602" s="43">
        <v>3</v>
      </c>
      <c r="W602" s="43">
        <v>0</v>
      </c>
      <c r="X602" s="43">
        <v>0</v>
      </c>
      <c r="Y602" s="43">
        <v>32</v>
      </c>
      <c r="Z602" s="43">
        <v>0</v>
      </c>
      <c r="AA602" s="43">
        <v>0</v>
      </c>
      <c r="AB602" s="43">
        <v>3</v>
      </c>
      <c r="AC602" s="43">
        <v>2</v>
      </c>
      <c r="AD602" s="43">
        <v>1</v>
      </c>
      <c r="AE602" s="43">
        <v>2</v>
      </c>
      <c r="AF602" s="43">
        <v>0</v>
      </c>
      <c r="AG602" s="43">
        <v>0</v>
      </c>
      <c r="AH602" s="43">
        <v>1</v>
      </c>
      <c r="AI602" s="43">
        <v>0</v>
      </c>
      <c r="AJ602" s="43">
        <v>0</v>
      </c>
      <c r="AK602" s="43">
        <v>0</v>
      </c>
      <c r="AL602" s="43">
        <v>0</v>
      </c>
      <c r="AM602" s="43">
        <v>0</v>
      </c>
      <c r="AN602" s="43">
        <v>0</v>
      </c>
    </row>
    <row r="603" spans="1:40" x14ac:dyDescent="0.2">
      <c r="A603">
        <v>592</v>
      </c>
      <c r="B603" s="97">
        <v>0.41041666666666698</v>
      </c>
      <c r="C603">
        <f t="shared" ca="1" si="27"/>
        <v>1</v>
      </c>
      <c r="D603">
        <f t="shared" si="28"/>
        <v>72</v>
      </c>
      <c r="E603">
        <f>IF(appliances!$D$46="YES",light_sim_data!B603,0)</f>
        <v>0</v>
      </c>
      <c r="F603">
        <f t="shared" si="29"/>
        <v>72</v>
      </c>
      <c r="H603" s="43">
        <v>0</v>
      </c>
      <c r="I603" s="43">
        <v>0</v>
      </c>
      <c r="J603" s="43">
        <v>0</v>
      </c>
      <c r="K603" s="43">
        <v>0</v>
      </c>
      <c r="L603" s="43">
        <v>0</v>
      </c>
      <c r="M603" s="43">
        <v>16</v>
      </c>
      <c r="N603" s="43">
        <v>2</v>
      </c>
      <c r="O603" s="43">
        <v>1</v>
      </c>
      <c r="P603" s="43">
        <v>9</v>
      </c>
      <c r="Q603" s="43">
        <v>0</v>
      </c>
      <c r="R603" s="43">
        <v>0</v>
      </c>
      <c r="S603" s="43">
        <v>0</v>
      </c>
      <c r="T603" s="43">
        <v>0</v>
      </c>
      <c r="U603" s="43">
        <v>0</v>
      </c>
      <c r="V603" s="43">
        <v>3</v>
      </c>
      <c r="W603" s="43">
        <v>0</v>
      </c>
      <c r="X603" s="43">
        <v>0</v>
      </c>
      <c r="Y603" s="43">
        <v>32</v>
      </c>
      <c r="Z603" s="43">
        <v>0</v>
      </c>
      <c r="AA603" s="43">
        <v>0</v>
      </c>
      <c r="AB603" s="43">
        <v>3</v>
      </c>
      <c r="AC603" s="43">
        <v>2</v>
      </c>
      <c r="AD603" s="43">
        <v>1</v>
      </c>
      <c r="AE603" s="43">
        <v>2</v>
      </c>
      <c r="AF603" s="43">
        <v>0</v>
      </c>
      <c r="AG603" s="43">
        <v>0</v>
      </c>
      <c r="AH603" s="43">
        <v>1</v>
      </c>
      <c r="AI603" s="43">
        <v>0</v>
      </c>
      <c r="AJ603" s="43">
        <v>0</v>
      </c>
      <c r="AK603" s="43">
        <v>0</v>
      </c>
      <c r="AL603" s="43">
        <v>0</v>
      </c>
      <c r="AM603" s="43">
        <v>0</v>
      </c>
      <c r="AN603" s="43">
        <v>0</v>
      </c>
    </row>
    <row r="604" spans="1:40" x14ac:dyDescent="0.2">
      <c r="A604">
        <v>593</v>
      </c>
      <c r="B604" s="97">
        <v>0.41111111111111098</v>
      </c>
      <c r="C604">
        <f t="shared" ca="1" si="27"/>
        <v>1</v>
      </c>
      <c r="D604">
        <f t="shared" si="28"/>
        <v>172</v>
      </c>
      <c r="E604">
        <f>IF(appliances!$D$46="YES",light_sim_data!B604,0)</f>
        <v>100</v>
      </c>
      <c r="F604">
        <f t="shared" si="29"/>
        <v>72</v>
      </c>
      <c r="H604" s="43">
        <v>0</v>
      </c>
      <c r="I604" s="43">
        <v>0</v>
      </c>
      <c r="J604" s="43">
        <v>0</v>
      </c>
      <c r="K604" s="43">
        <v>0</v>
      </c>
      <c r="L604" s="43">
        <v>0</v>
      </c>
      <c r="M604" s="43">
        <v>16</v>
      </c>
      <c r="N604" s="43">
        <v>2</v>
      </c>
      <c r="O604" s="43">
        <v>1</v>
      </c>
      <c r="P604" s="43">
        <v>9</v>
      </c>
      <c r="Q604" s="43">
        <v>0</v>
      </c>
      <c r="R604" s="43">
        <v>0</v>
      </c>
      <c r="S604" s="43">
        <v>0</v>
      </c>
      <c r="T604" s="43">
        <v>0</v>
      </c>
      <c r="U604" s="43">
        <v>0</v>
      </c>
      <c r="V604" s="43">
        <v>3</v>
      </c>
      <c r="W604" s="43">
        <v>0</v>
      </c>
      <c r="X604" s="43">
        <v>0</v>
      </c>
      <c r="Y604" s="43">
        <v>32</v>
      </c>
      <c r="Z604" s="43">
        <v>0</v>
      </c>
      <c r="AA604" s="43">
        <v>0</v>
      </c>
      <c r="AB604" s="43">
        <v>3</v>
      </c>
      <c r="AC604" s="43">
        <v>2</v>
      </c>
      <c r="AD604" s="43">
        <v>1</v>
      </c>
      <c r="AE604" s="43">
        <v>2</v>
      </c>
      <c r="AF604" s="43">
        <v>0</v>
      </c>
      <c r="AG604" s="43">
        <v>0</v>
      </c>
      <c r="AH604" s="43">
        <v>1</v>
      </c>
      <c r="AI604" s="43">
        <v>0</v>
      </c>
      <c r="AJ604" s="43">
        <v>0</v>
      </c>
      <c r="AK604" s="43">
        <v>0</v>
      </c>
      <c r="AL604" s="43">
        <v>0</v>
      </c>
      <c r="AM604" s="43">
        <v>0</v>
      </c>
      <c r="AN604" s="43">
        <v>0</v>
      </c>
    </row>
    <row r="605" spans="1:40" x14ac:dyDescent="0.2">
      <c r="A605">
        <v>594</v>
      </c>
      <c r="B605" s="97">
        <v>0.41180555555555598</v>
      </c>
      <c r="C605">
        <f t="shared" ca="1" si="27"/>
        <v>1</v>
      </c>
      <c r="D605">
        <f t="shared" si="28"/>
        <v>172</v>
      </c>
      <c r="E605">
        <f>IF(appliances!$D$46="YES",light_sim_data!B605,0)</f>
        <v>100</v>
      </c>
      <c r="F605">
        <f t="shared" si="29"/>
        <v>72</v>
      </c>
      <c r="H605" s="43">
        <v>0</v>
      </c>
      <c r="I605" s="43">
        <v>0</v>
      </c>
      <c r="J605" s="43">
        <v>0</v>
      </c>
      <c r="K605" s="43">
        <v>0</v>
      </c>
      <c r="L605" s="43">
        <v>0</v>
      </c>
      <c r="M605" s="43">
        <v>16</v>
      </c>
      <c r="N605" s="43">
        <v>2</v>
      </c>
      <c r="O605" s="43">
        <v>1</v>
      </c>
      <c r="P605" s="43">
        <v>9</v>
      </c>
      <c r="Q605" s="43">
        <v>0</v>
      </c>
      <c r="R605" s="43">
        <v>0</v>
      </c>
      <c r="S605" s="43">
        <v>0</v>
      </c>
      <c r="T605" s="43">
        <v>0</v>
      </c>
      <c r="U605" s="43">
        <v>0</v>
      </c>
      <c r="V605" s="43">
        <v>3</v>
      </c>
      <c r="W605" s="43">
        <v>0</v>
      </c>
      <c r="X605" s="43">
        <v>0</v>
      </c>
      <c r="Y605" s="43">
        <v>32</v>
      </c>
      <c r="Z605" s="43">
        <v>0</v>
      </c>
      <c r="AA605" s="43">
        <v>0</v>
      </c>
      <c r="AB605" s="43">
        <v>3</v>
      </c>
      <c r="AC605" s="43">
        <v>2</v>
      </c>
      <c r="AD605" s="43">
        <v>1</v>
      </c>
      <c r="AE605" s="43">
        <v>2</v>
      </c>
      <c r="AF605" s="43">
        <v>0</v>
      </c>
      <c r="AG605" s="43">
        <v>0</v>
      </c>
      <c r="AH605" s="43">
        <v>1</v>
      </c>
      <c r="AI605" s="43">
        <v>0</v>
      </c>
      <c r="AJ605" s="43">
        <v>0</v>
      </c>
      <c r="AK605" s="43">
        <v>0</v>
      </c>
      <c r="AL605" s="43">
        <v>0</v>
      </c>
      <c r="AM605" s="43">
        <v>0</v>
      </c>
      <c r="AN605" s="43">
        <v>0</v>
      </c>
    </row>
    <row r="606" spans="1:40" x14ac:dyDescent="0.2">
      <c r="A606">
        <v>595</v>
      </c>
      <c r="B606" s="97">
        <v>0.41249999999999998</v>
      </c>
      <c r="C606">
        <f t="shared" ca="1" si="27"/>
        <v>1</v>
      </c>
      <c r="D606">
        <f t="shared" si="28"/>
        <v>72</v>
      </c>
      <c r="E606">
        <f>IF(appliances!$D$46="YES",light_sim_data!B606,0)</f>
        <v>0</v>
      </c>
      <c r="F606">
        <f t="shared" si="29"/>
        <v>72</v>
      </c>
      <c r="H606" s="43">
        <v>0</v>
      </c>
      <c r="I606" s="43">
        <v>0</v>
      </c>
      <c r="J606" s="43">
        <v>0</v>
      </c>
      <c r="K606" s="43">
        <v>0</v>
      </c>
      <c r="L606" s="43">
        <v>0</v>
      </c>
      <c r="M606" s="43">
        <v>16</v>
      </c>
      <c r="N606" s="43">
        <v>2</v>
      </c>
      <c r="O606" s="43">
        <v>1</v>
      </c>
      <c r="P606" s="43">
        <v>9</v>
      </c>
      <c r="Q606" s="43">
        <v>0</v>
      </c>
      <c r="R606" s="43">
        <v>0</v>
      </c>
      <c r="S606" s="43">
        <v>0</v>
      </c>
      <c r="T606" s="43">
        <v>0</v>
      </c>
      <c r="U606" s="43">
        <v>0</v>
      </c>
      <c r="V606" s="43">
        <v>3</v>
      </c>
      <c r="W606" s="43">
        <v>0</v>
      </c>
      <c r="X606" s="43">
        <v>0</v>
      </c>
      <c r="Y606" s="43">
        <v>32</v>
      </c>
      <c r="Z606" s="43">
        <v>0</v>
      </c>
      <c r="AA606" s="43">
        <v>0</v>
      </c>
      <c r="AB606" s="43">
        <v>3</v>
      </c>
      <c r="AC606" s="43">
        <v>2</v>
      </c>
      <c r="AD606" s="43">
        <v>1</v>
      </c>
      <c r="AE606" s="43">
        <v>2</v>
      </c>
      <c r="AF606" s="43">
        <v>0</v>
      </c>
      <c r="AG606" s="43">
        <v>0</v>
      </c>
      <c r="AH606" s="43">
        <v>1</v>
      </c>
      <c r="AI606" s="43">
        <v>0</v>
      </c>
      <c r="AJ606" s="43">
        <v>0</v>
      </c>
      <c r="AK606" s="43">
        <v>0</v>
      </c>
      <c r="AL606" s="43">
        <v>0</v>
      </c>
      <c r="AM606" s="43">
        <v>0</v>
      </c>
      <c r="AN606" s="43">
        <v>0</v>
      </c>
    </row>
    <row r="607" spans="1:40" x14ac:dyDescent="0.2">
      <c r="A607">
        <v>596</v>
      </c>
      <c r="B607" s="97">
        <v>0.41319444444444398</v>
      </c>
      <c r="C607">
        <f t="shared" ca="1" si="27"/>
        <v>1</v>
      </c>
      <c r="D607">
        <f t="shared" si="28"/>
        <v>72</v>
      </c>
      <c r="E607">
        <f>IF(appliances!$D$46="YES",light_sim_data!B607,0)</f>
        <v>0</v>
      </c>
      <c r="F607">
        <f t="shared" si="29"/>
        <v>72</v>
      </c>
      <c r="H607" s="43">
        <v>0</v>
      </c>
      <c r="I607" s="43">
        <v>0</v>
      </c>
      <c r="J607" s="43">
        <v>0</v>
      </c>
      <c r="K607" s="43">
        <v>0</v>
      </c>
      <c r="L607" s="43">
        <v>0</v>
      </c>
      <c r="M607" s="43">
        <v>16</v>
      </c>
      <c r="N607" s="43">
        <v>2</v>
      </c>
      <c r="O607" s="43">
        <v>1</v>
      </c>
      <c r="P607" s="43">
        <v>9</v>
      </c>
      <c r="Q607" s="43">
        <v>0</v>
      </c>
      <c r="R607" s="43">
        <v>0</v>
      </c>
      <c r="S607" s="43">
        <v>0</v>
      </c>
      <c r="T607" s="43">
        <v>0</v>
      </c>
      <c r="U607" s="43">
        <v>0</v>
      </c>
      <c r="V607" s="43">
        <v>3</v>
      </c>
      <c r="W607" s="43">
        <v>0</v>
      </c>
      <c r="X607" s="43">
        <v>0</v>
      </c>
      <c r="Y607" s="43">
        <v>32</v>
      </c>
      <c r="Z607" s="43">
        <v>0</v>
      </c>
      <c r="AA607" s="43">
        <v>0</v>
      </c>
      <c r="AB607" s="43">
        <v>3</v>
      </c>
      <c r="AC607" s="43">
        <v>2</v>
      </c>
      <c r="AD607" s="43">
        <v>1</v>
      </c>
      <c r="AE607" s="43">
        <v>2</v>
      </c>
      <c r="AF607" s="43">
        <v>0</v>
      </c>
      <c r="AG607" s="43">
        <v>0</v>
      </c>
      <c r="AH607" s="43">
        <v>1</v>
      </c>
      <c r="AI607" s="43">
        <v>0</v>
      </c>
      <c r="AJ607" s="43">
        <v>0</v>
      </c>
      <c r="AK607" s="43">
        <v>0</v>
      </c>
      <c r="AL607" s="43">
        <v>0</v>
      </c>
      <c r="AM607" s="43">
        <v>0</v>
      </c>
      <c r="AN607" s="43">
        <v>0</v>
      </c>
    </row>
    <row r="608" spans="1:40" x14ac:dyDescent="0.2">
      <c r="A608">
        <v>597</v>
      </c>
      <c r="B608" s="97">
        <v>0.41388888888888897</v>
      </c>
      <c r="C608">
        <f t="shared" ca="1" si="27"/>
        <v>1</v>
      </c>
      <c r="D608">
        <f t="shared" si="28"/>
        <v>72</v>
      </c>
      <c r="E608">
        <f>IF(appliances!$D$46="YES",light_sim_data!B608,0)</f>
        <v>0</v>
      </c>
      <c r="F608">
        <f t="shared" si="29"/>
        <v>72</v>
      </c>
      <c r="H608" s="43">
        <v>0</v>
      </c>
      <c r="I608" s="43">
        <v>0</v>
      </c>
      <c r="J608" s="43">
        <v>0</v>
      </c>
      <c r="K608" s="43">
        <v>0</v>
      </c>
      <c r="L608" s="43">
        <v>0</v>
      </c>
      <c r="M608" s="43">
        <v>16</v>
      </c>
      <c r="N608" s="43">
        <v>2</v>
      </c>
      <c r="O608" s="43">
        <v>1</v>
      </c>
      <c r="P608" s="43">
        <v>9</v>
      </c>
      <c r="Q608" s="43">
        <v>0</v>
      </c>
      <c r="R608" s="43">
        <v>0</v>
      </c>
      <c r="S608" s="43">
        <v>0</v>
      </c>
      <c r="T608" s="43">
        <v>0</v>
      </c>
      <c r="U608" s="43">
        <v>0</v>
      </c>
      <c r="V608" s="43">
        <v>3</v>
      </c>
      <c r="W608" s="43">
        <v>0</v>
      </c>
      <c r="X608" s="43">
        <v>0</v>
      </c>
      <c r="Y608" s="43">
        <v>32</v>
      </c>
      <c r="Z608" s="43">
        <v>0</v>
      </c>
      <c r="AA608" s="43">
        <v>0</v>
      </c>
      <c r="AB608" s="43">
        <v>3</v>
      </c>
      <c r="AC608" s="43">
        <v>2</v>
      </c>
      <c r="AD608" s="43">
        <v>1</v>
      </c>
      <c r="AE608" s="43">
        <v>2</v>
      </c>
      <c r="AF608" s="43">
        <v>0</v>
      </c>
      <c r="AG608" s="43">
        <v>0</v>
      </c>
      <c r="AH608" s="43">
        <v>1</v>
      </c>
      <c r="AI608" s="43">
        <v>0</v>
      </c>
      <c r="AJ608" s="43">
        <v>0</v>
      </c>
      <c r="AK608" s="43">
        <v>0</v>
      </c>
      <c r="AL608" s="43">
        <v>0</v>
      </c>
      <c r="AM608" s="43">
        <v>0</v>
      </c>
      <c r="AN608" s="43">
        <v>0</v>
      </c>
    </row>
    <row r="609" spans="1:40" x14ac:dyDescent="0.2">
      <c r="A609">
        <v>598</v>
      </c>
      <c r="B609" s="97">
        <v>0.41458333333333303</v>
      </c>
      <c r="C609">
        <f t="shared" ca="1" si="27"/>
        <v>1</v>
      </c>
      <c r="D609">
        <f t="shared" si="28"/>
        <v>58</v>
      </c>
      <c r="E609">
        <f>IF(appliances!$D$46="YES",light_sim_data!B609,0)</f>
        <v>0</v>
      </c>
      <c r="F609">
        <f t="shared" si="29"/>
        <v>58</v>
      </c>
      <c r="H609" s="43">
        <v>0</v>
      </c>
      <c r="I609" s="43">
        <v>0</v>
      </c>
      <c r="J609" s="43">
        <v>0</v>
      </c>
      <c r="K609" s="43">
        <v>0</v>
      </c>
      <c r="L609" s="43">
        <v>0</v>
      </c>
      <c r="M609" s="43">
        <v>2</v>
      </c>
      <c r="N609" s="43">
        <v>2</v>
      </c>
      <c r="O609" s="43">
        <v>1</v>
      </c>
      <c r="P609" s="43">
        <v>9</v>
      </c>
      <c r="Q609" s="43">
        <v>0</v>
      </c>
      <c r="R609" s="43">
        <v>0</v>
      </c>
      <c r="S609" s="43">
        <v>0</v>
      </c>
      <c r="T609" s="43">
        <v>0</v>
      </c>
      <c r="U609" s="43">
        <v>0</v>
      </c>
      <c r="V609" s="43">
        <v>3</v>
      </c>
      <c r="W609" s="43">
        <v>0</v>
      </c>
      <c r="X609" s="43">
        <v>0</v>
      </c>
      <c r="Y609" s="43">
        <v>32</v>
      </c>
      <c r="Z609" s="43">
        <v>0</v>
      </c>
      <c r="AA609" s="43">
        <v>0</v>
      </c>
      <c r="AB609" s="43">
        <v>3</v>
      </c>
      <c r="AC609" s="43">
        <v>2</v>
      </c>
      <c r="AD609" s="43">
        <v>1</v>
      </c>
      <c r="AE609" s="43">
        <v>2</v>
      </c>
      <c r="AF609" s="43">
        <v>0</v>
      </c>
      <c r="AG609" s="43">
        <v>0</v>
      </c>
      <c r="AH609" s="43">
        <v>1</v>
      </c>
      <c r="AI609" s="43">
        <v>0</v>
      </c>
      <c r="AJ609" s="43">
        <v>0</v>
      </c>
      <c r="AK609" s="43">
        <v>0</v>
      </c>
      <c r="AL609" s="43">
        <v>0</v>
      </c>
      <c r="AM609" s="43">
        <v>0</v>
      </c>
      <c r="AN609" s="43">
        <v>0</v>
      </c>
    </row>
    <row r="610" spans="1:40" x14ac:dyDescent="0.2">
      <c r="A610">
        <v>599</v>
      </c>
      <c r="B610" s="97">
        <v>0.41527777777777802</v>
      </c>
      <c r="C610">
        <f t="shared" ca="1" si="27"/>
        <v>1</v>
      </c>
      <c r="D610">
        <f t="shared" si="28"/>
        <v>58</v>
      </c>
      <c r="E610">
        <f>IF(appliances!$D$46="YES",light_sim_data!B610,0)</f>
        <v>0</v>
      </c>
      <c r="F610">
        <f t="shared" si="29"/>
        <v>58</v>
      </c>
      <c r="H610" s="43">
        <v>0</v>
      </c>
      <c r="I610" s="43">
        <v>0</v>
      </c>
      <c r="J610" s="43">
        <v>0</v>
      </c>
      <c r="K610" s="43">
        <v>0</v>
      </c>
      <c r="L610" s="43">
        <v>0</v>
      </c>
      <c r="M610" s="43">
        <v>2</v>
      </c>
      <c r="N610" s="43">
        <v>2</v>
      </c>
      <c r="O610" s="43">
        <v>1</v>
      </c>
      <c r="P610" s="43">
        <v>9</v>
      </c>
      <c r="Q610" s="43">
        <v>0</v>
      </c>
      <c r="R610" s="43">
        <v>0</v>
      </c>
      <c r="S610" s="43">
        <v>0</v>
      </c>
      <c r="T610" s="43">
        <v>0</v>
      </c>
      <c r="U610" s="43">
        <v>0</v>
      </c>
      <c r="V610" s="43">
        <v>3</v>
      </c>
      <c r="W610" s="43">
        <v>0</v>
      </c>
      <c r="X610" s="43">
        <v>0</v>
      </c>
      <c r="Y610" s="43">
        <v>32</v>
      </c>
      <c r="Z610" s="43">
        <v>0</v>
      </c>
      <c r="AA610" s="43">
        <v>0</v>
      </c>
      <c r="AB610" s="43">
        <v>3</v>
      </c>
      <c r="AC610" s="43">
        <v>2</v>
      </c>
      <c r="AD610" s="43">
        <v>1</v>
      </c>
      <c r="AE610" s="43">
        <v>2</v>
      </c>
      <c r="AF610" s="43">
        <v>0</v>
      </c>
      <c r="AG610" s="43">
        <v>0</v>
      </c>
      <c r="AH610" s="43">
        <v>1</v>
      </c>
      <c r="AI610" s="43">
        <v>0</v>
      </c>
      <c r="AJ610" s="43">
        <v>0</v>
      </c>
      <c r="AK610" s="43">
        <v>0</v>
      </c>
      <c r="AL610" s="43">
        <v>0</v>
      </c>
      <c r="AM610" s="43">
        <v>0</v>
      </c>
      <c r="AN610" s="43">
        <v>0</v>
      </c>
    </row>
    <row r="611" spans="1:40" x14ac:dyDescent="0.2">
      <c r="A611">
        <v>600</v>
      </c>
      <c r="B611" s="97">
        <v>0.41597222222222202</v>
      </c>
      <c r="C611">
        <f t="shared" ca="1" si="27"/>
        <v>1</v>
      </c>
      <c r="D611">
        <f t="shared" si="28"/>
        <v>58</v>
      </c>
      <c r="E611">
        <f>IF(appliances!$D$46="YES",light_sim_data!B611,0)</f>
        <v>0</v>
      </c>
      <c r="F611">
        <f t="shared" si="29"/>
        <v>58</v>
      </c>
      <c r="H611" s="43">
        <v>0</v>
      </c>
      <c r="I611" s="43">
        <v>0</v>
      </c>
      <c r="J611" s="43">
        <v>0</v>
      </c>
      <c r="K611" s="43">
        <v>0</v>
      </c>
      <c r="L611" s="43">
        <v>0</v>
      </c>
      <c r="M611" s="43">
        <v>2</v>
      </c>
      <c r="N611" s="43">
        <v>2</v>
      </c>
      <c r="O611" s="43">
        <v>1</v>
      </c>
      <c r="P611" s="43">
        <v>9</v>
      </c>
      <c r="Q611" s="43">
        <v>0</v>
      </c>
      <c r="R611" s="43">
        <v>0</v>
      </c>
      <c r="S611" s="43">
        <v>0</v>
      </c>
      <c r="T611" s="43">
        <v>0</v>
      </c>
      <c r="U611" s="43">
        <v>0</v>
      </c>
      <c r="V611" s="43">
        <v>3</v>
      </c>
      <c r="W611" s="43">
        <v>0</v>
      </c>
      <c r="X611" s="43">
        <v>0</v>
      </c>
      <c r="Y611" s="43">
        <v>32</v>
      </c>
      <c r="Z611" s="43">
        <v>0</v>
      </c>
      <c r="AA611" s="43">
        <v>0</v>
      </c>
      <c r="AB611" s="43">
        <v>3</v>
      </c>
      <c r="AC611" s="43">
        <v>2</v>
      </c>
      <c r="AD611" s="43">
        <v>1</v>
      </c>
      <c r="AE611" s="43">
        <v>2</v>
      </c>
      <c r="AF611" s="43">
        <v>0</v>
      </c>
      <c r="AG611" s="43">
        <v>0</v>
      </c>
      <c r="AH611" s="43">
        <v>1</v>
      </c>
      <c r="AI611" s="43">
        <v>0</v>
      </c>
      <c r="AJ611" s="43">
        <v>0</v>
      </c>
      <c r="AK611" s="43">
        <v>0</v>
      </c>
      <c r="AL611" s="43">
        <v>0</v>
      </c>
      <c r="AM611" s="43">
        <v>0</v>
      </c>
      <c r="AN611" s="43">
        <v>0</v>
      </c>
    </row>
    <row r="612" spans="1:40" x14ac:dyDescent="0.2">
      <c r="A612">
        <v>601</v>
      </c>
      <c r="B612" s="97">
        <v>0.41666666666666702</v>
      </c>
      <c r="C612">
        <f t="shared" ca="1" si="27"/>
        <v>1</v>
      </c>
      <c r="D612">
        <f t="shared" si="28"/>
        <v>58</v>
      </c>
      <c r="E612">
        <f>IF(appliances!$D$46="YES",light_sim_data!B612,0)</f>
        <v>0</v>
      </c>
      <c r="F612">
        <f t="shared" si="29"/>
        <v>58</v>
      </c>
      <c r="H612" s="43">
        <v>0</v>
      </c>
      <c r="I612" s="43">
        <v>0</v>
      </c>
      <c r="J612" s="43">
        <v>0</v>
      </c>
      <c r="K612" s="43">
        <v>0</v>
      </c>
      <c r="L612" s="43">
        <v>0</v>
      </c>
      <c r="M612" s="43">
        <v>2</v>
      </c>
      <c r="N612" s="43">
        <v>2</v>
      </c>
      <c r="O612" s="43">
        <v>1</v>
      </c>
      <c r="P612" s="43">
        <v>9</v>
      </c>
      <c r="Q612" s="43">
        <v>0</v>
      </c>
      <c r="R612" s="43">
        <v>0</v>
      </c>
      <c r="S612" s="43">
        <v>0</v>
      </c>
      <c r="T612" s="43">
        <v>0</v>
      </c>
      <c r="U612" s="43">
        <v>0</v>
      </c>
      <c r="V612" s="43">
        <v>3</v>
      </c>
      <c r="W612" s="43">
        <v>0</v>
      </c>
      <c r="X612" s="43">
        <v>0</v>
      </c>
      <c r="Y612" s="43">
        <v>32</v>
      </c>
      <c r="Z612" s="43">
        <v>0</v>
      </c>
      <c r="AA612" s="43">
        <v>0</v>
      </c>
      <c r="AB612" s="43">
        <v>3</v>
      </c>
      <c r="AC612" s="43">
        <v>2</v>
      </c>
      <c r="AD612" s="43">
        <v>1</v>
      </c>
      <c r="AE612" s="43">
        <v>2</v>
      </c>
      <c r="AF612" s="43">
        <v>0</v>
      </c>
      <c r="AG612" s="43">
        <v>0</v>
      </c>
      <c r="AH612" s="43">
        <v>1</v>
      </c>
      <c r="AI612" s="43">
        <v>0</v>
      </c>
      <c r="AJ612" s="43">
        <v>0</v>
      </c>
      <c r="AK612" s="43">
        <v>0</v>
      </c>
      <c r="AL612" s="43">
        <v>0</v>
      </c>
      <c r="AM612" s="43">
        <v>0</v>
      </c>
      <c r="AN612" s="43">
        <v>0</v>
      </c>
    </row>
    <row r="613" spans="1:40" x14ac:dyDescent="0.2">
      <c r="A613">
        <v>602</v>
      </c>
      <c r="B613" s="97">
        <v>0.41736111111111102</v>
      </c>
      <c r="C613">
        <f t="shared" ca="1" si="27"/>
        <v>1</v>
      </c>
      <c r="D613">
        <f t="shared" si="28"/>
        <v>58</v>
      </c>
      <c r="E613">
        <f>IF(appliances!$D$46="YES",light_sim_data!B613,0)</f>
        <v>0</v>
      </c>
      <c r="F613">
        <f t="shared" si="29"/>
        <v>58</v>
      </c>
      <c r="H613" s="43">
        <v>0</v>
      </c>
      <c r="I613" s="43">
        <v>0</v>
      </c>
      <c r="J613" s="43">
        <v>0</v>
      </c>
      <c r="K613" s="43">
        <v>0</v>
      </c>
      <c r="L613" s="43">
        <v>0</v>
      </c>
      <c r="M613" s="43">
        <v>2</v>
      </c>
      <c r="N613" s="43">
        <v>2</v>
      </c>
      <c r="O613" s="43">
        <v>1</v>
      </c>
      <c r="P613" s="43">
        <v>9</v>
      </c>
      <c r="Q613" s="43">
        <v>0</v>
      </c>
      <c r="R613" s="43">
        <v>0</v>
      </c>
      <c r="S613" s="43">
        <v>0</v>
      </c>
      <c r="T613" s="43">
        <v>0</v>
      </c>
      <c r="U613" s="43">
        <v>0</v>
      </c>
      <c r="V613" s="43">
        <v>3</v>
      </c>
      <c r="W613" s="43">
        <v>0</v>
      </c>
      <c r="X613" s="43">
        <v>0</v>
      </c>
      <c r="Y613" s="43">
        <v>32</v>
      </c>
      <c r="Z613" s="43">
        <v>0</v>
      </c>
      <c r="AA613" s="43">
        <v>0</v>
      </c>
      <c r="AB613" s="43">
        <v>3</v>
      </c>
      <c r="AC613" s="43">
        <v>2</v>
      </c>
      <c r="AD613" s="43">
        <v>1</v>
      </c>
      <c r="AE613" s="43">
        <v>2</v>
      </c>
      <c r="AF613" s="43">
        <v>0</v>
      </c>
      <c r="AG613" s="43">
        <v>0</v>
      </c>
      <c r="AH613" s="43">
        <v>1</v>
      </c>
      <c r="AI613" s="43">
        <v>0</v>
      </c>
      <c r="AJ613" s="43">
        <v>0</v>
      </c>
      <c r="AK613" s="43">
        <v>0</v>
      </c>
      <c r="AL613" s="43">
        <v>0</v>
      </c>
      <c r="AM613" s="43">
        <v>0</v>
      </c>
      <c r="AN613" s="43">
        <v>0</v>
      </c>
    </row>
    <row r="614" spans="1:40" x14ac:dyDescent="0.2">
      <c r="A614">
        <v>603</v>
      </c>
      <c r="B614" s="97">
        <v>0.41805555555555601</v>
      </c>
      <c r="C614">
        <f t="shared" ca="1" si="27"/>
        <v>1</v>
      </c>
      <c r="D614">
        <f t="shared" si="28"/>
        <v>58</v>
      </c>
      <c r="E614">
        <f>IF(appliances!$D$46="YES",light_sim_data!B614,0)</f>
        <v>0</v>
      </c>
      <c r="F614">
        <f t="shared" si="29"/>
        <v>58</v>
      </c>
      <c r="H614" s="43">
        <v>0</v>
      </c>
      <c r="I614" s="43">
        <v>0</v>
      </c>
      <c r="J614" s="43">
        <v>0</v>
      </c>
      <c r="K614" s="43">
        <v>0</v>
      </c>
      <c r="L614" s="43">
        <v>0</v>
      </c>
      <c r="M614" s="43">
        <v>2</v>
      </c>
      <c r="N614" s="43">
        <v>2</v>
      </c>
      <c r="O614" s="43">
        <v>1</v>
      </c>
      <c r="P614" s="43">
        <v>9</v>
      </c>
      <c r="Q614" s="43">
        <v>0</v>
      </c>
      <c r="R614" s="43">
        <v>0</v>
      </c>
      <c r="S614" s="43">
        <v>0</v>
      </c>
      <c r="T614" s="43">
        <v>0</v>
      </c>
      <c r="U614" s="43">
        <v>0</v>
      </c>
      <c r="V614" s="43">
        <v>3</v>
      </c>
      <c r="W614" s="43">
        <v>0</v>
      </c>
      <c r="X614" s="43">
        <v>0</v>
      </c>
      <c r="Y614" s="43">
        <v>32</v>
      </c>
      <c r="Z614" s="43">
        <v>0</v>
      </c>
      <c r="AA614" s="43">
        <v>0</v>
      </c>
      <c r="AB614" s="43">
        <v>3</v>
      </c>
      <c r="AC614" s="43">
        <v>2</v>
      </c>
      <c r="AD614" s="43">
        <v>1</v>
      </c>
      <c r="AE614" s="43">
        <v>2</v>
      </c>
      <c r="AF614" s="43">
        <v>0</v>
      </c>
      <c r="AG614" s="43">
        <v>0</v>
      </c>
      <c r="AH614" s="43">
        <v>1</v>
      </c>
      <c r="AI614" s="43">
        <v>0</v>
      </c>
      <c r="AJ614" s="43">
        <v>0</v>
      </c>
      <c r="AK614" s="43">
        <v>0</v>
      </c>
      <c r="AL614" s="43">
        <v>0</v>
      </c>
      <c r="AM614" s="43">
        <v>0</v>
      </c>
      <c r="AN614" s="43">
        <v>0</v>
      </c>
    </row>
    <row r="615" spans="1:40" x14ac:dyDescent="0.2">
      <c r="A615">
        <v>604</v>
      </c>
      <c r="B615" s="97">
        <v>0.41875000000000001</v>
      </c>
      <c r="C615">
        <f t="shared" ca="1" si="27"/>
        <v>1</v>
      </c>
      <c r="D615">
        <f t="shared" si="28"/>
        <v>58</v>
      </c>
      <c r="E615">
        <f>IF(appliances!$D$46="YES",light_sim_data!B615,0)</f>
        <v>0</v>
      </c>
      <c r="F615">
        <f t="shared" si="29"/>
        <v>58</v>
      </c>
      <c r="H615" s="43">
        <v>0</v>
      </c>
      <c r="I615" s="43">
        <v>0</v>
      </c>
      <c r="J615" s="43">
        <v>0</v>
      </c>
      <c r="K615" s="43">
        <v>0</v>
      </c>
      <c r="L615" s="43">
        <v>0</v>
      </c>
      <c r="M615" s="43">
        <v>2</v>
      </c>
      <c r="N615" s="43">
        <v>2</v>
      </c>
      <c r="O615" s="43">
        <v>1</v>
      </c>
      <c r="P615" s="43">
        <v>9</v>
      </c>
      <c r="Q615" s="43">
        <v>0</v>
      </c>
      <c r="R615" s="43">
        <v>0</v>
      </c>
      <c r="S615" s="43">
        <v>0</v>
      </c>
      <c r="T615" s="43">
        <v>0</v>
      </c>
      <c r="U615" s="43">
        <v>0</v>
      </c>
      <c r="V615" s="43">
        <v>3</v>
      </c>
      <c r="W615" s="43">
        <v>0</v>
      </c>
      <c r="X615" s="43">
        <v>0</v>
      </c>
      <c r="Y615" s="43">
        <v>32</v>
      </c>
      <c r="Z615" s="43">
        <v>0</v>
      </c>
      <c r="AA615" s="43">
        <v>0</v>
      </c>
      <c r="AB615" s="43">
        <v>3</v>
      </c>
      <c r="AC615" s="43">
        <v>2</v>
      </c>
      <c r="AD615" s="43">
        <v>1</v>
      </c>
      <c r="AE615" s="43">
        <v>2</v>
      </c>
      <c r="AF615" s="43">
        <v>0</v>
      </c>
      <c r="AG615" s="43">
        <v>0</v>
      </c>
      <c r="AH615" s="43">
        <v>1</v>
      </c>
      <c r="AI615" s="43">
        <v>0</v>
      </c>
      <c r="AJ615" s="43">
        <v>0</v>
      </c>
      <c r="AK615" s="43">
        <v>0</v>
      </c>
      <c r="AL615" s="43">
        <v>0</v>
      </c>
      <c r="AM615" s="43">
        <v>0</v>
      </c>
      <c r="AN615" s="43">
        <v>0</v>
      </c>
    </row>
    <row r="616" spans="1:40" x14ac:dyDescent="0.2">
      <c r="A616">
        <v>605</v>
      </c>
      <c r="B616" s="97">
        <v>0.41944444444444401</v>
      </c>
      <c r="C616">
        <f t="shared" ca="1" si="27"/>
        <v>1</v>
      </c>
      <c r="D616">
        <f t="shared" si="28"/>
        <v>58</v>
      </c>
      <c r="E616">
        <f>IF(appliances!$D$46="YES",light_sim_data!B616,0)</f>
        <v>0</v>
      </c>
      <c r="F616">
        <f t="shared" si="29"/>
        <v>58</v>
      </c>
      <c r="H616" s="43">
        <v>0</v>
      </c>
      <c r="I616" s="43">
        <v>0</v>
      </c>
      <c r="J616" s="43">
        <v>0</v>
      </c>
      <c r="K616" s="43">
        <v>0</v>
      </c>
      <c r="L616" s="43">
        <v>0</v>
      </c>
      <c r="M616" s="43">
        <v>2</v>
      </c>
      <c r="N616" s="43">
        <v>2</v>
      </c>
      <c r="O616" s="43">
        <v>1</v>
      </c>
      <c r="P616" s="43">
        <v>9</v>
      </c>
      <c r="Q616" s="43">
        <v>0</v>
      </c>
      <c r="R616" s="43">
        <v>0</v>
      </c>
      <c r="S616" s="43">
        <v>0</v>
      </c>
      <c r="T616" s="43">
        <v>0</v>
      </c>
      <c r="U616" s="43">
        <v>0</v>
      </c>
      <c r="V616" s="43">
        <v>3</v>
      </c>
      <c r="W616" s="43">
        <v>0</v>
      </c>
      <c r="X616" s="43">
        <v>0</v>
      </c>
      <c r="Y616" s="43">
        <v>32</v>
      </c>
      <c r="Z616" s="43">
        <v>0</v>
      </c>
      <c r="AA616" s="43">
        <v>0</v>
      </c>
      <c r="AB616" s="43">
        <v>3</v>
      </c>
      <c r="AC616" s="43">
        <v>2</v>
      </c>
      <c r="AD616" s="43">
        <v>1</v>
      </c>
      <c r="AE616" s="43">
        <v>2</v>
      </c>
      <c r="AF616" s="43">
        <v>0</v>
      </c>
      <c r="AG616" s="43">
        <v>0</v>
      </c>
      <c r="AH616" s="43">
        <v>1</v>
      </c>
      <c r="AI616" s="43">
        <v>0</v>
      </c>
      <c r="AJ616" s="43">
        <v>0</v>
      </c>
      <c r="AK616" s="43">
        <v>0</v>
      </c>
      <c r="AL616" s="43">
        <v>0</v>
      </c>
      <c r="AM616" s="43">
        <v>0</v>
      </c>
      <c r="AN616" s="43">
        <v>0</v>
      </c>
    </row>
    <row r="617" spans="1:40" x14ac:dyDescent="0.2">
      <c r="A617">
        <v>606</v>
      </c>
      <c r="B617" s="97">
        <v>0.42013888888888901</v>
      </c>
      <c r="C617">
        <f t="shared" ca="1" si="27"/>
        <v>1</v>
      </c>
      <c r="D617">
        <f t="shared" si="28"/>
        <v>130</v>
      </c>
      <c r="E617">
        <f>IF(appliances!$D$46="YES",light_sim_data!B617,0)</f>
        <v>0</v>
      </c>
      <c r="F617">
        <f t="shared" si="29"/>
        <v>130</v>
      </c>
      <c r="H617" s="43">
        <v>0</v>
      </c>
      <c r="I617" s="43">
        <v>0</v>
      </c>
      <c r="J617" s="43">
        <v>0</v>
      </c>
      <c r="K617" s="43">
        <v>0</v>
      </c>
      <c r="L617" s="43">
        <v>0</v>
      </c>
      <c r="M617" s="43">
        <v>2</v>
      </c>
      <c r="N617" s="43">
        <v>2</v>
      </c>
      <c r="O617" s="43">
        <v>1</v>
      </c>
      <c r="P617" s="43">
        <v>9</v>
      </c>
      <c r="Q617" s="43">
        <v>0</v>
      </c>
      <c r="R617" s="43">
        <v>0</v>
      </c>
      <c r="S617" s="43">
        <v>0</v>
      </c>
      <c r="T617" s="43">
        <v>0</v>
      </c>
      <c r="U617" s="43">
        <v>0</v>
      </c>
      <c r="V617" s="43">
        <v>3</v>
      </c>
      <c r="W617" s="43">
        <v>0</v>
      </c>
      <c r="X617" s="43">
        <v>0</v>
      </c>
      <c r="Y617" s="43">
        <v>32</v>
      </c>
      <c r="Z617" s="43">
        <v>0</v>
      </c>
      <c r="AA617" s="43">
        <v>0</v>
      </c>
      <c r="AB617" s="43">
        <v>3</v>
      </c>
      <c r="AC617" s="43">
        <v>2</v>
      </c>
      <c r="AD617" s="43">
        <v>1</v>
      </c>
      <c r="AE617" s="43">
        <v>2</v>
      </c>
      <c r="AF617" s="43">
        <v>0</v>
      </c>
      <c r="AG617" s="43">
        <v>0</v>
      </c>
      <c r="AH617" s="43">
        <v>73</v>
      </c>
      <c r="AI617" s="43">
        <v>0</v>
      </c>
      <c r="AJ617" s="43">
        <v>0</v>
      </c>
      <c r="AK617" s="43">
        <v>0</v>
      </c>
      <c r="AL617" s="43">
        <v>0</v>
      </c>
      <c r="AM617" s="43">
        <v>0</v>
      </c>
      <c r="AN617" s="43">
        <v>0</v>
      </c>
    </row>
    <row r="618" spans="1:40" x14ac:dyDescent="0.2">
      <c r="A618">
        <v>607</v>
      </c>
      <c r="B618" s="97">
        <v>0.420833333333333</v>
      </c>
      <c r="C618">
        <f t="shared" ca="1" si="27"/>
        <v>1</v>
      </c>
      <c r="D618">
        <f t="shared" si="28"/>
        <v>130</v>
      </c>
      <c r="E618">
        <f>IF(appliances!$D$46="YES",light_sim_data!B618,0)</f>
        <v>0</v>
      </c>
      <c r="F618">
        <f t="shared" si="29"/>
        <v>130</v>
      </c>
      <c r="H618" s="43">
        <v>0</v>
      </c>
      <c r="I618" s="43">
        <v>0</v>
      </c>
      <c r="J618" s="43">
        <v>0</v>
      </c>
      <c r="K618" s="43">
        <v>0</v>
      </c>
      <c r="L618" s="43">
        <v>0</v>
      </c>
      <c r="M618" s="43">
        <v>2</v>
      </c>
      <c r="N618" s="43">
        <v>2</v>
      </c>
      <c r="O618" s="43">
        <v>1</v>
      </c>
      <c r="P618" s="43">
        <v>9</v>
      </c>
      <c r="Q618" s="43">
        <v>0</v>
      </c>
      <c r="R618" s="43">
        <v>0</v>
      </c>
      <c r="S618" s="43">
        <v>0</v>
      </c>
      <c r="T618" s="43">
        <v>0</v>
      </c>
      <c r="U618" s="43">
        <v>0</v>
      </c>
      <c r="V618" s="43">
        <v>3</v>
      </c>
      <c r="W618" s="43">
        <v>0</v>
      </c>
      <c r="X618" s="43">
        <v>0</v>
      </c>
      <c r="Y618" s="43">
        <v>32</v>
      </c>
      <c r="Z618" s="43">
        <v>0</v>
      </c>
      <c r="AA618" s="43">
        <v>0</v>
      </c>
      <c r="AB618" s="43">
        <v>3</v>
      </c>
      <c r="AC618" s="43">
        <v>2</v>
      </c>
      <c r="AD618" s="43">
        <v>1</v>
      </c>
      <c r="AE618" s="43">
        <v>2</v>
      </c>
      <c r="AF618" s="43">
        <v>0</v>
      </c>
      <c r="AG618" s="43">
        <v>0</v>
      </c>
      <c r="AH618" s="43">
        <v>73</v>
      </c>
      <c r="AI618" s="43">
        <v>0</v>
      </c>
      <c r="AJ618" s="43">
        <v>0</v>
      </c>
      <c r="AK618" s="43">
        <v>0</v>
      </c>
      <c r="AL618" s="43">
        <v>0</v>
      </c>
      <c r="AM618" s="43">
        <v>0</v>
      </c>
      <c r="AN618" s="43">
        <v>0</v>
      </c>
    </row>
    <row r="619" spans="1:40" x14ac:dyDescent="0.2">
      <c r="A619">
        <v>608</v>
      </c>
      <c r="B619" s="97">
        <v>0.421527777777778</v>
      </c>
      <c r="C619">
        <f t="shared" ca="1" si="27"/>
        <v>1</v>
      </c>
      <c r="D619">
        <f t="shared" si="28"/>
        <v>130</v>
      </c>
      <c r="E619">
        <f>IF(appliances!$D$46="YES",light_sim_data!B619,0)</f>
        <v>0</v>
      </c>
      <c r="F619">
        <f t="shared" si="29"/>
        <v>130</v>
      </c>
      <c r="H619" s="43">
        <v>0</v>
      </c>
      <c r="I619" s="43">
        <v>0</v>
      </c>
      <c r="J619" s="43">
        <v>0</v>
      </c>
      <c r="K619" s="43">
        <v>0</v>
      </c>
      <c r="L619" s="43">
        <v>0</v>
      </c>
      <c r="M619" s="43">
        <v>2</v>
      </c>
      <c r="N619" s="43">
        <v>2</v>
      </c>
      <c r="O619" s="43">
        <v>1</v>
      </c>
      <c r="P619" s="43">
        <v>9</v>
      </c>
      <c r="Q619" s="43">
        <v>0</v>
      </c>
      <c r="R619" s="43">
        <v>0</v>
      </c>
      <c r="S619" s="43">
        <v>0</v>
      </c>
      <c r="T619" s="43">
        <v>0</v>
      </c>
      <c r="U619" s="43">
        <v>0</v>
      </c>
      <c r="V619" s="43">
        <v>3</v>
      </c>
      <c r="W619" s="43">
        <v>0</v>
      </c>
      <c r="X619" s="43">
        <v>0</v>
      </c>
      <c r="Y619" s="43">
        <v>32</v>
      </c>
      <c r="Z619" s="43">
        <v>0</v>
      </c>
      <c r="AA619" s="43">
        <v>0</v>
      </c>
      <c r="AB619" s="43">
        <v>3</v>
      </c>
      <c r="AC619" s="43">
        <v>2</v>
      </c>
      <c r="AD619" s="43">
        <v>1</v>
      </c>
      <c r="AE619" s="43">
        <v>2</v>
      </c>
      <c r="AF619" s="43">
        <v>0</v>
      </c>
      <c r="AG619" s="43">
        <v>0</v>
      </c>
      <c r="AH619" s="43">
        <v>73</v>
      </c>
      <c r="AI619" s="43">
        <v>0</v>
      </c>
      <c r="AJ619" s="43">
        <v>0</v>
      </c>
      <c r="AK619" s="43">
        <v>0</v>
      </c>
      <c r="AL619" s="43">
        <v>0</v>
      </c>
      <c r="AM619" s="43">
        <v>0</v>
      </c>
      <c r="AN619" s="43">
        <v>0</v>
      </c>
    </row>
    <row r="620" spans="1:40" x14ac:dyDescent="0.2">
      <c r="A620">
        <v>609</v>
      </c>
      <c r="B620" s="97">
        <v>0.422222222222222</v>
      </c>
      <c r="C620">
        <f t="shared" ca="1" si="27"/>
        <v>1</v>
      </c>
      <c r="D620">
        <f t="shared" si="28"/>
        <v>130</v>
      </c>
      <c r="E620">
        <f>IF(appliances!$D$46="YES",light_sim_data!B620,0)</f>
        <v>0</v>
      </c>
      <c r="F620">
        <f t="shared" si="29"/>
        <v>130</v>
      </c>
      <c r="H620" s="43">
        <v>0</v>
      </c>
      <c r="I620" s="43">
        <v>0</v>
      </c>
      <c r="J620" s="43">
        <v>0</v>
      </c>
      <c r="K620" s="43">
        <v>0</v>
      </c>
      <c r="L620" s="43">
        <v>0</v>
      </c>
      <c r="M620" s="43">
        <v>2</v>
      </c>
      <c r="N620" s="43">
        <v>2</v>
      </c>
      <c r="O620" s="43">
        <v>1</v>
      </c>
      <c r="P620" s="43">
        <v>9</v>
      </c>
      <c r="Q620" s="43">
        <v>0</v>
      </c>
      <c r="R620" s="43">
        <v>0</v>
      </c>
      <c r="S620" s="43">
        <v>0</v>
      </c>
      <c r="T620" s="43">
        <v>0</v>
      </c>
      <c r="U620" s="43">
        <v>0</v>
      </c>
      <c r="V620" s="43">
        <v>3</v>
      </c>
      <c r="W620" s="43">
        <v>0</v>
      </c>
      <c r="X620" s="43">
        <v>0</v>
      </c>
      <c r="Y620" s="43">
        <v>32</v>
      </c>
      <c r="Z620" s="43">
        <v>0</v>
      </c>
      <c r="AA620" s="43">
        <v>0</v>
      </c>
      <c r="AB620" s="43">
        <v>3</v>
      </c>
      <c r="AC620" s="43">
        <v>2</v>
      </c>
      <c r="AD620" s="43">
        <v>1</v>
      </c>
      <c r="AE620" s="43">
        <v>2</v>
      </c>
      <c r="AF620" s="43">
        <v>0</v>
      </c>
      <c r="AG620" s="43">
        <v>0</v>
      </c>
      <c r="AH620" s="43">
        <v>73</v>
      </c>
      <c r="AI620" s="43">
        <v>0</v>
      </c>
      <c r="AJ620" s="43">
        <v>0</v>
      </c>
      <c r="AK620" s="43">
        <v>0</v>
      </c>
      <c r="AL620" s="43">
        <v>0</v>
      </c>
      <c r="AM620" s="43">
        <v>0</v>
      </c>
      <c r="AN620" s="43">
        <v>0</v>
      </c>
    </row>
    <row r="621" spans="1:40" x14ac:dyDescent="0.2">
      <c r="A621">
        <v>610</v>
      </c>
      <c r="B621" s="97">
        <v>0.422916666666667</v>
      </c>
      <c r="C621">
        <f t="shared" ca="1" si="27"/>
        <v>1</v>
      </c>
      <c r="D621">
        <f t="shared" si="28"/>
        <v>130</v>
      </c>
      <c r="E621">
        <f>IF(appliances!$D$46="YES",light_sim_data!B621,0)</f>
        <v>0</v>
      </c>
      <c r="F621">
        <f t="shared" si="29"/>
        <v>130</v>
      </c>
      <c r="H621" s="43">
        <v>0</v>
      </c>
      <c r="I621" s="43">
        <v>0</v>
      </c>
      <c r="J621" s="43">
        <v>0</v>
      </c>
      <c r="K621" s="43">
        <v>0</v>
      </c>
      <c r="L621" s="43">
        <v>0</v>
      </c>
      <c r="M621" s="43">
        <v>2</v>
      </c>
      <c r="N621" s="43">
        <v>2</v>
      </c>
      <c r="O621" s="43">
        <v>1</v>
      </c>
      <c r="P621" s="43">
        <v>9</v>
      </c>
      <c r="Q621" s="43">
        <v>0</v>
      </c>
      <c r="R621" s="43">
        <v>0</v>
      </c>
      <c r="S621" s="43">
        <v>0</v>
      </c>
      <c r="T621" s="43">
        <v>0</v>
      </c>
      <c r="U621" s="43">
        <v>0</v>
      </c>
      <c r="V621" s="43">
        <v>3</v>
      </c>
      <c r="W621" s="43">
        <v>0</v>
      </c>
      <c r="X621" s="43">
        <v>0</v>
      </c>
      <c r="Y621" s="43">
        <v>32</v>
      </c>
      <c r="Z621" s="43">
        <v>0</v>
      </c>
      <c r="AA621" s="43">
        <v>0</v>
      </c>
      <c r="AB621" s="43">
        <v>3</v>
      </c>
      <c r="AC621" s="43">
        <v>2</v>
      </c>
      <c r="AD621" s="43">
        <v>1</v>
      </c>
      <c r="AE621" s="43">
        <v>2</v>
      </c>
      <c r="AF621" s="43">
        <v>0</v>
      </c>
      <c r="AG621" s="43">
        <v>0</v>
      </c>
      <c r="AH621" s="43">
        <v>73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</row>
    <row r="622" spans="1:40" x14ac:dyDescent="0.2">
      <c r="A622">
        <v>611</v>
      </c>
      <c r="B622" s="97">
        <v>0.42361111111111099</v>
      </c>
      <c r="C622">
        <f t="shared" ca="1" si="27"/>
        <v>0</v>
      </c>
      <c r="D622">
        <f t="shared" si="28"/>
        <v>100</v>
      </c>
      <c r="E622">
        <f>IF(appliances!$D$46="YES",light_sim_data!B622,0)</f>
        <v>0</v>
      </c>
      <c r="F622">
        <f t="shared" si="29"/>
        <v>100</v>
      </c>
      <c r="H622" s="43">
        <v>0</v>
      </c>
      <c r="I622" s="43">
        <v>0</v>
      </c>
      <c r="J622" s="43">
        <v>0</v>
      </c>
      <c r="K622" s="43">
        <v>0</v>
      </c>
      <c r="L622" s="43">
        <v>0</v>
      </c>
      <c r="M622" s="43">
        <v>2</v>
      </c>
      <c r="N622" s="43">
        <v>2</v>
      </c>
      <c r="O622" s="43">
        <v>1</v>
      </c>
      <c r="P622" s="43">
        <v>9</v>
      </c>
      <c r="Q622" s="43">
        <v>0</v>
      </c>
      <c r="R622" s="43">
        <v>0</v>
      </c>
      <c r="S622" s="43">
        <v>0</v>
      </c>
      <c r="T622" s="43">
        <v>0</v>
      </c>
      <c r="U622" s="43">
        <v>0</v>
      </c>
      <c r="V622" s="43">
        <v>3</v>
      </c>
      <c r="W622" s="43">
        <v>0</v>
      </c>
      <c r="X622" s="43">
        <v>0</v>
      </c>
      <c r="Y622" s="43">
        <v>2</v>
      </c>
      <c r="Z622" s="43">
        <v>0</v>
      </c>
      <c r="AA622" s="43">
        <v>0</v>
      </c>
      <c r="AB622" s="43">
        <v>3</v>
      </c>
      <c r="AC622" s="43">
        <v>2</v>
      </c>
      <c r="AD622" s="43">
        <v>1</v>
      </c>
      <c r="AE622" s="43">
        <v>2</v>
      </c>
      <c r="AF622" s="43">
        <v>0</v>
      </c>
      <c r="AG622" s="43">
        <v>0</v>
      </c>
      <c r="AH622" s="43">
        <v>73</v>
      </c>
      <c r="AI622" s="43">
        <v>0</v>
      </c>
      <c r="AJ622" s="43">
        <v>0</v>
      </c>
      <c r="AK622" s="43">
        <v>0</v>
      </c>
      <c r="AL622" s="43">
        <v>0</v>
      </c>
      <c r="AM622" s="43">
        <v>0</v>
      </c>
      <c r="AN622" s="43">
        <v>0</v>
      </c>
    </row>
    <row r="623" spans="1:40" x14ac:dyDescent="0.2">
      <c r="A623">
        <v>612</v>
      </c>
      <c r="B623" s="97">
        <v>0.42430555555555599</v>
      </c>
      <c r="C623">
        <f t="shared" ca="1" si="27"/>
        <v>0</v>
      </c>
      <c r="D623">
        <f t="shared" si="28"/>
        <v>100</v>
      </c>
      <c r="E623">
        <f>IF(appliances!$D$46="YES",light_sim_data!B623,0)</f>
        <v>0</v>
      </c>
      <c r="F623">
        <f t="shared" si="29"/>
        <v>100</v>
      </c>
      <c r="H623" s="43">
        <v>0</v>
      </c>
      <c r="I623" s="43">
        <v>0</v>
      </c>
      <c r="J623" s="43">
        <v>0</v>
      </c>
      <c r="K623" s="43">
        <v>0</v>
      </c>
      <c r="L623" s="43">
        <v>0</v>
      </c>
      <c r="M623" s="43">
        <v>2</v>
      </c>
      <c r="N623" s="43">
        <v>2</v>
      </c>
      <c r="O623" s="43">
        <v>1</v>
      </c>
      <c r="P623" s="43">
        <v>9</v>
      </c>
      <c r="Q623" s="43">
        <v>0</v>
      </c>
      <c r="R623" s="43">
        <v>0</v>
      </c>
      <c r="S623" s="43">
        <v>0</v>
      </c>
      <c r="T623" s="43">
        <v>0</v>
      </c>
      <c r="U623" s="43">
        <v>0</v>
      </c>
      <c r="V623" s="43">
        <v>3</v>
      </c>
      <c r="W623" s="43">
        <v>0</v>
      </c>
      <c r="X623" s="43">
        <v>0</v>
      </c>
      <c r="Y623" s="43">
        <v>2</v>
      </c>
      <c r="Z623" s="43">
        <v>0</v>
      </c>
      <c r="AA623" s="43">
        <v>0</v>
      </c>
      <c r="AB623" s="43">
        <v>3</v>
      </c>
      <c r="AC623" s="43">
        <v>2</v>
      </c>
      <c r="AD623" s="43">
        <v>1</v>
      </c>
      <c r="AE623" s="43">
        <v>2</v>
      </c>
      <c r="AF623" s="43">
        <v>0</v>
      </c>
      <c r="AG623" s="43">
        <v>0</v>
      </c>
      <c r="AH623" s="43">
        <v>73</v>
      </c>
      <c r="AI623" s="43">
        <v>0</v>
      </c>
      <c r="AJ623" s="43">
        <v>0</v>
      </c>
      <c r="AK623" s="43">
        <v>0</v>
      </c>
      <c r="AL623" s="43">
        <v>0</v>
      </c>
      <c r="AM623" s="43">
        <v>0</v>
      </c>
      <c r="AN623" s="43">
        <v>0</v>
      </c>
    </row>
    <row r="624" spans="1:40" x14ac:dyDescent="0.2">
      <c r="A624">
        <v>613</v>
      </c>
      <c r="B624" s="97">
        <v>0.42499999999999999</v>
      </c>
      <c r="C624">
        <f t="shared" ca="1" si="27"/>
        <v>0</v>
      </c>
      <c r="D624">
        <f t="shared" si="28"/>
        <v>100</v>
      </c>
      <c r="E624">
        <f>IF(appliances!$D$46="YES",light_sim_data!B624,0)</f>
        <v>0</v>
      </c>
      <c r="F624">
        <f t="shared" si="29"/>
        <v>100</v>
      </c>
      <c r="H624" s="43">
        <v>0</v>
      </c>
      <c r="I624" s="43">
        <v>0</v>
      </c>
      <c r="J624" s="43">
        <v>0</v>
      </c>
      <c r="K624" s="43">
        <v>0</v>
      </c>
      <c r="L624" s="43">
        <v>0</v>
      </c>
      <c r="M624" s="43">
        <v>2</v>
      </c>
      <c r="N624" s="43">
        <v>2</v>
      </c>
      <c r="O624" s="43">
        <v>1</v>
      </c>
      <c r="P624" s="43">
        <v>9</v>
      </c>
      <c r="Q624" s="43">
        <v>0</v>
      </c>
      <c r="R624" s="43">
        <v>0</v>
      </c>
      <c r="S624" s="43">
        <v>0</v>
      </c>
      <c r="T624" s="43">
        <v>0</v>
      </c>
      <c r="U624" s="43">
        <v>0</v>
      </c>
      <c r="V624" s="43">
        <v>3</v>
      </c>
      <c r="W624" s="43">
        <v>0</v>
      </c>
      <c r="X624" s="43">
        <v>0</v>
      </c>
      <c r="Y624" s="43">
        <v>2</v>
      </c>
      <c r="Z624" s="43">
        <v>0</v>
      </c>
      <c r="AA624" s="43">
        <v>0</v>
      </c>
      <c r="AB624" s="43">
        <v>3</v>
      </c>
      <c r="AC624" s="43">
        <v>2</v>
      </c>
      <c r="AD624" s="43">
        <v>1</v>
      </c>
      <c r="AE624" s="43">
        <v>2</v>
      </c>
      <c r="AF624" s="43">
        <v>0</v>
      </c>
      <c r="AG624" s="43">
        <v>0</v>
      </c>
      <c r="AH624" s="43">
        <v>73</v>
      </c>
      <c r="AI624" s="43">
        <v>0</v>
      </c>
      <c r="AJ624" s="43">
        <v>0</v>
      </c>
      <c r="AK624" s="43">
        <v>0</v>
      </c>
      <c r="AL624" s="43">
        <v>0</v>
      </c>
      <c r="AM624" s="43">
        <v>0</v>
      </c>
      <c r="AN624" s="43">
        <v>0</v>
      </c>
    </row>
    <row r="625" spans="1:40" x14ac:dyDescent="0.2">
      <c r="A625">
        <v>614</v>
      </c>
      <c r="B625" s="97">
        <v>0.42569444444444399</v>
      </c>
      <c r="C625">
        <f t="shared" ca="1" si="27"/>
        <v>0</v>
      </c>
      <c r="D625">
        <f t="shared" si="28"/>
        <v>2083</v>
      </c>
      <c r="E625">
        <f>IF(appliances!$D$46="YES",light_sim_data!B625,0)</f>
        <v>0</v>
      </c>
      <c r="F625">
        <f t="shared" si="29"/>
        <v>2083</v>
      </c>
      <c r="H625" s="43">
        <v>0</v>
      </c>
      <c r="I625" s="43">
        <v>0</v>
      </c>
      <c r="J625" s="43">
        <v>0</v>
      </c>
      <c r="K625" s="43">
        <v>0</v>
      </c>
      <c r="L625" s="43">
        <v>0</v>
      </c>
      <c r="M625" s="43">
        <v>2</v>
      </c>
      <c r="N625" s="43">
        <v>2</v>
      </c>
      <c r="O625" s="43">
        <v>1</v>
      </c>
      <c r="P625" s="43">
        <v>9</v>
      </c>
      <c r="Q625" s="43">
        <v>0</v>
      </c>
      <c r="R625" s="43">
        <v>0</v>
      </c>
      <c r="S625" s="43">
        <v>0</v>
      </c>
      <c r="T625" s="43">
        <v>0</v>
      </c>
      <c r="U625" s="43">
        <v>0</v>
      </c>
      <c r="V625" s="43">
        <v>3</v>
      </c>
      <c r="W625" s="43">
        <v>0</v>
      </c>
      <c r="X625" s="43">
        <v>0</v>
      </c>
      <c r="Y625" s="43">
        <v>2</v>
      </c>
      <c r="Z625" s="43">
        <v>0</v>
      </c>
      <c r="AA625" s="43">
        <v>0</v>
      </c>
      <c r="AB625" s="43">
        <v>3</v>
      </c>
      <c r="AC625" s="43">
        <v>2</v>
      </c>
      <c r="AD625" s="43">
        <v>1</v>
      </c>
      <c r="AE625" s="43">
        <v>2</v>
      </c>
      <c r="AF625" s="43">
        <v>0</v>
      </c>
      <c r="AG625" s="43">
        <v>0</v>
      </c>
      <c r="AH625" s="43">
        <v>2056</v>
      </c>
      <c r="AI625" s="43">
        <v>0</v>
      </c>
      <c r="AJ625" s="43">
        <v>0</v>
      </c>
      <c r="AK625" s="43">
        <v>0</v>
      </c>
      <c r="AL625" s="43">
        <v>0</v>
      </c>
      <c r="AM625" s="43">
        <v>0</v>
      </c>
      <c r="AN625" s="43">
        <v>0</v>
      </c>
    </row>
    <row r="626" spans="1:40" x14ac:dyDescent="0.2">
      <c r="A626">
        <v>615</v>
      </c>
      <c r="B626" s="97">
        <v>0.42638888888888898</v>
      </c>
      <c r="C626">
        <f t="shared" ca="1" si="27"/>
        <v>0</v>
      </c>
      <c r="D626">
        <f t="shared" si="28"/>
        <v>2083</v>
      </c>
      <c r="E626">
        <f>IF(appliances!$D$46="YES",light_sim_data!B626,0)</f>
        <v>0</v>
      </c>
      <c r="F626">
        <f t="shared" si="29"/>
        <v>2083</v>
      </c>
      <c r="H626" s="43">
        <v>0</v>
      </c>
      <c r="I626" s="43">
        <v>0</v>
      </c>
      <c r="J626" s="43">
        <v>0</v>
      </c>
      <c r="K626" s="43">
        <v>0</v>
      </c>
      <c r="L626" s="43">
        <v>0</v>
      </c>
      <c r="M626" s="43">
        <v>2</v>
      </c>
      <c r="N626" s="43">
        <v>2</v>
      </c>
      <c r="O626" s="43">
        <v>1</v>
      </c>
      <c r="P626" s="43">
        <v>9</v>
      </c>
      <c r="Q626" s="43">
        <v>0</v>
      </c>
      <c r="R626" s="43">
        <v>0</v>
      </c>
      <c r="S626" s="43">
        <v>0</v>
      </c>
      <c r="T626" s="43">
        <v>0</v>
      </c>
      <c r="U626" s="43">
        <v>0</v>
      </c>
      <c r="V626" s="43">
        <v>3</v>
      </c>
      <c r="W626" s="43">
        <v>0</v>
      </c>
      <c r="X626" s="43">
        <v>0</v>
      </c>
      <c r="Y626" s="43">
        <v>2</v>
      </c>
      <c r="Z626" s="43">
        <v>0</v>
      </c>
      <c r="AA626" s="43">
        <v>0</v>
      </c>
      <c r="AB626" s="43">
        <v>3</v>
      </c>
      <c r="AC626" s="43">
        <v>2</v>
      </c>
      <c r="AD626" s="43">
        <v>1</v>
      </c>
      <c r="AE626" s="43">
        <v>2</v>
      </c>
      <c r="AF626" s="43">
        <v>0</v>
      </c>
      <c r="AG626" s="43">
        <v>0</v>
      </c>
      <c r="AH626" s="43">
        <v>2056</v>
      </c>
      <c r="AI626" s="43">
        <v>0</v>
      </c>
      <c r="AJ626" s="43">
        <v>0</v>
      </c>
      <c r="AK626" s="43">
        <v>0</v>
      </c>
      <c r="AL626" s="43">
        <v>0</v>
      </c>
      <c r="AM626" s="43">
        <v>0</v>
      </c>
      <c r="AN626" s="43">
        <v>0</v>
      </c>
    </row>
    <row r="627" spans="1:40" x14ac:dyDescent="0.2">
      <c r="A627">
        <v>616</v>
      </c>
      <c r="B627" s="97">
        <v>0.42708333333333298</v>
      </c>
      <c r="C627">
        <f t="shared" ca="1" si="27"/>
        <v>0</v>
      </c>
      <c r="D627">
        <f t="shared" si="28"/>
        <v>2242</v>
      </c>
      <c r="E627">
        <f>IF(appliances!$D$46="YES",light_sim_data!B627,0)</f>
        <v>0</v>
      </c>
      <c r="F627">
        <f t="shared" si="29"/>
        <v>2242</v>
      </c>
      <c r="H627" s="43">
        <v>159</v>
      </c>
      <c r="I627" s="43">
        <v>0</v>
      </c>
      <c r="J627" s="43">
        <v>0</v>
      </c>
      <c r="K627" s="43">
        <v>0</v>
      </c>
      <c r="L627" s="43">
        <v>0</v>
      </c>
      <c r="M627" s="43">
        <v>2</v>
      </c>
      <c r="N627" s="43">
        <v>2</v>
      </c>
      <c r="O627" s="43">
        <v>1</v>
      </c>
      <c r="P627" s="43">
        <v>9</v>
      </c>
      <c r="Q627" s="43">
        <v>0</v>
      </c>
      <c r="R627" s="43">
        <v>0</v>
      </c>
      <c r="S627" s="43">
        <v>0</v>
      </c>
      <c r="T627" s="43">
        <v>0</v>
      </c>
      <c r="U627" s="43">
        <v>0</v>
      </c>
      <c r="V627" s="43">
        <v>3</v>
      </c>
      <c r="W627" s="43">
        <v>0</v>
      </c>
      <c r="X627" s="43">
        <v>0</v>
      </c>
      <c r="Y627" s="43">
        <v>2</v>
      </c>
      <c r="Z627" s="43">
        <v>0</v>
      </c>
      <c r="AA627" s="43">
        <v>0</v>
      </c>
      <c r="AB627" s="43">
        <v>3</v>
      </c>
      <c r="AC627" s="43">
        <v>2</v>
      </c>
      <c r="AD627" s="43">
        <v>1</v>
      </c>
      <c r="AE627" s="43">
        <v>2</v>
      </c>
      <c r="AF627" s="43">
        <v>0</v>
      </c>
      <c r="AG627" s="43">
        <v>0</v>
      </c>
      <c r="AH627" s="43">
        <v>2056</v>
      </c>
      <c r="AI627" s="43">
        <v>0</v>
      </c>
      <c r="AJ627" s="43">
        <v>0</v>
      </c>
      <c r="AK627" s="43">
        <v>0</v>
      </c>
      <c r="AL627" s="43">
        <v>0</v>
      </c>
      <c r="AM627" s="43">
        <v>0</v>
      </c>
      <c r="AN627" s="43">
        <v>0</v>
      </c>
    </row>
    <row r="628" spans="1:40" x14ac:dyDescent="0.2">
      <c r="A628">
        <v>617</v>
      </c>
      <c r="B628" s="97">
        <v>0.42777777777777798</v>
      </c>
      <c r="C628">
        <f t="shared" ca="1" si="27"/>
        <v>0</v>
      </c>
      <c r="D628">
        <f t="shared" si="28"/>
        <v>2242</v>
      </c>
      <c r="E628">
        <f>IF(appliances!$D$46="YES",light_sim_data!B628,0)</f>
        <v>0</v>
      </c>
      <c r="F628">
        <f t="shared" si="29"/>
        <v>2242</v>
      </c>
      <c r="H628" s="43">
        <v>159</v>
      </c>
      <c r="I628" s="43">
        <v>0</v>
      </c>
      <c r="J628" s="43">
        <v>0</v>
      </c>
      <c r="K628" s="43">
        <v>0</v>
      </c>
      <c r="L628" s="43">
        <v>0</v>
      </c>
      <c r="M628" s="43">
        <v>2</v>
      </c>
      <c r="N628" s="43">
        <v>2</v>
      </c>
      <c r="O628" s="43">
        <v>1</v>
      </c>
      <c r="P628" s="43">
        <v>9</v>
      </c>
      <c r="Q628" s="43">
        <v>0</v>
      </c>
      <c r="R628" s="43">
        <v>0</v>
      </c>
      <c r="S628" s="43">
        <v>0</v>
      </c>
      <c r="T628" s="43">
        <v>0</v>
      </c>
      <c r="U628" s="43">
        <v>0</v>
      </c>
      <c r="V628" s="43">
        <v>3</v>
      </c>
      <c r="W628" s="43">
        <v>0</v>
      </c>
      <c r="X628" s="43">
        <v>0</v>
      </c>
      <c r="Y628" s="43">
        <v>2</v>
      </c>
      <c r="Z628" s="43">
        <v>0</v>
      </c>
      <c r="AA628" s="43">
        <v>0</v>
      </c>
      <c r="AB628" s="43">
        <v>3</v>
      </c>
      <c r="AC628" s="43">
        <v>2</v>
      </c>
      <c r="AD628" s="43">
        <v>1</v>
      </c>
      <c r="AE628" s="43">
        <v>2</v>
      </c>
      <c r="AF628" s="43">
        <v>0</v>
      </c>
      <c r="AG628" s="43">
        <v>0</v>
      </c>
      <c r="AH628" s="43">
        <v>2056</v>
      </c>
      <c r="AI628" s="43">
        <v>0</v>
      </c>
      <c r="AJ628" s="43">
        <v>0</v>
      </c>
      <c r="AK628" s="43">
        <v>0</v>
      </c>
      <c r="AL628" s="43">
        <v>0</v>
      </c>
      <c r="AM628" s="43">
        <v>0</v>
      </c>
      <c r="AN628" s="43">
        <v>0</v>
      </c>
    </row>
    <row r="629" spans="1:40" x14ac:dyDescent="0.2">
      <c r="A629">
        <v>618</v>
      </c>
      <c r="B629" s="97">
        <v>0.42847222222222198</v>
      </c>
      <c r="C629">
        <f t="shared" ca="1" si="27"/>
        <v>0</v>
      </c>
      <c r="D629">
        <f t="shared" si="28"/>
        <v>2242</v>
      </c>
      <c r="E629">
        <f>IF(appliances!$D$46="YES",light_sim_data!B629,0)</f>
        <v>0</v>
      </c>
      <c r="F629">
        <f t="shared" si="29"/>
        <v>2242</v>
      </c>
      <c r="H629" s="43">
        <v>159</v>
      </c>
      <c r="I629" s="43">
        <v>0</v>
      </c>
      <c r="J629" s="43">
        <v>0</v>
      </c>
      <c r="K629" s="43">
        <v>0</v>
      </c>
      <c r="L629" s="43">
        <v>0</v>
      </c>
      <c r="M629" s="43">
        <v>2</v>
      </c>
      <c r="N629" s="43">
        <v>2</v>
      </c>
      <c r="O629" s="43">
        <v>1</v>
      </c>
      <c r="P629" s="43">
        <v>9</v>
      </c>
      <c r="Q629" s="43">
        <v>0</v>
      </c>
      <c r="R629" s="43">
        <v>0</v>
      </c>
      <c r="S629" s="43">
        <v>0</v>
      </c>
      <c r="T629" s="43">
        <v>0</v>
      </c>
      <c r="U629" s="43">
        <v>0</v>
      </c>
      <c r="V629" s="43">
        <v>3</v>
      </c>
      <c r="W629" s="43">
        <v>0</v>
      </c>
      <c r="X629" s="43">
        <v>0</v>
      </c>
      <c r="Y629" s="43">
        <v>2</v>
      </c>
      <c r="Z629" s="43">
        <v>0</v>
      </c>
      <c r="AA629" s="43">
        <v>0</v>
      </c>
      <c r="AB629" s="43">
        <v>3</v>
      </c>
      <c r="AC629" s="43">
        <v>2</v>
      </c>
      <c r="AD629" s="43">
        <v>1</v>
      </c>
      <c r="AE629" s="43">
        <v>2</v>
      </c>
      <c r="AF629" s="43">
        <v>0</v>
      </c>
      <c r="AG629" s="43">
        <v>0</v>
      </c>
      <c r="AH629" s="43">
        <v>2056</v>
      </c>
      <c r="AI629" s="43">
        <v>0</v>
      </c>
      <c r="AJ629" s="43">
        <v>0</v>
      </c>
      <c r="AK629" s="43">
        <v>0</v>
      </c>
      <c r="AL629" s="43">
        <v>0</v>
      </c>
      <c r="AM629" s="43">
        <v>0</v>
      </c>
      <c r="AN629" s="43">
        <v>0</v>
      </c>
    </row>
    <row r="630" spans="1:40" x14ac:dyDescent="0.2">
      <c r="A630">
        <v>619</v>
      </c>
      <c r="B630" s="97">
        <v>0.42916666666666697</v>
      </c>
      <c r="C630">
        <f t="shared" ca="1" si="27"/>
        <v>0</v>
      </c>
      <c r="D630">
        <f t="shared" si="28"/>
        <v>2242</v>
      </c>
      <c r="E630">
        <f>IF(appliances!$D$46="YES",light_sim_data!B630,0)</f>
        <v>0</v>
      </c>
      <c r="F630">
        <f t="shared" si="29"/>
        <v>2242</v>
      </c>
      <c r="H630" s="43">
        <v>159</v>
      </c>
      <c r="I630" s="43">
        <v>0</v>
      </c>
      <c r="J630" s="43">
        <v>0</v>
      </c>
      <c r="K630" s="43">
        <v>0</v>
      </c>
      <c r="L630" s="43">
        <v>0</v>
      </c>
      <c r="M630" s="43">
        <v>2</v>
      </c>
      <c r="N630" s="43">
        <v>2</v>
      </c>
      <c r="O630" s="43">
        <v>1</v>
      </c>
      <c r="P630" s="43">
        <v>9</v>
      </c>
      <c r="Q630" s="43">
        <v>0</v>
      </c>
      <c r="R630" s="43">
        <v>0</v>
      </c>
      <c r="S630" s="43">
        <v>0</v>
      </c>
      <c r="T630" s="43">
        <v>0</v>
      </c>
      <c r="U630" s="43">
        <v>0</v>
      </c>
      <c r="V630" s="43">
        <v>3</v>
      </c>
      <c r="W630" s="43">
        <v>0</v>
      </c>
      <c r="X630" s="43">
        <v>0</v>
      </c>
      <c r="Y630" s="43">
        <v>2</v>
      </c>
      <c r="Z630" s="43">
        <v>0</v>
      </c>
      <c r="AA630" s="43">
        <v>0</v>
      </c>
      <c r="AB630" s="43">
        <v>3</v>
      </c>
      <c r="AC630" s="43">
        <v>2</v>
      </c>
      <c r="AD630" s="43">
        <v>1</v>
      </c>
      <c r="AE630" s="43">
        <v>2</v>
      </c>
      <c r="AF630" s="43">
        <v>0</v>
      </c>
      <c r="AG630" s="43">
        <v>0</v>
      </c>
      <c r="AH630" s="43">
        <v>2056</v>
      </c>
      <c r="AI630" s="43">
        <v>0</v>
      </c>
      <c r="AJ630" s="43">
        <v>0</v>
      </c>
      <c r="AK630" s="43">
        <v>0</v>
      </c>
      <c r="AL630" s="43">
        <v>0</v>
      </c>
      <c r="AM630" s="43">
        <v>0</v>
      </c>
      <c r="AN630" s="43">
        <v>0</v>
      </c>
    </row>
    <row r="631" spans="1:40" x14ac:dyDescent="0.2">
      <c r="A631">
        <v>620</v>
      </c>
      <c r="B631" s="97">
        <v>0.42986111111111103</v>
      </c>
      <c r="C631">
        <f t="shared" ca="1" si="27"/>
        <v>0</v>
      </c>
      <c r="D631">
        <f t="shared" si="28"/>
        <v>2242</v>
      </c>
      <c r="E631">
        <f>IF(appliances!$D$46="YES",light_sim_data!B631,0)</f>
        <v>0</v>
      </c>
      <c r="F631">
        <f t="shared" si="29"/>
        <v>2242</v>
      </c>
      <c r="H631" s="43">
        <v>159</v>
      </c>
      <c r="I631" s="43">
        <v>0</v>
      </c>
      <c r="J631" s="43">
        <v>0</v>
      </c>
      <c r="K631" s="43">
        <v>0</v>
      </c>
      <c r="L631" s="43">
        <v>0</v>
      </c>
      <c r="M631" s="43">
        <v>2</v>
      </c>
      <c r="N631" s="43">
        <v>2</v>
      </c>
      <c r="O631" s="43">
        <v>1</v>
      </c>
      <c r="P631" s="43">
        <v>9</v>
      </c>
      <c r="Q631" s="43">
        <v>0</v>
      </c>
      <c r="R631" s="43">
        <v>0</v>
      </c>
      <c r="S631" s="43">
        <v>0</v>
      </c>
      <c r="T631" s="43">
        <v>0</v>
      </c>
      <c r="U631" s="43">
        <v>0</v>
      </c>
      <c r="V631" s="43">
        <v>3</v>
      </c>
      <c r="W631" s="43">
        <v>0</v>
      </c>
      <c r="X631" s="43">
        <v>0</v>
      </c>
      <c r="Y631" s="43">
        <v>2</v>
      </c>
      <c r="Z631" s="43">
        <v>0</v>
      </c>
      <c r="AA631" s="43">
        <v>0</v>
      </c>
      <c r="AB631" s="43">
        <v>3</v>
      </c>
      <c r="AC631" s="43">
        <v>2</v>
      </c>
      <c r="AD631" s="43">
        <v>1</v>
      </c>
      <c r="AE631" s="43">
        <v>2</v>
      </c>
      <c r="AF631" s="43">
        <v>0</v>
      </c>
      <c r="AG631" s="43">
        <v>0</v>
      </c>
      <c r="AH631" s="43">
        <v>2056</v>
      </c>
      <c r="AI631" s="43">
        <v>0</v>
      </c>
      <c r="AJ631" s="43">
        <v>0</v>
      </c>
      <c r="AK631" s="43">
        <v>0</v>
      </c>
      <c r="AL631" s="43">
        <v>0</v>
      </c>
      <c r="AM631" s="43">
        <v>0</v>
      </c>
      <c r="AN631" s="43">
        <v>0</v>
      </c>
    </row>
    <row r="632" spans="1:40" x14ac:dyDescent="0.2">
      <c r="A632">
        <v>621</v>
      </c>
      <c r="B632" s="97">
        <v>0.43055555555555602</v>
      </c>
      <c r="C632">
        <f t="shared" ca="1" si="27"/>
        <v>0</v>
      </c>
      <c r="D632">
        <f t="shared" si="28"/>
        <v>2242</v>
      </c>
      <c r="E632">
        <f>IF(appliances!$D$46="YES",light_sim_data!B632,0)</f>
        <v>0</v>
      </c>
      <c r="F632">
        <f t="shared" si="29"/>
        <v>2242</v>
      </c>
      <c r="H632" s="43">
        <v>159</v>
      </c>
      <c r="I632" s="43">
        <v>0</v>
      </c>
      <c r="J632" s="43">
        <v>0</v>
      </c>
      <c r="K632" s="43">
        <v>0</v>
      </c>
      <c r="L632" s="43">
        <v>0</v>
      </c>
      <c r="M632" s="43">
        <v>2</v>
      </c>
      <c r="N632" s="43">
        <v>2</v>
      </c>
      <c r="O632" s="43">
        <v>1</v>
      </c>
      <c r="P632" s="43">
        <v>9</v>
      </c>
      <c r="Q632" s="43">
        <v>0</v>
      </c>
      <c r="R632" s="43">
        <v>0</v>
      </c>
      <c r="S632" s="43">
        <v>0</v>
      </c>
      <c r="T632" s="43">
        <v>0</v>
      </c>
      <c r="U632" s="43">
        <v>0</v>
      </c>
      <c r="V632" s="43">
        <v>3</v>
      </c>
      <c r="W632" s="43">
        <v>0</v>
      </c>
      <c r="X632" s="43">
        <v>0</v>
      </c>
      <c r="Y632" s="43">
        <v>2</v>
      </c>
      <c r="Z632" s="43">
        <v>0</v>
      </c>
      <c r="AA632" s="43">
        <v>0</v>
      </c>
      <c r="AB632" s="43">
        <v>3</v>
      </c>
      <c r="AC632" s="43">
        <v>2</v>
      </c>
      <c r="AD632" s="43">
        <v>1</v>
      </c>
      <c r="AE632" s="43">
        <v>2</v>
      </c>
      <c r="AF632" s="43">
        <v>0</v>
      </c>
      <c r="AG632" s="43">
        <v>0</v>
      </c>
      <c r="AH632" s="43">
        <v>2056</v>
      </c>
      <c r="AI632" s="43">
        <v>0</v>
      </c>
      <c r="AJ632" s="43">
        <v>0</v>
      </c>
      <c r="AK632" s="43">
        <v>0</v>
      </c>
      <c r="AL632" s="43">
        <v>0</v>
      </c>
      <c r="AM632" s="43">
        <v>0</v>
      </c>
      <c r="AN632" s="43">
        <v>0</v>
      </c>
    </row>
    <row r="633" spans="1:40" x14ac:dyDescent="0.2">
      <c r="A633">
        <v>622</v>
      </c>
      <c r="B633" s="97">
        <v>0.43125000000000002</v>
      </c>
      <c r="C633">
        <f t="shared" ca="1" si="27"/>
        <v>0</v>
      </c>
      <c r="D633">
        <f t="shared" si="28"/>
        <v>2242</v>
      </c>
      <c r="E633">
        <f>IF(appliances!$D$46="YES",light_sim_data!B633,0)</f>
        <v>0</v>
      </c>
      <c r="F633">
        <f t="shared" si="29"/>
        <v>2242</v>
      </c>
      <c r="H633" s="43">
        <v>159</v>
      </c>
      <c r="I633" s="43">
        <v>0</v>
      </c>
      <c r="J633" s="43">
        <v>0</v>
      </c>
      <c r="K633" s="43">
        <v>0</v>
      </c>
      <c r="L633" s="43">
        <v>0</v>
      </c>
      <c r="M633" s="43">
        <v>2</v>
      </c>
      <c r="N633" s="43">
        <v>2</v>
      </c>
      <c r="O633" s="43">
        <v>1</v>
      </c>
      <c r="P633" s="43">
        <v>9</v>
      </c>
      <c r="Q633" s="43">
        <v>0</v>
      </c>
      <c r="R633" s="43">
        <v>0</v>
      </c>
      <c r="S633" s="43">
        <v>0</v>
      </c>
      <c r="T633" s="43">
        <v>0</v>
      </c>
      <c r="U633" s="43">
        <v>0</v>
      </c>
      <c r="V633" s="43">
        <v>3</v>
      </c>
      <c r="W633" s="43">
        <v>0</v>
      </c>
      <c r="X633" s="43">
        <v>0</v>
      </c>
      <c r="Y633" s="43">
        <v>2</v>
      </c>
      <c r="Z633" s="43">
        <v>0</v>
      </c>
      <c r="AA633" s="43">
        <v>0</v>
      </c>
      <c r="AB633" s="43">
        <v>3</v>
      </c>
      <c r="AC633" s="43">
        <v>2</v>
      </c>
      <c r="AD633" s="43">
        <v>1</v>
      </c>
      <c r="AE633" s="43">
        <v>2</v>
      </c>
      <c r="AF633" s="43">
        <v>0</v>
      </c>
      <c r="AG633" s="43">
        <v>0</v>
      </c>
      <c r="AH633" s="43">
        <v>2056</v>
      </c>
      <c r="AI633" s="43">
        <v>0</v>
      </c>
      <c r="AJ633" s="43">
        <v>0</v>
      </c>
      <c r="AK633" s="43">
        <v>0</v>
      </c>
      <c r="AL633" s="43">
        <v>0</v>
      </c>
      <c r="AM633" s="43">
        <v>0</v>
      </c>
      <c r="AN633" s="43">
        <v>0</v>
      </c>
    </row>
    <row r="634" spans="1:40" x14ac:dyDescent="0.2">
      <c r="A634">
        <v>623</v>
      </c>
      <c r="B634" s="97">
        <v>0.43194444444444402</v>
      </c>
      <c r="C634">
        <f t="shared" ca="1" si="27"/>
        <v>0</v>
      </c>
      <c r="D634">
        <f t="shared" si="28"/>
        <v>2242</v>
      </c>
      <c r="E634">
        <f>IF(appliances!$D$46="YES",light_sim_data!B634,0)</f>
        <v>0</v>
      </c>
      <c r="F634">
        <f t="shared" si="29"/>
        <v>2242</v>
      </c>
      <c r="H634" s="43">
        <v>159</v>
      </c>
      <c r="I634" s="43">
        <v>0</v>
      </c>
      <c r="J634" s="43">
        <v>0</v>
      </c>
      <c r="K634" s="43">
        <v>0</v>
      </c>
      <c r="L634" s="43">
        <v>0</v>
      </c>
      <c r="M634" s="43">
        <v>2</v>
      </c>
      <c r="N634" s="43">
        <v>2</v>
      </c>
      <c r="O634" s="43">
        <v>1</v>
      </c>
      <c r="P634" s="43">
        <v>9</v>
      </c>
      <c r="Q634" s="43">
        <v>0</v>
      </c>
      <c r="R634" s="43">
        <v>0</v>
      </c>
      <c r="S634" s="43">
        <v>0</v>
      </c>
      <c r="T634" s="43">
        <v>0</v>
      </c>
      <c r="U634" s="43">
        <v>0</v>
      </c>
      <c r="V634" s="43">
        <v>3</v>
      </c>
      <c r="W634" s="43">
        <v>0</v>
      </c>
      <c r="X634" s="43">
        <v>0</v>
      </c>
      <c r="Y634" s="43">
        <v>2</v>
      </c>
      <c r="Z634" s="43">
        <v>0</v>
      </c>
      <c r="AA634" s="43">
        <v>0</v>
      </c>
      <c r="AB634" s="43">
        <v>3</v>
      </c>
      <c r="AC634" s="43">
        <v>2</v>
      </c>
      <c r="AD634" s="43">
        <v>1</v>
      </c>
      <c r="AE634" s="43">
        <v>2</v>
      </c>
      <c r="AF634" s="43">
        <v>0</v>
      </c>
      <c r="AG634" s="43">
        <v>0</v>
      </c>
      <c r="AH634" s="43">
        <v>2056</v>
      </c>
      <c r="AI634" s="43">
        <v>0</v>
      </c>
      <c r="AJ634" s="43">
        <v>0</v>
      </c>
      <c r="AK634" s="43">
        <v>0</v>
      </c>
      <c r="AL634" s="43">
        <v>0</v>
      </c>
      <c r="AM634" s="43">
        <v>0</v>
      </c>
      <c r="AN634" s="43">
        <v>0</v>
      </c>
    </row>
    <row r="635" spans="1:40" x14ac:dyDescent="0.2">
      <c r="A635">
        <v>624</v>
      </c>
      <c r="B635" s="97">
        <v>0.43263888888888902</v>
      </c>
      <c r="C635">
        <f t="shared" ca="1" si="27"/>
        <v>0</v>
      </c>
      <c r="D635">
        <f t="shared" si="28"/>
        <v>2242</v>
      </c>
      <c r="E635">
        <f>IF(appliances!$D$46="YES",light_sim_data!B635,0)</f>
        <v>0</v>
      </c>
      <c r="F635">
        <f t="shared" si="29"/>
        <v>2242</v>
      </c>
      <c r="H635" s="43">
        <v>159</v>
      </c>
      <c r="I635" s="43">
        <v>0</v>
      </c>
      <c r="J635" s="43">
        <v>0</v>
      </c>
      <c r="K635" s="43">
        <v>0</v>
      </c>
      <c r="L635" s="43">
        <v>0</v>
      </c>
      <c r="M635" s="43">
        <v>2</v>
      </c>
      <c r="N635" s="43">
        <v>2</v>
      </c>
      <c r="O635" s="43">
        <v>1</v>
      </c>
      <c r="P635" s="43">
        <v>9</v>
      </c>
      <c r="Q635" s="43">
        <v>0</v>
      </c>
      <c r="R635" s="43">
        <v>0</v>
      </c>
      <c r="S635" s="43">
        <v>0</v>
      </c>
      <c r="T635" s="43">
        <v>0</v>
      </c>
      <c r="U635" s="43">
        <v>0</v>
      </c>
      <c r="V635" s="43">
        <v>3</v>
      </c>
      <c r="W635" s="43">
        <v>0</v>
      </c>
      <c r="X635" s="43">
        <v>0</v>
      </c>
      <c r="Y635" s="43">
        <v>2</v>
      </c>
      <c r="Z635" s="43">
        <v>0</v>
      </c>
      <c r="AA635" s="43">
        <v>0</v>
      </c>
      <c r="AB635" s="43">
        <v>3</v>
      </c>
      <c r="AC635" s="43">
        <v>2</v>
      </c>
      <c r="AD635" s="43">
        <v>1</v>
      </c>
      <c r="AE635" s="43">
        <v>2</v>
      </c>
      <c r="AF635" s="43">
        <v>0</v>
      </c>
      <c r="AG635" s="43">
        <v>0</v>
      </c>
      <c r="AH635" s="43">
        <v>2056</v>
      </c>
      <c r="AI635" s="43">
        <v>0</v>
      </c>
      <c r="AJ635" s="43">
        <v>0</v>
      </c>
      <c r="AK635" s="43">
        <v>0</v>
      </c>
      <c r="AL635" s="43">
        <v>0</v>
      </c>
      <c r="AM635" s="43">
        <v>0</v>
      </c>
      <c r="AN635" s="43">
        <v>0</v>
      </c>
    </row>
    <row r="636" spans="1:40" x14ac:dyDescent="0.2">
      <c r="A636">
        <v>625</v>
      </c>
      <c r="B636" s="97">
        <v>0.43333333333333302</v>
      </c>
      <c r="C636">
        <f t="shared" ca="1" si="27"/>
        <v>0</v>
      </c>
      <c r="D636">
        <f t="shared" si="28"/>
        <v>2242</v>
      </c>
      <c r="E636">
        <f>IF(appliances!$D$46="YES",light_sim_data!B636,0)</f>
        <v>0</v>
      </c>
      <c r="F636">
        <f t="shared" si="29"/>
        <v>2242</v>
      </c>
      <c r="H636" s="43">
        <v>159</v>
      </c>
      <c r="I636" s="43">
        <v>0</v>
      </c>
      <c r="J636" s="43">
        <v>0</v>
      </c>
      <c r="K636" s="43">
        <v>0</v>
      </c>
      <c r="L636" s="43">
        <v>0</v>
      </c>
      <c r="M636" s="43">
        <v>2</v>
      </c>
      <c r="N636" s="43">
        <v>2</v>
      </c>
      <c r="O636" s="43">
        <v>1</v>
      </c>
      <c r="P636" s="43">
        <v>9</v>
      </c>
      <c r="Q636" s="43">
        <v>0</v>
      </c>
      <c r="R636" s="43">
        <v>0</v>
      </c>
      <c r="S636" s="43">
        <v>0</v>
      </c>
      <c r="T636" s="43">
        <v>0</v>
      </c>
      <c r="U636" s="43">
        <v>0</v>
      </c>
      <c r="V636" s="43">
        <v>3</v>
      </c>
      <c r="W636" s="43">
        <v>0</v>
      </c>
      <c r="X636" s="43">
        <v>0</v>
      </c>
      <c r="Y636" s="43">
        <v>2</v>
      </c>
      <c r="Z636" s="43">
        <v>0</v>
      </c>
      <c r="AA636" s="43">
        <v>0</v>
      </c>
      <c r="AB636" s="43">
        <v>3</v>
      </c>
      <c r="AC636" s="43">
        <v>2</v>
      </c>
      <c r="AD636" s="43">
        <v>1</v>
      </c>
      <c r="AE636" s="43">
        <v>2</v>
      </c>
      <c r="AF636" s="43">
        <v>0</v>
      </c>
      <c r="AG636" s="43">
        <v>0</v>
      </c>
      <c r="AH636" s="43">
        <v>2056</v>
      </c>
      <c r="AI636" s="43">
        <v>0</v>
      </c>
      <c r="AJ636" s="43">
        <v>0</v>
      </c>
      <c r="AK636" s="43">
        <v>0</v>
      </c>
      <c r="AL636" s="43">
        <v>0</v>
      </c>
      <c r="AM636" s="43">
        <v>0</v>
      </c>
      <c r="AN636" s="43">
        <v>0</v>
      </c>
    </row>
    <row r="637" spans="1:40" x14ac:dyDescent="0.2">
      <c r="A637">
        <v>626</v>
      </c>
      <c r="B637" s="97">
        <v>0.43402777777777801</v>
      </c>
      <c r="C637">
        <f t="shared" ca="1" si="27"/>
        <v>0</v>
      </c>
      <c r="D637">
        <f t="shared" si="28"/>
        <v>2242</v>
      </c>
      <c r="E637">
        <f>IF(appliances!$D$46="YES",light_sim_data!B637,0)</f>
        <v>0</v>
      </c>
      <c r="F637">
        <f t="shared" si="29"/>
        <v>2242</v>
      </c>
      <c r="H637" s="43">
        <v>159</v>
      </c>
      <c r="I637" s="43">
        <v>0</v>
      </c>
      <c r="J637" s="43">
        <v>0</v>
      </c>
      <c r="K637" s="43">
        <v>0</v>
      </c>
      <c r="L637" s="43">
        <v>0</v>
      </c>
      <c r="M637" s="43">
        <v>2</v>
      </c>
      <c r="N637" s="43">
        <v>2</v>
      </c>
      <c r="O637" s="43">
        <v>1</v>
      </c>
      <c r="P637" s="43">
        <v>9</v>
      </c>
      <c r="Q637" s="43">
        <v>0</v>
      </c>
      <c r="R637" s="43">
        <v>0</v>
      </c>
      <c r="S637" s="43">
        <v>0</v>
      </c>
      <c r="T637" s="43">
        <v>0</v>
      </c>
      <c r="U637" s="43">
        <v>0</v>
      </c>
      <c r="V637" s="43">
        <v>3</v>
      </c>
      <c r="W637" s="43">
        <v>0</v>
      </c>
      <c r="X637" s="43">
        <v>0</v>
      </c>
      <c r="Y637" s="43">
        <v>2</v>
      </c>
      <c r="Z637" s="43">
        <v>0</v>
      </c>
      <c r="AA637" s="43">
        <v>0</v>
      </c>
      <c r="AB637" s="43">
        <v>3</v>
      </c>
      <c r="AC637" s="43">
        <v>2</v>
      </c>
      <c r="AD637" s="43">
        <v>1</v>
      </c>
      <c r="AE637" s="43">
        <v>2</v>
      </c>
      <c r="AF637" s="43">
        <v>0</v>
      </c>
      <c r="AG637" s="43">
        <v>0</v>
      </c>
      <c r="AH637" s="43">
        <v>2056</v>
      </c>
      <c r="AI637" s="43">
        <v>0</v>
      </c>
      <c r="AJ637" s="43">
        <v>0</v>
      </c>
      <c r="AK637" s="43">
        <v>0</v>
      </c>
      <c r="AL637" s="43">
        <v>0</v>
      </c>
      <c r="AM637" s="43">
        <v>0</v>
      </c>
      <c r="AN637" s="43">
        <v>0</v>
      </c>
    </row>
    <row r="638" spans="1:40" x14ac:dyDescent="0.2">
      <c r="A638">
        <v>627</v>
      </c>
      <c r="B638" s="97">
        <v>0.43472222222222201</v>
      </c>
      <c r="C638">
        <f t="shared" ca="1" si="27"/>
        <v>0</v>
      </c>
      <c r="D638">
        <f t="shared" si="28"/>
        <v>2242</v>
      </c>
      <c r="E638">
        <f>IF(appliances!$D$46="YES",light_sim_data!B638,0)</f>
        <v>0</v>
      </c>
      <c r="F638">
        <f t="shared" si="29"/>
        <v>2242</v>
      </c>
      <c r="H638" s="43">
        <v>159</v>
      </c>
      <c r="I638" s="43">
        <v>0</v>
      </c>
      <c r="J638" s="43">
        <v>0</v>
      </c>
      <c r="K638" s="43">
        <v>0</v>
      </c>
      <c r="L638" s="43">
        <v>0</v>
      </c>
      <c r="M638" s="43">
        <v>2</v>
      </c>
      <c r="N638" s="43">
        <v>2</v>
      </c>
      <c r="O638" s="43">
        <v>1</v>
      </c>
      <c r="P638" s="43">
        <v>9</v>
      </c>
      <c r="Q638" s="43">
        <v>0</v>
      </c>
      <c r="R638" s="43">
        <v>0</v>
      </c>
      <c r="S638" s="43">
        <v>0</v>
      </c>
      <c r="T638" s="43">
        <v>0</v>
      </c>
      <c r="U638" s="43">
        <v>0</v>
      </c>
      <c r="V638" s="43">
        <v>3</v>
      </c>
      <c r="W638" s="43">
        <v>0</v>
      </c>
      <c r="X638" s="43">
        <v>0</v>
      </c>
      <c r="Y638" s="43">
        <v>2</v>
      </c>
      <c r="Z638" s="43">
        <v>0</v>
      </c>
      <c r="AA638" s="43">
        <v>0</v>
      </c>
      <c r="AB638" s="43">
        <v>3</v>
      </c>
      <c r="AC638" s="43">
        <v>2</v>
      </c>
      <c r="AD638" s="43">
        <v>1</v>
      </c>
      <c r="AE638" s="43">
        <v>2</v>
      </c>
      <c r="AF638" s="43">
        <v>0</v>
      </c>
      <c r="AG638" s="43">
        <v>0</v>
      </c>
      <c r="AH638" s="43">
        <v>2056</v>
      </c>
      <c r="AI638" s="43">
        <v>0</v>
      </c>
      <c r="AJ638" s="43">
        <v>0</v>
      </c>
      <c r="AK638" s="43">
        <v>0</v>
      </c>
      <c r="AL638" s="43">
        <v>0</v>
      </c>
      <c r="AM638" s="43">
        <v>0</v>
      </c>
      <c r="AN638" s="43">
        <v>0</v>
      </c>
    </row>
    <row r="639" spans="1:40" x14ac:dyDescent="0.2">
      <c r="A639">
        <v>628</v>
      </c>
      <c r="B639" s="97">
        <v>0.43541666666666701</v>
      </c>
      <c r="C639">
        <f t="shared" ca="1" si="27"/>
        <v>0</v>
      </c>
      <c r="D639">
        <f t="shared" si="28"/>
        <v>2242</v>
      </c>
      <c r="E639">
        <f>IF(appliances!$D$46="YES",light_sim_data!B639,0)</f>
        <v>0</v>
      </c>
      <c r="F639">
        <f t="shared" si="29"/>
        <v>2242</v>
      </c>
      <c r="H639" s="43">
        <v>159</v>
      </c>
      <c r="I639" s="43">
        <v>0</v>
      </c>
      <c r="J639" s="43">
        <v>0</v>
      </c>
      <c r="K639" s="43">
        <v>0</v>
      </c>
      <c r="L639" s="43">
        <v>0</v>
      </c>
      <c r="M639" s="43">
        <v>2</v>
      </c>
      <c r="N639" s="43">
        <v>2</v>
      </c>
      <c r="O639" s="43">
        <v>1</v>
      </c>
      <c r="P639" s="43">
        <v>9</v>
      </c>
      <c r="Q639" s="43">
        <v>0</v>
      </c>
      <c r="R639" s="43">
        <v>0</v>
      </c>
      <c r="S639" s="43">
        <v>0</v>
      </c>
      <c r="T639" s="43">
        <v>0</v>
      </c>
      <c r="U639" s="43">
        <v>0</v>
      </c>
      <c r="V639" s="43">
        <v>3</v>
      </c>
      <c r="W639" s="43">
        <v>0</v>
      </c>
      <c r="X639" s="43">
        <v>0</v>
      </c>
      <c r="Y639" s="43">
        <v>2</v>
      </c>
      <c r="Z639" s="43">
        <v>0</v>
      </c>
      <c r="AA639" s="43">
        <v>0</v>
      </c>
      <c r="AB639" s="43">
        <v>3</v>
      </c>
      <c r="AC639" s="43">
        <v>2</v>
      </c>
      <c r="AD639" s="43">
        <v>1</v>
      </c>
      <c r="AE639" s="43">
        <v>2</v>
      </c>
      <c r="AF639" s="43">
        <v>0</v>
      </c>
      <c r="AG639" s="43">
        <v>0</v>
      </c>
      <c r="AH639" s="43">
        <v>2056</v>
      </c>
      <c r="AI639" s="43">
        <v>0</v>
      </c>
      <c r="AJ639" s="43">
        <v>0</v>
      </c>
      <c r="AK639" s="43">
        <v>0</v>
      </c>
      <c r="AL639" s="43">
        <v>0</v>
      </c>
      <c r="AM639" s="43">
        <v>0</v>
      </c>
      <c r="AN639" s="43">
        <v>0</v>
      </c>
    </row>
    <row r="640" spans="1:40" x14ac:dyDescent="0.2">
      <c r="A640">
        <v>629</v>
      </c>
      <c r="B640" s="97">
        <v>0.43611111111111101</v>
      </c>
      <c r="C640">
        <f t="shared" ca="1" si="27"/>
        <v>0</v>
      </c>
      <c r="D640">
        <f t="shared" si="28"/>
        <v>2422</v>
      </c>
      <c r="E640">
        <f>IF(appliances!$D$46="YES",light_sim_data!B640,0)</f>
        <v>0</v>
      </c>
      <c r="F640">
        <f t="shared" si="29"/>
        <v>2422</v>
      </c>
      <c r="H640" s="43">
        <v>159</v>
      </c>
      <c r="I640" s="43">
        <v>180</v>
      </c>
      <c r="J640" s="43">
        <v>0</v>
      </c>
      <c r="K640" s="43">
        <v>0</v>
      </c>
      <c r="L640" s="43">
        <v>0</v>
      </c>
      <c r="M640" s="43">
        <v>2</v>
      </c>
      <c r="N640" s="43">
        <v>2</v>
      </c>
      <c r="O640" s="43">
        <v>1</v>
      </c>
      <c r="P640" s="43">
        <v>9</v>
      </c>
      <c r="Q640" s="43">
        <v>0</v>
      </c>
      <c r="R640" s="43">
        <v>0</v>
      </c>
      <c r="S640" s="43">
        <v>0</v>
      </c>
      <c r="T640" s="43">
        <v>0</v>
      </c>
      <c r="U640" s="43">
        <v>0</v>
      </c>
      <c r="V640" s="43">
        <v>3</v>
      </c>
      <c r="W640" s="43">
        <v>0</v>
      </c>
      <c r="X640" s="43">
        <v>0</v>
      </c>
      <c r="Y640" s="43">
        <v>2</v>
      </c>
      <c r="Z640" s="43">
        <v>0</v>
      </c>
      <c r="AA640" s="43">
        <v>0</v>
      </c>
      <c r="AB640" s="43">
        <v>3</v>
      </c>
      <c r="AC640" s="43">
        <v>2</v>
      </c>
      <c r="AD640" s="43">
        <v>1</v>
      </c>
      <c r="AE640" s="43">
        <v>2</v>
      </c>
      <c r="AF640" s="43">
        <v>0</v>
      </c>
      <c r="AG640" s="43">
        <v>0</v>
      </c>
      <c r="AH640" s="43">
        <v>2056</v>
      </c>
      <c r="AI640" s="43">
        <v>0</v>
      </c>
      <c r="AJ640" s="43">
        <v>0</v>
      </c>
      <c r="AK640" s="43">
        <v>0</v>
      </c>
      <c r="AL640" s="43">
        <v>0</v>
      </c>
      <c r="AM640" s="43">
        <v>0</v>
      </c>
      <c r="AN640" s="43">
        <v>0</v>
      </c>
    </row>
    <row r="641" spans="1:40" x14ac:dyDescent="0.2">
      <c r="A641">
        <v>630</v>
      </c>
      <c r="B641" s="97">
        <v>0.436805555555556</v>
      </c>
      <c r="C641">
        <f t="shared" ca="1" si="27"/>
        <v>0</v>
      </c>
      <c r="D641">
        <f t="shared" si="28"/>
        <v>2263</v>
      </c>
      <c r="E641">
        <f>IF(appliances!$D$46="YES",light_sim_data!B641,0)</f>
        <v>0</v>
      </c>
      <c r="F641">
        <f t="shared" si="29"/>
        <v>2263</v>
      </c>
      <c r="H641" s="43">
        <v>0</v>
      </c>
      <c r="I641" s="43">
        <v>180</v>
      </c>
      <c r="J641" s="43">
        <v>0</v>
      </c>
      <c r="K641" s="43">
        <v>0</v>
      </c>
      <c r="L641" s="43">
        <v>0</v>
      </c>
      <c r="M641" s="43">
        <v>2</v>
      </c>
      <c r="N641" s="43">
        <v>2</v>
      </c>
      <c r="O641" s="43">
        <v>1</v>
      </c>
      <c r="P641" s="43">
        <v>9</v>
      </c>
      <c r="Q641" s="43">
        <v>0</v>
      </c>
      <c r="R641" s="43">
        <v>0</v>
      </c>
      <c r="S641" s="43">
        <v>0</v>
      </c>
      <c r="T641" s="43">
        <v>0</v>
      </c>
      <c r="U641" s="43">
        <v>0</v>
      </c>
      <c r="V641" s="43">
        <v>3</v>
      </c>
      <c r="W641" s="43">
        <v>0</v>
      </c>
      <c r="X641" s="43">
        <v>0</v>
      </c>
      <c r="Y641" s="43">
        <v>2</v>
      </c>
      <c r="Z641" s="43">
        <v>0</v>
      </c>
      <c r="AA641" s="43">
        <v>0</v>
      </c>
      <c r="AB641" s="43">
        <v>3</v>
      </c>
      <c r="AC641" s="43">
        <v>2</v>
      </c>
      <c r="AD641" s="43">
        <v>1</v>
      </c>
      <c r="AE641" s="43">
        <v>2</v>
      </c>
      <c r="AF641" s="43">
        <v>0</v>
      </c>
      <c r="AG641" s="43">
        <v>0</v>
      </c>
      <c r="AH641" s="43">
        <v>2056</v>
      </c>
      <c r="AI641" s="43">
        <v>0</v>
      </c>
      <c r="AJ641" s="43">
        <v>0</v>
      </c>
      <c r="AK641" s="43">
        <v>0</v>
      </c>
      <c r="AL641" s="43">
        <v>0</v>
      </c>
      <c r="AM641" s="43">
        <v>0</v>
      </c>
      <c r="AN641" s="43">
        <v>0</v>
      </c>
    </row>
    <row r="642" spans="1:40" x14ac:dyDescent="0.2">
      <c r="A642">
        <v>631</v>
      </c>
      <c r="B642" s="97">
        <v>0.4375</v>
      </c>
      <c r="C642">
        <f t="shared" ca="1" si="27"/>
        <v>0</v>
      </c>
      <c r="D642">
        <f t="shared" si="28"/>
        <v>2263</v>
      </c>
      <c r="E642">
        <f>IF(appliances!$D$46="YES",light_sim_data!B642,0)</f>
        <v>0</v>
      </c>
      <c r="F642">
        <f t="shared" si="29"/>
        <v>2263</v>
      </c>
      <c r="H642" s="43">
        <v>0</v>
      </c>
      <c r="I642" s="43">
        <v>180</v>
      </c>
      <c r="J642" s="43">
        <v>0</v>
      </c>
      <c r="K642" s="43">
        <v>0</v>
      </c>
      <c r="L642" s="43">
        <v>0</v>
      </c>
      <c r="M642" s="43">
        <v>2</v>
      </c>
      <c r="N642" s="43">
        <v>2</v>
      </c>
      <c r="O642" s="43">
        <v>1</v>
      </c>
      <c r="P642" s="43">
        <v>9</v>
      </c>
      <c r="Q642" s="43">
        <v>0</v>
      </c>
      <c r="R642" s="43">
        <v>0</v>
      </c>
      <c r="S642" s="43">
        <v>0</v>
      </c>
      <c r="T642" s="43">
        <v>0</v>
      </c>
      <c r="U642" s="43">
        <v>0</v>
      </c>
      <c r="V642" s="43">
        <v>3</v>
      </c>
      <c r="W642" s="43">
        <v>0</v>
      </c>
      <c r="X642" s="43">
        <v>0</v>
      </c>
      <c r="Y642" s="43">
        <v>2</v>
      </c>
      <c r="Z642" s="43">
        <v>0</v>
      </c>
      <c r="AA642" s="43">
        <v>0</v>
      </c>
      <c r="AB642" s="43">
        <v>3</v>
      </c>
      <c r="AC642" s="43">
        <v>2</v>
      </c>
      <c r="AD642" s="43">
        <v>1</v>
      </c>
      <c r="AE642" s="43">
        <v>2</v>
      </c>
      <c r="AF642" s="43">
        <v>0</v>
      </c>
      <c r="AG642" s="43">
        <v>0</v>
      </c>
      <c r="AH642" s="43">
        <v>2056</v>
      </c>
      <c r="AI642" s="43">
        <v>0</v>
      </c>
      <c r="AJ642" s="43">
        <v>0</v>
      </c>
      <c r="AK642" s="43">
        <v>0</v>
      </c>
      <c r="AL642" s="43">
        <v>0</v>
      </c>
      <c r="AM642" s="43">
        <v>0</v>
      </c>
      <c r="AN642" s="43">
        <v>0</v>
      </c>
    </row>
    <row r="643" spans="1:40" x14ac:dyDescent="0.2">
      <c r="A643">
        <v>632</v>
      </c>
      <c r="B643" s="97">
        <v>0.438194444444444</v>
      </c>
      <c r="C643">
        <f t="shared" ca="1" si="27"/>
        <v>0</v>
      </c>
      <c r="D643">
        <f t="shared" si="28"/>
        <v>2263</v>
      </c>
      <c r="E643">
        <f>IF(appliances!$D$46="YES",light_sim_data!B643,0)</f>
        <v>0</v>
      </c>
      <c r="F643">
        <f t="shared" si="29"/>
        <v>2263</v>
      </c>
      <c r="H643" s="43">
        <v>0</v>
      </c>
      <c r="I643" s="43">
        <v>180</v>
      </c>
      <c r="J643" s="43">
        <v>0</v>
      </c>
      <c r="K643" s="43">
        <v>0</v>
      </c>
      <c r="L643" s="43">
        <v>0</v>
      </c>
      <c r="M643" s="43">
        <v>2</v>
      </c>
      <c r="N643" s="43">
        <v>2</v>
      </c>
      <c r="O643" s="43">
        <v>1</v>
      </c>
      <c r="P643" s="43">
        <v>9</v>
      </c>
      <c r="Q643" s="43">
        <v>0</v>
      </c>
      <c r="R643" s="43">
        <v>0</v>
      </c>
      <c r="S643" s="43">
        <v>0</v>
      </c>
      <c r="T643" s="43">
        <v>0</v>
      </c>
      <c r="U643" s="43">
        <v>0</v>
      </c>
      <c r="V643" s="43">
        <v>3</v>
      </c>
      <c r="W643" s="43">
        <v>0</v>
      </c>
      <c r="X643" s="43">
        <v>0</v>
      </c>
      <c r="Y643" s="43">
        <v>2</v>
      </c>
      <c r="Z643" s="43">
        <v>0</v>
      </c>
      <c r="AA643" s="43">
        <v>0</v>
      </c>
      <c r="AB643" s="43">
        <v>3</v>
      </c>
      <c r="AC643" s="43">
        <v>2</v>
      </c>
      <c r="AD643" s="43">
        <v>1</v>
      </c>
      <c r="AE643" s="43">
        <v>2</v>
      </c>
      <c r="AF643" s="43">
        <v>0</v>
      </c>
      <c r="AG643" s="43">
        <v>0</v>
      </c>
      <c r="AH643" s="43">
        <v>2056</v>
      </c>
      <c r="AI643" s="43">
        <v>0</v>
      </c>
      <c r="AJ643" s="43">
        <v>0</v>
      </c>
      <c r="AK643" s="43">
        <v>0</v>
      </c>
      <c r="AL643" s="43">
        <v>0</v>
      </c>
      <c r="AM643" s="43">
        <v>0</v>
      </c>
      <c r="AN643" s="43">
        <v>0</v>
      </c>
    </row>
    <row r="644" spans="1:40" x14ac:dyDescent="0.2">
      <c r="A644">
        <v>633</v>
      </c>
      <c r="B644" s="97">
        <v>0.43888888888888899</v>
      </c>
      <c r="C644">
        <f t="shared" ca="1" si="27"/>
        <v>0</v>
      </c>
      <c r="D644">
        <f t="shared" si="28"/>
        <v>2263</v>
      </c>
      <c r="E644">
        <f>IF(appliances!$D$46="YES",light_sim_data!B644,0)</f>
        <v>0</v>
      </c>
      <c r="F644">
        <f t="shared" si="29"/>
        <v>2263</v>
      </c>
      <c r="H644" s="43">
        <v>0</v>
      </c>
      <c r="I644" s="43">
        <v>180</v>
      </c>
      <c r="J644" s="43">
        <v>0</v>
      </c>
      <c r="K644" s="43">
        <v>0</v>
      </c>
      <c r="L644" s="43">
        <v>0</v>
      </c>
      <c r="M644" s="43">
        <v>2</v>
      </c>
      <c r="N644" s="43">
        <v>2</v>
      </c>
      <c r="O644" s="43">
        <v>1</v>
      </c>
      <c r="P644" s="43">
        <v>9</v>
      </c>
      <c r="Q644" s="43">
        <v>0</v>
      </c>
      <c r="R644" s="43">
        <v>0</v>
      </c>
      <c r="S644" s="43">
        <v>0</v>
      </c>
      <c r="T644" s="43">
        <v>0</v>
      </c>
      <c r="U644" s="43">
        <v>0</v>
      </c>
      <c r="V644" s="43">
        <v>3</v>
      </c>
      <c r="W644" s="43">
        <v>0</v>
      </c>
      <c r="X644" s="43">
        <v>0</v>
      </c>
      <c r="Y644" s="43">
        <v>2</v>
      </c>
      <c r="Z644" s="43">
        <v>0</v>
      </c>
      <c r="AA644" s="43">
        <v>0</v>
      </c>
      <c r="AB644" s="43">
        <v>3</v>
      </c>
      <c r="AC644" s="43">
        <v>2</v>
      </c>
      <c r="AD644" s="43">
        <v>1</v>
      </c>
      <c r="AE644" s="43">
        <v>2</v>
      </c>
      <c r="AF644" s="43">
        <v>0</v>
      </c>
      <c r="AG644" s="43">
        <v>0</v>
      </c>
      <c r="AH644" s="43">
        <v>2056</v>
      </c>
      <c r="AI644" s="43">
        <v>0</v>
      </c>
      <c r="AJ644" s="43">
        <v>0</v>
      </c>
      <c r="AK644" s="43">
        <v>0</v>
      </c>
      <c r="AL644" s="43">
        <v>0</v>
      </c>
      <c r="AM644" s="43">
        <v>0</v>
      </c>
      <c r="AN644" s="43">
        <v>0</v>
      </c>
    </row>
    <row r="645" spans="1:40" x14ac:dyDescent="0.2">
      <c r="A645">
        <v>634</v>
      </c>
      <c r="B645" s="97">
        <v>0.43958333333333299</v>
      </c>
      <c r="C645">
        <f t="shared" ca="1" si="27"/>
        <v>0</v>
      </c>
      <c r="D645">
        <f t="shared" si="28"/>
        <v>2263</v>
      </c>
      <c r="E645">
        <f>IF(appliances!$D$46="YES",light_sim_data!B645,0)</f>
        <v>0</v>
      </c>
      <c r="F645">
        <f t="shared" si="29"/>
        <v>2263</v>
      </c>
      <c r="H645" s="43">
        <v>0</v>
      </c>
      <c r="I645" s="43">
        <v>180</v>
      </c>
      <c r="J645" s="43">
        <v>0</v>
      </c>
      <c r="K645" s="43">
        <v>0</v>
      </c>
      <c r="L645" s="43">
        <v>0</v>
      </c>
      <c r="M645" s="43">
        <v>2</v>
      </c>
      <c r="N645" s="43">
        <v>2</v>
      </c>
      <c r="O645" s="43">
        <v>1</v>
      </c>
      <c r="P645" s="43">
        <v>9</v>
      </c>
      <c r="Q645" s="43">
        <v>0</v>
      </c>
      <c r="R645" s="43">
        <v>0</v>
      </c>
      <c r="S645" s="43">
        <v>0</v>
      </c>
      <c r="T645" s="43">
        <v>0</v>
      </c>
      <c r="U645" s="43">
        <v>0</v>
      </c>
      <c r="V645" s="43">
        <v>3</v>
      </c>
      <c r="W645" s="43">
        <v>0</v>
      </c>
      <c r="X645" s="43">
        <v>0</v>
      </c>
      <c r="Y645" s="43">
        <v>2</v>
      </c>
      <c r="Z645" s="43">
        <v>0</v>
      </c>
      <c r="AA645" s="43">
        <v>0</v>
      </c>
      <c r="AB645" s="43">
        <v>3</v>
      </c>
      <c r="AC645" s="43">
        <v>2</v>
      </c>
      <c r="AD645" s="43">
        <v>1</v>
      </c>
      <c r="AE645" s="43">
        <v>2</v>
      </c>
      <c r="AF645" s="43">
        <v>0</v>
      </c>
      <c r="AG645" s="43">
        <v>0</v>
      </c>
      <c r="AH645" s="43">
        <v>2056</v>
      </c>
      <c r="AI645" s="43">
        <v>0</v>
      </c>
      <c r="AJ645" s="43">
        <v>0</v>
      </c>
      <c r="AK645" s="43">
        <v>0</v>
      </c>
      <c r="AL645" s="43">
        <v>0</v>
      </c>
      <c r="AM645" s="43">
        <v>0</v>
      </c>
      <c r="AN645" s="43">
        <v>0</v>
      </c>
    </row>
    <row r="646" spans="1:40" x14ac:dyDescent="0.2">
      <c r="A646">
        <v>635</v>
      </c>
      <c r="B646" s="97">
        <v>0.44027777777777799</v>
      </c>
      <c r="C646">
        <f t="shared" ca="1" si="27"/>
        <v>0</v>
      </c>
      <c r="D646">
        <f t="shared" si="28"/>
        <v>280</v>
      </c>
      <c r="E646">
        <f>IF(appliances!$D$46="YES",light_sim_data!B646,0)</f>
        <v>0</v>
      </c>
      <c r="F646">
        <f t="shared" si="29"/>
        <v>280</v>
      </c>
      <c r="H646" s="43">
        <v>0</v>
      </c>
      <c r="I646" s="43">
        <v>180</v>
      </c>
      <c r="J646" s="43">
        <v>0</v>
      </c>
      <c r="K646" s="43">
        <v>0</v>
      </c>
      <c r="L646" s="43">
        <v>0</v>
      </c>
      <c r="M646" s="43">
        <v>2</v>
      </c>
      <c r="N646" s="43">
        <v>2</v>
      </c>
      <c r="O646" s="43">
        <v>1</v>
      </c>
      <c r="P646" s="43">
        <v>9</v>
      </c>
      <c r="Q646" s="43">
        <v>0</v>
      </c>
      <c r="R646" s="43">
        <v>0</v>
      </c>
      <c r="S646" s="43">
        <v>0</v>
      </c>
      <c r="T646" s="43">
        <v>0</v>
      </c>
      <c r="U646" s="43">
        <v>0</v>
      </c>
      <c r="V646" s="43">
        <v>3</v>
      </c>
      <c r="W646" s="43">
        <v>0</v>
      </c>
      <c r="X646" s="43">
        <v>0</v>
      </c>
      <c r="Y646" s="43">
        <v>2</v>
      </c>
      <c r="Z646" s="43">
        <v>0</v>
      </c>
      <c r="AA646" s="43">
        <v>0</v>
      </c>
      <c r="AB646" s="43">
        <v>3</v>
      </c>
      <c r="AC646" s="43">
        <v>2</v>
      </c>
      <c r="AD646" s="43">
        <v>1</v>
      </c>
      <c r="AE646" s="43">
        <v>2</v>
      </c>
      <c r="AF646" s="43">
        <v>0</v>
      </c>
      <c r="AG646" s="43">
        <v>0</v>
      </c>
      <c r="AH646" s="43">
        <v>73</v>
      </c>
      <c r="AI646" s="43">
        <v>0</v>
      </c>
      <c r="AJ646" s="43">
        <v>0</v>
      </c>
      <c r="AK646" s="43">
        <v>0</v>
      </c>
      <c r="AL646" s="43">
        <v>0</v>
      </c>
      <c r="AM646" s="43">
        <v>0</v>
      </c>
      <c r="AN646" s="43">
        <v>0</v>
      </c>
    </row>
    <row r="647" spans="1:40" x14ac:dyDescent="0.2">
      <c r="A647">
        <v>636</v>
      </c>
      <c r="B647" s="97">
        <v>0.44097222222222199</v>
      </c>
      <c r="C647">
        <f t="shared" ca="1" si="27"/>
        <v>0</v>
      </c>
      <c r="D647">
        <f t="shared" si="28"/>
        <v>280</v>
      </c>
      <c r="E647">
        <f>IF(appliances!$D$46="YES",light_sim_data!B647,0)</f>
        <v>0</v>
      </c>
      <c r="F647">
        <f t="shared" si="29"/>
        <v>280</v>
      </c>
      <c r="H647" s="43">
        <v>0</v>
      </c>
      <c r="I647" s="43">
        <v>180</v>
      </c>
      <c r="J647" s="43">
        <v>0</v>
      </c>
      <c r="K647" s="43">
        <v>0</v>
      </c>
      <c r="L647" s="43">
        <v>0</v>
      </c>
      <c r="M647" s="43">
        <v>2</v>
      </c>
      <c r="N647" s="43">
        <v>2</v>
      </c>
      <c r="O647" s="43">
        <v>1</v>
      </c>
      <c r="P647" s="43">
        <v>9</v>
      </c>
      <c r="Q647" s="43">
        <v>0</v>
      </c>
      <c r="R647" s="43">
        <v>0</v>
      </c>
      <c r="S647" s="43">
        <v>0</v>
      </c>
      <c r="T647" s="43">
        <v>0</v>
      </c>
      <c r="U647" s="43">
        <v>0</v>
      </c>
      <c r="V647" s="43">
        <v>3</v>
      </c>
      <c r="W647" s="43">
        <v>0</v>
      </c>
      <c r="X647" s="43">
        <v>0</v>
      </c>
      <c r="Y647" s="43">
        <v>2</v>
      </c>
      <c r="Z647" s="43">
        <v>0</v>
      </c>
      <c r="AA647" s="43">
        <v>0</v>
      </c>
      <c r="AB647" s="43">
        <v>3</v>
      </c>
      <c r="AC647" s="43">
        <v>2</v>
      </c>
      <c r="AD647" s="43">
        <v>1</v>
      </c>
      <c r="AE647" s="43">
        <v>2</v>
      </c>
      <c r="AF647" s="43">
        <v>0</v>
      </c>
      <c r="AG647" s="43">
        <v>0</v>
      </c>
      <c r="AH647" s="43">
        <v>73</v>
      </c>
      <c r="AI647" s="43">
        <v>0</v>
      </c>
      <c r="AJ647" s="43">
        <v>0</v>
      </c>
      <c r="AK647" s="43">
        <v>0</v>
      </c>
      <c r="AL647" s="43">
        <v>0</v>
      </c>
      <c r="AM647" s="43">
        <v>0</v>
      </c>
      <c r="AN647" s="43">
        <v>0</v>
      </c>
    </row>
    <row r="648" spans="1:40" x14ac:dyDescent="0.2">
      <c r="A648">
        <v>637</v>
      </c>
      <c r="B648" s="97">
        <v>0.44166666666666698</v>
      </c>
      <c r="C648">
        <f t="shared" ca="1" si="27"/>
        <v>0</v>
      </c>
      <c r="D648">
        <f t="shared" si="28"/>
        <v>280</v>
      </c>
      <c r="E648">
        <f>IF(appliances!$D$46="YES",light_sim_data!B648,0)</f>
        <v>0</v>
      </c>
      <c r="F648">
        <f t="shared" si="29"/>
        <v>280</v>
      </c>
      <c r="H648" s="43">
        <v>0</v>
      </c>
      <c r="I648" s="43">
        <v>180</v>
      </c>
      <c r="J648" s="43">
        <v>0</v>
      </c>
      <c r="K648" s="43">
        <v>0</v>
      </c>
      <c r="L648" s="43">
        <v>0</v>
      </c>
      <c r="M648" s="43">
        <v>2</v>
      </c>
      <c r="N648" s="43">
        <v>2</v>
      </c>
      <c r="O648" s="43">
        <v>1</v>
      </c>
      <c r="P648" s="43">
        <v>9</v>
      </c>
      <c r="Q648" s="43">
        <v>0</v>
      </c>
      <c r="R648" s="43">
        <v>0</v>
      </c>
      <c r="S648" s="43">
        <v>0</v>
      </c>
      <c r="T648" s="43">
        <v>0</v>
      </c>
      <c r="U648" s="43">
        <v>0</v>
      </c>
      <c r="V648" s="43">
        <v>3</v>
      </c>
      <c r="W648" s="43">
        <v>0</v>
      </c>
      <c r="X648" s="43">
        <v>0</v>
      </c>
      <c r="Y648" s="43">
        <v>2</v>
      </c>
      <c r="Z648" s="43">
        <v>0</v>
      </c>
      <c r="AA648" s="43">
        <v>0</v>
      </c>
      <c r="AB648" s="43">
        <v>3</v>
      </c>
      <c r="AC648" s="43">
        <v>2</v>
      </c>
      <c r="AD648" s="43">
        <v>1</v>
      </c>
      <c r="AE648" s="43">
        <v>2</v>
      </c>
      <c r="AF648" s="43">
        <v>0</v>
      </c>
      <c r="AG648" s="43">
        <v>0</v>
      </c>
      <c r="AH648" s="43">
        <v>73</v>
      </c>
      <c r="AI648" s="43">
        <v>0</v>
      </c>
      <c r="AJ648" s="43">
        <v>0</v>
      </c>
      <c r="AK648" s="43">
        <v>0</v>
      </c>
      <c r="AL648" s="43">
        <v>0</v>
      </c>
      <c r="AM648" s="43">
        <v>0</v>
      </c>
      <c r="AN648" s="43">
        <v>0</v>
      </c>
    </row>
    <row r="649" spans="1:40" x14ac:dyDescent="0.2">
      <c r="A649">
        <v>638</v>
      </c>
      <c r="B649" s="97">
        <v>0.44236111111111098</v>
      </c>
      <c r="C649">
        <f t="shared" ca="1" si="27"/>
        <v>0</v>
      </c>
      <c r="D649">
        <f t="shared" si="28"/>
        <v>280</v>
      </c>
      <c r="E649">
        <f>IF(appliances!$D$46="YES",light_sim_data!B649,0)</f>
        <v>0</v>
      </c>
      <c r="F649">
        <f t="shared" si="29"/>
        <v>280</v>
      </c>
      <c r="H649" s="43">
        <v>0</v>
      </c>
      <c r="I649" s="43">
        <v>180</v>
      </c>
      <c r="J649" s="43">
        <v>0</v>
      </c>
      <c r="K649" s="43">
        <v>0</v>
      </c>
      <c r="L649" s="43">
        <v>0</v>
      </c>
      <c r="M649" s="43">
        <v>2</v>
      </c>
      <c r="N649" s="43">
        <v>2</v>
      </c>
      <c r="O649" s="43">
        <v>1</v>
      </c>
      <c r="P649" s="43">
        <v>9</v>
      </c>
      <c r="Q649" s="43">
        <v>0</v>
      </c>
      <c r="R649" s="43">
        <v>0</v>
      </c>
      <c r="S649" s="43">
        <v>0</v>
      </c>
      <c r="T649" s="43">
        <v>0</v>
      </c>
      <c r="U649" s="43">
        <v>0</v>
      </c>
      <c r="V649" s="43">
        <v>3</v>
      </c>
      <c r="W649" s="43">
        <v>0</v>
      </c>
      <c r="X649" s="43">
        <v>0</v>
      </c>
      <c r="Y649" s="43">
        <v>2</v>
      </c>
      <c r="Z649" s="43">
        <v>0</v>
      </c>
      <c r="AA649" s="43">
        <v>0</v>
      </c>
      <c r="AB649" s="43">
        <v>3</v>
      </c>
      <c r="AC649" s="43">
        <v>2</v>
      </c>
      <c r="AD649" s="43">
        <v>1</v>
      </c>
      <c r="AE649" s="43">
        <v>2</v>
      </c>
      <c r="AF649" s="43">
        <v>0</v>
      </c>
      <c r="AG649" s="43">
        <v>0</v>
      </c>
      <c r="AH649" s="43">
        <v>73</v>
      </c>
      <c r="AI649" s="43">
        <v>0</v>
      </c>
      <c r="AJ649" s="43">
        <v>0</v>
      </c>
      <c r="AK649" s="43">
        <v>0</v>
      </c>
      <c r="AL649" s="43">
        <v>0</v>
      </c>
      <c r="AM649" s="43">
        <v>0</v>
      </c>
      <c r="AN649" s="43">
        <v>0</v>
      </c>
    </row>
    <row r="650" spans="1:40" x14ac:dyDescent="0.2">
      <c r="A650">
        <v>639</v>
      </c>
      <c r="B650" s="97">
        <v>0.44305555555555598</v>
      </c>
      <c r="C650">
        <f t="shared" ca="1" si="27"/>
        <v>0</v>
      </c>
      <c r="D650">
        <f t="shared" si="28"/>
        <v>280</v>
      </c>
      <c r="E650">
        <f>IF(appliances!$D$46="YES",light_sim_data!B650,0)</f>
        <v>0</v>
      </c>
      <c r="F650">
        <f t="shared" si="29"/>
        <v>280</v>
      </c>
      <c r="H650" s="43">
        <v>0</v>
      </c>
      <c r="I650" s="43">
        <v>180</v>
      </c>
      <c r="J650" s="43">
        <v>0</v>
      </c>
      <c r="K650" s="43">
        <v>0</v>
      </c>
      <c r="L650" s="43">
        <v>0</v>
      </c>
      <c r="M650" s="43">
        <v>2</v>
      </c>
      <c r="N650" s="43">
        <v>2</v>
      </c>
      <c r="O650" s="43">
        <v>1</v>
      </c>
      <c r="P650" s="43">
        <v>9</v>
      </c>
      <c r="Q650" s="43">
        <v>0</v>
      </c>
      <c r="R650" s="43">
        <v>0</v>
      </c>
      <c r="S650" s="43">
        <v>0</v>
      </c>
      <c r="T650" s="43">
        <v>0</v>
      </c>
      <c r="U650" s="43">
        <v>0</v>
      </c>
      <c r="V650" s="43">
        <v>3</v>
      </c>
      <c r="W650" s="43">
        <v>0</v>
      </c>
      <c r="X650" s="43">
        <v>0</v>
      </c>
      <c r="Y650" s="43">
        <v>2</v>
      </c>
      <c r="Z650" s="43">
        <v>0</v>
      </c>
      <c r="AA650" s="43">
        <v>0</v>
      </c>
      <c r="AB650" s="43">
        <v>3</v>
      </c>
      <c r="AC650" s="43">
        <v>2</v>
      </c>
      <c r="AD650" s="43">
        <v>1</v>
      </c>
      <c r="AE650" s="43">
        <v>2</v>
      </c>
      <c r="AF650" s="43">
        <v>0</v>
      </c>
      <c r="AG650" s="43">
        <v>0</v>
      </c>
      <c r="AH650" s="43">
        <v>73</v>
      </c>
      <c r="AI650" s="43">
        <v>0</v>
      </c>
      <c r="AJ650" s="43">
        <v>0</v>
      </c>
      <c r="AK650" s="43">
        <v>0</v>
      </c>
      <c r="AL650" s="43">
        <v>0</v>
      </c>
      <c r="AM650" s="43">
        <v>0</v>
      </c>
      <c r="AN650" s="43">
        <v>0</v>
      </c>
    </row>
    <row r="651" spans="1:40" x14ac:dyDescent="0.2">
      <c r="A651">
        <v>640</v>
      </c>
      <c r="B651" s="97">
        <v>0.44374999999999998</v>
      </c>
      <c r="C651">
        <f t="shared" ca="1" si="27"/>
        <v>0</v>
      </c>
      <c r="D651">
        <f t="shared" si="28"/>
        <v>280</v>
      </c>
      <c r="E651">
        <f>IF(appliances!$D$46="YES",light_sim_data!B651,0)</f>
        <v>0</v>
      </c>
      <c r="F651">
        <f t="shared" si="29"/>
        <v>280</v>
      </c>
      <c r="H651" s="43">
        <v>0</v>
      </c>
      <c r="I651" s="43">
        <v>180</v>
      </c>
      <c r="J651" s="43">
        <v>0</v>
      </c>
      <c r="K651" s="43">
        <v>0</v>
      </c>
      <c r="L651" s="43">
        <v>0</v>
      </c>
      <c r="M651" s="43">
        <v>2</v>
      </c>
      <c r="N651" s="43">
        <v>2</v>
      </c>
      <c r="O651" s="43">
        <v>1</v>
      </c>
      <c r="P651" s="43">
        <v>9</v>
      </c>
      <c r="Q651" s="43">
        <v>0</v>
      </c>
      <c r="R651" s="43">
        <v>0</v>
      </c>
      <c r="S651" s="43">
        <v>0</v>
      </c>
      <c r="T651" s="43">
        <v>0</v>
      </c>
      <c r="U651" s="43">
        <v>0</v>
      </c>
      <c r="V651" s="43">
        <v>3</v>
      </c>
      <c r="W651" s="43">
        <v>0</v>
      </c>
      <c r="X651" s="43">
        <v>0</v>
      </c>
      <c r="Y651" s="43">
        <v>2</v>
      </c>
      <c r="Z651" s="43">
        <v>0</v>
      </c>
      <c r="AA651" s="43">
        <v>0</v>
      </c>
      <c r="AB651" s="43">
        <v>3</v>
      </c>
      <c r="AC651" s="43">
        <v>2</v>
      </c>
      <c r="AD651" s="43">
        <v>1</v>
      </c>
      <c r="AE651" s="43">
        <v>2</v>
      </c>
      <c r="AF651" s="43">
        <v>0</v>
      </c>
      <c r="AG651" s="43">
        <v>0</v>
      </c>
      <c r="AH651" s="43">
        <v>73</v>
      </c>
      <c r="AI651" s="43">
        <v>0</v>
      </c>
      <c r="AJ651" s="43">
        <v>0</v>
      </c>
      <c r="AK651" s="43">
        <v>0</v>
      </c>
      <c r="AL651" s="43">
        <v>0</v>
      </c>
      <c r="AM651" s="43">
        <v>0</v>
      </c>
      <c r="AN651" s="43">
        <v>0</v>
      </c>
    </row>
    <row r="652" spans="1:40" x14ac:dyDescent="0.2">
      <c r="A652">
        <v>641</v>
      </c>
      <c r="B652" s="97">
        <v>0.44444444444444398</v>
      </c>
      <c r="C652">
        <f t="shared" ca="1" si="27"/>
        <v>0</v>
      </c>
      <c r="D652">
        <f t="shared" si="28"/>
        <v>280</v>
      </c>
      <c r="E652">
        <f>IF(appliances!$D$46="YES",light_sim_data!B652,0)</f>
        <v>0</v>
      </c>
      <c r="F652">
        <f t="shared" si="29"/>
        <v>280</v>
      </c>
      <c r="H652" s="43">
        <v>0</v>
      </c>
      <c r="I652" s="43">
        <v>180</v>
      </c>
      <c r="J652" s="43">
        <v>0</v>
      </c>
      <c r="K652" s="43">
        <v>0</v>
      </c>
      <c r="L652" s="43">
        <v>0</v>
      </c>
      <c r="M652" s="43">
        <v>2</v>
      </c>
      <c r="N652" s="43">
        <v>2</v>
      </c>
      <c r="O652" s="43">
        <v>1</v>
      </c>
      <c r="P652" s="43">
        <v>9</v>
      </c>
      <c r="Q652" s="43">
        <v>0</v>
      </c>
      <c r="R652" s="43">
        <v>0</v>
      </c>
      <c r="S652" s="43">
        <v>0</v>
      </c>
      <c r="T652" s="43">
        <v>0</v>
      </c>
      <c r="U652" s="43">
        <v>0</v>
      </c>
      <c r="V652" s="43">
        <v>3</v>
      </c>
      <c r="W652" s="43">
        <v>0</v>
      </c>
      <c r="X652" s="43">
        <v>0</v>
      </c>
      <c r="Y652" s="43">
        <v>2</v>
      </c>
      <c r="Z652" s="43">
        <v>0</v>
      </c>
      <c r="AA652" s="43">
        <v>0</v>
      </c>
      <c r="AB652" s="43">
        <v>3</v>
      </c>
      <c r="AC652" s="43">
        <v>2</v>
      </c>
      <c r="AD652" s="43">
        <v>1</v>
      </c>
      <c r="AE652" s="43">
        <v>2</v>
      </c>
      <c r="AF652" s="43">
        <v>0</v>
      </c>
      <c r="AG652" s="43">
        <v>0</v>
      </c>
      <c r="AH652" s="43">
        <v>73</v>
      </c>
      <c r="AI652" s="43">
        <v>0</v>
      </c>
      <c r="AJ652" s="43">
        <v>0</v>
      </c>
      <c r="AK652" s="43">
        <v>0</v>
      </c>
      <c r="AL652" s="43">
        <v>0</v>
      </c>
      <c r="AM652" s="43">
        <v>0</v>
      </c>
      <c r="AN652" s="43">
        <v>0</v>
      </c>
    </row>
    <row r="653" spans="1:40" x14ac:dyDescent="0.2">
      <c r="A653">
        <v>642</v>
      </c>
      <c r="B653" s="97">
        <v>0.44513888888888897</v>
      </c>
      <c r="C653">
        <f t="shared" ref="C653:C716" ca="1" si="30">INDIRECT("occ_sim_data!C"&amp;(ROUNDDOWN((A653-1)/10,0)+11))</f>
        <v>0</v>
      </c>
      <c r="D653">
        <f t="shared" ref="D653:D716" si="31">E653+F653</f>
        <v>280</v>
      </c>
      <c r="E653">
        <f>IF(appliances!$D$46="YES",light_sim_data!B653,0)</f>
        <v>0</v>
      </c>
      <c r="F653">
        <f t="shared" ref="F653:F716" si="32">SUM(H653:AN653)</f>
        <v>280</v>
      </c>
      <c r="H653" s="43">
        <v>0</v>
      </c>
      <c r="I653" s="43">
        <v>180</v>
      </c>
      <c r="J653" s="43">
        <v>0</v>
      </c>
      <c r="K653" s="43">
        <v>0</v>
      </c>
      <c r="L653" s="43">
        <v>0</v>
      </c>
      <c r="M653" s="43">
        <v>2</v>
      </c>
      <c r="N653" s="43">
        <v>2</v>
      </c>
      <c r="O653" s="43">
        <v>1</v>
      </c>
      <c r="P653" s="43">
        <v>9</v>
      </c>
      <c r="Q653" s="43">
        <v>0</v>
      </c>
      <c r="R653" s="43">
        <v>0</v>
      </c>
      <c r="S653" s="43">
        <v>0</v>
      </c>
      <c r="T653" s="43">
        <v>0</v>
      </c>
      <c r="U653" s="43">
        <v>0</v>
      </c>
      <c r="V653" s="43">
        <v>3</v>
      </c>
      <c r="W653" s="43">
        <v>0</v>
      </c>
      <c r="X653" s="43">
        <v>0</v>
      </c>
      <c r="Y653" s="43">
        <v>2</v>
      </c>
      <c r="Z653" s="43">
        <v>0</v>
      </c>
      <c r="AA653" s="43">
        <v>0</v>
      </c>
      <c r="AB653" s="43">
        <v>3</v>
      </c>
      <c r="AC653" s="43">
        <v>2</v>
      </c>
      <c r="AD653" s="43">
        <v>1</v>
      </c>
      <c r="AE653" s="43">
        <v>2</v>
      </c>
      <c r="AF653" s="43">
        <v>0</v>
      </c>
      <c r="AG653" s="43">
        <v>0</v>
      </c>
      <c r="AH653" s="43">
        <v>73</v>
      </c>
      <c r="AI653" s="43">
        <v>0</v>
      </c>
      <c r="AJ653" s="43">
        <v>0</v>
      </c>
      <c r="AK653" s="43">
        <v>0</v>
      </c>
      <c r="AL653" s="43">
        <v>0</v>
      </c>
      <c r="AM653" s="43">
        <v>0</v>
      </c>
      <c r="AN653" s="43">
        <v>0</v>
      </c>
    </row>
    <row r="654" spans="1:40" x14ac:dyDescent="0.2">
      <c r="A654">
        <v>643</v>
      </c>
      <c r="B654" s="97">
        <v>0.44583333333333303</v>
      </c>
      <c r="C654">
        <f t="shared" ca="1" si="30"/>
        <v>0</v>
      </c>
      <c r="D654">
        <f t="shared" si="31"/>
        <v>280</v>
      </c>
      <c r="E654">
        <f>IF(appliances!$D$46="YES",light_sim_data!B654,0)</f>
        <v>0</v>
      </c>
      <c r="F654">
        <f t="shared" si="32"/>
        <v>280</v>
      </c>
      <c r="H654" s="43">
        <v>0</v>
      </c>
      <c r="I654" s="43">
        <v>180</v>
      </c>
      <c r="J654" s="43">
        <v>0</v>
      </c>
      <c r="K654" s="43">
        <v>0</v>
      </c>
      <c r="L654" s="43">
        <v>0</v>
      </c>
      <c r="M654" s="43">
        <v>2</v>
      </c>
      <c r="N654" s="43">
        <v>2</v>
      </c>
      <c r="O654" s="43">
        <v>1</v>
      </c>
      <c r="P654" s="43">
        <v>9</v>
      </c>
      <c r="Q654" s="43">
        <v>0</v>
      </c>
      <c r="R654" s="43">
        <v>0</v>
      </c>
      <c r="S654" s="43">
        <v>0</v>
      </c>
      <c r="T654" s="43">
        <v>0</v>
      </c>
      <c r="U654" s="43">
        <v>0</v>
      </c>
      <c r="V654" s="43">
        <v>3</v>
      </c>
      <c r="W654" s="43">
        <v>0</v>
      </c>
      <c r="X654" s="43">
        <v>0</v>
      </c>
      <c r="Y654" s="43">
        <v>2</v>
      </c>
      <c r="Z654" s="43">
        <v>0</v>
      </c>
      <c r="AA654" s="43">
        <v>0</v>
      </c>
      <c r="AB654" s="43">
        <v>3</v>
      </c>
      <c r="AC654" s="43">
        <v>2</v>
      </c>
      <c r="AD654" s="43">
        <v>1</v>
      </c>
      <c r="AE654" s="43">
        <v>2</v>
      </c>
      <c r="AF654" s="43">
        <v>0</v>
      </c>
      <c r="AG654" s="43">
        <v>0</v>
      </c>
      <c r="AH654" s="43">
        <v>73</v>
      </c>
      <c r="AI654" s="43">
        <v>0</v>
      </c>
      <c r="AJ654" s="43">
        <v>0</v>
      </c>
      <c r="AK654" s="43">
        <v>0</v>
      </c>
      <c r="AL654" s="43">
        <v>0</v>
      </c>
      <c r="AM654" s="43">
        <v>0</v>
      </c>
      <c r="AN654" s="43">
        <v>0</v>
      </c>
    </row>
    <row r="655" spans="1:40" x14ac:dyDescent="0.2">
      <c r="A655">
        <v>644</v>
      </c>
      <c r="B655" s="97">
        <v>0.44652777777777802</v>
      </c>
      <c r="C655">
        <f t="shared" ca="1" si="30"/>
        <v>0</v>
      </c>
      <c r="D655">
        <f t="shared" si="31"/>
        <v>280</v>
      </c>
      <c r="E655">
        <f>IF(appliances!$D$46="YES",light_sim_data!B655,0)</f>
        <v>0</v>
      </c>
      <c r="F655">
        <f t="shared" si="32"/>
        <v>280</v>
      </c>
      <c r="H655" s="43">
        <v>0</v>
      </c>
      <c r="I655" s="43">
        <v>180</v>
      </c>
      <c r="J655" s="43">
        <v>0</v>
      </c>
      <c r="K655" s="43">
        <v>0</v>
      </c>
      <c r="L655" s="43">
        <v>0</v>
      </c>
      <c r="M655" s="43">
        <v>2</v>
      </c>
      <c r="N655" s="43">
        <v>2</v>
      </c>
      <c r="O655" s="43">
        <v>1</v>
      </c>
      <c r="P655" s="43">
        <v>9</v>
      </c>
      <c r="Q655" s="43">
        <v>0</v>
      </c>
      <c r="R655" s="43">
        <v>0</v>
      </c>
      <c r="S655" s="43">
        <v>0</v>
      </c>
      <c r="T655" s="43">
        <v>0</v>
      </c>
      <c r="U655" s="43">
        <v>0</v>
      </c>
      <c r="V655" s="43">
        <v>3</v>
      </c>
      <c r="W655" s="43">
        <v>0</v>
      </c>
      <c r="X655" s="43">
        <v>0</v>
      </c>
      <c r="Y655" s="43">
        <v>2</v>
      </c>
      <c r="Z655" s="43">
        <v>0</v>
      </c>
      <c r="AA655" s="43">
        <v>0</v>
      </c>
      <c r="AB655" s="43">
        <v>3</v>
      </c>
      <c r="AC655" s="43">
        <v>2</v>
      </c>
      <c r="AD655" s="43">
        <v>1</v>
      </c>
      <c r="AE655" s="43">
        <v>2</v>
      </c>
      <c r="AF655" s="43">
        <v>0</v>
      </c>
      <c r="AG655" s="43">
        <v>0</v>
      </c>
      <c r="AH655" s="43">
        <v>73</v>
      </c>
      <c r="AI655" s="43">
        <v>0</v>
      </c>
      <c r="AJ655" s="43">
        <v>0</v>
      </c>
      <c r="AK655" s="43">
        <v>0</v>
      </c>
      <c r="AL655" s="43">
        <v>0</v>
      </c>
      <c r="AM655" s="43">
        <v>0</v>
      </c>
      <c r="AN655" s="43">
        <v>0</v>
      </c>
    </row>
    <row r="656" spans="1:40" x14ac:dyDescent="0.2">
      <c r="A656">
        <v>645</v>
      </c>
      <c r="B656" s="97">
        <v>0.44722222222222202</v>
      </c>
      <c r="C656">
        <f t="shared" ca="1" si="30"/>
        <v>0</v>
      </c>
      <c r="D656">
        <f t="shared" si="31"/>
        <v>280</v>
      </c>
      <c r="E656">
        <f>IF(appliances!$D$46="YES",light_sim_data!B656,0)</f>
        <v>0</v>
      </c>
      <c r="F656">
        <f t="shared" si="32"/>
        <v>280</v>
      </c>
      <c r="H656" s="43">
        <v>0</v>
      </c>
      <c r="I656" s="43">
        <v>180</v>
      </c>
      <c r="J656" s="43">
        <v>0</v>
      </c>
      <c r="K656" s="43">
        <v>0</v>
      </c>
      <c r="L656" s="43">
        <v>0</v>
      </c>
      <c r="M656" s="43">
        <v>2</v>
      </c>
      <c r="N656" s="43">
        <v>2</v>
      </c>
      <c r="O656" s="43">
        <v>1</v>
      </c>
      <c r="P656" s="43">
        <v>9</v>
      </c>
      <c r="Q656" s="43">
        <v>0</v>
      </c>
      <c r="R656" s="43">
        <v>0</v>
      </c>
      <c r="S656" s="43">
        <v>0</v>
      </c>
      <c r="T656" s="43">
        <v>0</v>
      </c>
      <c r="U656" s="43">
        <v>0</v>
      </c>
      <c r="V656" s="43">
        <v>3</v>
      </c>
      <c r="W656" s="43">
        <v>0</v>
      </c>
      <c r="X656" s="43">
        <v>0</v>
      </c>
      <c r="Y656" s="43">
        <v>2</v>
      </c>
      <c r="Z656" s="43">
        <v>0</v>
      </c>
      <c r="AA656" s="43">
        <v>0</v>
      </c>
      <c r="AB656" s="43">
        <v>3</v>
      </c>
      <c r="AC656" s="43">
        <v>2</v>
      </c>
      <c r="AD656" s="43">
        <v>1</v>
      </c>
      <c r="AE656" s="43">
        <v>2</v>
      </c>
      <c r="AF656" s="43">
        <v>0</v>
      </c>
      <c r="AG656" s="43">
        <v>0</v>
      </c>
      <c r="AH656" s="43">
        <v>73</v>
      </c>
      <c r="AI656" s="43">
        <v>0</v>
      </c>
      <c r="AJ656" s="43">
        <v>0</v>
      </c>
      <c r="AK656" s="43">
        <v>0</v>
      </c>
      <c r="AL656" s="43">
        <v>0</v>
      </c>
      <c r="AM656" s="43">
        <v>0</v>
      </c>
      <c r="AN656" s="43">
        <v>0</v>
      </c>
    </row>
    <row r="657" spans="1:40" x14ac:dyDescent="0.2">
      <c r="A657">
        <v>646</v>
      </c>
      <c r="B657" s="97">
        <v>0.44791666666666702</v>
      </c>
      <c r="C657">
        <f t="shared" ca="1" si="30"/>
        <v>0</v>
      </c>
      <c r="D657">
        <f t="shared" si="31"/>
        <v>280</v>
      </c>
      <c r="E657">
        <f>IF(appliances!$D$46="YES",light_sim_data!B657,0)</f>
        <v>0</v>
      </c>
      <c r="F657">
        <f t="shared" si="32"/>
        <v>280</v>
      </c>
      <c r="H657" s="43">
        <v>0</v>
      </c>
      <c r="I657" s="43">
        <v>180</v>
      </c>
      <c r="J657" s="43">
        <v>0</v>
      </c>
      <c r="K657" s="43">
        <v>0</v>
      </c>
      <c r="L657" s="43">
        <v>0</v>
      </c>
      <c r="M657" s="43">
        <v>2</v>
      </c>
      <c r="N657" s="43">
        <v>2</v>
      </c>
      <c r="O657" s="43">
        <v>1</v>
      </c>
      <c r="P657" s="43">
        <v>9</v>
      </c>
      <c r="Q657" s="43">
        <v>0</v>
      </c>
      <c r="R657" s="43">
        <v>0</v>
      </c>
      <c r="S657" s="43">
        <v>0</v>
      </c>
      <c r="T657" s="43">
        <v>0</v>
      </c>
      <c r="U657" s="43">
        <v>0</v>
      </c>
      <c r="V657" s="43">
        <v>3</v>
      </c>
      <c r="W657" s="43">
        <v>0</v>
      </c>
      <c r="X657" s="43">
        <v>0</v>
      </c>
      <c r="Y657" s="43">
        <v>2</v>
      </c>
      <c r="Z657" s="43">
        <v>0</v>
      </c>
      <c r="AA657" s="43">
        <v>0</v>
      </c>
      <c r="AB657" s="43">
        <v>3</v>
      </c>
      <c r="AC657" s="43">
        <v>2</v>
      </c>
      <c r="AD657" s="43">
        <v>1</v>
      </c>
      <c r="AE657" s="43">
        <v>2</v>
      </c>
      <c r="AF657" s="43">
        <v>0</v>
      </c>
      <c r="AG657" s="43">
        <v>0</v>
      </c>
      <c r="AH657" s="43">
        <v>73</v>
      </c>
      <c r="AI657" s="43">
        <v>0</v>
      </c>
      <c r="AJ657" s="43">
        <v>0</v>
      </c>
      <c r="AK657" s="43">
        <v>0</v>
      </c>
      <c r="AL657" s="43">
        <v>0</v>
      </c>
      <c r="AM657" s="43">
        <v>0</v>
      </c>
      <c r="AN657" s="43">
        <v>0</v>
      </c>
    </row>
    <row r="658" spans="1:40" x14ac:dyDescent="0.2">
      <c r="A658">
        <v>647</v>
      </c>
      <c r="B658" s="97">
        <v>0.44861111111111102</v>
      </c>
      <c r="C658">
        <f t="shared" ca="1" si="30"/>
        <v>0</v>
      </c>
      <c r="D658">
        <f t="shared" si="31"/>
        <v>280</v>
      </c>
      <c r="E658">
        <f>IF(appliances!$D$46="YES",light_sim_data!B658,0)</f>
        <v>0</v>
      </c>
      <c r="F658">
        <f t="shared" si="32"/>
        <v>280</v>
      </c>
      <c r="H658" s="43">
        <v>0</v>
      </c>
      <c r="I658" s="43">
        <v>180</v>
      </c>
      <c r="J658" s="43">
        <v>0</v>
      </c>
      <c r="K658" s="43">
        <v>0</v>
      </c>
      <c r="L658" s="43">
        <v>0</v>
      </c>
      <c r="M658" s="43">
        <v>2</v>
      </c>
      <c r="N658" s="43">
        <v>2</v>
      </c>
      <c r="O658" s="43">
        <v>1</v>
      </c>
      <c r="P658" s="43">
        <v>9</v>
      </c>
      <c r="Q658" s="43">
        <v>0</v>
      </c>
      <c r="R658" s="43">
        <v>0</v>
      </c>
      <c r="S658" s="43">
        <v>0</v>
      </c>
      <c r="T658" s="43">
        <v>0</v>
      </c>
      <c r="U658" s="43">
        <v>0</v>
      </c>
      <c r="V658" s="43">
        <v>3</v>
      </c>
      <c r="W658" s="43">
        <v>0</v>
      </c>
      <c r="X658" s="43">
        <v>0</v>
      </c>
      <c r="Y658" s="43">
        <v>2</v>
      </c>
      <c r="Z658" s="43">
        <v>0</v>
      </c>
      <c r="AA658" s="43">
        <v>0</v>
      </c>
      <c r="AB658" s="43">
        <v>3</v>
      </c>
      <c r="AC658" s="43">
        <v>2</v>
      </c>
      <c r="AD658" s="43">
        <v>1</v>
      </c>
      <c r="AE658" s="43">
        <v>2</v>
      </c>
      <c r="AF658" s="43">
        <v>0</v>
      </c>
      <c r="AG658" s="43">
        <v>0</v>
      </c>
      <c r="AH658" s="43">
        <v>73</v>
      </c>
      <c r="AI658" s="43">
        <v>0</v>
      </c>
      <c r="AJ658" s="43">
        <v>0</v>
      </c>
      <c r="AK658" s="43">
        <v>0</v>
      </c>
      <c r="AL658" s="43">
        <v>0</v>
      </c>
      <c r="AM658" s="43">
        <v>0</v>
      </c>
      <c r="AN658" s="43">
        <v>0</v>
      </c>
    </row>
    <row r="659" spans="1:40" x14ac:dyDescent="0.2">
      <c r="A659">
        <v>648</v>
      </c>
      <c r="B659" s="97">
        <v>0.44930555555555601</v>
      </c>
      <c r="C659">
        <f t="shared" ca="1" si="30"/>
        <v>0</v>
      </c>
      <c r="D659">
        <f t="shared" si="31"/>
        <v>280</v>
      </c>
      <c r="E659">
        <f>IF(appliances!$D$46="YES",light_sim_data!B659,0)</f>
        <v>0</v>
      </c>
      <c r="F659">
        <f t="shared" si="32"/>
        <v>280</v>
      </c>
      <c r="H659" s="43">
        <v>0</v>
      </c>
      <c r="I659" s="43">
        <v>180</v>
      </c>
      <c r="J659" s="43">
        <v>0</v>
      </c>
      <c r="K659" s="43">
        <v>0</v>
      </c>
      <c r="L659" s="43">
        <v>0</v>
      </c>
      <c r="M659" s="43">
        <v>2</v>
      </c>
      <c r="N659" s="43">
        <v>2</v>
      </c>
      <c r="O659" s="43">
        <v>1</v>
      </c>
      <c r="P659" s="43">
        <v>9</v>
      </c>
      <c r="Q659" s="43">
        <v>0</v>
      </c>
      <c r="R659" s="43">
        <v>0</v>
      </c>
      <c r="S659" s="43">
        <v>0</v>
      </c>
      <c r="T659" s="43">
        <v>0</v>
      </c>
      <c r="U659" s="43">
        <v>0</v>
      </c>
      <c r="V659" s="43">
        <v>3</v>
      </c>
      <c r="W659" s="43">
        <v>0</v>
      </c>
      <c r="X659" s="43">
        <v>0</v>
      </c>
      <c r="Y659" s="43">
        <v>2</v>
      </c>
      <c r="Z659" s="43">
        <v>0</v>
      </c>
      <c r="AA659" s="43">
        <v>0</v>
      </c>
      <c r="AB659" s="43">
        <v>3</v>
      </c>
      <c r="AC659" s="43">
        <v>2</v>
      </c>
      <c r="AD659" s="43">
        <v>1</v>
      </c>
      <c r="AE659" s="43">
        <v>2</v>
      </c>
      <c r="AF659" s="43">
        <v>0</v>
      </c>
      <c r="AG659" s="43">
        <v>0</v>
      </c>
      <c r="AH659" s="43">
        <v>73</v>
      </c>
      <c r="AI659" s="43">
        <v>0</v>
      </c>
      <c r="AJ659" s="43">
        <v>0</v>
      </c>
      <c r="AK659" s="43">
        <v>0</v>
      </c>
      <c r="AL659" s="43">
        <v>0</v>
      </c>
      <c r="AM659" s="43">
        <v>0</v>
      </c>
      <c r="AN659" s="43">
        <v>0</v>
      </c>
    </row>
    <row r="660" spans="1:40" x14ac:dyDescent="0.2">
      <c r="A660">
        <v>649</v>
      </c>
      <c r="B660" s="97">
        <v>0.45</v>
      </c>
      <c r="C660">
        <f t="shared" ca="1" si="30"/>
        <v>0</v>
      </c>
      <c r="D660">
        <f t="shared" si="31"/>
        <v>280</v>
      </c>
      <c r="E660">
        <f>IF(appliances!$D$46="YES",light_sim_data!B660,0)</f>
        <v>0</v>
      </c>
      <c r="F660">
        <f t="shared" si="32"/>
        <v>280</v>
      </c>
      <c r="H660" s="43">
        <v>0</v>
      </c>
      <c r="I660" s="43">
        <v>180</v>
      </c>
      <c r="J660" s="43">
        <v>0</v>
      </c>
      <c r="K660" s="43">
        <v>0</v>
      </c>
      <c r="L660" s="43">
        <v>0</v>
      </c>
      <c r="M660" s="43">
        <v>2</v>
      </c>
      <c r="N660" s="43">
        <v>2</v>
      </c>
      <c r="O660" s="43">
        <v>1</v>
      </c>
      <c r="P660" s="43">
        <v>9</v>
      </c>
      <c r="Q660" s="43">
        <v>0</v>
      </c>
      <c r="R660" s="43">
        <v>0</v>
      </c>
      <c r="S660" s="43">
        <v>0</v>
      </c>
      <c r="T660" s="43">
        <v>0</v>
      </c>
      <c r="U660" s="43">
        <v>0</v>
      </c>
      <c r="V660" s="43">
        <v>3</v>
      </c>
      <c r="W660" s="43">
        <v>0</v>
      </c>
      <c r="X660" s="43">
        <v>0</v>
      </c>
      <c r="Y660" s="43">
        <v>2</v>
      </c>
      <c r="Z660" s="43">
        <v>0</v>
      </c>
      <c r="AA660" s="43">
        <v>0</v>
      </c>
      <c r="AB660" s="43">
        <v>3</v>
      </c>
      <c r="AC660" s="43">
        <v>2</v>
      </c>
      <c r="AD660" s="43">
        <v>1</v>
      </c>
      <c r="AE660" s="43">
        <v>2</v>
      </c>
      <c r="AF660" s="43">
        <v>0</v>
      </c>
      <c r="AG660" s="43">
        <v>0</v>
      </c>
      <c r="AH660" s="43">
        <v>73</v>
      </c>
      <c r="AI660" s="43">
        <v>0</v>
      </c>
      <c r="AJ660" s="43">
        <v>0</v>
      </c>
      <c r="AK660" s="43">
        <v>0</v>
      </c>
      <c r="AL660" s="43">
        <v>0</v>
      </c>
      <c r="AM660" s="43">
        <v>0</v>
      </c>
      <c r="AN660" s="43">
        <v>0</v>
      </c>
    </row>
    <row r="661" spans="1:40" x14ac:dyDescent="0.2">
      <c r="A661">
        <v>650</v>
      </c>
      <c r="B661" s="97">
        <v>0.45069444444444401</v>
      </c>
      <c r="C661">
        <f t="shared" ca="1" si="30"/>
        <v>0</v>
      </c>
      <c r="D661">
        <f t="shared" si="31"/>
        <v>280</v>
      </c>
      <c r="E661">
        <f>IF(appliances!$D$46="YES",light_sim_data!B661,0)</f>
        <v>0</v>
      </c>
      <c r="F661">
        <f t="shared" si="32"/>
        <v>280</v>
      </c>
      <c r="H661" s="43">
        <v>0</v>
      </c>
      <c r="I661" s="43">
        <v>180</v>
      </c>
      <c r="J661" s="43">
        <v>0</v>
      </c>
      <c r="K661" s="43">
        <v>0</v>
      </c>
      <c r="L661" s="43">
        <v>0</v>
      </c>
      <c r="M661" s="43">
        <v>2</v>
      </c>
      <c r="N661" s="43">
        <v>2</v>
      </c>
      <c r="O661" s="43">
        <v>1</v>
      </c>
      <c r="P661" s="43">
        <v>9</v>
      </c>
      <c r="Q661" s="43">
        <v>0</v>
      </c>
      <c r="R661" s="43">
        <v>0</v>
      </c>
      <c r="S661" s="43">
        <v>0</v>
      </c>
      <c r="T661" s="43">
        <v>0</v>
      </c>
      <c r="U661" s="43">
        <v>0</v>
      </c>
      <c r="V661" s="43">
        <v>3</v>
      </c>
      <c r="W661" s="43">
        <v>0</v>
      </c>
      <c r="X661" s="43">
        <v>0</v>
      </c>
      <c r="Y661" s="43">
        <v>2</v>
      </c>
      <c r="Z661" s="43">
        <v>0</v>
      </c>
      <c r="AA661" s="43">
        <v>0</v>
      </c>
      <c r="AB661" s="43">
        <v>3</v>
      </c>
      <c r="AC661" s="43">
        <v>2</v>
      </c>
      <c r="AD661" s="43">
        <v>1</v>
      </c>
      <c r="AE661" s="43">
        <v>2</v>
      </c>
      <c r="AF661" s="43">
        <v>0</v>
      </c>
      <c r="AG661" s="43">
        <v>0</v>
      </c>
      <c r="AH661" s="43">
        <v>73</v>
      </c>
      <c r="AI661" s="43">
        <v>0</v>
      </c>
      <c r="AJ661" s="43">
        <v>0</v>
      </c>
      <c r="AK661" s="43">
        <v>0</v>
      </c>
      <c r="AL661" s="43">
        <v>0</v>
      </c>
      <c r="AM661" s="43">
        <v>0</v>
      </c>
      <c r="AN661" s="43">
        <v>0</v>
      </c>
    </row>
    <row r="662" spans="1:40" x14ac:dyDescent="0.2">
      <c r="A662">
        <v>651</v>
      </c>
      <c r="B662" s="97">
        <v>0.45138888888888901</v>
      </c>
      <c r="C662">
        <f t="shared" ca="1" si="30"/>
        <v>0</v>
      </c>
      <c r="D662">
        <f t="shared" si="31"/>
        <v>100</v>
      </c>
      <c r="E662">
        <f>IF(appliances!$D$46="YES",light_sim_data!B662,0)</f>
        <v>0</v>
      </c>
      <c r="F662">
        <f t="shared" si="32"/>
        <v>100</v>
      </c>
      <c r="H662" s="43">
        <v>0</v>
      </c>
      <c r="I662" s="43">
        <v>0</v>
      </c>
      <c r="J662" s="43">
        <v>0</v>
      </c>
      <c r="K662" s="43">
        <v>0</v>
      </c>
      <c r="L662" s="43">
        <v>0</v>
      </c>
      <c r="M662" s="43">
        <v>2</v>
      </c>
      <c r="N662" s="43">
        <v>2</v>
      </c>
      <c r="O662" s="43">
        <v>1</v>
      </c>
      <c r="P662" s="43">
        <v>9</v>
      </c>
      <c r="Q662" s="43">
        <v>0</v>
      </c>
      <c r="R662" s="43">
        <v>0</v>
      </c>
      <c r="S662" s="43">
        <v>0</v>
      </c>
      <c r="T662" s="43">
        <v>0</v>
      </c>
      <c r="U662" s="43">
        <v>0</v>
      </c>
      <c r="V662" s="43">
        <v>3</v>
      </c>
      <c r="W662" s="43">
        <v>0</v>
      </c>
      <c r="X662" s="43">
        <v>0</v>
      </c>
      <c r="Y662" s="43">
        <v>2</v>
      </c>
      <c r="Z662" s="43">
        <v>0</v>
      </c>
      <c r="AA662" s="43">
        <v>0</v>
      </c>
      <c r="AB662" s="43">
        <v>3</v>
      </c>
      <c r="AC662" s="43">
        <v>2</v>
      </c>
      <c r="AD662" s="43">
        <v>1</v>
      </c>
      <c r="AE662" s="43">
        <v>2</v>
      </c>
      <c r="AF662" s="43">
        <v>0</v>
      </c>
      <c r="AG662" s="43">
        <v>0</v>
      </c>
      <c r="AH662" s="43">
        <v>73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</row>
    <row r="663" spans="1:40" x14ac:dyDescent="0.2">
      <c r="A663">
        <v>652</v>
      </c>
      <c r="B663" s="97">
        <v>0.452083333333333</v>
      </c>
      <c r="C663">
        <f t="shared" ca="1" si="30"/>
        <v>0</v>
      </c>
      <c r="D663">
        <f t="shared" si="31"/>
        <v>100</v>
      </c>
      <c r="E663">
        <f>IF(appliances!$D$46="YES",light_sim_data!B663,0)</f>
        <v>0</v>
      </c>
      <c r="F663">
        <f t="shared" si="32"/>
        <v>100</v>
      </c>
      <c r="H663" s="43">
        <v>0</v>
      </c>
      <c r="I663" s="43">
        <v>0</v>
      </c>
      <c r="J663" s="43">
        <v>0</v>
      </c>
      <c r="K663" s="43">
        <v>0</v>
      </c>
      <c r="L663" s="43">
        <v>0</v>
      </c>
      <c r="M663" s="43">
        <v>2</v>
      </c>
      <c r="N663" s="43">
        <v>2</v>
      </c>
      <c r="O663" s="43">
        <v>1</v>
      </c>
      <c r="P663" s="43">
        <v>9</v>
      </c>
      <c r="Q663" s="43">
        <v>0</v>
      </c>
      <c r="R663" s="43">
        <v>0</v>
      </c>
      <c r="S663" s="43">
        <v>0</v>
      </c>
      <c r="T663" s="43">
        <v>0</v>
      </c>
      <c r="U663" s="43">
        <v>0</v>
      </c>
      <c r="V663" s="43">
        <v>3</v>
      </c>
      <c r="W663" s="43">
        <v>0</v>
      </c>
      <c r="X663" s="43">
        <v>0</v>
      </c>
      <c r="Y663" s="43">
        <v>2</v>
      </c>
      <c r="Z663" s="43">
        <v>0</v>
      </c>
      <c r="AA663" s="43">
        <v>0</v>
      </c>
      <c r="AB663" s="43">
        <v>3</v>
      </c>
      <c r="AC663" s="43">
        <v>2</v>
      </c>
      <c r="AD663" s="43">
        <v>1</v>
      </c>
      <c r="AE663" s="43">
        <v>2</v>
      </c>
      <c r="AF663" s="43">
        <v>0</v>
      </c>
      <c r="AG663" s="43">
        <v>0</v>
      </c>
      <c r="AH663" s="43">
        <v>73</v>
      </c>
      <c r="AI663" s="43">
        <v>0</v>
      </c>
      <c r="AJ663" s="43">
        <v>0</v>
      </c>
      <c r="AK663" s="43">
        <v>0</v>
      </c>
      <c r="AL663" s="43">
        <v>0</v>
      </c>
      <c r="AM663" s="43">
        <v>0</v>
      </c>
      <c r="AN663" s="43">
        <v>0</v>
      </c>
    </row>
    <row r="664" spans="1:40" x14ac:dyDescent="0.2">
      <c r="A664">
        <v>653</v>
      </c>
      <c r="B664" s="97">
        <v>0.452777777777778</v>
      </c>
      <c r="C664">
        <f t="shared" ca="1" si="30"/>
        <v>0</v>
      </c>
      <c r="D664">
        <f t="shared" si="31"/>
        <v>100</v>
      </c>
      <c r="E664">
        <f>IF(appliances!$D$46="YES",light_sim_data!B664,0)</f>
        <v>0</v>
      </c>
      <c r="F664">
        <f t="shared" si="32"/>
        <v>100</v>
      </c>
      <c r="H664" s="43">
        <v>0</v>
      </c>
      <c r="I664" s="43">
        <v>0</v>
      </c>
      <c r="J664" s="43">
        <v>0</v>
      </c>
      <c r="K664" s="43">
        <v>0</v>
      </c>
      <c r="L664" s="43">
        <v>0</v>
      </c>
      <c r="M664" s="43">
        <v>2</v>
      </c>
      <c r="N664" s="43">
        <v>2</v>
      </c>
      <c r="O664" s="43">
        <v>1</v>
      </c>
      <c r="P664" s="43">
        <v>9</v>
      </c>
      <c r="Q664" s="43">
        <v>0</v>
      </c>
      <c r="R664" s="43">
        <v>0</v>
      </c>
      <c r="S664" s="43">
        <v>0</v>
      </c>
      <c r="T664" s="43">
        <v>0</v>
      </c>
      <c r="U664" s="43">
        <v>0</v>
      </c>
      <c r="V664" s="43">
        <v>3</v>
      </c>
      <c r="W664" s="43">
        <v>0</v>
      </c>
      <c r="X664" s="43">
        <v>0</v>
      </c>
      <c r="Y664" s="43">
        <v>2</v>
      </c>
      <c r="Z664" s="43">
        <v>0</v>
      </c>
      <c r="AA664" s="43">
        <v>0</v>
      </c>
      <c r="AB664" s="43">
        <v>3</v>
      </c>
      <c r="AC664" s="43">
        <v>2</v>
      </c>
      <c r="AD664" s="43">
        <v>1</v>
      </c>
      <c r="AE664" s="43">
        <v>2</v>
      </c>
      <c r="AF664" s="43">
        <v>0</v>
      </c>
      <c r="AG664" s="43">
        <v>0</v>
      </c>
      <c r="AH664" s="43">
        <v>73</v>
      </c>
      <c r="AI664" s="43">
        <v>0</v>
      </c>
      <c r="AJ664" s="43">
        <v>0</v>
      </c>
      <c r="AK664" s="43">
        <v>0</v>
      </c>
      <c r="AL664" s="43">
        <v>0</v>
      </c>
      <c r="AM664" s="43">
        <v>0</v>
      </c>
      <c r="AN664" s="43">
        <v>0</v>
      </c>
    </row>
    <row r="665" spans="1:40" x14ac:dyDescent="0.2">
      <c r="A665">
        <v>654</v>
      </c>
      <c r="B665" s="97">
        <v>0.453472222222222</v>
      </c>
      <c r="C665">
        <f t="shared" ca="1" si="30"/>
        <v>0</v>
      </c>
      <c r="D665">
        <f t="shared" si="31"/>
        <v>100</v>
      </c>
      <c r="E665">
        <f>IF(appliances!$D$46="YES",light_sim_data!B665,0)</f>
        <v>0</v>
      </c>
      <c r="F665">
        <f t="shared" si="32"/>
        <v>100</v>
      </c>
      <c r="H665" s="43">
        <v>0</v>
      </c>
      <c r="I665" s="43">
        <v>0</v>
      </c>
      <c r="J665" s="43">
        <v>0</v>
      </c>
      <c r="K665" s="43">
        <v>0</v>
      </c>
      <c r="L665" s="43">
        <v>0</v>
      </c>
      <c r="M665" s="43">
        <v>2</v>
      </c>
      <c r="N665" s="43">
        <v>2</v>
      </c>
      <c r="O665" s="43">
        <v>1</v>
      </c>
      <c r="P665" s="43">
        <v>9</v>
      </c>
      <c r="Q665" s="43">
        <v>0</v>
      </c>
      <c r="R665" s="43">
        <v>0</v>
      </c>
      <c r="S665" s="43">
        <v>0</v>
      </c>
      <c r="T665" s="43">
        <v>0</v>
      </c>
      <c r="U665" s="43">
        <v>0</v>
      </c>
      <c r="V665" s="43">
        <v>3</v>
      </c>
      <c r="W665" s="43">
        <v>0</v>
      </c>
      <c r="X665" s="43">
        <v>0</v>
      </c>
      <c r="Y665" s="43">
        <v>2</v>
      </c>
      <c r="Z665" s="43">
        <v>0</v>
      </c>
      <c r="AA665" s="43">
        <v>0</v>
      </c>
      <c r="AB665" s="43">
        <v>3</v>
      </c>
      <c r="AC665" s="43">
        <v>2</v>
      </c>
      <c r="AD665" s="43">
        <v>1</v>
      </c>
      <c r="AE665" s="43">
        <v>2</v>
      </c>
      <c r="AF665" s="43">
        <v>0</v>
      </c>
      <c r="AG665" s="43">
        <v>0</v>
      </c>
      <c r="AH665" s="43">
        <v>73</v>
      </c>
      <c r="AI665" s="43">
        <v>0</v>
      </c>
      <c r="AJ665" s="43">
        <v>0</v>
      </c>
      <c r="AK665" s="43">
        <v>0</v>
      </c>
      <c r="AL665" s="43">
        <v>0</v>
      </c>
      <c r="AM665" s="43">
        <v>0</v>
      </c>
      <c r="AN665" s="43">
        <v>0</v>
      </c>
    </row>
    <row r="666" spans="1:40" x14ac:dyDescent="0.2">
      <c r="A666">
        <v>655</v>
      </c>
      <c r="B666" s="97">
        <v>0.454166666666667</v>
      </c>
      <c r="C666">
        <f t="shared" ca="1" si="30"/>
        <v>0</v>
      </c>
      <c r="D666">
        <f t="shared" si="31"/>
        <v>100</v>
      </c>
      <c r="E666">
        <f>IF(appliances!$D$46="YES",light_sim_data!B666,0)</f>
        <v>0</v>
      </c>
      <c r="F666">
        <f t="shared" si="32"/>
        <v>100</v>
      </c>
      <c r="H666" s="43">
        <v>0</v>
      </c>
      <c r="I666" s="43">
        <v>0</v>
      </c>
      <c r="J666" s="43">
        <v>0</v>
      </c>
      <c r="K666" s="43">
        <v>0</v>
      </c>
      <c r="L666" s="43">
        <v>0</v>
      </c>
      <c r="M666" s="43">
        <v>2</v>
      </c>
      <c r="N666" s="43">
        <v>2</v>
      </c>
      <c r="O666" s="43">
        <v>1</v>
      </c>
      <c r="P666" s="43">
        <v>9</v>
      </c>
      <c r="Q666" s="43">
        <v>0</v>
      </c>
      <c r="R666" s="43">
        <v>0</v>
      </c>
      <c r="S666" s="43">
        <v>0</v>
      </c>
      <c r="T666" s="43">
        <v>0</v>
      </c>
      <c r="U666" s="43">
        <v>0</v>
      </c>
      <c r="V666" s="43">
        <v>3</v>
      </c>
      <c r="W666" s="43">
        <v>0</v>
      </c>
      <c r="X666" s="43">
        <v>0</v>
      </c>
      <c r="Y666" s="43">
        <v>2</v>
      </c>
      <c r="Z666" s="43">
        <v>0</v>
      </c>
      <c r="AA666" s="43">
        <v>0</v>
      </c>
      <c r="AB666" s="43">
        <v>3</v>
      </c>
      <c r="AC666" s="43">
        <v>2</v>
      </c>
      <c r="AD666" s="43">
        <v>1</v>
      </c>
      <c r="AE666" s="43">
        <v>2</v>
      </c>
      <c r="AF666" s="43">
        <v>0</v>
      </c>
      <c r="AG666" s="43">
        <v>0</v>
      </c>
      <c r="AH666" s="43">
        <v>73</v>
      </c>
      <c r="AI666" s="43">
        <v>0</v>
      </c>
      <c r="AJ666" s="43">
        <v>0</v>
      </c>
      <c r="AK666" s="43">
        <v>0</v>
      </c>
      <c r="AL666" s="43">
        <v>0</v>
      </c>
      <c r="AM666" s="43">
        <v>0</v>
      </c>
      <c r="AN666" s="43">
        <v>0</v>
      </c>
    </row>
    <row r="667" spans="1:40" x14ac:dyDescent="0.2">
      <c r="A667">
        <v>656</v>
      </c>
      <c r="B667" s="97">
        <v>0.45486111111111099</v>
      </c>
      <c r="C667">
        <f t="shared" ca="1" si="30"/>
        <v>0</v>
      </c>
      <c r="D667">
        <f t="shared" si="31"/>
        <v>100</v>
      </c>
      <c r="E667">
        <f>IF(appliances!$D$46="YES",light_sim_data!B667,0)</f>
        <v>0</v>
      </c>
      <c r="F667">
        <f t="shared" si="32"/>
        <v>100</v>
      </c>
      <c r="H667" s="43">
        <v>0</v>
      </c>
      <c r="I667" s="43">
        <v>0</v>
      </c>
      <c r="J667" s="43">
        <v>0</v>
      </c>
      <c r="K667" s="43">
        <v>0</v>
      </c>
      <c r="L667" s="43">
        <v>0</v>
      </c>
      <c r="M667" s="43">
        <v>2</v>
      </c>
      <c r="N667" s="43">
        <v>2</v>
      </c>
      <c r="O667" s="43">
        <v>1</v>
      </c>
      <c r="P667" s="43">
        <v>9</v>
      </c>
      <c r="Q667" s="43">
        <v>0</v>
      </c>
      <c r="R667" s="43">
        <v>0</v>
      </c>
      <c r="S667" s="43">
        <v>0</v>
      </c>
      <c r="T667" s="43">
        <v>0</v>
      </c>
      <c r="U667" s="43">
        <v>0</v>
      </c>
      <c r="V667" s="43">
        <v>3</v>
      </c>
      <c r="W667" s="43">
        <v>0</v>
      </c>
      <c r="X667" s="43">
        <v>0</v>
      </c>
      <c r="Y667" s="43">
        <v>2</v>
      </c>
      <c r="Z667" s="43">
        <v>0</v>
      </c>
      <c r="AA667" s="43">
        <v>0</v>
      </c>
      <c r="AB667" s="43">
        <v>3</v>
      </c>
      <c r="AC667" s="43">
        <v>2</v>
      </c>
      <c r="AD667" s="43">
        <v>1</v>
      </c>
      <c r="AE667" s="43">
        <v>2</v>
      </c>
      <c r="AF667" s="43">
        <v>0</v>
      </c>
      <c r="AG667" s="43">
        <v>0</v>
      </c>
      <c r="AH667" s="43">
        <v>73</v>
      </c>
      <c r="AI667" s="43">
        <v>0</v>
      </c>
      <c r="AJ667" s="43">
        <v>0</v>
      </c>
      <c r="AK667" s="43">
        <v>0</v>
      </c>
      <c r="AL667" s="43">
        <v>0</v>
      </c>
      <c r="AM667" s="43">
        <v>0</v>
      </c>
      <c r="AN667" s="43">
        <v>0</v>
      </c>
    </row>
    <row r="668" spans="1:40" x14ac:dyDescent="0.2">
      <c r="A668">
        <v>657</v>
      </c>
      <c r="B668" s="97">
        <v>0.45555555555555599</v>
      </c>
      <c r="C668">
        <f t="shared" ca="1" si="30"/>
        <v>0</v>
      </c>
      <c r="D668">
        <f t="shared" si="31"/>
        <v>100</v>
      </c>
      <c r="E668">
        <f>IF(appliances!$D$46="YES",light_sim_data!B668,0)</f>
        <v>0</v>
      </c>
      <c r="F668">
        <f t="shared" si="32"/>
        <v>100</v>
      </c>
      <c r="H668" s="43">
        <v>0</v>
      </c>
      <c r="I668" s="43">
        <v>0</v>
      </c>
      <c r="J668" s="43">
        <v>0</v>
      </c>
      <c r="K668" s="43">
        <v>0</v>
      </c>
      <c r="L668" s="43">
        <v>0</v>
      </c>
      <c r="M668" s="43">
        <v>2</v>
      </c>
      <c r="N668" s="43">
        <v>2</v>
      </c>
      <c r="O668" s="43">
        <v>1</v>
      </c>
      <c r="P668" s="43">
        <v>9</v>
      </c>
      <c r="Q668" s="43">
        <v>0</v>
      </c>
      <c r="R668" s="43">
        <v>0</v>
      </c>
      <c r="S668" s="43">
        <v>0</v>
      </c>
      <c r="T668" s="43">
        <v>0</v>
      </c>
      <c r="U668" s="43">
        <v>0</v>
      </c>
      <c r="V668" s="43">
        <v>3</v>
      </c>
      <c r="W668" s="43">
        <v>0</v>
      </c>
      <c r="X668" s="43">
        <v>0</v>
      </c>
      <c r="Y668" s="43">
        <v>2</v>
      </c>
      <c r="Z668" s="43">
        <v>0</v>
      </c>
      <c r="AA668" s="43">
        <v>0</v>
      </c>
      <c r="AB668" s="43">
        <v>3</v>
      </c>
      <c r="AC668" s="43">
        <v>2</v>
      </c>
      <c r="AD668" s="43">
        <v>1</v>
      </c>
      <c r="AE668" s="43">
        <v>2</v>
      </c>
      <c r="AF668" s="43">
        <v>0</v>
      </c>
      <c r="AG668" s="43">
        <v>0</v>
      </c>
      <c r="AH668" s="43">
        <v>73</v>
      </c>
      <c r="AI668" s="43">
        <v>0</v>
      </c>
      <c r="AJ668" s="43">
        <v>0</v>
      </c>
      <c r="AK668" s="43">
        <v>0</v>
      </c>
      <c r="AL668" s="43">
        <v>0</v>
      </c>
      <c r="AM668" s="43">
        <v>0</v>
      </c>
      <c r="AN668" s="43">
        <v>0</v>
      </c>
    </row>
    <row r="669" spans="1:40" x14ac:dyDescent="0.2">
      <c r="A669">
        <v>658</v>
      </c>
      <c r="B669" s="97">
        <v>0.45624999999999999</v>
      </c>
      <c r="C669">
        <f t="shared" ca="1" si="30"/>
        <v>0</v>
      </c>
      <c r="D669">
        <f t="shared" si="31"/>
        <v>100</v>
      </c>
      <c r="E669">
        <f>IF(appliances!$D$46="YES",light_sim_data!B669,0)</f>
        <v>0</v>
      </c>
      <c r="F669">
        <f t="shared" si="32"/>
        <v>100</v>
      </c>
      <c r="H669" s="43">
        <v>0</v>
      </c>
      <c r="I669" s="43">
        <v>0</v>
      </c>
      <c r="J669" s="43">
        <v>0</v>
      </c>
      <c r="K669" s="43">
        <v>0</v>
      </c>
      <c r="L669" s="43">
        <v>0</v>
      </c>
      <c r="M669" s="43">
        <v>2</v>
      </c>
      <c r="N669" s="43">
        <v>2</v>
      </c>
      <c r="O669" s="43">
        <v>1</v>
      </c>
      <c r="P669" s="43">
        <v>9</v>
      </c>
      <c r="Q669" s="43">
        <v>0</v>
      </c>
      <c r="R669" s="43">
        <v>0</v>
      </c>
      <c r="S669" s="43">
        <v>0</v>
      </c>
      <c r="T669" s="43">
        <v>0</v>
      </c>
      <c r="U669" s="43">
        <v>0</v>
      </c>
      <c r="V669" s="43">
        <v>3</v>
      </c>
      <c r="W669" s="43">
        <v>0</v>
      </c>
      <c r="X669" s="43">
        <v>0</v>
      </c>
      <c r="Y669" s="43">
        <v>2</v>
      </c>
      <c r="Z669" s="43">
        <v>0</v>
      </c>
      <c r="AA669" s="43">
        <v>0</v>
      </c>
      <c r="AB669" s="43">
        <v>3</v>
      </c>
      <c r="AC669" s="43">
        <v>2</v>
      </c>
      <c r="AD669" s="43">
        <v>1</v>
      </c>
      <c r="AE669" s="43">
        <v>2</v>
      </c>
      <c r="AF669" s="43">
        <v>0</v>
      </c>
      <c r="AG669" s="43">
        <v>0</v>
      </c>
      <c r="AH669" s="43">
        <v>73</v>
      </c>
      <c r="AI669" s="43">
        <v>0</v>
      </c>
      <c r="AJ669" s="43">
        <v>0</v>
      </c>
      <c r="AK669" s="43">
        <v>0</v>
      </c>
      <c r="AL669" s="43">
        <v>0</v>
      </c>
      <c r="AM669" s="43">
        <v>0</v>
      </c>
      <c r="AN669" s="43">
        <v>0</v>
      </c>
    </row>
    <row r="670" spans="1:40" x14ac:dyDescent="0.2">
      <c r="A670">
        <v>659</v>
      </c>
      <c r="B670" s="97">
        <v>0.45694444444444399</v>
      </c>
      <c r="C670">
        <f t="shared" ca="1" si="30"/>
        <v>0</v>
      </c>
      <c r="D670">
        <f t="shared" si="31"/>
        <v>100</v>
      </c>
      <c r="E670">
        <f>IF(appliances!$D$46="YES",light_sim_data!B670,0)</f>
        <v>0</v>
      </c>
      <c r="F670">
        <f t="shared" si="32"/>
        <v>100</v>
      </c>
      <c r="H670" s="43">
        <v>0</v>
      </c>
      <c r="I670" s="43">
        <v>0</v>
      </c>
      <c r="J670" s="43">
        <v>0</v>
      </c>
      <c r="K670" s="43">
        <v>0</v>
      </c>
      <c r="L670" s="43">
        <v>0</v>
      </c>
      <c r="M670" s="43">
        <v>2</v>
      </c>
      <c r="N670" s="43">
        <v>2</v>
      </c>
      <c r="O670" s="43">
        <v>1</v>
      </c>
      <c r="P670" s="43">
        <v>9</v>
      </c>
      <c r="Q670" s="43">
        <v>0</v>
      </c>
      <c r="R670" s="43">
        <v>0</v>
      </c>
      <c r="S670" s="43">
        <v>0</v>
      </c>
      <c r="T670" s="43">
        <v>0</v>
      </c>
      <c r="U670" s="43">
        <v>0</v>
      </c>
      <c r="V670" s="43">
        <v>3</v>
      </c>
      <c r="W670" s="43">
        <v>0</v>
      </c>
      <c r="X670" s="43">
        <v>0</v>
      </c>
      <c r="Y670" s="43">
        <v>2</v>
      </c>
      <c r="Z670" s="43">
        <v>0</v>
      </c>
      <c r="AA670" s="43">
        <v>0</v>
      </c>
      <c r="AB670" s="43">
        <v>3</v>
      </c>
      <c r="AC670" s="43">
        <v>2</v>
      </c>
      <c r="AD670" s="43">
        <v>1</v>
      </c>
      <c r="AE670" s="43">
        <v>2</v>
      </c>
      <c r="AF670" s="43">
        <v>0</v>
      </c>
      <c r="AG670" s="43">
        <v>0</v>
      </c>
      <c r="AH670" s="43">
        <v>73</v>
      </c>
      <c r="AI670" s="43">
        <v>0</v>
      </c>
      <c r="AJ670" s="43">
        <v>0</v>
      </c>
      <c r="AK670" s="43">
        <v>0</v>
      </c>
      <c r="AL670" s="43">
        <v>0</v>
      </c>
      <c r="AM670" s="43">
        <v>0</v>
      </c>
      <c r="AN670" s="43">
        <v>0</v>
      </c>
    </row>
    <row r="671" spans="1:40" x14ac:dyDescent="0.2">
      <c r="A671">
        <v>660</v>
      </c>
      <c r="B671" s="97">
        <v>0.45763888888888898</v>
      </c>
      <c r="C671">
        <f t="shared" ca="1" si="30"/>
        <v>0</v>
      </c>
      <c r="D671">
        <f t="shared" si="31"/>
        <v>100</v>
      </c>
      <c r="E671">
        <f>IF(appliances!$D$46="YES",light_sim_data!B671,0)</f>
        <v>0</v>
      </c>
      <c r="F671">
        <f t="shared" si="32"/>
        <v>100</v>
      </c>
      <c r="H671" s="43">
        <v>0</v>
      </c>
      <c r="I671" s="43">
        <v>0</v>
      </c>
      <c r="J671" s="43">
        <v>0</v>
      </c>
      <c r="K671" s="43">
        <v>0</v>
      </c>
      <c r="L671" s="43">
        <v>0</v>
      </c>
      <c r="M671" s="43">
        <v>2</v>
      </c>
      <c r="N671" s="43">
        <v>2</v>
      </c>
      <c r="O671" s="43">
        <v>1</v>
      </c>
      <c r="P671" s="43">
        <v>9</v>
      </c>
      <c r="Q671" s="43">
        <v>0</v>
      </c>
      <c r="R671" s="43">
        <v>0</v>
      </c>
      <c r="S671" s="43">
        <v>0</v>
      </c>
      <c r="T671" s="43">
        <v>0</v>
      </c>
      <c r="U671" s="43">
        <v>0</v>
      </c>
      <c r="V671" s="43">
        <v>3</v>
      </c>
      <c r="W671" s="43">
        <v>0</v>
      </c>
      <c r="X671" s="43">
        <v>0</v>
      </c>
      <c r="Y671" s="43">
        <v>2</v>
      </c>
      <c r="Z671" s="43">
        <v>0</v>
      </c>
      <c r="AA671" s="43">
        <v>0</v>
      </c>
      <c r="AB671" s="43">
        <v>3</v>
      </c>
      <c r="AC671" s="43">
        <v>2</v>
      </c>
      <c r="AD671" s="43">
        <v>1</v>
      </c>
      <c r="AE671" s="43">
        <v>2</v>
      </c>
      <c r="AF671" s="43">
        <v>0</v>
      </c>
      <c r="AG671" s="43">
        <v>0</v>
      </c>
      <c r="AH671" s="43">
        <v>73</v>
      </c>
      <c r="AI671" s="43">
        <v>0</v>
      </c>
      <c r="AJ671" s="43">
        <v>0</v>
      </c>
      <c r="AK671" s="43">
        <v>0</v>
      </c>
      <c r="AL671" s="43">
        <v>0</v>
      </c>
      <c r="AM671" s="43">
        <v>0</v>
      </c>
      <c r="AN671" s="43">
        <v>0</v>
      </c>
    </row>
    <row r="672" spans="1:40" x14ac:dyDescent="0.2">
      <c r="A672">
        <v>661</v>
      </c>
      <c r="B672" s="97">
        <v>0.45833333333333298</v>
      </c>
      <c r="C672">
        <f t="shared" ca="1" si="30"/>
        <v>1</v>
      </c>
      <c r="D672">
        <f t="shared" si="31"/>
        <v>130</v>
      </c>
      <c r="E672">
        <f>IF(appliances!$D$46="YES",light_sim_data!B672,0)</f>
        <v>0</v>
      </c>
      <c r="F672">
        <f t="shared" si="32"/>
        <v>130</v>
      </c>
      <c r="H672" s="43">
        <v>0</v>
      </c>
      <c r="I672" s="43">
        <v>0</v>
      </c>
      <c r="J672" s="43">
        <v>0</v>
      </c>
      <c r="K672" s="43">
        <v>0</v>
      </c>
      <c r="L672" s="43">
        <v>0</v>
      </c>
      <c r="M672" s="43">
        <v>2</v>
      </c>
      <c r="N672" s="43">
        <v>2</v>
      </c>
      <c r="O672" s="43">
        <v>1</v>
      </c>
      <c r="P672" s="43">
        <v>9</v>
      </c>
      <c r="Q672" s="43">
        <v>0</v>
      </c>
      <c r="R672" s="43">
        <v>0</v>
      </c>
      <c r="S672" s="43">
        <v>0</v>
      </c>
      <c r="T672" s="43">
        <v>0</v>
      </c>
      <c r="U672" s="43">
        <v>0</v>
      </c>
      <c r="V672" s="43">
        <v>3</v>
      </c>
      <c r="W672" s="43">
        <v>0</v>
      </c>
      <c r="X672" s="43">
        <v>0</v>
      </c>
      <c r="Y672" s="43">
        <v>32</v>
      </c>
      <c r="Z672" s="43">
        <v>0</v>
      </c>
      <c r="AA672" s="43">
        <v>0</v>
      </c>
      <c r="AB672" s="43">
        <v>3</v>
      </c>
      <c r="AC672" s="43">
        <v>2</v>
      </c>
      <c r="AD672" s="43">
        <v>1</v>
      </c>
      <c r="AE672" s="43">
        <v>2</v>
      </c>
      <c r="AF672" s="43">
        <v>0</v>
      </c>
      <c r="AG672" s="43">
        <v>0</v>
      </c>
      <c r="AH672" s="43">
        <v>73</v>
      </c>
      <c r="AI672" s="43">
        <v>0</v>
      </c>
      <c r="AJ672" s="43">
        <v>0</v>
      </c>
      <c r="AK672" s="43">
        <v>0</v>
      </c>
      <c r="AL672" s="43">
        <v>0</v>
      </c>
      <c r="AM672" s="43">
        <v>0</v>
      </c>
      <c r="AN672" s="43">
        <v>0</v>
      </c>
    </row>
    <row r="673" spans="1:40" x14ac:dyDescent="0.2">
      <c r="A673">
        <v>662</v>
      </c>
      <c r="B673" s="97">
        <v>0.45902777777777798</v>
      </c>
      <c r="C673">
        <f t="shared" ca="1" si="30"/>
        <v>1</v>
      </c>
      <c r="D673">
        <f t="shared" si="31"/>
        <v>130</v>
      </c>
      <c r="E673">
        <f>IF(appliances!$D$46="YES",light_sim_data!B673,0)</f>
        <v>0</v>
      </c>
      <c r="F673">
        <f t="shared" si="32"/>
        <v>130</v>
      </c>
      <c r="H673" s="43">
        <v>0</v>
      </c>
      <c r="I673" s="43">
        <v>0</v>
      </c>
      <c r="J673" s="43">
        <v>0</v>
      </c>
      <c r="K673" s="43">
        <v>0</v>
      </c>
      <c r="L673" s="43">
        <v>0</v>
      </c>
      <c r="M673" s="43">
        <v>2</v>
      </c>
      <c r="N673" s="43">
        <v>2</v>
      </c>
      <c r="O673" s="43">
        <v>1</v>
      </c>
      <c r="P673" s="43">
        <v>9</v>
      </c>
      <c r="Q673" s="43">
        <v>0</v>
      </c>
      <c r="R673" s="43">
        <v>0</v>
      </c>
      <c r="S673" s="43">
        <v>0</v>
      </c>
      <c r="T673" s="43">
        <v>0</v>
      </c>
      <c r="U673" s="43">
        <v>0</v>
      </c>
      <c r="V673" s="43">
        <v>3</v>
      </c>
      <c r="W673" s="43">
        <v>0</v>
      </c>
      <c r="X673" s="43">
        <v>0</v>
      </c>
      <c r="Y673" s="43">
        <v>32</v>
      </c>
      <c r="Z673" s="43">
        <v>0</v>
      </c>
      <c r="AA673" s="43">
        <v>0</v>
      </c>
      <c r="AB673" s="43">
        <v>3</v>
      </c>
      <c r="AC673" s="43">
        <v>2</v>
      </c>
      <c r="AD673" s="43">
        <v>1</v>
      </c>
      <c r="AE673" s="43">
        <v>2</v>
      </c>
      <c r="AF673" s="43">
        <v>0</v>
      </c>
      <c r="AG673" s="43">
        <v>0</v>
      </c>
      <c r="AH673" s="43">
        <v>73</v>
      </c>
      <c r="AI673" s="43">
        <v>0</v>
      </c>
      <c r="AJ673" s="43">
        <v>0</v>
      </c>
      <c r="AK673" s="43">
        <v>0</v>
      </c>
      <c r="AL673" s="43">
        <v>0</v>
      </c>
      <c r="AM673" s="43">
        <v>0</v>
      </c>
      <c r="AN673" s="43">
        <v>0</v>
      </c>
    </row>
    <row r="674" spans="1:40" x14ac:dyDescent="0.2">
      <c r="A674">
        <v>663</v>
      </c>
      <c r="B674" s="97">
        <v>0.45972222222222198</v>
      </c>
      <c r="C674">
        <f t="shared" ca="1" si="30"/>
        <v>1</v>
      </c>
      <c r="D674">
        <f t="shared" si="31"/>
        <v>130</v>
      </c>
      <c r="E674">
        <f>IF(appliances!$D$46="YES",light_sim_data!B674,0)</f>
        <v>0</v>
      </c>
      <c r="F674">
        <f t="shared" si="32"/>
        <v>130</v>
      </c>
      <c r="H674" s="43">
        <v>0</v>
      </c>
      <c r="I674" s="43">
        <v>0</v>
      </c>
      <c r="J674" s="43">
        <v>0</v>
      </c>
      <c r="K674" s="43">
        <v>0</v>
      </c>
      <c r="L674" s="43">
        <v>0</v>
      </c>
      <c r="M674" s="43">
        <v>2</v>
      </c>
      <c r="N674" s="43">
        <v>2</v>
      </c>
      <c r="O674" s="43">
        <v>1</v>
      </c>
      <c r="P674" s="43">
        <v>9</v>
      </c>
      <c r="Q674" s="43">
        <v>0</v>
      </c>
      <c r="R674" s="43">
        <v>0</v>
      </c>
      <c r="S674" s="43">
        <v>0</v>
      </c>
      <c r="T674" s="43">
        <v>0</v>
      </c>
      <c r="U674" s="43">
        <v>0</v>
      </c>
      <c r="V674" s="43">
        <v>3</v>
      </c>
      <c r="W674" s="43">
        <v>0</v>
      </c>
      <c r="X674" s="43">
        <v>0</v>
      </c>
      <c r="Y674" s="43">
        <v>32</v>
      </c>
      <c r="Z674" s="43">
        <v>0</v>
      </c>
      <c r="AA674" s="43">
        <v>0</v>
      </c>
      <c r="AB674" s="43">
        <v>3</v>
      </c>
      <c r="AC674" s="43">
        <v>2</v>
      </c>
      <c r="AD674" s="43">
        <v>1</v>
      </c>
      <c r="AE674" s="43">
        <v>2</v>
      </c>
      <c r="AF674" s="43">
        <v>0</v>
      </c>
      <c r="AG674" s="43">
        <v>0</v>
      </c>
      <c r="AH674" s="43">
        <v>73</v>
      </c>
      <c r="AI674" s="43">
        <v>0</v>
      </c>
      <c r="AJ674" s="43">
        <v>0</v>
      </c>
      <c r="AK674" s="43">
        <v>0</v>
      </c>
      <c r="AL674" s="43">
        <v>0</v>
      </c>
      <c r="AM674" s="43">
        <v>0</v>
      </c>
      <c r="AN674" s="43">
        <v>0</v>
      </c>
    </row>
    <row r="675" spans="1:40" x14ac:dyDescent="0.2">
      <c r="A675">
        <v>664</v>
      </c>
      <c r="B675" s="97">
        <v>0.46041666666666697</v>
      </c>
      <c r="C675">
        <f t="shared" ca="1" si="30"/>
        <v>1</v>
      </c>
      <c r="D675">
        <f t="shared" si="31"/>
        <v>130</v>
      </c>
      <c r="E675">
        <f>IF(appliances!$D$46="YES",light_sim_data!B675,0)</f>
        <v>0</v>
      </c>
      <c r="F675">
        <f t="shared" si="32"/>
        <v>130</v>
      </c>
      <c r="H675" s="43">
        <v>0</v>
      </c>
      <c r="I675" s="43">
        <v>0</v>
      </c>
      <c r="J675" s="43">
        <v>0</v>
      </c>
      <c r="K675" s="43">
        <v>0</v>
      </c>
      <c r="L675" s="43">
        <v>0</v>
      </c>
      <c r="M675" s="43">
        <v>2</v>
      </c>
      <c r="N675" s="43">
        <v>2</v>
      </c>
      <c r="O675" s="43">
        <v>1</v>
      </c>
      <c r="P675" s="43">
        <v>9</v>
      </c>
      <c r="Q675" s="43">
        <v>0</v>
      </c>
      <c r="R675" s="43">
        <v>0</v>
      </c>
      <c r="S675" s="43">
        <v>0</v>
      </c>
      <c r="T675" s="43">
        <v>0</v>
      </c>
      <c r="U675" s="43">
        <v>0</v>
      </c>
      <c r="V675" s="43">
        <v>3</v>
      </c>
      <c r="W675" s="43">
        <v>0</v>
      </c>
      <c r="X675" s="43">
        <v>0</v>
      </c>
      <c r="Y675" s="43">
        <v>32</v>
      </c>
      <c r="Z675" s="43">
        <v>0</v>
      </c>
      <c r="AA675" s="43">
        <v>0</v>
      </c>
      <c r="AB675" s="43">
        <v>3</v>
      </c>
      <c r="AC675" s="43">
        <v>2</v>
      </c>
      <c r="AD675" s="43">
        <v>1</v>
      </c>
      <c r="AE675" s="43">
        <v>2</v>
      </c>
      <c r="AF675" s="43">
        <v>0</v>
      </c>
      <c r="AG675" s="43">
        <v>0</v>
      </c>
      <c r="AH675" s="43">
        <v>73</v>
      </c>
      <c r="AI675" s="43">
        <v>0</v>
      </c>
      <c r="AJ675" s="43">
        <v>0</v>
      </c>
      <c r="AK675" s="43">
        <v>0</v>
      </c>
      <c r="AL675" s="43">
        <v>0</v>
      </c>
      <c r="AM675" s="43">
        <v>0</v>
      </c>
      <c r="AN675" s="43">
        <v>0</v>
      </c>
    </row>
    <row r="676" spans="1:40" x14ac:dyDescent="0.2">
      <c r="A676">
        <v>665</v>
      </c>
      <c r="B676" s="97">
        <v>0.46111111111111103</v>
      </c>
      <c r="C676">
        <f t="shared" ca="1" si="30"/>
        <v>1</v>
      </c>
      <c r="D676">
        <f t="shared" si="31"/>
        <v>130</v>
      </c>
      <c r="E676">
        <f>IF(appliances!$D$46="YES",light_sim_data!B676,0)</f>
        <v>0</v>
      </c>
      <c r="F676">
        <f t="shared" si="32"/>
        <v>130</v>
      </c>
      <c r="H676" s="43">
        <v>0</v>
      </c>
      <c r="I676" s="43">
        <v>0</v>
      </c>
      <c r="J676" s="43">
        <v>0</v>
      </c>
      <c r="K676" s="43">
        <v>0</v>
      </c>
      <c r="L676" s="43">
        <v>0</v>
      </c>
      <c r="M676" s="43">
        <v>2</v>
      </c>
      <c r="N676" s="43">
        <v>2</v>
      </c>
      <c r="O676" s="43">
        <v>1</v>
      </c>
      <c r="P676" s="43">
        <v>9</v>
      </c>
      <c r="Q676" s="43">
        <v>0</v>
      </c>
      <c r="R676" s="43">
        <v>0</v>
      </c>
      <c r="S676" s="43">
        <v>0</v>
      </c>
      <c r="T676" s="43">
        <v>0</v>
      </c>
      <c r="U676" s="43">
        <v>0</v>
      </c>
      <c r="V676" s="43">
        <v>3</v>
      </c>
      <c r="W676" s="43">
        <v>0</v>
      </c>
      <c r="X676" s="43">
        <v>0</v>
      </c>
      <c r="Y676" s="43">
        <v>32</v>
      </c>
      <c r="Z676" s="43">
        <v>0</v>
      </c>
      <c r="AA676" s="43">
        <v>0</v>
      </c>
      <c r="AB676" s="43">
        <v>3</v>
      </c>
      <c r="AC676" s="43">
        <v>2</v>
      </c>
      <c r="AD676" s="43">
        <v>1</v>
      </c>
      <c r="AE676" s="43">
        <v>2</v>
      </c>
      <c r="AF676" s="43">
        <v>0</v>
      </c>
      <c r="AG676" s="43">
        <v>0</v>
      </c>
      <c r="AH676" s="43">
        <v>73</v>
      </c>
      <c r="AI676" s="43">
        <v>0</v>
      </c>
      <c r="AJ676" s="43">
        <v>0</v>
      </c>
      <c r="AK676" s="43">
        <v>0</v>
      </c>
      <c r="AL676" s="43">
        <v>0</v>
      </c>
      <c r="AM676" s="43">
        <v>0</v>
      </c>
      <c r="AN676" s="43">
        <v>0</v>
      </c>
    </row>
    <row r="677" spans="1:40" x14ac:dyDescent="0.2">
      <c r="A677">
        <v>666</v>
      </c>
      <c r="B677" s="97">
        <v>0.46180555555555602</v>
      </c>
      <c r="C677">
        <f t="shared" ca="1" si="30"/>
        <v>1</v>
      </c>
      <c r="D677">
        <f t="shared" si="31"/>
        <v>130</v>
      </c>
      <c r="E677">
        <f>IF(appliances!$D$46="YES",light_sim_data!B677,0)</f>
        <v>0</v>
      </c>
      <c r="F677">
        <f t="shared" si="32"/>
        <v>130</v>
      </c>
      <c r="H677" s="43">
        <v>0</v>
      </c>
      <c r="I677" s="43">
        <v>0</v>
      </c>
      <c r="J677" s="43">
        <v>0</v>
      </c>
      <c r="K677" s="43">
        <v>0</v>
      </c>
      <c r="L677" s="43">
        <v>0</v>
      </c>
      <c r="M677" s="43">
        <v>2</v>
      </c>
      <c r="N677" s="43">
        <v>2</v>
      </c>
      <c r="O677" s="43">
        <v>1</v>
      </c>
      <c r="P677" s="43">
        <v>9</v>
      </c>
      <c r="Q677" s="43">
        <v>0</v>
      </c>
      <c r="R677" s="43">
        <v>0</v>
      </c>
      <c r="S677" s="43">
        <v>0</v>
      </c>
      <c r="T677" s="43">
        <v>0</v>
      </c>
      <c r="U677" s="43">
        <v>0</v>
      </c>
      <c r="V677" s="43">
        <v>3</v>
      </c>
      <c r="W677" s="43">
        <v>0</v>
      </c>
      <c r="X677" s="43">
        <v>0</v>
      </c>
      <c r="Y677" s="43">
        <v>32</v>
      </c>
      <c r="Z677" s="43">
        <v>0</v>
      </c>
      <c r="AA677" s="43">
        <v>0</v>
      </c>
      <c r="AB677" s="43">
        <v>3</v>
      </c>
      <c r="AC677" s="43">
        <v>2</v>
      </c>
      <c r="AD677" s="43">
        <v>1</v>
      </c>
      <c r="AE677" s="43">
        <v>2</v>
      </c>
      <c r="AF677" s="43">
        <v>0</v>
      </c>
      <c r="AG677" s="43">
        <v>0</v>
      </c>
      <c r="AH677" s="43">
        <v>73</v>
      </c>
      <c r="AI677" s="43">
        <v>0</v>
      </c>
      <c r="AJ677" s="43">
        <v>0</v>
      </c>
      <c r="AK677" s="43">
        <v>0</v>
      </c>
      <c r="AL677" s="43">
        <v>0</v>
      </c>
      <c r="AM677" s="43">
        <v>0</v>
      </c>
      <c r="AN677" s="43">
        <v>0</v>
      </c>
    </row>
    <row r="678" spans="1:40" x14ac:dyDescent="0.2">
      <c r="A678">
        <v>667</v>
      </c>
      <c r="B678" s="97">
        <v>0.46250000000000002</v>
      </c>
      <c r="C678">
        <f t="shared" ca="1" si="30"/>
        <v>1</v>
      </c>
      <c r="D678">
        <f t="shared" si="31"/>
        <v>1790</v>
      </c>
      <c r="E678">
        <f>IF(appliances!$D$46="YES",light_sim_data!B678,0)</f>
        <v>0</v>
      </c>
      <c r="F678">
        <f t="shared" si="32"/>
        <v>1790</v>
      </c>
      <c r="H678" s="43">
        <v>0</v>
      </c>
      <c r="I678" s="43">
        <v>0</v>
      </c>
      <c r="J678" s="43">
        <v>0</v>
      </c>
      <c r="K678" s="43">
        <v>0</v>
      </c>
      <c r="L678" s="43">
        <v>0</v>
      </c>
      <c r="M678" s="43">
        <v>2</v>
      </c>
      <c r="N678" s="43">
        <v>2</v>
      </c>
      <c r="O678" s="43">
        <v>1</v>
      </c>
      <c r="P678" s="43">
        <v>9</v>
      </c>
      <c r="Q678" s="43">
        <v>0</v>
      </c>
      <c r="R678" s="43">
        <v>0</v>
      </c>
      <c r="S678" s="43">
        <v>0</v>
      </c>
      <c r="T678" s="43">
        <v>0</v>
      </c>
      <c r="U678" s="43">
        <v>0</v>
      </c>
      <c r="V678" s="43">
        <v>3</v>
      </c>
      <c r="W678" s="43">
        <v>0</v>
      </c>
      <c r="X678" s="43">
        <v>0</v>
      </c>
      <c r="Y678" s="43">
        <v>32</v>
      </c>
      <c r="Z678" s="43">
        <v>0</v>
      </c>
      <c r="AA678" s="43">
        <v>0</v>
      </c>
      <c r="AB678" s="43">
        <v>3</v>
      </c>
      <c r="AC678" s="43">
        <v>2</v>
      </c>
      <c r="AD678" s="43">
        <v>1661</v>
      </c>
      <c r="AE678" s="43">
        <v>2</v>
      </c>
      <c r="AF678" s="43">
        <v>0</v>
      </c>
      <c r="AG678" s="43">
        <v>0</v>
      </c>
      <c r="AH678" s="43">
        <v>73</v>
      </c>
      <c r="AI678" s="43">
        <v>0</v>
      </c>
      <c r="AJ678" s="43">
        <v>0</v>
      </c>
      <c r="AK678" s="43">
        <v>0</v>
      </c>
      <c r="AL678" s="43">
        <v>0</v>
      </c>
      <c r="AM678" s="43">
        <v>0</v>
      </c>
      <c r="AN678" s="43">
        <v>0</v>
      </c>
    </row>
    <row r="679" spans="1:40" x14ac:dyDescent="0.2">
      <c r="A679">
        <v>668</v>
      </c>
      <c r="B679" s="97">
        <v>0.46319444444444402</v>
      </c>
      <c r="C679">
        <f t="shared" ca="1" si="30"/>
        <v>1</v>
      </c>
      <c r="D679">
        <f t="shared" si="31"/>
        <v>1790</v>
      </c>
      <c r="E679">
        <f>IF(appliances!$D$46="YES",light_sim_data!B679,0)</f>
        <v>0</v>
      </c>
      <c r="F679">
        <f t="shared" si="32"/>
        <v>1790</v>
      </c>
      <c r="H679" s="43">
        <v>0</v>
      </c>
      <c r="I679" s="43">
        <v>0</v>
      </c>
      <c r="J679" s="43">
        <v>0</v>
      </c>
      <c r="K679" s="43">
        <v>0</v>
      </c>
      <c r="L679" s="43">
        <v>0</v>
      </c>
      <c r="M679" s="43">
        <v>2</v>
      </c>
      <c r="N679" s="43">
        <v>2</v>
      </c>
      <c r="O679" s="43">
        <v>1</v>
      </c>
      <c r="P679" s="43">
        <v>9</v>
      </c>
      <c r="Q679" s="43">
        <v>0</v>
      </c>
      <c r="R679" s="43">
        <v>0</v>
      </c>
      <c r="S679" s="43">
        <v>0</v>
      </c>
      <c r="T679" s="43">
        <v>0</v>
      </c>
      <c r="U679" s="43">
        <v>0</v>
      </c>
      <c r="V679" s="43">
        <v>3</v>
      </c>
      <c r="W679" s="43">
        <v>0</v>
      </c>
      <c r="X679" s="43">
        <v>0</v>
      </c>
      <c r="Y679" s="43">
        <v>32</v>
      </c>
      <c r="Z679" s="43">
        <v>0</v>
      </c>
      <c r="AA679" s="43">
        <v>0</v>
      </c>
      <c r="AB679" s="43">
        <v>3</v>
      </c>
      <c r="AC679" s="43">
        <v>2</v>
      </c>
      <c r="AD679" s="43">
        <v>1661</v>
      </c>
      <c r="AE679" s="43">
        <v>2</v>
      </c>
      <c r="AF679" s="43">
        <v>0</v>
      </c>
      <c r="AG679" s="43">
        <v>0</v>
      </c>
      <c r="AH679" s="43">
        <v>73</v>
      </c>
      <c r="AI679" s="43">
        <v>0</v>
      </c>
      <c r="AJ679" s="43">
        <v>0</v>
      </c>
      <c r="AK679" s="43">
        <v>0</v>
      </c>
      <c r="AL679" s="43">
        <v>0</v>
      </c>
      <c r="AM679" s="43">
        <v>0</v>
      </c>
      <c r="AN679" s="43">
        <v>0</v>
      </c>
    </row>
    <row r="680" spans="1:40" x14ac:dyDescent="0.2">
      <c r="A680">
        <v>669</v>
      </c>
      <c r="B680" s="97">
        <v>0.46388888888888902</v>
      </c>
      <c r="C680">
        <f t="shared" ca="1" si="30"/>
        <v>1</v>
      </c>
      <c r="D680">
        <f t="shared" si="31"/>
        <v>1760</v>
      </c>
      <c r="E680">
        <f>IF(appliances!$D$46="YES",light_sim_data!B680,0)</f>
        <v>0</v>
      </c>
      <c r="F680">
        <f t="shared" si="32"/>
        <v>1760</v>
      </c>
      <c r="H680" s="43">
        <v>0</v>
      </c>
      <c r="I680" s="43">
        <v>0</v>
      </c>
      <c r="J680" s="43">
        <v>0</v>
      </c>
      <c r="K680" s="43">
        <v>0</v>
      </c>
      <c r="L680" s="43">
        <v>0</v>
      </c>
      <c r="M680" s="43">
        <v>2</v>
      </c>
      <c r="N680" s="43">
        <v>2</v>
      </c>
      <c r="O680" s="43">
        <v>1</v>
      </c>
      <c r="P680" s="43">
        <v>9</v>
      </c>
      <c r="Q680" s="43">
        <v>0</v>
      </c>
      <c r="R680" s="43">
        <v>0</v>
      </c>
      <c r="S680" s="43">
        <v>0</v>
      </c>
      <c r="T680" s="43">
        <v>0</v>
      </c>
      <c r="U680" s="43">
        <v>0</v>
      </c>
      <c r="V680" s="43">
        <v>3</v>
      </c>
      <c r="W680" s="43">
        <v>0</v>
      </c>
      <c r="X680" s="43">
        <v>0</v>
      </c>
      <c r="Y680" s="43">
        <v>2</v>
      </c>
      <c r="Z680" s="43">
        <v>0</v>
      </c>
      <c r="AA680" s="43">
        <v>0</v>
      </c>
      <c r="AB680" s="43">
        <v>3</v>
      </c>
      <c r="AC680" s="43">
        <v>2</v>
      </c>
      <c r="AD680" s="43">
        <v>1661</v>
      </c>
      <c r="AE680" s="43">
        <v>2</v>
      </c>
      <c r="AF680" s="43">
        <v>0</v>
      </c>
      <c r="AG680" s="43">
        <v>0</v>
      </c>
      <c r="AH680" s="43">
        <v>73</v>
      </c>
      <c r="AI680" s="43">
        <v>0</v>
      </c>
      <c r="AJ680" s="43">
        <v>0</v>
      </c>
      <c r="AK680" s="43">
        <v>0</v>
      </c>
      <c r="AL680" s="43">
        <v>0</v>
      </c>
      <c r="AM680" s="43">
        <v>0</v>
      </c>
      <c r="AN680" s="43">
        <v>0</v>
      </c>
    </row>
    <row r="681" spans="1:40" x14ac:dyDescent="0.2">
      <c r="A681">
        <v>670</v>
      </c>
      <c r="B681" s="97">
        <v>0.46458333333333302</v>
      </c>
      <c r="C681">
        <f t="shared" ca="1" si="30"/>
        <v>1</v>
      </c>
      <c r="D681">
        <f t="shared" si="31"/>
        <v>100</v>
      </c>
      <c r="E681">
        <f>IF(appliances!$D$46="YES",light_sim_data!B681,0)</f>
        <v>0</v>
      </c>
      <c r="F681">
        <f t="shared" si="32"/>
        <v>100</v>
      </c>
      <c r="H681" s="43">
        <v>0</v>
      </c>
      <c r="I681" s="43">
        <v>0</v>
      </c>
      <c r="J681" s="43">
        <v>0</v>
      </c>
      <c r="K681" s="43">
        <v>0</v>
      </c>
      <c r="L681" s="43">
        <v>0</v>
      </c>
      <c r="M681" s="43">
        <v>2</v>
      </c>
      <c r="N681" s="43">
        <v>2</v>
      </c>
      <c r="O681" s="43">
        <v>1</v>
      </c>
      <c r="P681" s="43">
        <v>9</v>
      </c>
      <c r="Q681" s="43">
        <v>0</v>
      </c>
      <c r="R681" s="43">
        <v>0</v>
      </c>
      <c r="S681" s="43">
        <v>0</v>
      </c>
      <c r="T681" s="43">
        <v>0</v>
      </c>
      <c r="U681" s="43">
        <v>0</v>
      </c>
      <c r="V681" s="43">
        <v>3</v>
      </c>
      <c r="W681" s="43">
        <v>0</v>
      </c>
      <c r="X681" s="43">
        <v>0</v>
      </c>
      <c r="Y681" s="43">
        <v>2</v>
      </c>
      <c r="Z681" s="43">
        <v>0</v>
      </c>
      <c r="AA681" s="43">
        <v>0</v>
      </c>
      <c r="AB681" s="43">
        <v>3</v>
      </c>
      <c r="AC681" s="43">
        <v>2</v>
      </c>
      <c r="AD681" s="43">
        <v>1</v>
      </c>
      <c r="AE681" s="43">
        <v>2</v>
      </c>
      <c r="AF681" s="43">
        <v>0</v>
      </c>
      <c r="AG681" s="43">
        <v>0</v>
      </c>
      <c r="AH681" s="43">
        <v>73</v>
      </c>
      <c r="AI681" s="43">
        <v>0</v>
      </c>
      <c r="AJ681" s="43">
        <v>0</v>
      </c>
      <c r="AK681" s="43">
        <v>0</v>
      </c>
      <c r="AL681" s="43">
        <v>0</v>
      </c>
      <c r="AM681" s="43">
        <v>0</v>
      </c>
      <c r="AN681" s="43">
        <v>0</v>
      </c>
    </row>
    <row r="682" spans="1:40" x14ac:dyDescent="0.2">
      <c r="A682">
        <v>671</v>
      </c>
      <c r="B682" s="97">
        <v>0.46527777777777801</v>
      </c>
      <c r="C682">
        <f t="shared" ca="1" si="30"/>
        <v>1</v>
      </c>
      <c r="D682">
        <f t="shared" si="31"/>
        <v>231</v>
      </c>
      <c r="E682">
        <f>IF(appliances!$D$46="YES",light_sim_data!B682,0)</f>
        <v>0</v>
      </c>
      <c r="F682">
        <f t="shared" si="32"/>
        <v>231</v>
      </c>
      <c r="H682" s="43">
        <v>0</v>
      </c>
      <c r="I682" s="43">
        <v>0</v>
      </c>
      <c r="J682" s="43">
        <v>0</v>
      </c>
      <c r="K682" s="43">
        <v>0</v>
      </c>
      <c r="L682" s="43">
        <v>0</v>
      </c>
      <c r="M682" s="43">
        <v>2</v>
      </c>
      <c r="N682" s="43">
        <v>2</v>
      </c>
      <c r="O682" s="43">
        <v>1</v>
      </c>
      <c r="P682" s="43">
        <v>9</v>
      </c>
      <c r="Q682" s="43">
        <v>0</v>
      </c>
      <c r="R682" s="43">
        <v>0</v>
      </c>
      <c r="S682" s="43">
        <v>0</v>
      </c>
      <c r="T682" s="43">
        <v>0</v>
      </c>
      <c r="U682" s="43">
        <v>0</v>
      </c>
      <c r="V682" s="43">
        <v>134</v>
      </c>
      <c r="W682" s="43">
        <v>0</v>
      </c>
      <c r="X682" s="43">
        <v>0</v>
      </c>
      <c r="Y682" s="43">
        <v>2</v>
      </c>
      <c r="Z682" s="43">
        <v>0</v>
      </c>
      <c r="AA682" s="43">
        <v>0</v>
      </c>
      <c r="AB682" s="43">
        <v>3</v>
      </c>
      <c r="AC682" s="43">
        <v>2</v>
      </c>
      <c r="AD682" s="43">
        <v>1</v>
      </c>
      <c r="AE682" s="43">
        <v>2</v>
      </c>
      <c r="AF682" s="43">
        <v>0</v>
      </c>
      <c r="AG682" s="43">
        <v>0</v>
      </c>
      <c r="AH682" s="43">
        <v>73</v>
      </c>
      <c r="AI682" s="43">
        <v>0</v>
      </c>
      <c r="AJ682" s="43">
        <v>0</v>
      </c>
      <c r="AK682" s="43">
        <v>0</v>
      </c>
      <c r="AL682" s="43">
        <v>0</v>
      </c>
      <c r="AM682" s="43">
        <v>0</v>
      </c>
      <c r="AN682" s="43">
        <v>0</v>
      </c>
    </row>
    <row r="683" spans="1:40" x14ac:dyDescent="0.2">
      <c r="A683">
        <v>672</v>
      </c>
      <c r="B683" s="97">
        <v>0.46597222222222201</v>
      </c>
      <c r="C683">
        <f t="shared" ca="1" si="30"/>
        <v>1</v>
      </c>
      <c r="D683">
        <f t="shared" si="31"/>
        <v>231</v>
      </c>
      <c r="E683">
        <f>IF(appliances!$D$46="YES",light_sim_data!B683,0)</f>
        <v>0</v>
      </c>
      <c r="F683">
        <f t="shared" si="32"/>
        <v>231</v>
      </c>
      <c r="H683" s="43">
        <v>0</v>
      </c>
      <c r="I683" s="43">
        <v>0</v>
      </c>
      <c r="J683" s="43">
        <v>0</v>
      </c>
      <c r="K683" s="43">
        <v>0</v>
      </c>
      <c r="L683" s="43">
        <v>0</v>
      </c>
      <c r="M683" s="43">
        <v>2</v>
      </c>
      <c r="N683" s="43">
        <v>2</v>
      </c>
      <c r="O683" s="43">
        <v>1</v>
      </c>
      <c r="P683" s="43">
        <v>9</v>
      </c>
      <c r="Q683" s="43">
        <v>0</v>
      </c>
      <c r="R683" s="43">
        <v>0</v>
      </c>
      <c r="S683" s="43">
        <v>0</v>
      </c>
      <c r="T683" s="43">
        <v>0</v>
      </c>
      <c r="U683" s="43">
        <v>0</v>
      </c>
      <c r="V683" s="43">
        <v>134</v>
      </c>
      <c r="W683" s="43">
        <v>0</v>
      </c>
      <c r="X683" s="43">
        <v>0</v>
      </c>
      <c r="Y683" s="43">
        <v>2</v>
      </c>
      <c r="Z683" s="43">
        <v>0</v>
      </c>
      <c r="AA683" s="43">
        <v>0</v>
      </c>
      <c r="AB683" s="43">
        <v>3</v>
      </c>
      <c r="AC683" s="43">
        <v>2</v>
      </c>
      <c r="AD683" s="43">
        <v>1</v>
      </c>
      <c r="AE683" s="43">
        <v>2</v>
      </c>
      <c r="AF683" s="43">
        <v>0</v>
      </c>
      <c r="AG683" s="43">
        <v>0</v>
      </c>
      <c r="AH683" s="43">
        <v>73</v>
      </c>
      <c r="AI683" s="43">
        <v>0</v>
      </c>
      <c r="AJ683" s="43">
        <v>0</v>
      </c>
      <c r="AK683" s="43">
        <v>0</v>
      </c>
      <c r="AL683" s="43">
        <v>0</v>
      </c>
      <c r="AM683" s="43">
        <v>0</v>
      </c>
      <c r="AN683" s="43">
        <v>0</v>
      </c>
    </row>
    <row r="684" spans="1:40" x14ac:dyDescent="0.2">
      <c r="A684">
        <v>673</v>
      </c>
      <c r="B684" s="97">
        <v>0.46666666666666701</v>
      </c>
      <c r="C684">
        <f t="shared" ca="1" si="30"/>
        <v>1</v>
      </c>
      <c r="D684">
        <f t="shared" si="31"/>
        <v>231</v>
      </c>
      <c r="E684">
        <f>IF(appliances!$D$46="YES",light_sim_data!B684,0)</f>
        <v>0</v>
      </c>
      <c r="F684">
        <f t="shared" si="32"/>
        <v>231</v>
      </c>
      <c r="H684" s="43">
        <v>0</v>
      </c>
      <c r="I684" s="43">
        <v>0</v>
      </c>
      <c r="J684" s="43">
        <v>0</v>
      </c>
      <c r="K684" s="43">
        <v>0</v>
      </c>
      <c r="L684" s="43">
        <v>0</v>
      </c>
      <c r="M684" s="43">
        <v>2</v>
      </c>
      <c r="N684" s="43">
        <v>2</v>
      </c>
      <c r="O684" s="43">
        <v>1</v>
      </c>
      <c r="P684" s="43">
        <v>9</v>
      </c>
      <c r="Q684" s="43">
        <v>0</v>
      </c>
      <c r="R684" s="43">
        <v>0</v>
      </c>
      <c r="S684" s="43">
        <v>0</v>
      </c>
      <c r="T684" s="43">
        <v>0</v>
      </c>
      <c r="U684" s="43">
        <v>0</v>
      </c>
      <c r="V684" s="43">
        <v>134</v>
      </c>
      <c r="W684" s="43">
        <v>0</v>
      </c>
      <c r="X684" s="43">
        <v>0</v>
      </c>
      <c r="Y684" s="43">
        <v>2</v>
      </c>
      <c r="Z684" s="43">
        <v>0</v>
      </c>
      <c r="AA684" s="43">
        <v>0</v>
      </c>
      <c r="AB684" s="43">
        <v>3</v>
      </c>
      <c r="AC684" s="43">
        <v>2</v>
      </c>
      <c r="AD684" s="43">
        <v>1</v>
      </c>
      <c r="AE684" s="43">
        <v>2</v>
      </c>
      <c r="AF684" s="43">
        <v>0</v>
      </c>
      <c r="AG684" s="43">
        <v>0</v>
      </c>
      <c r="AH684" s="43">
        <v>73</v>
      </c>
      <c r="AI684" s="43">
        <v>0</v>
      </c>
      <c r="AJ684" s="43">
        <v>0</v>
      </c>
      <c r="AK684" s="43">
        <v>0</v>
      </c>
      <c r="AL684" s="43">
        <v>0</v>
      </c>
      <c r="AM684" s="43">
        <v>0</v>
      </c>
      <c r="AN684" s="43">
        <v>0</v>
      </c>
    </row>
    <row r="685" spans="1:40" x14ac:dyDescent="0.2">
      <c r="A685">
        <v>674</v>
      </c>
      <c r="B685" s="97">
        <v>0.46736111111111101</v>
      </c>
      <c r="C685">
        <f t="shared" ca="1" si="30"/>
        <v>1</v>
      </c>
      <c r="D685">
        <f t="shared" si="31"/>
        <v>231</v>
      </c>
      <c r="E685">
        <f>IF(appliances!$D$46="YES",light_sim_data!B685,0)</f>
        <v>0</v>
      </c>
      <c r="F685">
        <f t="shared" si="32"/>
        <v>231</v>
      </c>
      <c r="H685" s="43">
        <v>0</v>
      </c>
      <c r="I685" s="43">
        <v>0</v>
      </c>
      <c r="J685" s="43">
        <v>0</v>
      </c>
      <c r="K685" s="43">
        <v>0</v>
      </c>
      <c r="L685" s="43">
        <v>0</v>
      </c>
      <c r="M685" s="43">
        <v>2</v>
      </c>
      <c r="N685" s="43">
        <v>2</v>
      </c>
      <c r="O685" s="43">
        <v>1</v>
      </c>
      <c r="P685" s="43">
        <v>9</v>
      </c>
      <c r="Q685" s="43">
        <v>0</v>
      </c>
      <c r="R685" s="43">
        <v>0</v>
      </c>
      <c r="S685" s="43">
        <v>0</v>
      </c>
      <c r="T685" s="43">
        <v>0</v>
      </c>
      <c r="U685" s="43">
        <v>0</v>
      </c>
      <c r="V685" s="43">
        <v>134</v>
      </c>
      <c r="W685" s="43">
        <v>0</v>
      </c>
      <c r="X685" s="43">
        <v>0</v>
      </c>
      <c r="Y685" s="43">
        <v>2</v>
      </c>
      <c r="Z685" s="43">
        <v>0</v>
      </c>
      <c r="AA685" s="43">
        <v>0</v>
      </c>
      <c r="AB685" s="43">
        <v>3</v>
      </c>
      <c r="AC685" s="43">
        <v>2</v>
      </c>
      <c r="AD685" s="43">
        <v>1</v>
      </c>
      <c r="AE685" s="43">
        <v>2</v>
      </c>
      <c r="AF685" s="43">
        <v>0</v>
      </c>
      <c r="AG685" s="43">
        <v>0</v>
      </c>
      <c r="AH685" s="43">
        <v>73</v>
      </c>
      <c r="AI685" s="43">
        <v>0</v>
      </c>
      <c r="AJ685" s="43">
        <v>0</v>
      </c>
      <c r="AK685" s="43">
        <v>0</v>
      </c>
      <c r="AL685" s="43">
        <v>0</v>
      </c>
      <c r="AM685" s="43">
        <v>0</v>
      </c>
      <c r="AN685" s="43">
        <v>0</v>
      </c>
    </row>
    <row r="686" spans="1:40" x14ac:dyDescent="0.2">
      <c r="A686">
        <v>675</v>
      </c>
      <c r="B686" s="97">
        <v>0.468055555555556</v>
      </c>
      <c r="C686">
        <f t="shared" ca="1" si="30"/>
        <v>1</v>
      </c>
      <c r="D686">
        <f t="shared" si="31"/>
        <v>231</v>
      </c>
      <c r="E686">
        <f>IF(appliances!$D$46="YES",light_sim_data!B686,0)</f>
        <v>0</v>
      </c>
      <c r="F686">
        <f t="shared" si="32"/>
        <v>231</v>
      </c>
      <c r="H686" s="43">
        <v>0</v>
      </c>
      <c r="I686" s="43">
        <v>0</v>
      </c>
      <c r="J686" s="43">
        <v>0</v>
      </c>
      <c r="K686" s="43">
        <v>0</v>
      </c>
      <c r="L686" s="43">
        <v>0</v>
      </c>
      <c r="M686" s="43">
        <v>2</v>
      </c>
      <c r="N686" s="43">
        <v>2</v>
      </c>
      <c r="O686" s="43">
        <v>1</v>
      </c>
      <c r="P686" s="43">
        <v>9</v>
      </c>
      <c r="Q686" s="43">
        <v>0</v>
      </c>
      <c r="R686" s="43">
        <v>0</v>
      </c>
      <c r="S686" s="43">
        <v>0</v>
      </c>
      <c r="T686" s="43">
        <v>0</v>
      </c>
      <c r="U686" s="43">
        <v>0</v>
      </c>
      <c r="V686" s="43">
        <v>134</v>
      </c>
      <c r="W686" s="43">
        <v>0</v>
      </c>
      <c r="X686" s="43">
        <v>0</v>
      </c>
      <c r="Y686" s="43">
        <v>2</v>
      </c>
      <c r="Z686" s="43">
        <v>0</v>
      </c>
      <c r="AA686" s="43">
        <v>0</v>
      </c>
      <c r="AB686" s="43">
        <v>3</v>
      </c>
      <c r="AC686" s="43">
        <v>2</v>
      </c>
      <c r="AD686" s="43">
        <v>1</v>
      </c>
      <c r="AE686" s="43">
        <v>2</v>
      </c>
      <c r="AF686" s="43">
        <v>0</v>
      </c>
      <c r="AG686" s="43">
        <v>0</v>
      </c>
      <c r="AH686" s="43">
        <v>73</v>
      </c>
      <c r="AI686" s="43">
        <v>0</v>
      </c>
      <c r="AJ686" s="43">
        <v>0</v>
      </c>
      <c r="AK686" s="43">
        <v>0</v>
      </c>
      <c r="AL686" s="43">
        <v>0</v>
      </c>
      <c r="AM686" s="43">
        <v>0</v>
      </c>
      <c r="AN686" s="43">
        <v>0</v>
      </c>
    </row>
    <row r="687" spans="1:40" x14ac:dyDescent="0.2">
      <c r="A687">
        <v>676</v>
      </c>
      <c r="B687" s="97">
        <v>0.46875</v>
      </c>
      <c r="C687">
        <f t="shared" ca="1" si="30"/>
        <v>1</v>
      </c>
      <c r="D687">
        <f t="shared" si="31"/>
        <v>231</v>
      </c>
      <c r="E687">
        <f>IF(appliances!$D$46="YES",light_sim_data!B687,0)</f>
        <v>0</v>
      </c>
      <c r="F687">
        <f t="shared" si="32"/>
        <v>231</v>
      </c>
      <c r="H687" s="43">
        <v>0</v>
      </c>
      <c r="I687" s="43">
        <v>0</v>
      </c>
      <c r="J687" s="43">
        <v>0</v>
      </c>
      <c r="K687" s="43">
        <v>0</v>
      </c>
      <c r="L687" s="43">
        <v>0</v>
      </c>
      <c r="M687" s="43">
        <v>2</v>
      </c>
      <c r="N687" s="43">
        <v>2</v>
      </c>
      <c r="O687" s="43">
        <v>1</v>
      </c>
      <c r="P687" s="43">
        <v>9</v>
      </c>
      <c r="Q687" s="43">
        <v>0</v>
      </c>
      <c r="R687" s="43">
        <v>0</v>
      </c>
      <c r="S687" s="43">
        <v>0</v>
      </c>
      <c r="T687" s="43">
        <v>0</v>
      </c>
      <c r="U687" s="43">
        <v>0</v>
      </c>
      <c r="V687" s="43">
        <v>134</v>
      </c>
      <c r="W687" s="43">
        <v>0</v>
      </c>
      <c r="X687" s="43">
        <v>0</v>
      </c>
      <c r="Y687" s="43">
        <v>2</v>
      </c>
      <c r="Z687" s="43">
        <v>0</v>
      </c>
      <c r="AA687" s="43">
        <v>0</v>
      </c>
      <c r="AB687" s="43">
        <v>3</v>
      </c>
      <c r="AC687" s="43">
        <v>2</v>
      </c>
      <c r="AD687" s="43">
        <v>1</v>
      </c>
      <c r="AE687" s="43">
        <v>2</v>
      </c>
      <c r="AF687" s="43">
        <v>0</v>
      </c>
      <c r="AG687" s="43">
        <v>0</v>
      </c>
      <c r="AH687" s="43">
        <v>73</v>
      </c>
      <c r="AI687" s="43">
        <v>0</v>
      </c>
      <c r="AJ687" s="43">
        <v>0</v>
      </c>
      <c r="AK687" s="43">
        <v>0</v>
      </c>
      <c r="AL687" s="43">
        <v>0</v>
      </c>
      <c r="AM687" s="43">
        <v>0</v>
      </c>
      <c r="AN687" s="43">
        <v>0</v>
      </c>
    </row>
    <row r="688" spans="1:40" x14ac:dyDescent="0.2">
      <c r="A688">
        <v>677</v>
      </c>
      <c r="B688" s="97">
        <v>0.469444444444444</v>
      </c>
      <c r="C688">
        <f t="shared" ca="1" si="30"/>
        <v>1</v>
      </c>
      <c r="D688">
        <f t="shared" si="31"/>
        <v>231</v>
      </c>
      <c r="E688">
        <f>IF(appliances!$D$46="YES",light_sim_data!B688,0)</f>
        <v>0</v>
      </c>
      <c r="F688">
        <f t="shared" si="32"/>
        <v>231</v>
      </c>
      <c r="H688" s="43">
        <v>0</v>
      </c>
      <c r="I688" s="43">
        <v>0</v>
      </c>
      <c r="J688" s="43">
        <v>0</v>
      </c>
      <c r="K688" s="43">
        <v>0</v>
      </c>
      <c r="L688" s="43">
        <v>0</v>
      </c>
      <c r="M688" s="43">
        <v>2</v>
      </c>
      <c r="N688" s="43">
        <v>2</v>
      </c>
      <c r="O688" s="43">
        <v>1</v>
      </c>
      <c r="P688" s="43">
        <v>9</v>
      </c>
      <c r="Q688" s="43">
        <v>0</v>
      </c>
      <c r="R688" s="43">
        <v>0</v>
      </c>
      <c r="S688" s="43">
        <v>0</v>
      </c>
      <c r="T688" s="43">
        <v>0</v>
      </c>
      <c r="U688" s="43">
        <v>0</v>
      </c>
      <c r="V688" s="43">
        <v>134</v>
      </c>
      <c r="W688" s="43">
        <v>0</v>
      </c>
      <c r="X688" s="43">
        <v>0</v>
      </c>
      <c r="Y688" s="43">
        <v>2</v>
      </c>
      <c r="Z688" s="43">
        <v>0</v>
      </c>
      <c r="AA688" s="43">
        <v>0</v>
      </c>
      <c r="AB688" s="43">
        <v>3</v>
      </c>
      <c r="AC688" s="43">
        <v>2</v>
      </c>
      <c r="AD688" s="43">
        <v>1</v>
      </c>
      <c r="AE688" s="43">
        <v>2</v>
      </c>
      <c r="AF688" s="43">
        <v>0</v>
      </c>
      <c r="AG688" s="43">
        <v>0</v>
      </c>
      <c r="AH688" s="43">
        <v>73</v>
      </c>
      <c r="AI688" s="43">
        <v>0</v>
      </c>
      <c r="AJ688" s="43">
        <v>0</v>
      </c>
      <c r="AK688" s="43">
        <v>0</v>
      </c>
      <c r="AL688" s="43">
        <v>0</v>
      </c>
      <c r="AM688" s="43">
        <v>0</v>
      </c>
      <c r="AN688" s="43">
        <v>0</v>
      </c>
    </row>
    <row r="689" spans="1:40" x14ac:dyDescent="0.2">
      <c r="A689">
        <v>678</v>
      </c>
      <c r="B689" s="97">
        <v>0.47013888888888899</v>
      </c>
      <c r="C689">
        <f t="shared" ca="1" si="30"/>
        <v>1</v>
      </c>
      <c r="D689">
        <f t="shared" si="31"/>
        <v>231</v>
      </c>
      <c r="E689">
        <f>IF(appliances!$D$46="YES",light_sim_data!B689,0)</f>
        <v>0</v>
      </c>
      <c r="F689">
        <f t="shared" si="32"/>
        <v>231</v>
      </c>
      <c r="H689" s="43">
        <v>0</v>
      </c>
      <c r="I689" s="43">
        <v>0</v>
      </c>
      <c r="J689" s="43">
        <v>0</v>
      </c>
      <c r="K689" s="43">
        <v>0</v>
      </c>
      <c r="L689" s="43">
        <v>0</v>
      </c>
      <c r="M689" s="43">
        <v>2</v>
      </c>
      <c r="N689" s="43">
        <v>2</v>
      </c>
      <c r="O689" s="43">
        <v>1</v>
      </c>
      <c r="P689" s="43">
        <v>9</v>
      </c>
      <c r="Q689" s="43">
        <v>0</v>
      </c>
      <c r="R689" s="43">
        <v>0</v>
      </c>
      <c r="S689" s="43">
        <v>0</v>
      </c>
      <c r="T689" s="43">
        <v>0</v>
      </c>
      <c r="U689" s="43">
        <v>0</v>
      </c>
      <c r="V689" s="43">
        <v>134</v>
      </c>
      <c r="W689" s="43">
        <v>0</v>
      </c>
      <c r="X689" s="43">
        <v>0</v>
      </c>
      <c r="Y689" s="43">
        <v>2</v>
      </c>
      <c r="Z689" s="43">
        <v>0</v>
      </c>
      <c r="AA689" s="43">
        <v>0</v>
      </c>
      <c r="AB689" s="43">
        <v>3</v>
      </c>
      <c r="AC689" s="43">
        <v>2</v>
      </c>
      <c r="AD689" s="43">
        <v>1</v>
      </c>
      <c r="AE689" s="43">
        <v>2</v>
      </c>
      <c r="AF689" s="43">
        <v>0</v>
      </c>
      <c r="AG689" s="43">
        <v>0</v>
      </c>
      <c r="AH689" s="43">
        <v>73</v>
      </c>
      <c r="AI689" s="43">
        <v>0</v>
      </c>
      <c r="AJ689" s="43">
        <v>0</v>
      </c>
      <c r="AK689" s="43">
        <v>0</v>
      </c>
      <c r="AL689" s="43">
        <v>0</v>
      </c>
      <c r="AM689" s="43">
        <v>0</v>
      </c>
      <c r="AN689" s="43">
        <v>0</v>
      </c>
    </row>
    <row r="690" spans="1:40" x14ac:dyDescent="0.2">
      <c r="A690">
        <v>679</v>
      </c>
      <c r="B690" s="97">
        <v>0.47083333333333299</v>
      </c>
      <c r="C690">
        <f t="shared" ca="1" si="30"/>
        <v>1</v>
      </c>
      <c r="D690">
        <f t="shared" si="31"/>
        <v>231</v>
      </c>
      <c r="E690">
        <f>IF(appliances!$D$46="YES",light_sim_data!B690,0)</f>
        <v>0</v>
      </c>
      <c r="F690">
        <f t="shared" si="32"/>
        <v>231</v>
      </c>
      <c r="H690" s="43">
        <v>0</v>
      </c>
      <c r="I690" s="43">
        <v>0</v>
      </c>
      <c r="J690" s="43">
        <v>0</v>
      </c>
      <c r="K690" s="43">
        <v>0</v>
      </c>
      <c r="L690" s="43">
        <v>0</v>
      </c>
      <c r="M690" s="43">
        <v>2</v>
      </c>
      <c r="N690" s="43">
        <v>2</v>
      </c>
      <c r="O690" s="43">
        <v>1</v>
      </c>
      <c r="P690" s="43">
        <v>9</v>
      </c>
      <c r="Q690" s="43">
        <v>0</v>
      </c>
      <c r="R690" s="43">
        <v>0</v>
      </c>
      <c r="S690" s="43">
        <v>0</v>
      </c>
      <c r="T690" s="43">
        <v>0</v>
      </c>
      <c r="U690" s="43">
        <v>0</v>
      </c>
      <c r="V690" s="43">
        <v>134</v>
      </c>
      <c r="W690" s="43">
        <v>0</v>
      </c>
      <c r="X690" s="43">
        <v>0</v>
      </c>
      <c r="Y690" s="43">
        <v>2</v>
      </c>
      <c r="Z690" s="43">
        <v>0</v>
      </c>
      <c r="AA690" s="43">
        <v>0</v>
      </c>
      <c r="AB690" s="43">
        <v>3</v>
      </c>
      <c r="AC690" s="43">
        <v>2</v>
      </c>
      <c r="AD690" s="43">
        <v>1</v>
      </c>
      <c r="AE690" s="43">
        <v>2</v>
      </c>
      <c r="AF690" s="43">
        <v>0</v>
      </c>
      <c r="AG690" s="43">
        <v>0</v>
      </c>
      <c r="AH690" s="43">
        <v>73</v>
      </c>
      <c r="AI690" s="43">
        <v>0</v>
      </c>
      <c r="AJ690" s="43">
        <v>0</v>
      </c>
      <c r="AK690" s="43">
        <v>0</v>
      </c>
      <c r="AL690" s="43">
        <v>0</v>
      </c>
      <c r="AM690" s="43">
        <v>0</v>
      </c>
      <c r="AN690" s="43">
        <v>0</v>
      </c>
    </row>
    <row r="691" spans="1:40" x14ac:dyDescent="0.2">
      <c r="A691">
        <v>680</v>
      </c>
      <c r="B691" s="97">
        <v>0.47152777777777799</v>
      </c>
      <c r="C691">
        <f t="shared" ca="1" si="30"/>
        <v>1</v>
      </c>
      <c r="D691">
        <f t="shared" si="31"/>
        <v>231</v>
      </c>
      <c r="E691">
        <f>IF(appliances!$D$46="YES",light_sim_data!B691,0)</f>
        <v>0</v>
      </c>
      <c r="F691">
        <f t="shared" si="32"/>
        <v>231</v>
      </c>
      <c r="H691" s="43">
        <v>0</v>
      </c>
      <c r="I691" s="43">
        <v>0</v>
      </c>
      <c r="J691" s="43">
        <v>0</v>
      </c>
      <c r="K691" s="43">
        <v>0</v>
      </c>
      <c r="L691" s="43">
        <v>0</v>
      </c>
      <c r="M691" s="43">
        <v>2</v>
      </c>
      <c r="N691" s="43">
        <v>2</v>
      </c>
      <c r="O691" s="43">
        <v>1</v>
      </c>
      <c r="P691" s="43">
        <v>9</v>
      </c>
      <c r="Q691" s="43">
        <v>0</v>
      </c>
      <c r="R691" s="43">
        <v>0</v>
      </c>
      <c r="S691" s="43">
        <v>0</v>
      </c>
      <c r="T691" s="43">
        <v>0</v>
      </c>
      <c r="U691" s="43">
        <v>0</v>
      </c>
      <c r="V691" s="43">
        <v>134</v>
      </c>
      <c r="W691" s="43">
        <v>0</v>
      </c>
      <c r="X691" s="43">
        <v>0</v>
      </c>
      <c r="Y691" s="43">
        <v>2</v>
      </c>
      <c r="Z691" s="43">
        <v>0</v>
      </c>
      <c r="AA691" s="43">
        <v>0</v>
      </c>
      <c r="AB691" s="43">
        <v>3</v>
      </c>
      <c r="AC691" s="43">
        <v>2</v>
      </c>
      <c r="AD691" s="43">
        <v>1</v>
      </c>
      <c r="AE691" s="43">
        <v>2</v>
      </c>
      <c r="AF691" s="43">
        <v>0</v>
      </c>
      <c r="AG691" s="43">
        <v>0</v>
      </c>
      <c r="AH691" s="43">
        <v>73</v>
      </c>
      <c r="AI691" s="43">
        <v>0</v>
      </c>
      <c r="AJ691" s="43">
        <v>0</v>
      </c>
      <c r="AK691" s="43">
        <v>0</v>
      </c>
      <c r="AL691" s="43">
        <v>0</v>
      </c>
      <c r="AM691" s="43">
        <v>0</v>
      </c>
      <c r="AN691" s="43">
        <v>0</v>
      </c>
    </row>
    <row r="692" spans="1:40" x14ac:dyDescent="0.2">
      <c r="A692">
        <v>681</v>
      </c>
      <c r="B692" s="97">
        <v>0.47222222222222199</v>
      </c>
      <c r="C692">
        <f t="shared" ca="1" si="30"/>
        <v>1</v>
      </c>
      <c r="D692">
        <f t="shared" si="31"/>
        <v>231</v>
      </c>
      <c r="E692">
        <f>IF(appliances!$D$46="YES",light_sim_data!B692,0)</f>
        <v>0</v>
      </c>
      <c r="F692">
        <f t="shared" si="32"/>
        <v>231</v>
      </c>
      <c r="H692" s="43">
        <v>0</v>
      </c>
      <c r="I692" s="43">
        <v>0</v>
      </c>
      <c r="J692" s="43">
        <v>0</v>
      </c>
      <c r="K692" s="43">
        <v>0</v>
      </c>
      <c r="L692" s="43">
        <v>0</v>
      </c>
      <c r="M692" s="43">
        <v>2</v>
      </c>
      <c r="N692" s="43">
        <v>2</v>
      </c>
      <c r="O692" s="43">
        <v>1</v>
      </c>
      <c r="P692" s="43">
        <v>9</v>
      </c>
      <c r="Q692" s="43">
        <v>0</v>
      </c>
      <c r="R692" s="43">
        <v>0</v>
      </c>
      <c r="S692" s="43">
        <v>0</v>
      </c>
      <c r="T692" s="43">
        <v>0</v>
      </c>
      <c r="U692" s="43">
        <v>0</v>
      </c>
      <c r="V692" s="43">
        <v>134</v>
      </c>
      <c r="W692" s="43">
        <v>0</v>
      </c>
      <c r="X692" s="43">
        <v>0</v>
      </c>
      <c r="Y692" s="43">
        <v>2</v>
      </c>
      <c r="Z692" s="43">
        <v>0</v>
      </c>
      <c r="AA692" s="43">
        <v>0</v>
      </c>
      <c r="AB692" s="43">
        <v>3</v>
      </c>
      <c r="AC692" s="43">
        <v>2</v>
      </c>
      <c r="AD692" s="43">
        <v>1</v>
      </c>
      <c r="AE692" s="43">
        <v>2</v>
      </c>
      <c r="AF692" s="43">
        <v>0</v>
      </c>
      <c r="AG692" s="43">
        <v>0</v>
      </c>
      <c r="AH692" s="43">
        <v>73</v>
      </c>
      <c r="AI692" s="43">
        <v>0</v>
      </c>
      <c r="AJ692" s="43">
        <v>0</v>
      </c>
      <c r="AK692" s="43">
        <v>0</v>
      </c>
      <c r="AL692" s="43">
        <v>0</v>
      </c>
      <c r="AM692" s="43">
        <v>0</v>
      </c>
      <c r="AN692" s="43">
        <v>0</v>
      </c>
    </row>
    <row r="693" spans="1:40" x14ac:dyDescent="0.2">
      <c r="A693">
        <v>682</v>
      </c>
      <c r="B693" s="97">
        <v>0.47291666666666698</v>
      </c>
      <c r="C693">
        <f t="shared" ca="1" si="30"/>
        <v>1</v>
      </c>
      <c r="D693">
        <f t="shared" si="31"/>
        <v>231</v>
      </c>
      <c r="E693">
        <f>IF(appliances!$D$46="YES",light_sim_data!B693,0)</f>
        <v>0</v>
      </c>
      <c r="F693">
        <f t="shared" si="32"/>
        <v>231</v>
      </c>
      <c r="H693" s="43">
        <v>0</v>
      </c>
      <c r="I693" s="43">
        <v>0</v>
      </c>
      <c r="J693" s="43">
        <v>0</v>
      </c>
      <c r="K693" s="43">
        <v>0</v>
      </c>
      <c r="L693" s="43">
        <v>0</v>
      </c>
      <c r="M693" s="43">
        <v>2</v>
      </c>
      <c r="N693" s="43">
        <v>2</v>
      </c>
      <c r="O693" s="43">
        <v>1</v>
      </c>
      <c r="P693" s="43">
        <v>9</v>
      </c>
      <c r="Q693" s="43">
        <v>0</v>
      </c>
      <c r="R693" s="43">
        <v>0</v>
      </c>
      <c r="S693" s="43">
        <v>0</v>
      </c>
      <c r="T693" s="43">
        <v>0</v>
      </c>
      <c r="U693" s="43">
        <v>0</v>
      </c>
      <c r="V693" s="43">
        <v>134</v>
      </c>
      <c r="W693" s="43">
        <v>0</v>
      </c>
      <c r="X693" s="43">
        <v>0</v>
      </c>
      <c r="Y693" s="43">
        <v>2</v>
      </c>
      <c r="Z693" s="43">
        <v>0</v>
      </c>
      <c r="AA693" s="43">
        <v>0</v>
      </c>
      <c r="AB693" s="43">
        <v>3</v>
      </c>
      <c r="AC693" s="43">
        <v>2</v>
      </c>
      <c r="AD693" s="43">
        <v>1</v>
      </c>
      <c r="AE693" s="43">
        <v>2</v>
      </c>
      <c r="AF693" s="43">
        <v>0</v>
      </c>
      <c r="AG693" s="43">
        <v>0</v>
      </c>
      <c r="AH693" s="43">
        <v>73</v>
      </c>
      <c r="AI693" s="43">
        <v>0</v>
      </c>
      <c r="AJ693" s="43">
        <v>0</v>
      </c>
      <c r="AK693" s="43">
        <v>0</v>
      </c>
      <c r="AL693" s="43">
        <v>0</v>
      </c>
      <c r="AM693" s="43">
        <v>0</v>
      </c>
      <c r="AN693" s="43">
        <v>0</v>
      </c>
    </row>
    <row r="694" spans="1:40" x14ac:dyDescent="0.2">
      <c r="A694">
        <v>683</v>
      </c>
      <c r="B694" s="97">
        <v>0.47361111111111098</v>
      </c>
      <c r="C694">
        <f t="shared" ca="1" si="30"/>
        <v>1</v>
      </c>
      <c r="D694">
        <f t="shared" si="31"/>
        <v>231</v>
      </c>
      <c r="E694">
        <f>IF(appliances!$D$46="YES",light_sim_data!B694,0)</f>
        <v>0</v>
      </c>
      <c r="F694">
        <f t="shared" si="32"/>
        <v>231</v>
      </c>
      <c r="H694" s="43">
        <v>0</v>
      </c>
      <c r="I694" s="43">
        <v>0</v>
      </c>
      <c r="J694" s="43">
        <v>0</v>
      </c>
      <c r="K694" s="43">
        <v>0</v>
      </c>
      <c r="L694" s="43">
        <v>0</v>
      </c>
      <c r="M694" s="43">
        <v>2</v>
      </c>
      <c r="N694" s="43">
        <v>2</v>
      </c>
      <c r="O694" s="43">
        <v>1</v>
      </c>
      <c r="P694" s="43">
        <v>9</v>
      </c>
      <c r="Q694" s="43">
        <v>0</v>
      </c>
      <c r="R694" s="43">
        <v>0</v>
      </c>
      <c r="S694" s="43">
        <v>0</v>
      </c>
      <c r="T694" s="43">
        <v>0</v>
      </c>
      <c r="U694" s="43">
        <v>0</v>
      </c>
      <c r="V694" s="43">
        <v>134</v>
      </c>
      <c r="W694" s="43">
        <v>0</v>
      </c>
      <c r="X694" s="43">
        <v>0</v>
      </c>
      <c r="Y694" s="43">
        <v>2</v>
      </c>
      <c r="Z694" s="43">
        <v>0</v>
      </c>
      <c r="AA694" s="43">
        <v>0</v>
      </c>
      <c r="AB694" s="43">
        <v>3</v>
      </c>
      <c r="AC694" s="43">
        <v>2</v>
      </c>
      <c r="AD694" s="43">
        <v>1</v>
      </c>
      <c r="AE694" s="43">
        <v>2</v>
      </c>
      <c r="AF694" s="43">
        <v>0</v>
      </c>
      <c r="AG694" s="43">
        <v>0</v>
      </c>
      <c r="AH694" s="43">
        <v>73</v>
      </c>
      <c r="AI694" s="43">
        <v>0</v>
      </c>
      <c r="AJ694" s="43">
        <v>0</v>
      </c>
      <c r="AK694" s="43">
        <v>0</v>
      </c>
      <c r="AL694" s="43">
        <v>0</v>
      </c>
      <c r="AM694" s="43">
        <v>0</v>
      </c>
      <c r="AN694" s="43">
        <v>0</v>
      </c>
    </row>
    <row r="695" spans="1:40" x14ac:dyDescent="0.2">
      <c r="A695">
        <v>684</v>
      </c>
      <c r="B695" s="97">
        <v>0.47430555555555598</v>
      </c>
      <c r="C695">
        <f t="shared" ca="1" si="30"/>
        <v>1</v>
      </c>
      <c r="D695">
        <f t="shared" si="31"/>
        <v>231</v>
      </c>
      <c r="E695">
        <f>IF(appliances!$D$46="YES",light_sim_data!B695,0)</f>
        <v>0</v>
      </c>
      <c r="F695">
        <f t="shared" si="32"/>
        <v>231</v>
      </c>
      <c r="H695" s="43">
        <v>0</v>
      </c>
      <c r="I695" s="43">
        <v>0</v>
      </c>
      <c r="J695" s="43">
        <v>0</v>
      </c>
      <c r="K695" s="43">
        <v>0</v>
      </c>
      <c r="L695" s="43">
        <v>0</v>
      </c>
      <c r="M695" s="43">
        <v>2</v>
      </c>
      <c r="N695" s="43">
        <v>2</v>
      </c>
      <c r="O695" s="43">
        <v>1</v>
      </c>
      <c r="P695" s="43">
        <v>9</v>
      </c>
      <c r="Q695" s="43">
        <v>0</v>
      </c>
      <c r="R695" s="43">
        <v>0</v>
      </c>
      <c r="S695" s="43">
        <v>0</v>
      </c>
      <c r="T695" s="43">
        <v>0</v>
      </c>
      <c r="U695" s="43">
        <v>0</v>
      </c>
      <c r="V695" s="43">
        <v>134</v>
      </c>
      <c r="W695" s="43">
        <v>0</v>
      </c>
      <c r="X695" s="43">
        <v>0</v>
      </c>
      <c r="Y695" s="43">
        <v>2</v>
      </c>
      <c r="Z695" s="43">
        <v>0</v>
      </c>
      <c r="AA695" s="43">
        <v>0</v>
      </c>
      <c r="AB695" s="43">
        <v>3</v>
      </c>
      <c r="AC695" s="43">
        <v>2</v>
      </c>
      <c r="AD695" s="43">
        <v>1</v>
      </c>
      <c r="AE695" s="43">
        <v>2</v>
      </c>
      <c r="AF695" s="43">
        <v>0</v>
      </c>
      <c r="AG695" s="43">
        <v>0</v>
      </c>
      <c r="AH695" s="43">
        <v>73</v>
      </c>
      <c r="AI695" s="43">
        <v>0</v>
      </c>
      <c r="AJ695" s="43">
        <v>0</v>
      </c>
      <c r="AK695" s="43">
        <v>0</v>
      </c>
      <c r="AL695" s="43">
        <v>0</v>
      </c>
      <c r="AM695" s="43">
        <v>0</v>
      </c>
      <c r="AN695" s="43">
        <v>0</v>
      </c>
    </row>
    <row r="696" spans="1:40" x14ac:dyDescent="0.2">
      <c r="A696">
        <v>685</v>
      </c>
      <c r="B696" s="97">
        <v>0.47499999999999998</v>
      </c>
      <c r="C696">
        <f t="shared" ca="1" si="30"/>
        <v>1</v>
      </c>
      <c r="D696">
        <f t="shared" si="31"/>
        <v>231</v>
      </c>
      <c r="E696">
        <f>IF(appliances!$D$46="YES",light_sim_data!B696,0)</f>
        <v>0</v>
      </c>
      <c r="F696">
        <f t="shared" si="32"/>
        <v>231</v>
      </c>
      <c r="H696" s="43">
        <v>0</v>
      </c>
      <c r="I696" s="43">
        <v>0</v>
      </c>
      <c r="J696" s="43">
        <v>0</v>
      </c>
      <c r="K696" s="43">
        <v>0</v>
      </c>
      <c r="L696" s="43">
        <v>0</v>
      </c>
      <c r="M696" s="43">
        <v>2</v>
      </c>
      <c r="N696" s="43">
        <v>2</v>
      </c>
      <c r="O696" s="43">
        <v>1</v>
      </c>
      <c r="P696" s="43">
        <v>9</v>
      </c>
      <c r="Q696" s="43">
        <v>0</v>
      </c>
      <c r="R696" s="43">
        <v>0</v>
      </c>
      <c r="S696" s="43">
        <v>0</v>
      </c>
      <c r="T696" s="43">
        <v>0</v>
      </c>
      <c r="U696" s="43">
        <v>0</v>
      </c>
      <c r="V696" s="43">
        <v>134</v>
      </c>
      <c r="W696" s="43">
        <v>0</v>
      </c>
      <c r="X696" s="43">
        <v>0</v>
      </c>
      <c r="Y696" s="43">
        <v>2</v>
      </c>
      <c r="Z696" s="43">
        <v>0</v>
      </c>
      <c r="AA696" s="43">
        <v>0</v>
      </c>
      <c r="AB696" s="43">
        <v>3</v>
      </c>
      <c r="AC696" s="43">
        <v>2</v>
      </c>
      <c r="AD696" s="43">
        <v>1</v>
      </c>
      <c r="AE696" s="43">
        <v>2</v>
      </c>
      <c r="AF696" s="43">
        <v>0</v>
      </c>
      <c r="AG696" s="43">
        <v>0</v>
      </c>
      <c r="AH696" s="43">
        <v>73</v>
      </c>
      <c r="AI696" s="43">
        <v>0</v>
      </c>
      <c r="AJ696" s="43">
        <v>0</v>
      </c>
      <c r="AK696" s="43">
        <v>0</v>
      </c>
      <c r="AL696" s="43">
        <v>0</v>
      </c>
      <c r="AM696" s="43">
        <v>0</v>
      </c>
      <c r="AN696" s="43">
        <v>0</v>
      </c>
    </row>
    <row r="697" spans="1:40" x14ac:dyDescent="0.2">
      <c r="A697">
        <v>686</v>
      </c>
      <c r="B697" s="97">
        <v>0.47569444444444398</v>
      </c>
      <c r="C697">
        <f t="shared" ca="1" si="30"/>
        <v>1</v>
      </c>
      <c r="D697">
        <f t="shared" si="31"/>
        <v>231</v>
      </c>
      <c r="E697">
        <f>IF(appliances!$D$46="YES",light_sim_data!B697,0)</f>
        <v>0</v>
      </c>
      <c r="F697">
        <f t="shared" si="32"/>
        <v>231</v>
      </c>
      <c r="H697" s="43">
        <v>0</v>
      </c>
      <c r="I697" s="43">
        <v>0</v>
      </c>
      <c r="J697" s="43">
        <v>0</v>
      </c>
      <c r="K697" s="43">
        <v>0</v>
      </c>
      <c r="L697" s="43">
        <v>0</v>
      </c>
      <c r="M697" s="43">
        <v>2</v>
      </c>
      <c r="N697" s="43">
        <v>2</v>
      </c>
      <c r="O697" s="43">
        <v>1</v>
      </c>
      <c r="P697" s="43">
        <v>9</v>
      </c>
      <c r="Q697" s="43">
        <v>0</v>
      </c>
      <c r="R697" s="43">
        <v>0</v>
      </c>
      <c r="S697" s="43">
        <v>0</v>
      </c>
      <c r="T697" s="43">
        <v>0</v>
      </c>
      <c r="U697" s="43">
        <v>0</v>
      </c>
      <c r="V697" s="43">
        <v>134</v>
      </c>
      <c r="W697" s="43">
        <v>0</v>
      </c>
      <c r="X697" s="43">
        <v>0</v>
      </c>
      <c r="Y697" s="43">
        <v>2</v>
      </c>
      <c r="Z697" s="43">
        <v>0</v>
      </c>
      <c r="AA697" s="43">
        <v>0</v>
      </c>
      <c r="AB697" s="43">
        <v>3</v>
      </c>
      <c r="AC697" s="43">
        <v>2</v>
      </c>
      <c r="AD697" s="43">
        <v>1</v>
      </c>
      <c r="AE697" s="43">
        <v>2</v>
      </c>
      <c r="AF697" s="43">
        <v>0</v>
      </c>
      <c r="AG697" s="43">
        <v>0</v>
      </c>
      <c r="AH697" s="43">
        <v>73</v>
      </c>
      <c r="AI697" s="43">
        <v>0</v>
      </c>
      <c r="AJ697" s="43">
        <v>0</v>
      </c>
      <c r="AK697" s="43">
        <v>0</v>
      </c>
      <c r="AL697" s="43">
        <v>0</v>
      </c>
      <c r="AM697" s="43">
        <v>0</v>
      </c>
      <c r="AN697" s="43">
        <v>0</v>
      </c>
    </row>
    <row r="698" spans="1:40" x14ac:dyDescent="0.2">
      <c r="A698">
        <v>687</v>
      </c>
      <c r="B698" s="97">
        <v>0.47638888888888897</v>
      </c>
      <c r="C698">
        <f t="shared" ca="1" si="30"/>
        <v>1</v>
      </c>
      <c r="D698">
        <f t="shared" si="31"/>
        <v>231</v>
      </c>
      <c r="E698">
        <f>IF(appliances!$D$46="YES",light_sim_data!B698,0)</f>
        <v>0</v>
      </c>
      <c r="F698">
        <f t="shared" si="32"/>
        <v>231</v>
      </c>
      <c r="H698" s="43">
        <v>0</v>
      </c>
      <c r="I698" s="43">
        <v>0</v>
      </c>
      <c r="J698" s="43">
        <v>0</v>
      </c>
      <c r="K698" s="43">
        <v>0</v>
      </c>
      <c r="L698" s="43">
        <v>0</v>
      </c>
      <c r="M698" s="43">
        <v>2</v>
      </c>
      <c r="N698" s="43">
        <v>2</v>
      </c>
      <c r="O698" s="43">
        <v>1</v>
      </c>
      <c r="P698" s="43">
        <v>9</v>
      </c>
      <c r="Q698" s="43">
        <v>0</v>
      </c>
      <c r="R698" s="43">
        <v>0</v>
      </c>
      <c r="S698" s="43">
        <v>0</v>
      </c>
      <c r="T698" s="43">
        <v>0</v>
      </c>
      <c r="U698" s="43">
        <v>0</v>
      </c>
      <c r="V698" s="43">
        <v>134</v>
      </c>
      <c r="W698" s="43">
        <v>0</v>
      </c>
      <c r="X698" s="43">
        <v>0</v>
      </c>
      <c r="Y698" s="43">
        <v>2</v>
      </c>
      <c r="Z698" s="43">
        <v>0</v>
      </c>
      <c r="AA698" s="43">
        <v>0</v>
      </c>
      <c r="AB698" s="43">
        <v>3</v>
      </c>
      <c r="AC698" s="43">
        <v>2</v>
      </c>
      <c r="AD698" s="43">
        <v>1</v>
      </c>
      <c r="AE698" s="43">
        <v>2</v>
      </c>
      <c r="AF698" s="43">
        <v>0</v>
      </c>
      <c r="AG698" s="43">
        <v>0</v>
      </c>
      <c r="AH698" s="43">
        <v>73</v>
      </c>
      <c r="AI698" s="43">
        <v>0</v>
      </c>
      <c r="AJ698" s="43">
        <v>0</v>
      </c>
      <c r="AK698" s="43">
        <v>0</v>
      </c>
      <c r="AL698" s="43">
        <v>0</v>
      </c>
      <c r="AM698" s="43">
        <v>0</v>
      </c>
      <c r="AN698" s="43">
        <v>0</v>
      </c>
    </row>
    <row r="699" spans="1:40" x14ac:dyDescent="0.2">
      <c r="A699">
        <v>688</v>
      </c>
      <c r="B699" s="97">
        <v>0.47708333333333303</v>
      </c>
      <c r="C699">
        <f t="shared" ca="1" si="30"/>
        <v>1</v>
      </c>
      <c r="D699">
        <f t="shared" si="31"/>
        <v>390</v>
      </c>
      <c r="E699">
        <f>IF(appliances!$D$46="YES",light_sim_data!B699,0)</f>
        <v>0</v>
      </c>
      <c r="F699">
        <f t="shared" si="32"/>
        <v>390</v>
      </c>
      <c r="H699" s="43">
        <v>159</v>
      </c>
      <c r="I699" s="43">
        <v>0</v>
      </c>
      <c r="J699" s="43">
        <v>0</v>
      </c>
      <c r="K699" s="43">
        <v>0</v>
      </c>
      <c r="L699" s="43">
        <v>0</v>
      </c>
      <c r="M699" s="43">
        <v>2</v>
      </c>
      <c r="N699" s="43">
        <v>2</v>
      </c>
      <c r="O699" s="43">
        <v>1</v>
      </c>
      <c r="P699" s="43">
        <v>9</v>
      </c>
      <c r="Q699" s="43">
        <v>0</v>
      </c>
      <c r="R699" s="43">
        <v>0</v>
      </c>
      <c r="S699" s="43">
        <v>0</v>
      </c>
      <c r="T699" s="43">
        <v>0</v>
      </c>
      <c r="U699" s="43">
        <v>0</v>
      </c>
      <c r="V699" s="43">
        <v>134</v>
      </c>
      <c r="W699" s="43">
        <v>0</v>
      </c>
      <c r="X699" s="43">
        <v>0</v>
      </c>
      <c r="Y699" s="43">
        <v>2</v>
      </c>
      <c r="Z699" s="43">
        <v>0</v>
      </c>
      <c r="AA699" s="43">
        <v>0</v>
      </c>
      <c r="AB699" s="43">
        <v>3</v>
      </c>
      <c r="AC699" s="43">
        <v>2</v>
      </c>
      <c r="AD699" s="43">
        <v>1</v>
      </c>
      <c r="AE699" s="43">
        <v>2</v>
      </c>
      <c r="AF699" s="43">
        <v>0</v>
      </c>
      <c r="AG699" s="43">
        <v>0</v>
      </c>
      <c r="AH699" s="43">
        <v>73</v>
      </c>
      <c r="AI699" s="43">
        <v>0</v>
      </c>
      <c r="AJ699" s="43">
        <v>0</v>
      </c>
      <c r="AK699" s="43">
        <v>0</v>
      </c>
      <c r="AL699" s="43">
        <v>0</v>
      </c>
      <c r="AM699" s="43">
        <v>0</v>
      </c>
      <c r="AN699" s="43">
        <v>0</v>
      </c>
    </row>
    <row r="700" spans="1:40" x14ac:dyDescent="0.2">
      <c r="A700">
        <v>689</v>
      </c>
      <c r="B700" s="97">
        <v>0.47777777777777802</v>
      </c>
      <c r="C700">
        <f t="shared" ca="1" si="30"/>
        <v>1</v>
      </c>
      <c r="D700">
        <f t="shared" si="31"/>
        <v>390</v>
      </c>
      <c r="E700">
        <f>IF(appliances!$D$46="YES",light_sim_data!B700,0)</f>
        <v>0</v>
      </c>
      <c r="F700">
        <f t="shared" si="32"/>
        <v>390</v>
      </c>
      <c r="H700" s="43">
        <v>159</v>
      </c>
      <c r="I700" s="43">
        <v>0</v>
      </c>
      <c r="J700" s="43">
        <v>0</v>
      </c>
      <c r="K700" s="43">
        <v>0</v>
      </c>
      <c r="L700" s="43">
        <v>0</v>
      </c>
      <c r="M700" s="43">
        <v>2</v>
      </c>
      <c r="N700" s="43">
        <v>2</v>
      </c>
      <c r="O700" s="43">
        <v>1</v>
      </c>
      <c r="P700" s="43">
        <v>9</v>
      </c>
      <c r="Q700" s="43">
        <v>0</v>
      </c>
      <c r="R700" s="43">
        <v>0</v>
      </c>
      <c r="S700" s="43">
        <v>0</v>
      </c>
      <c r="T700" s="43">
        <v>0</v>
      </c>
      <c r="U700" s="43">
        <v>0</v>
      </c>
      <c r="V700" s="43">
        <v>134</v>
      </c>
      <c r="W700" s="43">
        <v>0</v>
      </c>
      <c r="X700" s="43">
        <v>0</v>
      </c>
      <c r="Y700" s="43">
        <v>2</v>
      </c>
      <c r="Z700" s="43">
        <v>0</v>
      </c>
      <c r="AA700" s="43">
        <v>0</v>
      </c>
      <c r="AB700" s="43">
        <v>3</v>
      </c>
      <c r="AC700" s="43">
        <v>2</v>
      </c>
      <c r="AD700" s="43">
        <v>1</v>
      </c>
      <c r="AE700" s="43">
        <v>2</v>
      </c>
      <c r="AF700" s="43">
        <v>0</v>
      </c>
      <c r="AG700" s="43">
        <v>0</v>
      </c>
      <c r="AH700" s="43">
        <v>73</v>
      </c>
      <c r="AI700" s="43">
        <v>0</v>
      </c>
      <c r="AJ700" s="43">
        <v>0</v>
      </c>
      <c r="AK700" s="43">
        <v>0</v>
      </c>
      <c r="AL700" s="43">
        <v>0</v>
      </c>
      <c r="AM700" s="43">
        <v>0</v>
      </c>
      <c r="AN700" s="43">
        <v>0</v>
      </c>
    </row>
    <row r="701" spans="1:40" x14ac:dyDescent="0.2">
      <c r="A701">
        <v>690</v>
      </c>
      <c r="B701" s="97">
        <v>0.47847222222222202</v>
      </c>
      <c r="C701">
        <f t="shared" ca="1" si="30"/>
        <v>1</v>
      </c>
      <c r="D701">
        <f t="shared" si="31"/>
        <v>390</v>
      </c>
      <c r="E701">
        <f>IF(appliances!$D$46="YES",light_sim_data!B701,0)</f>
        <v>0</v>
      </c>
      <c r="F701">
        <f t="shared" si="32"/>
        <v>390</v>
      </c>
      <c r="H701" s="43">
        <v>159</v>
      </c>
      <c r="I701" s="43">
        <v>0</v>
      </c>
      <c r="J701" s="43">
        <v>0</v>
      </c>
      <c r="K701" s="43">
        <v>0</v>
      </c>
      <c r="L701" s="43">
        <v>0</v>
      </c>
      <c r="M701" s="43">
        <v>2</v>
      </c>
      <c r="N701" s="43">
        <v>2</v>
      </c>
      <c r="O701" s="43">
        <v>1</v>
      </c>
      <c r="P701" s="43">
        <v>9</v>
      </c>
      <c r="Q701" s="43">
        <v>0</v>
      </c>
      <c r="R701" s="43">
        <v>0</v>
      </c>
      <c r="S701" s="43">
        <v>0</v>
      </c>
      <c r="T701" s="43">
        <v>0</v>
      </c>
      <c r="U701" s="43">
        <v>0</v>
      </c>
      <c r="V701" s="43">
        <v>134</v>
      </c>
      <c r="W701" s="43">
        <v>0</v>
      </c>
      <c r="X701" s="43">
        <v>0</v>
      </c>
      <c r="Y701" s="43">
        <v>2</v>
      </c>
      <c r="Z701" s="43">
        <v>0</v>
      </c>
      <c r="AA701" s="43">
        <v>0</v>
      </c>
      <c r="AB701" s="43">
        <v>3</v>
      </c>
      <c r="AC701" s="43">
        <v>2</v>
      </c>
      <c r="AD701" s="43">
        <v>1</v>
      </c>
      <c r="AE701" s="43">
        <v>2</v>
      </c>
      <c r="AF701" s="43">
        <v>0</v>
      </c>
      <c r="AG701" s="43">
        <v>0</v>
      </c>
      <c r="AH701" s="43">
        <v>73</v>
      </c>
      <c r="AI701" s="43">
        <v>0</v>
      </c>
      <c r="AJ701" s="43">
        <v>0</v>
      </c>
      <c r="AK701" s="43">
        <v>0</v>
      </c>
      <c r="AL701" s="43">
        <v>0</v>
      </c>
      <c r="AM701" s="43">
        <v>0</v>
      </c>
      <c r="AN701" s="43">
        <v>0</v>
      </c>
    </row>
    <row r="702" spans="1:40" x14ac:dyDescent="0.2">
      <c r="A702">
        <v>691</v>
      </c>
      <c r="B702" s="97">
        <v>0.47916666666666702</v>
      </c>
      <c r="C702">
        <f t="shared" ca="1" si="30"/>
        <v>1</v>
      </c>
      <c r="D702">
        <f t="shared" si="31"/>
        <v>390</v>
      </c>
      <c r="E702">
        <f>IF(appliances!$D$46="YES",light_sim_data!B702,0)</f>
        <v>0</v>
      </c>
      <c r="F702">
        <f t="shared" si="32"/>
        <v>390</v>
      </c>
      <c r="H702" s="43">
        <v>159</v>
      </c>
      <c r="I702" s="43">
        <v>0</v>
      </c>
      <c r="J702" s="43">
        <v>0</v>
      </c>
      <c r="K702" s="43">
        <v>0</v>
      </c>
      <c r="L702" s="43">
        <v>0</v>
      </c>
      <c r="M702" s="43">
        <v>2</v>
      </c>
      <c r="N702" s="43">
        <v>2</v>
      </c>
      <c r="O702" s="43">
        <v>1</v>
      </c>
      <c r="P702" s="43">
        <v>9</v>
      </c>
      <c r="Q702" s="43">
        <v>0</v>
      </c>
      <c r="R702" s="43">
        <v>0</v>
      </c>
      <c r="S702" s="43">
        <v>0</v>
      </c>
      <c r="T702" s="43">
        <v>0</v>
      </c>
      <c r="U702" s="43">
        <v>0</v>
      </c>
      <c r="V702" s="43">
        <v>134</v>
      </c>
      <c r="W702" s="43">
        <v>0</v>
      </c>
      <c r="X702" s="43">
        <v>0</v>
      </c>
      <c r="Y702" s="43">
        <v>2</v>
      </c>
      <c r="Z702" s="43">
        <v>0</v>
      </c>
      <c r="AA702" s="43">
        <v>0</v>
      </c>
      <c r="AB702" s="43">
        <v>3</v>
      </c>
      <c r="AC702" s="43">
        <v>2</v>
      </c>
      <c r="AD702" s="43">
        <v>1</v>
      </c>
      <c r="AE702" s="43">
        <v>2</v>
      </c>
      <c r="AF702" s="43">
        <v>0</v>
      </c>
      <c r="AG702" s="43">
        <v>0</v>
      </c>
      <c r="AH702" s="43">
        <v>73</v>
      </c>
      <c r="AI702" s="43">
        <v>0</v>
      </c>
      <c r="AJ702" s="43">
        <v>0</v>
      </c>
      <c r="AK702" s="43">
        <v>0</v>
      </c>
      <c r="AL702" s="43">
        <v>0</v>
      </c>
      <c r="AM702" s="43">
        <v>0</v>
      </c>
      <c r="AN702" s="43">
        <v>0</v>
      </c>
    </row>
    <row r="703" spans="1:40" x14ac:dyDescent="0.2">
      <c r="A703">
        <v>692</v>
      </c>
      <c r="B703" s="97">
        <v>0.47986111111111102</v>
      </c>
      <c r="C703">
        <f t="shared" ca="1" si="30"/>
        <v>1</v>
      </c>
      <c r="D703">
        <f t="shared" si="31"/>
        <v>390</v>
      </c>
      <c r="E703">
        <f>IF(appliances!$D$46="YES",light_sim_data!B703,0)</f>
        <v>0</v>
      </c>
      <c r="F703">
        <f t="shared" si="32"/>
        <v>390</v>
      </c>
      <c r="H703" s="43">
        <v>159</v>
      </c>
      <c r="I703" s="43">
        <v>0</v>
      </c>
      <c r="J703" s="43">
        <v>0</v>
      </c>
      <c r="K703" s="43">
        <v>0</v>
      </c>
      <c r="L703" s="43">
        <v>0</v>
      </c>
      <c r="M703" s="43">
        <v>2</v>
      </c>
      <c r="N703" s="43">
        <v>2</v>
      </c>
      <c r="O703" s="43">
        <v>1</v>
      </c>
      <c r="P703" s="43">
        <v>9</v>
      </c>
      <c r="Q703" s="43">
        <v>0</v>
      </c>
      <c r="R703" s="43">
        <v>0</v>
      </c>
      <c r="S703" s="43">
        <v>0</v>
      </c>
      <c r="T703" s="43">
        <v>0</v>
      </c>
      <c r="U703" s="43">
        <v>0</v>
      </c>
      <c r="V703" s="43">
        <v>134</v>
      </c>
      <c r="W703" s="43">
        <v>0</v>
      </c>
      <c r="X703" s="43">
        <v>0</v>
      </c>
      <c r="Y703" s="43">
        <v>2</v>
      </c>
      <c r="Z703" s="43">
        <v>0</v>
      </c>
      <c r="AA703" s="43">
        <v>0</v>
      </c>
      <c r="AB703" s="43">
        <v>3</v>
      </c>
      <c r="AC703" s="43">
        <v>2</v>
      </c>
      <c r="AD703" s="43">
        <v>1</v>
      </c>
      <c r="AE703" s="43">
        <v>2</v>
      </c>
      <c r="AF703" s="43">
        <v>0</v>
      </c>
      <c r="AG703" s="43">
        <v>0</v>
      </c>
      <c r="AH703" s="43">
        <v>73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</row>
    <row r="704" spans="1:40" x14ac:dyDescent="0.2">
      <c r="A704">
        <v>693</v>
      </c>
      <c r="B704" s="97">
        <v>0.48055555555555601</v>
      </c>
      <c r="C704">
        <f t="shared" ca="1" si="30"/>
        <v>1</v>
      </c>
      <c r="D704">
        <f t="shared" si="31"/>
        <v>390</v>
      </c>
      <c r="E704">
        <f>IF(appliances!$D$46="YES",light_sim_data!B704,0)</f>
        <v>0</v>
      </c>
      <c r="F704">
        <f t="shared" si="32"/>
        <v>390</v>
      </c>
      <c r="H704" s="43">
        <v>159</v>
      </c>
      <c r="I704" s="43">
        <v>0</v>
      </c>
      <c r="J704" s="43">
        <v>0</v>
      </c>
      <c r="K704" s="43">
        <v>0</v>
      </c>
      <c r="L704" s="43">
        <v>0</v>
      </c>
      <c r="M704" s="43">
        <v>2</v>
      </c>
      <c r="N704" s="43">
        <v>2</v>
      </c>
      <c r="O704" s="43">
        <v>1</v>
      </c>
      <c r="P704" s="43">
        <v>9</v>
      </c>
      <c r="Q704" s="43">
        <v>0</v>
      </c>
      <c r="R704" s="43">
        <v>0</v>
      </c>
      <c r="S704" s="43">
        <v>0</v>
      </c>
      <c r="T704" s="43">
        <v>0</v>
      </c>
      <c r="U704" s="43">
        <v>0</v>
      </c>
      <c r="V704" s="43">
        <v>134</v>
      </c>
      <c r="W704" s="43">
        <v>0</v>
      </c>
      <c r="X704" s="43">
        <v>0</v>
      </c>
      <c r="Y704" s="43">
        <v>2</v>
      </c>
      <c r="Z704" s="43">
        <v>0</v>
      </c>
      <c r="AA704" s="43">
        <v>0</v>
      </c>
      <c r="AB704" s="43">
        <v>3</v>
      </c>
      <c r="AC704" s="43">
        <v>2</v>
      </c>
      <c r="AD704" s="43">
        <v>1</v>
      </c>
      <c r="AE704" s="43">
        <v>2</v>
      </c>
      <c r="AF704" s="43">
        <v>0</v>
      </c>
      <c r="AG704" s="43">
        <v>0</v>
      </c>
      <c r="AH704" s="43">
        <v>73</v>
      </c>
      <c r="AI704" s="43">
        <v>0</v>
      </c>
      <c r="AJ704" s="43">
        <v>0</v>
      </c>
      <c r="AK704" s="43">
        <v>0</v>
      </c>
      <c r="AL704" s="43">
        <v>0</v>
      </c>
      <c r="AM704" s="43">
        <v>0</v>
      </c>
      <c r="AN704" s="43">
        <v>0</v>
      </c>
    </row>
    <row r="705" spans="1:40" x14ac:dyDescent="0.2">
      <c r="A705">
        <v>694</v>
      </c>
      <c r="B705" s="97">
        <v>0.48125000000000001</v>
      </c>
      <c r="C705">
        <f t="shared" ca="1" si="30"/>
        <v>1</v>
      </c>
      <c r="D705">
        <f t="shared" si="31"/>
        <v>390</v>
      </c>
      <c r="E705">
        <f>IF(appliances!$D$46="YES",light_sim_data!B705,0)</f>
        <v>0</v>
      </c>
      <c r="F705">
        <f t="shared" si="32"/>
        <v>390</v>
      </c>
      <c r="H705" s="43">
        <v>159</v>
      </c>
      <c r="I705" s="43">
        <v>0</v>
      </c>
      <c r="J705" s="43">
        <v>0</v>
      </c>
      <c r="K705" s="43">
        <v>0</v>
      </c>
      <c r="L705" s="43">
        <v>0</v>
      </c>
      <c r="M705" s="43">
        <v>2</v>
      </c>
      <c r="N705" s="43">
        <v>2</v>
      </c>
      <c r="O705" s="43">
        <v>1</v>
      </c>
      <c r="P705" s="43">
        <v>9</v>
      </c>
      <c r="Q705" s="43">
        <v>0</v>
      </c>
      <c r="R705" s="43">
        <v>0</v>
      </c>
      <c r="S705" s="43">
        <v>0</v>
      </c>
      <c r="T705" s="43">
        <v>0</v>
      </c>
      <c r="U705" s="43">
        <v>0</v>
      </c>
      <c r="V705" s="43">
        <v>134</v>
      </c>
      <c r="W705" s="43">
        <v>0</v>
      </c>
      <c r="X705" s="43">
        <v>0</v>
      </c>
      <c r="Y705" s="43">
        <v>2</v>
      </c>
      <c r="Z705" s="43">
        <v>0</v>
      </c>
      <c r="AA705" s="43">
        <v>0</v>
      </c>
      <c r="AB705" s="43">
        <v>3</v>
      </c>
      <c r="AC705" s="43">
        <v>2</v>
      </c>
      <c r="AD705" s="43">
        <v>1</v>
      </c>
      <c r="AE705" s="43">
        <v>2</v>
      </c>
      <c r="AF705" s="43">
        <v>0</v>
      </c>
      <c r="AG705" s="43">
        <v>0</v>
      </c>
      <c r="AH705" s="43">
        <v>73</v>
      </c>
      <c r="AI705" s="43">
        <v>0</v>
      </c>
      <c r="AJ705" s="43">
        <v>0</v>
      </c>
      <c r="AK705" s="43">
        <v>0</v>
      </c>
      <c r="AL705" s="43">
        <v>0</v>
      </c>
      <c r="AM705" s="43">
        <v>0</v>
      </c>
      <c r="AN705" s="43">
        <v>0</v>
      </c>
    </row>
    <row r="706" spans="1:40" x14ac:dyDescent="0.2">
      <c r="A706">
        <v>695</v>
      </c>
      <c r="B706" s="97">
        <v>0.48194444444444401</v>
      </c>
      <c r="C706">
        <f t="shared" ca="1" si="30"/>
        <v>1</v>
      </c>
      <c r="D706">
        <f t="shared" si="31"/>
        <v>390</v>
      </c>
      <c r="E706">
        <f>IF(appliances!$D$46="YES",light_sim_data!B706,0)</f>
        <v>0</v>
      </c>
      <c r="F706">
        <f t="shared" si="32"/>
        <v>390</v>
      </c>
      <c r="H706" s="43">
        <v>159</v>
      </c>
      <c r="I706" s="43">
        <v>0</v>
      </c>
      <c r="J706" s="43">
        <v>0</v>
      </c>
      <c r="K706" s="43">
        <v>0</v>
      </c>
      <c r="L706" s="43">
        <v>0</v>
      </c>
      <c r="M706" s="43">
        <v>2</v>
      </c>
      <c r="N706" s="43">
        <v>2</v>
      </c>
      <c r="O706" s="43">
        <v>1</v>
      </c>
      <c r="P706" s="43">
        <v>9</v>
      </c>
      <c r="Q706" s="43">
        <v>0</v>
      </c>
      <c r="R706" s="43">
        <v>0</v>
      </c>
      <c r="S706" s="43">
        <v>0</v>
      </c>
      <c r="T706" s="43">
        <v>0</v>
      </c>
      <c r="U706" s="43">
        <v>0</v>
      </c>
      <c r="V706" s="43">
        <v>134</v>
      </c>
      <c r="W706" s="43">
        <v>0</v>
      </c>
      <c r="X706" s="43">
        <v>0</v>
      </c>
      <c r="Y706" s="43">
        <v>2</v>
      </c>
      <c r="Z706" s="43">
        <v>0</v>
      </c>
      <c r="AA706" s="43">
        <v>0</v>
      </c>
      <c r="AB706" s="43">
        <v>3</v>
      </c>
      <c r="AC706" s="43">
        <v>2</v>
      </c>
      <c r="AD706" s="43">
        <v>1</v>
      </c>
      <c r="AE706" s="43">
        <v>2</v>
      </c>
      <c r="AF706" s="43">
        <v>0</v>
      </c>
      <c r="AG706" s="43">
        <v>0</v>
      </c>
      <c r="AH706" s="43">
        <v>73</v>
      </c>
      <c r="AI706" s="43">
        <v>0</v>
      </c>
      <c r="AJ706" s="43">
        <v>0</v>
      </c>
      <c r="AK706" s="43">
        <v>0</v>
      </c>
      <c r="AL706" s="43">
        <v>0</v>
      </c>
      <c r="AM706" s="43">
        <v>0</v>
      </c>
      <c r="AN706" s="43">
        <v>0</v>
      </c>
    </row>
    <row r="707" spans="1:40" x14ac:dyDescent="0.2">
      <c r="A707">
        <v>696</v>
      </c>
      <c r="B707" s="97">
        <v>0.48263888888888901</v>
      </c>
      <c r="C707">
        <f t="shared" ca="1" si="30"/>
        <v>1</v>
      </c>
      <c r="D707">
        <f t="shared" si="31"/>
        <v>390</v>
      </c>
      <c r="E707">
        <f>IF(appliances!$D$46="YES",light_sim_data!B707,0)</f>
        <v>0</v>
      </c>
      <c r="F707">
        <f t="shared" si="32"/>
        <v>390</v>
      </c>
      <c r="H707" s="43">
        <v>159</v>
      </c>
      <c r="I707" s="43">
        <v>0</v>
      </c>
      <c r="J707" s="43">
        <v>0</v>
      </c>
      <c r="K707" s="43">
        <v>0</v>
      </c>
      <c r="L707" s="43">
        <v>0</v>
      </c>
      <c r="M707" s="43">
        <v>2</v>
      </c>
      <c r="N707" s="43">
        <v>2</v>
      </c>
      <c r="O707" s="43">
        <v>1</v>
      </c>
      <c r="P707" s="43">
        <v>9</v>
      </c>
      <c r="Q707" s="43">
        <v>0</v>
      </c>
      <c r="R707" s="43">
        <v>0</v>
      </c>
      <c r="S707" s="43">
        <v>0</v>
      </c>
      <c r="T707" s="43">
        <v>0</v>
      </c>
      <c r="U707" s="43">
        <v>0</v>
      </c>
      <c r="V707" s="43">
        <v>134</v>
      </c>
      <c r="W707" s="43">
        <v>0</v>
      </c>
      <c r="X707" s="43">
        <v>0</v>
      </c>
      <c r="Y707" s="43">
        <v>2</v>
      </c>
      <c r="Z707" s="43">
        <v>0</v>
      </c>
      <c r="AA707" s="43">
        <v>0</v>
      </c>
      <c r="AB707" s="43">
        <v>3</v>
      </c>
      <c r="AC707" s="43">
        <v>2</v>
      </c>
      <c r="AD707" s="43">
        <v>1</v>
      </c>
      <c r="AE707" s="43">
        <v>2</v>
      </c>
      <c r="AF707" s="43">
        <v>0</v>
      </c>
      <c r="AG707" s="43">
        <v>0</v>
      </c>
      <c r="AH707" s="43">
        <v>73</v>
      </c>
      <c r="AI707" s="43">
        <v>0</v>
      </c>
      <c r="AJ707" s="43">
        <v>0</v>
      </c>
      <c r="AK707" s="43">
        <v>0</v>
      </c>
      <c r="AL707" s="43">
        <v>0</v>
      </c>
      <c r="AM707" s="43">
        <v>0</v>
      </c>
      <c r="AN707" s="43">
        <v>0</v>
      </c>
    </row>
    <row r="708" spans="1:40" x14ac:dyDescent="0.2">
      <c r="A708">
        <v>697</v>
      </c>
      <c r="B708" s="97">
        <v>0.483333333333333</v>
      </c>
      <c r="C708">
        <f t="shared" ca="1" si="30"/>
        <v>1</v>
      </c>
      <c r="D708">
        <f t="shared" si="31"/>
        <v>390</v>
      </c>
      <c r="E708">
        <f>IF(appliances!$D$46="YES",light_sim_data!B708,0)</f>
        <v>0</v>
      </c>
      <c r="F708">
        <f t="shared" si="32"/>
        <v>390</v>
      </c>
      <c r="H708" s="43">
        <v>159</v>
      </c>
      <c r="I708" s="43">
        <v>0</v>
      </c>
      <c r="J708" s="43">
        <v>0</v>
      </c>
      <c r="K708" s="43">
        <v>0</v>
      </c>
      <c r="L708" s="43">
        <v>0</v>
      </c>
      <c r="M708" s="43">
        <v>2</v>
      </c>
      <c r="N708" s="43">
        <v>2</v>
      </c>
      <c r="O708" s="43">
        <v>1</v>
      </c>
      <c r="P708" s="43">
        <v>9</v>
      </c>
      <c r="Q708" s="43">
        <v>0</v>
      </c>
      <c r="R708" s="43">
        <v>0</v>
      </c>
      <c r="S708" s="43">
        <v>0</v>
      </c>
      <c r="T708" s="43">
        <v>0</v>
      </c>
      <c r="U708" s="43">
        <v>0</v>
      </c>
      <c r="V708" s="43">
        <v>134</v>
      </c>
      <c r="W708" s="43">
        <v>0</v>
      </c>
      <c r="X708" s="43">
        <v>0</v>
      </c>
      <c r="Y708" s="43">
        <v>2</v>
      </c>
      <c r="Z708" s="43">
        <v>0</v>
      </c>
      <c r="AA708" s="43">
        <v>0</v>
      </c>
      <c r="AB708" s="43">
        <v>3</v>
      </c>
      <c r="AC708" s="43">
        <v>2</v>
      </c>
      <c r="AD708" s="43">
        <v>1</v>
      </c>
      <c r="AE708" s="43">
        <v>2</v>
      </c>
      <c r="AF708" s="43">
        <v>0</v>
      </c>
      <c r="AG708" s="43">
        <v>0</v>
      </c>
      <c r="AH708" s="43">
        <v>73</v>
      </c>
      <c r="AI708" s="43">
        <v>0</v>
      </c>
      <c r="AJ708" s="43">
        <v>0</v>
      </c>
      <c r="AK708" s="43">
        <v>0</v>
      </c>
      <c r="AL708" s="43">
        <v>0</v>
      </c>
      <c r="AM708" s="43">
        <v>0</v>
      </c>
      <c r="AN708" s="43">
        <v>0</v>
      </c>
    </row>
    <row r="709" spans="1:40" x14ac:dyDescent="0.2">
      <c r="A709">
        <v>698</v>
      </c>
      <c r="B709" s="97">
        <v>0.484027777777778</v>
      </c>
      <c r="C709">
        <f t="shared" ca="1" si="30"/>
        <v>1</v>
      </c>
      <c r="D709">
        <f t="shared" si="31"/>
        <v>581</v>
      </c>
      <c r="E709">
        <f>IF(appliances!$D$46="YES",light_sim_data!B709,0)</f>
        <v>0</v>
      </c>
      <c r="F709">
        <f t="shared" si="32"/>
        <v>581</v>
      </c>
      <c r="H709" s="43">
        <v>159</v>
      </c>
      <c r="I709" s="43">
        <v>0</v>
      </c>
      <c r="J709" s="43">
        <v>0</v>
      </c>
      <c r="K709" s="43">
        <v>0</v>
      </c>
      <c r="L709" s="43">
        <v>0</v>
      </c>
      <c r="M709" s="43">
        <v>16</v>
      </c>
      <c r="N709" s="43">
        <v>2</v>
      </c>
      <c r="O709" s="43">
        <v>1</v>
      </c>
      <c r="P709" s="43">
        <v>9</v>
      </c>
      <c r="Q709" s="43">
        <v>0</v>
      </c>
      <c r="R709" s="43">
        <v>0</v>
      </c>
      <c r="S709" s="43">
        <v>0</v>
      </c>
      <c r="T709" s="43">
        <v>0</v>
      </c>
      <c r="U709" s="43">
        <v>0</v>
      </c>
      <c r="V709" s="43">
        <v>134</v>
      </c>
      <c r="W709" s="43">
        <v>0</v>
      </c>
      <c r="X709" s="43">
        <v>0</v>
      </c>
      <c r="Y709" s="43">
        <v>2</v>
      </c>
      <c r="Z709" s="43">
        <v>0</v>
      </c>
      <c r="AA709" s="43">
        <v>0</v>
      </c>
      <c r="AB709" s="43">
        <v>3</v>
      </c>
      <c r="AC709" s="43">
        <v>2</v>
      </c>
      <c r="AD709" s="43">
        <v>1</v>
      </c>
      <c r="AE709" s="43">
        <v>2</v>
      </c>
      <c r="AF709" s="43">
        <v>0</v>
      </c>
      <c r="AG709" s="43">
        <v>0</v>
      </c>
      <c r="AH709" s="43">
        <v>250</v>
      </c>
      <c r="AI709" s="43">
        <v>0</v>
      </c>
      <c r="AJ709" s="43">
        <v>0</v>
      </c>
      <c r="AK709" s="43">
        <v>0</v>
      </c>
      <c r="AL709" s="43">
        <v>0</v>
      </c>
      <c r="AM709" s="43">
        <v>0</v>
      </c>
      <c r="AN709" s="43">
        <v>0</v>
      </c>
    </row>
    <row r="710" spans="1:40" x14ac:dyDescent="0.2">
      <c r="A710">
        <v>699</v>
      </c>
      <c r="B710" s="97">
        <v>0.484722222222222</v>
      </c>
      <c r="C710">
        <f t="shared" ca="1" si="30"/>
        <v>1</v>
      </c>
      <c r="D710">
        <f t="shared" si="31"/>
        <v>581</v>
      </c>
      <c r="E710">
        <f>IF(appliances!$D$46="YES",light_sim_data!B710,0)</f>
        <v>0</v>
      </c>
      <c r="F710">
        <f t="shared" si="32"/>
        <v>581</v>
      </c>
      <c r="H710" s="43">
        <v>159</v>
      </c>
      <c r="I710" s="43">
        <v>0</v>
      </c>
      <c r="J710" s="43">
        <v>0</v>
      </c>
      <c r="K710" s="43">
        <v>0</v>
      </c>
      <c r="L710" s="43">
        <v>0</v>
      </c>
      <c r="M710" s="43">
        <v>16</v>
      </c>
      <c r="N710" s="43">
        <v>2</v>
      </c>
      <c r="O710" s="43">
        <v>1</v>
      </c>
      <c r="P710" s="43">
        <v>9</v>
      </c>
      <c r="Q710" s="43">
        <v>0</v>
      </c>
      <c r="R710" s="43">
        <v>0</v>
      </c>
      <c r="S710" s="43">
        <v>0</v>
      </c>
      <c r="T710" s="43">
        <v>0</v>
      </c>
      <c r="U710" s="43">
        <v>0</v>
      </c>
      <c r="V710" s="43">
        <v>134</v>
      </c>
      <c r="W710" s="43">
        <v>0</v>
      </c>
      <c r="X710" s="43">
        <v>0</v>
      </c>
      <c r="Y710" s="43">
        <v>2</v>
      </c>
      <c r="Z710" s="43">
        <v>0</v>
      </c>
      <c r="AA710" s="43">
        <v>0</v>
      </c>
      <c r="AB710" s="43">
        <v>3</v>
      </c>
      <c r="AC710" s="43">
        <v>2</v>
      </c>
      <c r="AD710" s="43">
        <v>1</v>
      </c>
      <c r="AE710" s="43">
        <v>2</v>
      </c>
      <c r="AF710" s="43">
        <v>0</v>
      </c>
      <c r="AG710" s="43">
        <v>0</v>
      </c>
      <c r="AH710" s="43">
        <v>250</v>
      </c>
      <c r="AI710" s="43">
        <v>0</v>
      </c>
      <c r="AJ710" s="43">
        <v>0</v>
      </c>
      <c r="AK710" s="43">
        <v>0</v>
      </c>
      <c r="AL710" s="43">
        <v>0</v>
      </c>
      <c r="AM710" s="43">
        <v>0</v>
      </c>
      <c r="AN710" s="43">
        <v>0</v>
      </c>
    </row>
    <row r="711" spans="1:40" x14ac:dyDescent="0.2">
      <c r="A711">
        <v>700</v>
      </c>
      <c r="B711" s="97">
        <v>0.485416666666667</v>
      </c>
      <c r="C711">
        <f t="shared" ca="1" si="30"/>
        <v>1</v>
      </c>
      <c r="D711">
        <f t="shared" si="31"/>
        <v>404</v>
      </c>
      <c r="E711">
        <f>IF(appliances!$D$46="YES",light_sim_data!B711,0)</f>
        <v>0</v>
      </c>
      <c r="F711">
        <f t="shared" si="32"/>
        <v>404</v>
      </c>
      <c r="H711" s="43">
        <v>159</v>
      </c>
      <c r="I711" s="43">
        <v>0</v>
      </c>
      <c r="J711" s="43">
        <v>0</v>
      </c>
      <c r="K711" s="43">
        <v>0</v>
      </c>
      <c r="L711" s="43">
        <v>0</v>
      </c>
      <c r="M711" s="43">
        <v>16</v>
      </c>
      <c r="N711" s="43">
        <v>2</v>
      </c>
      <c r="O711" s="43">
        <v>1</v>
      </c>
      <c r="P711" s="43">
        <v>9</v>
      </c>
      <c r="Q711" s="43">
        <v>0</v>
      </c>
      <c r="R711" s="43">
        <v>0</v>
      </c>
      <c r="S711" s="43">
        <v>0</v>
      </c>
      <c r="T711" s="43">
        <v>0</v>
      </c>
      <c r="U711" s="43">
        <v>0</v>
      </c>
      <c r="V711" s="43">
        <v>134</v>
      </c>
      <c r="W711" s="43">
        <v>0</v>
      </c>
      <c r="X711" s="43">
        <v>0</v>
      </c>
      <c r="Y711" s="43">
        <v>2</v>
      </c>
      <c r="Z711" s="43">
        <v>0</v>
      </c>
      <c r="AA711" s="43">
        <v>0</v>
      </c>
      <c r="AB711" s="43">
        <v>3</v>
      </c>
      <c r="AC711" s="43">
        <v>2</v>
      </c>
      <c r="AD711" s="43">
        <v>1</v>
      </c>
      <c r="AE711" s="43">
        <v>2</v>
      </c>
      <c r="AF711" s="43">
        <v>0</v>
      </c>
      <c r="AG711" s="43">
        <v>0</v>
      </c>
      <c r="AH711" s="43">
        <v>73</v>
      </c>
      <c r="AI711" s="43">
        <v>0</v>
      </c>
      <c r="AJ711" s="43">
        <v>0</v>
      </c>
      <c r="AK711" s="43">
        <v>0</v>
      </c>
      <c r="AL711" s="43">
        <v>0</v>
      </c>
      <c r="AM711" s="43">
        <v>0</v>
      </c>
      <c r="AN711" s="43">
        <v>0</v>
      </c>
    </row>
    <row r="712" spans="1:40" x14ac:dyDescent="0.2">
      <c r="A712">
        <v>701</v>
      </c>
      <c r="B712" s="97">
        <v>0.48611111111111099</v>
      </c>
      <c r="C712">
        <f t="shared" ca="1" si="30"/>
        <v>1</v>
      </c>
      <c r="D712">
        <f t="shared" si="31"/>
        <v>404</v>
      </c>
      <c r="E712">
        <f>IF(appliances!$D$46="YES",light_sim_data!B712,0)</f>
        <v>0</v>
      </c>
      <c r="F712">
        <f t="shared" si="32"/>
        <v>404</v>
      </c>
      <c r="H712" s="43">
        <v>159</v>
      </c>
      <c r="I712" s="43">
        <v>0</v>
      </c>
      <c r="J712" s="43">
        <v>0</v>
      </c>
      <c r="K712" s="43">
        <v>0</v>
      </c>
      <c r="L712" s="43">
        <v>0</v>
      </c>
      <c r="M712" s="43">
        <v>16</v>
      </c>
      <c r="N712" s="43">
        <v>2</v>
      </c>
      <c r="O712" s="43">
        <v>1</v>
      </c>
      <c r="P712" s="43">
        <v>9</v>
      </c>
      <c r="Q712" s="43">
        <v>0</v>
      </c>
      <c r="R712" s="43">
        <v>0</v>
      </c>
      <c r="S712" s="43">
        <v>0</v>
      </c>
      <c r="T712" s="43">
        <v>0</v>
      </c>
      <c r="U712" s="43">
        <v>0</v>
      </c>
      <c r="V712" s="43">
        <v>134</v>
      </c>
      <c r="W712" s="43">
        <v>0</v>
      </c>
      <c r="X712" s="43">
        <v>0</v>
      </c>
      <c r="Y712" s="43">
        <v>2</v>
      </c>
      <c r="Z712" s="43">
        <v>0</v>
      </c>
      <c r="AA712" s="43">
        <v>0</v>
      </c>
      <c r="AB712" s="43">
        <v>3</v>
      </c>
      <c r="AC712" s="43">
        <v>2</v>
      </c>
      <c r="AD712" s="43">
        <v>1</v>
      </c>
      <c r="AE712" s="43">
        <v>2</v>
      </c>
      <c r="AF712" s="43">
        <v>0</v>
      </c>
      <c r="AG712" s="43">
        <v>0</v>
      </c>
      <c r="AH712" s="43">
        <v>73</v>
      </c>
      <c r="AI712" s="43">
        <v>0</v>
      </c>
      <c r="AJ712" s="43">
        <v>0</v>
      </c>
      <c r="AK712" s="43">
        <v>0</v>
      </c>
      <c r="AL712" s="43">
        <v>0</v>
      </c>
      <c r="AM712" s="43">
        <v>0</v>
      </c>
      <c r="AN712" s="43">
        <v>0</v>
      </c>
    </row>
    <row r="713" spans="1:40" x14ac:dyDescent="0.2">
      <c r="A713">
        <v>702</v>
      </c>
      <c r="B713" s="97">
        <v>0.48680555555555599</v>
      </c>
      <c r="C713">
        <f t="shared" ca="1" si="30"/>
        <v>1</v>
      </c>
      <c r="D713">
        <f t="shared" si="31"/>
        <v>245</v>
      </c>
      <c r="E713">
        <f>IF(appliances!$D$46="YES",light_sim_data!B713,0)</f>
        <v>0</v>
      </c>
      <c r="F713">
        <f t="shared" si="32"/>
        <v>245</v>
      </c>
      <c r="H713" s="43">
        <v>0</v>
      </c>
      <c r="I713" s="43">
        <v>0</v>
      </c>
      <c r="J713" s="43">
        <v>0</v>
      </c>
      <c r="K713" s="43">
        <v>0</v>
      </c>
      <c r="L713" s="43">
        <v>0</v>
      </c>
      <c r="M713" s="43">
        <v>16</v>
      </c>
      <c r="N713" s="43">
        <v>2</v>
      </c>
      <c r="O713" s="43">
        <v>1</v>
      </c>
      <c r="P713" s="43">
        <v>9</v>
      </c>
      <c r="Q713" s="43">
        <v>0</v>
      </c>
      <c r="R713" s="43">
        <v>0</v>
      </c>
      <c r="S713" s="43">
        <v>0</v>
      </c>
      <c r="T713" s="43">
        <v>0</v>
      </c>
      <c r="U713" s="43">
        <v>0</v>
      </c>
      <c r="V713" s="43">
        <v>134</v>
      </c>
      <c r="W713" s="43">
        <v>0</v>
      </c>
      <c r="X713" s="43">
        <v>0</v>
      </c>
      <c r="Y713" s="43">
        <v>2</v>
      </c>
      <c r="Z713" s="43">
        <v>0</v>
      </c>
      <c r="AA713" s="43">
        <v>0</v>
      </c>
      <c r="AB713" s="43">
        <v>3</v>
      </c>
      <c r="AC713" s="43">
        <v>2</v>
      </c>
      <c r="AD713" s="43">
        <v>1</v>
      </c>
      <c r="AE713" s="43">
        <v>2</v>
      </c>
      <c r="AF713" s="43">
        <v>0</v>
      </c>
      <c r="AG713" s="43">
        <v>0</v>
      </c>
      <c r="AH713" s="43">
        <v>73</v>
      </c>
      <c r="AI713" s="43">
        <v>0</v>
      </c>
      <c r="AJ713" s="43">
        <v>0</v>
      </c>
      <c r="AK713" s="43">
        <v>0</v>
      </c>
      <c r="AL713" s="43">
        <v>0</v>
      </c>
      <c r="AM713" s="43">
        <v>0</v>
      </c>
      <c r="AN713" s="43">
        <v>0</v>
      </c>
    </row>
    <row r="714" spans="1:40" x14ac:dyDescent="0.2">
      <c r="A714">
        <v>703</v>
      </c>
      <c r="B714" s="97">
        <v>0.48749999999999999</v>
      </c>
      <c r="C714">
        <f t="shared" ca="1" si="30"/>
        <v>1</v>
      </c>
      <c r="D714">
        <f t="shared" si="31"/>
        <v>245</v>
      </c>
      <c r="E714">
        <f>IF(appliances!$D$46="YES",light_sim_data!B714,0)</f>
        <v>0</v>
      </c>
      <c r="F714">
        <f t="shared" si="32"/>
        <v>245</v>
      </c>
      <c r="H714" s="43">
        <v>0</v>
      </c>
      <c r="I714" s="43">
        <v>0</v>
      </c>
      <c r="J714" s="43">
        <v>0</v>
      </c>
      <c r="K714" s="43">
        <v>0</v>
      </c>
      <c r="L714" s="43">
        <v>0</v>
      </c>
      <c r="M714" s="43">
        <v>16</v>
      </c>
      <c r="N714" s="43">
        <v>2</v>
      </c>
      <c r="O714" s="43">
        <v>1</v>
      </c>
      <c r="P714" s="43">
        <v>9</v>
      </c>
      <c r="Q714" s="43">
        <v>0</v>
      </c>
      <c r="R714" s="43">
        <v>0</v>
      </c>
      <c r="S714" s="43">
        <v>0</v>
      </c>
      <c r="T714" s="43">
        <v>0</v>
      </c>
      <c r="U714" s="43">
        <v>0</v>
      </c>
      <c r="V714" s="43">
        <v>134</v>
      </c>
      <c r="W714" s="43">
        <v>0</v>
      </c>
      <c r="X714" s="43">
        <v>0</v>
      </c>
      <c r="Y714" s="43">
        <v>2</v>
      </c>
      <c r="Z714" s="43">
        <v>0</v>
      </c>
      <c r="AA714" s="43">
        <v>0</v>
      </c>
      <c r="AB714" s="43">
        <v>3</v>
      </c>
      <c r="AC714" s="43">
        <v>2</v>
      </c>
      <c r="AD714" s="43">
        <v>1</v>
      </c>
      <c r="AE714" s="43">
        <v>2</v>
      </c>
      <c r="AF714" s="43">
        <v>0</v>
      </c>
      <c r="AG714" s="43">
        <v>0</v>
      </c>
      <c r="AH714" s="43">
        <v>73</v>
      </c>
      <c r="AI714" s="43">
        <v>0</v>
      </c>
      <c r="AJ714" s="43">
        <v>0</v>
      </c>
      <c r="AK714" s="43">
        <v>0</v>
      </c>
      <c r="AL714" s="43">
        <v>0</v>
      </c>
      <c r="AM714" s="43">
        <v>0</v>
      </c>
      <c r="AN714" s="43">
        <v>0</v>
      </c>
    </row>
    <row r="715" spans="1:40" x14ac:dyDescent="0.2">
      <c r="A715">
        <v>704</v>
      </c>
      <c r="B715" s="97">
        <v>0.48819444444444399</v>
      </c>
      <c r="C715">
        <f t="shared" ca="1" si="30"/>
        <v>1</v>
      </c>
      <c r="D715">
        <f t="shared" si="31"/>
        <v>245</v>
      </c>
      <c r="E715">
        <f>IF(appliances!$D$46="YES",light_sim_data!B715,0)</f>
        <v>0</v>
      </c>
      <c r="F715">
        <f t="shared" si="32"/>
        <v>245</v>
      </c>
      <c r="H715" s="43">
        <v>0</v>
      </c>
      <c r="I715" s="43">
        <v>0</v>
      </c>
      <c r="J715" s="43">
        <v>0</v>
      </c>
      <c r="K715" s="43">
        <v>0</v>
      </c>
      <c r="L715" s="43">
        <v>0</v>
      </c>
      <c r="M715" s="43">
        <v>16</v>
      </c>
      <c r="N715" s="43">
        <v>2</v>
      </c>
      <c r="O715" s="43">
        <v>1</v>
      </c>
      <c r="P715" s="43">
        <v>9</v>
      </c>
      <c r="Q715" s="43">
        <v>0</v>
      </c>
      <c r="R715" s="43">
        <v>0</v>
      </c>
      <c r="S715" s="43">
        <v>0</v>
      </c>
      <c r="T715" s="43">
        <v>0</v>
      </c>
      <c r="U715" s="43">
        <v>0</v>
      </c>
      <c r="V715" s="43">
        <v>134</v>
      </c>
      <c r="W715" s="43">
        <v>0</v>
      </c>
      <c r="X715" s="43">
        <v>0</v>
      </c>
      <c r="Y715" s="43">
        <v>2</v>
      </c>
      <c r="Z715" s="43">
        <v>0</v>
      </c>
      <c r="AA715" s="43">
        <v>0</v>
      </c>
      <c r="AB715" s="43">
        <v>3</v>
      </c>
      <c r="AC715" s="43">
        <v>2</v>
      </c>
      <c r="AD715" s="43">
        <v>1</v>
      </c>
      <c r="AE715" s="43">
        <v>2</v>
      </c>
      <c r="AF715" s="43">
        <v>0</v>
      </c>
      <c r="AG715" s="43">
        <v>0</v>
      </c>
      <c r="AH715" s="43">
        <v>73</v>
      </c>
      <c r="AI715" s="43">
        <v>0</v>
      </c>
      <c r="AJ715" s="43">
        <v>0</v>
      </c>
      <c r="AK715" s="43">
        <v>0</v>
      </c>
      <c r="AL715" s="43">
        <v>0</v>
      </c>
      <c r="AM715" s="43">
        <v>0</v>
      </c>
      <c r="AN715" s="43">
        <v>0</v>
      </c>
    </row>
    <row r="716" spans="1:40" x14ac:dyDescent="0.2">
      <c r="A716">
        <v>705</v>
      </c>
      <c r="B716" s="97">
        <v>0.48888888888888898</v>
      </c>
      <c r="C716">
        <f t="shared" ca="1" si="30"/>
        <v>1</v>
      </c>
      <c r="D716">
        <f t="shared" si="31"/>
        <v>245</v>
      </c>
      <c r="E716">
        <f>IF(appliances!$D$46="YES",light_sim_data!B716,0)</f>
        <v>0</v>
      </c>
      <c r="F716">
        <f t="shared" si="32"/>
        <v>245</v>
      </c>
      <c r="H716" s="43">
        <v>0</v>
      </c>
      <c r="I716" s="43">
        <v>0</v>
      </c>
      <c r="J716" s="43">
        <v>0</v>
      </c>
      <c r="K716" s="43">
        <v>0</v>
      </c>
      <c r="L716" s="43">
        <v>0</v>
      </c>
      <c r="M716" s="43">
        <v>16</v>
      </c>
      <c r="N716" s="43">
        <v>2</v>
      </c>
      <c r="O716" s="43">
        <v>1</v>
      </c>
      <c r="P716" s="43">
        <v>9</v>
      </c>
      <c r="Q716" s="43">
        <v>0</v>
      </c>
      <c r="R716" s="43">
        <v>0</v>
      </c>
      <c r="S716" s="43">
        <v>0</v>
      </c>
      <c r="T716" s="43">
        <v>0</v>
      </c>
      <c r="U716" s="43">
        <v>0</v>
      </c>
      <c r="V716" s="43">
        <v>134</v>
      </c>
      <c r="W716" s="43">
        <v>0</v>
      </c>
      <c r="X716" s="43">
        <v>0</v>
      </c>
      <c r="Y716" s="43">
        <v>2</v>
      </c>
      <c r="Z716" s="43">
        <v>0</v>
      </c>
      <c r="AA716" s="43">
        <v>0</v>
      </c>
      <c r="AB716" s="43">
        <v>3</v>
      </c>
      <c r="AC716" s="43">
        <v>2</v>
      </c>
      <c r="AD716" s="43">
        <v>1</v>
      </c>
      <c r="AE716" s="43">
        <v>2</v>
      </c>
      <c r="AF716" s="43">
        <v>0</v>
      </c>
      <c r="AG716" s="43">
        <v>0</v>
      </c>
      <c r="AH716" s="43">
        <v>73</v>
      </c>
      <c r="AI716" s="43">
        <v>0</v>
      </c>
      <c r="AJ716" s="43">
        <v>0</v>
      </c>
      <c r="AK716" s="43">
        <v>0</v>
      </c>
      <c r="AL716" s="43">
        <v>0</v>
      </c>
      <c r="AM716" s="43">
        <v>0</v>
      </c>
      <c r="AN716" s="43">
        <v>0</v>
      </c>
    </row>
    <row r="717" spans="1:40" x14ac:dyDescent="0.2">
      <c r="A717">
        <v>706</v>
      </c>
      <c r="B717" s="97">
        <v>0.48958333333333298</v>
      </c>
      <c r="C717">
        <f t="shared" ref="C717:C780" ca="1" si="33">INDIRECT("occ_sim_data!C"&amp;(ROUNDDOWN((A717-1)/10,0)+11))</f>
        <v>1</v>
      </c>
      <c r="D717">
        <f t="shared" ref="D717:D780" si="34">E717+F717</f>
        <v>245</v>
      </c>
      <c r="E717">
        <f>IF(appliances!$D$46="YES",light_sim_data!B717,0)</f>
        <v>0</v>
      </c>
      <c r="F717">
        <f t="shared" ref="F717:F780" si="35">SUM(H717:AN717)</f>
        <v>245</v>
      </c>
      <c r="H717" s="43">
        <v>0</v>
      </c>
      <c r="I717" s="43">
        <v>0</v>
      </c>
      <c r="J717" s="43">
        <v>0</v>
      </c>
      <c r="K717" s="43">
        <v>0</v>
      </c>
      <c r="L717" s="43">
        <v>0</v>
      </c>
      <c r="M717" s="43">
        <v>16</v>
      </c>
      <c r="N717" s="43">
        <v>2</v>
      </c>
      <c r="O717" s="43">
        <v>1</v>
      </c>
      <c r="P717" s="43">
        <v>9</v>
      </c>
      <c r="Q717" s="43">
        <v>0</v>
      </c>
      <c r="R717" s="43">
        <v>0</v>
      </c>
      <c r="S717" s="43">
        <v>0</v>
      </c>
      <c r="T717" s="43">
        <v>0</v>
      </c>
      <c r="U717" s="43">
        <v>0</v>
      </c>
      <c r="V717" s="43">
        <v>134</v>
      </c>
      <c r="W717" s="43">
        <v>0</v>
      </c>
      <c r="X717" s="43">
        <v>0</v>
      </c>
      <c r="Y717" s="43">
        <v>2</v>
      </c>
      <c r="Z717" s="43">
        <v>0</v>
      </c>
      <c r="AA717" s="43">
        <v>0</v>
      </c>
      <c r="AB717" s="43">
        <v>3</v>
      </c>
      <c r="AC717" s="43">
        <v>2</v>
      </c>
      <c r="AD717" s="43">
        <v>1</v>
      </c>
      <c r="AE717" s="43">
        <v>2</v>
      </c>
      <c r="AF717" s="43">
        <v>0</v>
      </c>
      <c r="AG717" s="43">
        <v>0</v>
      </c>
      <c r="AH717" s="43">
        <v>73</v>
      </c>
      <c r="AI717" s="43">
        <v>0</v>
      </c>
      <c r="AJ717" s="43">
        <v>0</v>
      </c>
      <c r="AK717" s="43">
        <v>0</v>
      </c>
      <c r="AL717" s="43">
        <v>0</v>
      </c>
      <c r="AM717" s="43">
        <v>0</v>
      </c>
      <c r="AN717" s="43">
        <v>0</v>
      </c>
    </row>
    <row r="718" spans="1:40" x14ac:dyDescent="0.2">
      <c r="A718">
        <v>707</v>
      </c>
      <c r="B718" s="97">
        <v>0.49027777777777798</v>
      </c>
      <c r="C718">
        <f t="shared" ca="1" si="33"/>
        <v>1</v>
      </c>
      <c r="D718">
        <f t="shared" si="34"/>
        <v>425</v>
      </c>
      <c r="E718">
        <f>IF(appliances!$D$46="YES",light_sim_data!B718,0)</f>
        <v>0</v>
      </c>
      <c r="F718">
        <f t="shared" si="35"/>
        <v>425</v>
      </c>
      <c r="H718" s="43">
        <v>0</v>
      </c>
      <c r="I718" s="43">
        <v>180</v>
      </c>
      <c r="J718" s="43">
        <v>0</v>
      </c>
      <c r="K718" s="43">
        <v>0</v>
      </c>
      <c r="L718" s="43">
        <v>0</v>
      </c>
      <c r="M718" s="43">
        <v>16</v>
      </c>
      <c r="N718" s="43">
        <v>2</v>
      </c>
      <c r="O718" s="43">
        <v>1</v>
      </c>
      <c r="P718" s="43">
        <v>9</v>
      </c>
      <c r="Q718" s="43">
        <v>0</v>
      </c>
      <c r="R718" s="43">
        <v>0</v>
      </c>
      <c r="S718" s="43">
        <v>0</v>
      </c>
      <c r="T718" s="43">
        <v>0</v>
      </c>
      <c r="U718" s="43">
        <v>0</v>
      </c>
      <c r="V718" s="43">
        <v>134</v>
      </c>
      <c r="W718" s="43">
        <v>0</v>
      </c>
      <c r="X718" s="43">
        <v>0</v>
      </c>
      <c r="Y718" s="43">
        <v>2</v>
      </c>
      <c r="Z718" s="43">
        <v>0</v>
      </c>
      <c r="AA718" s="43">
        <v>0</v>
      </c>
      <c r="AB718" s="43">
        <v>3</v>
      </c>
      <c r="AC718" s="43">
        <v>2</v>
      </c>
      <c r="AD718" s="43">
        <v>1</v>
      </c>
      <c r="AE718" s="43">
        <v>2</v>
      </c>
      <c r="AF718" s="43">
        <v>0</v>
      </c>
      <c r="AG718" s="43">
        <v>0</v>
      </c>
      <c r="AH718" s="43">
        <v>73</v>
      </c>
      <c r="AI718" s="43">
        <v>0</v>
      </c>
      <c r="AJ718" s="43">
        <v>0</v>
      </c>
      <c r="AK718" s="43">
        <v>0</v>
      </c>
      <c r="AL718" s="43">
        <v>0</v>
      </c>
      <c r="AM718" s="43">
        <v>0</v>
      </c>
      <c r="AN718" s="43">
        <v>0</v>
      </c>
    </row>
    <row r="719" spans="1:40" x14ac:dyDescent="0.2">
      <c r="A719">
        <v>708</v>
      </c>
      <c r="B719" s="97">
        <v>0.49097222222222198</v>
      </c>
      <c r="C719">
        <f t="shared" ca="1" si="33"/>
        <v>1</v>
      </c>
      <c r="D719">
        <f t="shared" si="34"/>
        <v>425</v>
      </c>
      <c r="E719">
        <f>IF(appliances!$D$46="YES",light_sim_data!B719,0)</f>
        <v>0</v>
      </c>
      <c r="F719">
        <f t="shared" si="35"/>
        <v>425</v>
      </c>
      <c r="H719" s="43">
        <v>0</v>
      </c>
      <c r="I719" s="43">
        <v>180</v>
      </c>
      <c r="J719" s="43">
        <v>0</v>
      </c>
      <c r="K719" s="43">
        <v>0</v>
      </c>
      <c r="L719" s="43">
        <v>0</v>
      </c>
      <c r="M719" s="43">
        <v>16</v>
      </c>
      <c r="N719" s="43">
        <v>2</v>
      </c>
      <c r="O719" s="43">
        <v>1</v>
      </c>
      <c r="P719" s="43">
        <v>9</v>
      </c>
      <c r="Q719" s="43">
        <v>0</v>
      </c>
      <c r="R719" s="43">
        <v>0</v>
      </c>
      <c r="S719" s="43">
        <v>0</v>
      </c>
      <c r="T719" s="43">
        <v>0</v>
      </c>
      <c r="U719" s="43">
        <v>0</v>
      </c>
      <c r="V719" s="43">
        <v>134</v>
      </c>
      <c r="W719" s="43">
        <v>0</v>
      </c>
      <c r="X719" s="43">
        <v>0</v>
      </c>
      <c r="Y719" s="43">
        <v>2</v>
      </c>
      <c r="Z719" s="43">
        <v>0</v>
      </c>
      <c r="AA719" s="43">
        <v>0</v>
      </c>
      <c r="AB719" s="43">
        <v>3</v>
      </c>
      <c r="AC719" s="43">
        <v>2</v>
      </c>
      <c r="AD719" s="43">
        <v>1</v>
      </c>
      <c r="AE719" s="43">
        <v>2</v>
      </c>
      <c r="AF719" s="43">
        <v>0</v>
      </c>
      <c r="AG719" s="43">
        <v>0</v>
      </c>
      <c r="AH719" s="43">
        <v>73</v>
      </c>
      <c r="AI719" s="43">
        <v>0</v>
      </c>
      <c r="AJ719" s="43">
        <v>0</v>
      </c>
      <c r="AK719" s="43">
        <v>0</v>
      </c>
      <c r="AL719" s="43">
        <v>0</v>
      </c>
      <c r="AM719" s="43">
        <v>0</v>
      </c>
      <c r="AN719" s="43">
        <v>0</v>
      </c>
    </row>
    <row r="720" spans="1:40" x14ac:dyDescent="0.2">
      <c r="A720">
        <v>709</v>
      </c>
      <c r="B720" s="97">
        <v>0.49166666666666697</v>
      </c>
      <c r="C720">
        <f t="shared" ca="1" si="33"/>
        <v>1</v>
      </c>
      <c r="D720">
        <f t="shared" si="34"/>
        <v>425</v>
      </c>
      <c r="E720">
        <f>IF(appliances!$D$46="YES",light_sim_data!B720,0)</f>
        <v>0</v>
      </c>
      <c r="F720">
        <f t="shared" si="35"/>
        <v>425</v>
      </c>
      <c r="H720" s="43">
        <v>0</v>
      </c>
      <c r="I720" s="43">
        <v>180</v>
      </c>
      <c r="J720" s="43">
        <v>0</v>
      </c>
      <c r="K720" s="43">
        <v>0</v>
      </c>
      <c r="L720" s="43">
        <v>0</v>
      </c>
      <c r="M720" s="43">
        <v>16</v>
      </c>
      <c r="N720" s="43">
        <v>2</v>
      </c>
      <c r="O720" s="43">
        <v>1</v>
      </c>
      <c r="P720" s="43">
        <v>9</v>
      </c>
      <c r="Q720" s="43">
        <v>0</v>
      </c>
      <c r="R720" s="43">
        <v>0</v>
      </c>
      <c r="S720" s="43">
        <v>0</v>
      </c>
      <c r="T720" s="43">
        <v>0</v>
      </c>
      <c r="U720" s="43">
        <v>0</v>
      </c>
      <c r="V720" s="43">
        <v>134</v>
      </c>
      <c r="W720" s="43">
        <v>0</v>
      </c>
      <c r="X720" s="43">
        <v>0</v>
      </c>
      <c r="Y720" s="43">
        <v>2</v>
      </c>
      <c r="Z720" s="43">
        <v>0</v>
      </c>
      <c r="AA720" s="43">
        <v>0</v>
      </c>
      <c r="AB720" s="43">
        <v>3</v>
      </c>
      <c r="AC720" s="43">
        <v>2</v>
      </c>
      <c r="AD720" s="43">
        <v>1</v>
      </c>
      <c r="AE720" s="43">
        <v>2</v>
      </c>
      <c r="AF720" s="43">
        <v>0</v>
      </c>
      <c r="AG720" s="43">
        <v>0</v>
      </c>
      <c r="AH720" s="43">
        <v>73</v>
      </c>
      <c r="AI720" s="43">
        <v>0</v>
      </c>
      <c r="AJ720" s="43">
        <v>0</v>
      </c>
      <c r="AK720" s="43">
        <v>0</v>
      </c>
      <c r="AL720" s="43">
        <v>0</v>
      </c>
      <c r="AM720" s="43">
        <v>0</v>
      </c>
      <c r="AN720" s="43">
        <v>0</v>
      </c>
    </row>
    <row r="721" spans="1:40" x14ac:dyDescent="0.2">
      <c r="A721">
        <v>710</v>
      </c>
      <c r="B721" s="97">
        <v>0.49236111111111103</v>
      </c>
      <c r="C721">
        <f t="shared" ca="1" si="33"/>
        <v>1</v>
      </c>
      <c r="D721">
        <f t="shared" si="34"/>
        <v>425</v>
      </c>
      <c r="E721">
        <f>IF(appliances!$D$46="YES",light_sim_data!B721,0)</f>
        <v>0</v>
      </c>
      <c r="F721">
        <f t="shared" si="35"/>
        <v>425</v>
      </c>
      <c r="H721" s="43">
        <v>0</v>
      </c>
      <c r="I721" s="43">
        <v>180</v>
      </c>
      <c r="J721" s="43">
        <v>0</v>
      </c>
      <c r="K721" s="43">
        <v>0</v>
      </c>
      <c r="L721" s="43">
        <v>0</v>
      </c>
      <c r="M721" s="43">
        <v>16</v>
      </c>
      <c r="N721" s="43">
        <v>2</v>
      </c>
      <c r="O721" s="43">
        <v>1</v>
      </c>
      <c r="P721" s="43">
        <v>9</v>
      </c>
      <c r="Q721" s="43">
        <v>0</v>
      </c>
      <c r="R721" s="43">
        <v>0</v>
      </c>
      <c r="S721" s="43">
        <v>0</v>
      </c>
      <c r="T721" s="43">
        <v>0</v>
      </c>
      <c r="U721" s="43">
        <v>0</v>
      </c>
      <c r="V721" s="43">
        <v>134</v>
      </c>
      <c r="W721" s="43">
        <v>0</v>
      </c>
      <c r="X721" s="43">
        <v>0</v>
      </c>
      <c r="Y721" s="43">
        <v>2</v>
      </c>
      <c r="Z721" s="43">
        <v>0</v>
      </c>
      <c r="AA721" s="43">
        <v>0</v>
      </c>
      <c r="AB721" s="43">
        <v>3</v>
      </c>
      <c r="AC721" s="43">
        <v>2</v>
      </c>
      <c r="AD721" s="43">
        <v>1</v>
      </c>
      <c r="AE721" s="43">
        <v>2</v>
      </c>
      <c r="AF721" s="43">
        <v>0</v>
      </c>
      <c r="AG721" s="43">
        <v>0</v>
      </c>
      <c r="AH721" s="43">
        <v>73</v>
      </c>
      <c r="AI721" s="43">
        <v>0</v>
      </c>
      <c r="AJ721" s="43">
        <v>0</v>
      </c>
      <c r="AK721" s="43">
        <v>0</v>
      </c>
      <c r="AL721" s="43">
        <v>0</v>
      </c>
      <c r="AM721" s="43">
        <v>0</v>
      </c>
      <c r="AN721" s="43">
        <v>0</v>
      </c>
    </row>
    <row r="722" spans="1:40" x14ac:dyDescent="0.2">
      <c r="A722">
        <v>711</v>
      </c>
      <c r="B722" s="97">
        <v>0.49305555555555602</v>
      </c>
      <c r="C722">
        <f t="shared" ca="1" si="33"/>
        <v>1</v>
      </c>
      <c r="D722">
        <f t="shared" si="34"/>
        <v>602</v>
      </c>
      <c r="E722">
        <f>IF(appliances!$D$46="YES",light_sim_data!B722,0)</f>
        <v>0</v>
      </c>
      <c r="F722">
        <f t="shared" si="35"/>
        <v>602</v>
      </c>
      <c r="H722" s="43">
        <v>0</v>
      </c>
      <c r="I722" s="43">
        <v>180</v>
      </c>
      <c r="J722" s="43">
        <v>0</v>
      </c>
      <c r="K722" s="43">
        <v>0</v>
      </c>
      <c r="L722" s="43">
        <v>0</v>
      </c>
      <c r="M722" s="43">
        <v>16</v>
      </c>
      <c r="N722" s="43">
        <v>2</v>
      </c>
      <c r="O722" s="43">
        <v>1</v>
      </c>
      <c r="P722" s="43">
        <v>9</v>
      </c>
      <c r="Q722" s="43">
        <v>0</v>
      </c>
      <c r="R722" s="43">
        <v>0</v>
      </c>
      <c r="S722" s="43">
        <v>0</v>
      </c>
      <c r="T722" s="43">
        <v>0</v>
      </c>
      <c r="U722" s="43">
        <v>0</v>
      </c>
      <c r="V722" s="43">
        <v>134</v>
      </c>
      <c r="W722" s="43">
        <v>0</v>
      </c>
      <c r="X722" s="43">
        <v>0</v>
      </c>
      <c r="Y722" s="43">
        <v>2</v>
      </c>
      <c r="Z722" s="43">
        <v>0</v>
      </c>
      <c r="AA722" s="43">
        <v>0</v>
      </c>
      <c r="AB722" s="43">
        <v>3</v>
      </c>
      <c r="AC722" s="43">
        <v>2</v>
      </c>
      <c r="AD722" s="43">
        <v>1</v>
      </c>
      <c r="AE722" s="43">
        <v>2</v>
      </c>
      <c r="AF722" s="43">
        <v>0</v>
      </c>
      <c r="AG722" s="43">
        <v>0</v>
      </c>
      <c r="AH722" s="43">
        <v>250</v>
      </c>
      <c r="AI722" s="43">
        <v>0</v>
      </c>
      <c r="AJ722" s="43">
        <v>0</v>
      </c>
      <c r="AK722" s="43">
        <v>0</v>
      </c>
      <c r="AL722" s="43">
        <v>0</v>
      </c>
      <c r="AM722" s="43">
        <v>0</v>
      </c>
      <c r="AN722" s="43">
        <v>0</v>
      </c>
    </row>
    <row r="723" spans="1:40" x14ac:dyDescent="0.2">
      <c r="A723">
        <v>712</v>
      </c>
      <c r="B723" s="97">
        <v>0.49375000000000002</v>
      </c>
      <c r="C723">
        <f t="shared" ca="1" si="33"/>
        <v>1</v>
      </c>
      <c r="D723">
        <f t="shared" si="34"/>
        <v>602</v>
      </c>
      <c r="E723">
        <f>IF(appliances!$D$46="YES",light_sim_data!B723,0)</f>
        <v>0</v>
      </c>
      <c r="F723">
        <f t="shared" si="35"/>
        <v>602</v>
      </c>
      <c r="H723" s="43">
        <v>0</v>
      </c>
      <c r="I723" s="43">
        <v>180</v>
      </c>
      <c r="J723" s="43">
        <v>0</v>
      </c>
      <c r="K723" s="43">
        <v>0</v>
      </c>
      <c r="L723" s="43">
        <v>0</v>
      </c>
      <c r="M723" s="43">
        <v>16</v>
      </c>
      <c r="N723" s="43">
        <v>2</v>
      </c>
      <c r="O723" s="43">
        <v>1</v>
      </c>
      <c r="P723" s="43">
        <v>9</v>
      </c>
      <c r="Q723" s="43">
        <v>0</v>
      </c>
      <c r="R723" s="43">
        <v>0</v>
      </c>
      <c r="S723" s="43">
        <v>0</v>
      </c>
      <c r="T723" s="43">
        <v>0</v>
      </c>
      <c r="U723" s="43">
        <v>0</v>
      </c>
      <c r="V723" s="43">
        <v>134</v>
      </c>
      <c r="W723" s="43">
        <v>0</v>
      </c>
      <c r="X723" s="43">
        <v>0</v>
      </c>
      <c r="Y723" s="43">
        <v>2</v>
      </c>
      <c r="Z723" s="43">
        <v>0</v>
      </c>
      <c r="AA723" s="43">
        <v>0</v>
      </c>
      <c r="AB723" s="43">
        <v>3</v>
      </c>
      <c r="AC723" s="43">
        <v>2</v>
      </c>
      <c r="AD723" s="43">
        <v>1</v>
      </c>
      <c r="AE723" s="43">
        <v>2</v>
      </c>
      <c r="AF723" s="43">
        <v>0</v>
      </c>
      <c r="AG723" s="43">
        <v>0</v>
      </c>
      <c r="AH723" s="43">
        <v>250</v>
      </c>
      <c r="AI723" s="43">
        <v>0</v>
      </c>
      <c r="AJ723" s="43">
        <v>0</v>
      </c>
      <c r="AK723" s="43">
        <v>0</v>
      </c>
      <c r="AL723" s="43">
        <v>0</v>
      </c>
      <c r="AM723" s="43">
        <v>0</v>
      </c>
      <c r="AN723" s="43">
        <v>0</v>
      </c>
    </row>
    <row r="724" spans="1:40" x14ac:dyDescent="0.2">
      <c r="A724">
        <v>713</v>
      </c>
      <c r="B724" s="97">
        <v>0.49444444444444402</v>
      </c>
      <c r="C724">
        <f t="shared" ca="1" si="33"/>
        <v>1</v>
      </c>
      <c r="D724">
        <f t="shared" si="34"/>
        <v>425</v>
      </c>
      <c r="E724">
        <f>IF(appliances!$D$46="YES",light_sim_data!B724,0)</f>
        <v>0</v>
      </c>
      <c r="F724">
        <f t="shared" si="35"/>
        <v>425</v>
      </c>
      <c r="H724" s="43">
        <v>0</v>
      </c>
      <c r="I724" s="43">
        <v>180</v>
      </c>
      <c r="J724" s="43">
        <v>0</v>
      </c>
      <c r="K724" s="43">
        <v>0</v>
      </c>
      <c r="L724" s="43">
        <v>0</v>
      </c>
      <c r="M724" s="43">
        <v>16</v>
      </c>
      <c r="N724" s="43">
        <v>2</v>
      </c>
      <c r="O724" s="43">
        <v>1</v>
      </c>
      <c r="P724" s="43">
        <v>9</v>
      </c>
      <c r="Q724" s="43">
        <v>0</v>
      </c>
      <c r="R724" s="43">
        <v>0</v>
      </c>
      <c r="S724" s="43">
        <v>0</v>
      </c>
      <c r="T724" s="43">
        <v>0</v>
      </c>
      <c r="U724" s="43">
        <v>0</v>
      </c>
      <c r="V724" s="43">
        <v>134</v>
      </c>
      <c r="W724" s="43">
        <v>0</v>
      </c>
      <c r="X724" s="43">
        <v>0</v>
      </c>
      <c r="Y724" s="43">
        <v>2</v>
      </c>
      <c r="Z724" s="43">
        <v>0</v>
      </c>
      <c r="AA724" s="43">
        <v>0</v>
      </c>
      <c r="AB724" s="43">
        <v>3</v>
      </c>
      <c r="AC724" s="43">
        <v>2</v>
      </c>
      <c r="AD724" s="43">
        <v>1</v>
      </c>
      <c r="AE724" s="43">
        <v>2</v>
      </c>
      <c r="AF724" s="43">
        <v>0</v>
      </c>
      <c r="AG724" s="43">
        <v>0</v>
      </c>
      <c r="AH724" s="43">
        <v>73</v>
      </c>
      <c r="AI724" s="43">
        <v>0</v>
      </c>
      <c r="AJ724" s="43">
        <v>0</v>
      </c>
      <c r="AK724" s="43">
        <v>0</v>
      </c>
      <c r="AL724" s="43">
        <v>0</v>
      </c>
      <c r="AM724" s="43">
        <v>0</v>
      </c>
      <c r="AN724" s="43">
        <v>0</v>
      </c>
    </row>
    <row r="725" spans="1:40" x14ac:dyDescent="0.2">
      <c r="A725">
        <v>714</v>
      </c>
      <c r="B725" s="97">
        <v>0.49513888888888902</v>
      </c>
      <c r="C725">
        <f t="shared" ca="1" si="33"/>
        <v>1</v>
      </c>
      <c r="D725">
        <f t="shared" si="34"/>
        <v>425</v>
      </c>
      <c r="E725">
        <f>IF(appliances!$D$46="YES",light_sim_data!B725,0)</f>
        <v>0</v>
      </c>
      <c r="F725">
        <f t="shared" si="35"/>
        <v>425</v>
      </c>
      <c r="H725" s="43">
        <v>0</v>
      </c>
      <c r="I725" s="43">
        <v>180</v>
      </c>
      <c r="J725" s="43">
        <v>0</v>
      </c>
      <c r="K725" s="43">
        <v>0</v>
      </c>
      <c r="L725" s="43">
        <v>0</v>
      </c>
      <c r="M725" s="43">
        <v>16</v>
      </c>
      <c r="N725" s="43">
        <v>2</v>
      </c>
      <c r="O725" s="43">
        <v>1</v>
      </c>
      <c r="P725" s="43">
        <v>9</v>
      </c>
      <c r="Q725" s="43">
        <v>0</v>
      </c>
      <c r="R725" s="43">
        <v>0</v>
      </c>
      <c r="S725" s="43">
        <v>0</v>
      </c>
      <c r="T725" s="43">
        <v>0</v>
      </c>
      <c r="U725" s="43">
        <v>0</v>
      </c>
      <c r="V725" s="43">
        <v>134</v>
      </c>
      <c r="W725" s="43">
        <v>0</v>
      </c>
      <c r="X725" s="43">
        <v>0</v>
      </c>
      <c r="Y725" s="43">
        <v>2</v>
      </c>
      <c r="Z725" s="43">
        <v>0</v>
      </c>
      <c r="AA725" s="43">
        <v>0</v>
      </c>
      <c r="AB725" s="43">
        <v>3</v>
      </c>
      <c r="AC725" s="43">
        <v>2</v>
      </c>
      <c r="AD725" s="43">
        <v>1</v>
      </c>
      <c r="AE725" s="43">
        <v>2</v>
      </c>
      <c r="AF725" s="43">
        <v>0</v>
      </c>
      <c r="AG725" s="43">
        <v>0</v>
      </c>
      <c r="AH725" s="43">
        <v>73</v>
      </c>
      <c r="AI725" s="43">
        <v>0</v>
      </c>
      <c r="AJ725" s="43">
        <v>0</v>
      </c>
      <c r="AK725" s="43">
        <v>0</v>
      </c>
      <c r="AL725" s="43">
        <v>0</v>
      </c>
      <c r="AM725" s="43">
        <v>0</v>
      </c>
      <c r="AN725" s="43">
        <v>0</v>
      </c>
    </row>
    <row r="726" spans="1:40" x14ac:dyDescent="0.2">
      <c r="A726">
        <v>715</v>
      </c>
      <c r="B726" s="97">
        <v>0.49583333333333302</v>
      </c>
      <c r="C726">
        <f t="shared" ca="1" si="33"/>
        <v>1</v>
      </c>
      <c r="D726">
        <f t="shared" si="34"/>
        <v>425</v>
      </c>
      <c r="E726">
        <f>IF(appliances!$D$46="YES",light_sim_data!B726,0)</f>
        <v>0</v>
      </c>
      <c r="F726">
        <f t="shared" si="35"/>
        <v>425</v>
      </c>
      <c r="H726" s="43">
        <v>0</v>
      </c>
      <c r="I726" s="43">
        <v>180</v>
      </c>
      <c r="J726" s="43">
        <v>0</v>
      </c>
      <c r="K726" s="43">
        <v>0</v>
      </c>
      <c r="L726" s="43">
        <v>0</v>
      </c>
      <c r="M726" s="43">
        <v>16</v>
      </c>
      <c r="N726" s="43">
        <v>2</v>
      </c>
      <c r="O726" s="43">
        <v>1</v>
      </c>
      <c r="P726" s="43">
        <v>9</v>
      </c>
      <c r="Q726" s="43">
        <v>0</v>
      </c>
      <c r="R726" s="43">
        <v>0</v>
      </c>
      <c r="S726" s="43">
        <v>0</v>
      </c>
      <c r="T726" s="43">
        <v>0</v>
      </c>
      <c r="U726" s="43">
        <v>0</v>
      </c>
      <c r="V726" s="43">
        <v>134</v>
      </c>
      <c r="W726" s="43">
        <v>0</v>
      </c>
      <c r="X726" s="43">
        <v>0</v>
      </c>
      <c r="Y726" s="43">
        <v>2</v>
      </c>
      <c r="Z726" s="43">
        <v>0</v>
      </c>
      <c r="AA726" s="43">
        <v>0</v>
      </c>
      <c r="AB726" s="43">
        <v>3</v>
      </c>
      <c r="AC726" s="43">
        <v>2</v>
      </c>
      <c r="AD726" s="43">
        <v>1</v>
      </c>
      <c r="AE726" s="43">
        <v>2</v>
      </c>
      <c r="AF726" s="43">
        <v>0</v>
      </c>
      <c r="AG726" s="43">
        <v>0</v>
      </c>
      <c r="AH726" s="43">
        <v>73</v>
      </c>
      <c r="AI726" s="43">
        <v>0</v>
      </c>
      <c r="AJ726" s="43">
        <v>0</v>
      </c>
      <c r="AK726" s="43">
        <v>0</v>
      </c>
      <c r="AL726" s="43">
        <v>0</v>
      </c>
      <c r="AM726" s="43">
        <v>0</v>
      </c>
      <c r="AN726" s="43">
        <v>0</v>
      </c>
    </row>
    <row r="727" spans="1:40" x14ac:dyDescent="0.2">
      <c r="A727">
        <v>716</v>
      </c>
      <c r="B727" s="97">
        <v>0.49652777777777801</v>
      </c>
      <c r="C727">
        <f t="shared" ca="1" si="33"/>
        <v>1</v>
      </c>
      <c r="D727">
        <f t="shared" si="34"/>
        <v>425</v>
      </c>
      <c r="E727">
        <f>IF(appliances!$D$46="YES",light_sim_data!B727,0)</f>
        <v>0</v>
      </c>
      <c r="F727">
        <f t="shared" si="35"/>
        <v>425</v>
      </c>
      <c r="H727" s="43">
        <v>0</v>
      </c>
      <c r="I727" s="43">
        <v>180</v>
      </c>
      <c r="J727" s="43">
        <v>0</v>
      </c>
      <c r="K727" s="43">
        <v>0</v>
      </c>
      <c r="L727" s="43">
        <v>0</v>
      </c>
      <c r="M727" s="43">
        <v>16</v>
      </c>
      <c r="N727" s="43">
        <v>2</v>
      </c>
      <c r="O727" s="43">
        <v>1</v>
      </c>
      <c r="P727" s="43">
        <v>9</v>
      </c>
      <c r="Q727" s="43">
        <v>0</v>
      </c>
      <c r="R727" s="43">
        <v>0</v>
      </c>
      <c r="S727" s="43">
        <v>0</v>
      </c>
      <c r="T727" s="43">
        <v>0</v>
      </c>
      <c r="U727" s="43">
        <v>0</v>
      </c>
      <c r="V727" s="43">
        <v>134</v>
      </c>
      <c r="W727" s="43">
        <v>0</v>
      </c>
      <c r="X727" s="43">
        <v>0</v>
      </c>
      <c r="Y727" s="43">
        <v>2</v>
      </c>
      <c r="Z727" s="43">
        <v>0</v>
      </c>
      <c r="AA727" s="43">
        <v>0</v>
      </c>
      <c r="AB727" s="43">
        <v>3</v>
      </c>
      <c r="AC727" s="43">
        <v>2</v>
      </c>
      <c r="AD727" s="43">
        <v>1</v>
      </c>
      <c r="AE727" s="43">
        <v>2</v>
      </c>
      <c r="AF727" s="43">
        <v>0</v>
      </c>
      <c r="AG727" s="43">
        <v>0</v>
      </c>
      <c r="AH727" s="43">
        <v>73</v>
      </c>
      <c r="AI727" s="43">
        <v>0</v>
      </c>
      <c r="AJ727" s="43">
        <v>0</v>
      </c>
      <c r="AK727" s="43">
        <v>0</v>
      </c>
      <c r="AL727" s="43">
        <v>0</v>
      </c>
      <c r="AM727" s="43">
        <v>0</v>
      </c>
      <c r="AN727" s="43">
        <v>0</v>
      </c>
    </row>
    <row r="728" spans="1:40" x14ac:dyDescent="0.2">
      <c r="A728">
        <v>717</v>
      </c>
      <c r="B728" s="97">
        <v>0.49722222222222201</v>
      </c>
      <c r="C728">
        <f t="shared" ca="1" si="33"/>
        <v>1</v>
      </c>
      <c r="D728">
        <f t="shared" si="34"/>
        <v>425</v>
      </c>
      <c r="E728">
        <f>IF(appliances!$D$46="YES",light_sim_data!B728,0)</f>
        <v>0</v>
      </c>
      <c r="F728">
        <f t="shared" si="35"/>
        <v>425</v>
      </c>
      <c r="H728" s="43">
        <v>0</v>
      </c>
      <c r="I728" s="43">
        <v>180</v>
      </c>
      <c r="J728" s="43">
        <v>0</v>
      </c>
      <c r="K728" s="43">
        <v>0</v>
      </c>
      <c r="L728" s="43">
        <v>0</v>
      </c>
      <c r="M728" s="43">
        <v>16</v>
      </c>
      <c r="N728" s="43">
        <v>2</v>
      </c>
      <c r="O728" s="43">
        <v>1</v>
      </c>
      <c r="P728" s="43">
        <v>9</v>
      </c>
      <c r="Q728" s="43">
        <v>0</v>
      </c>
      <c r="R728" s="43">
        <v>0</v>
      </c>
      <c r="S728" s="43">
        <v>0</v>
      </c>
      <c r="T728" s="43">
        <v>0</v>
      </c>
      <c r="U728" s="43">
        <v>0</v>
      </c>
      <c r="V728" s="43">
        <v>134</v>
      </c>
      <c r="W728" s="43">
        <v>0</v>
      </c>
      <c r="X728" s="43">
        <v>0</v>
      </c>
      <c r="Y728" s="43">
        <v>2</v>
      </c>
      <c r="Z728" s="43">
        <v>0</v>
      </c>
      <c r="AA728" s="43">
        <v>0</v>
      </c>
      <c r="AB728" s="43">
        <v>3</v>
      </c>
      <c r="AC728" s="43">
        <v>2</v>
      </c>
      <c r="AD728" s="43">
        <v>1</v>
      </c>
      <c r="AE728" s="43">
        <v>2</v>
      </c>
      <c r="AF728" s="43">
        <v>0</v>
      </c>
      <c r="AG728" s="43">
        <v>0</v>
      </c>
      <c r="AH728" s="43">
        <v>73</v>
      </c>
      <c r="AI728" s="43">
        <v>0</v>
      </c>
      <c r="AJ728" s="43">
        <v>0</v>
      </c>
      <c r="AK728" s="43">
        <v>0</v>
      </c>
      <c r="AL728" s="43">
        <v>0</v>
      </c>
      <c r="AM728" s="43">
        <v>0</v>
      </c>
      <c r="AN728" s="43">
        <v>0</v>
      </c>
    </row>
    <row r="729" spans="1:40" x14ac:dyDescent="0.2">
      <c r="A729">
        <v>718</v>
      </c>
      <c r="B729" s="97">
        <v>0.49791666666666701</v>
      </c>
      <c r="C729">
        <f t="shared" ca="1" si="33"/>
        <v>1</v>
      </c>
      <c r="D729">
        <f t="shared" si="34"/>
        <v>425</v>
      </c>
      <c r="E729">
        <f>IF(appliances!$D$46="YES",light_sim_data!B729,0)</f>
        <v>0</v>
      </c>
      <c r="F729">
        <f t="shared" si="35"/>
        <v>425</v>
      </c>
      <c r="H729" s="43">
        <v>0</v>
      </c>
      <c r="I729" s="43">
        <v>180</v>
      </c>
      <c r="J729" s="43">
        <v>0</v>
      </c>
      <c r="K729" s="43">
        <v>0</v>
      </c>
      <c r="L729" s="43">
        <v>0</v>
      </c>
      <c r="M729" s="43">
        <v>16</v>
      </c>
      <c r="N729" s="43">
        <v>2</v>
      </c>
      <c r="O729" s="43">
        <v>1</v>
      </c>
      <c r="P729" s="43">
        <v>9</v>
      </c>
      <c r="Q729" s="43">
        <v>0</v>
      </c>
      <c r="R729" s="43">
        <v>0</v>
      </c>
      <c r="S729" s="43">
        <v>0</v>
      </c>
      <c r="T729" s="43">
        <v>0</v>
      </c>
      <c r="U729" s="43">
        <v>0</v>
      </c>
      <c r="V729" s="43">
        <v>134</v>
      </c>
      <c r="W729" s="43">
        <v>0</v>
      </c>
      <c r="X729" s="43">
        <v>0</v>
      </c>
      <c r="Y729" s="43">
        <v>2</v>
      </c>
      <c r="Z729" s="43">
        <v>0</v>
      </c>
      <c r="AA729" s="43">
        <v>0</v>
      </c>
      <c r="AB729" s="43">
        <v>3</v>
      </c>
      <c r="AC729" s="43">
        <v>2</v>
      </c>
      <c r="AD729" s="43">
        <v>1</v>
      </c>
      <c r="AE729" s="43">
        <v>2</v>
      </c>
      <c r="AF729" s="43">
        <v>0</v>
      </c>
      <c r="AG729" s="43">
        <v>0</v>
      </c>
      <c r="AH729" s="43">
        <v>73</v>
      </c>
      <c r="AI729" s="43">
        <v>0</v>
      </c>
      <c r="AJ729" s="43">
        <v>0</v>
      </c>
      <c r="AK729" s="43">
        <v>0</v>
      </c>
      <c r="AL729" s="43">
        <v>0</v>
      </c>
      <c r="AM729" s="43">
        <v>0</v>
      </c>
      <c r="AN729" s="43">
        <v>0</v>
      </c>
    </row>
    <row r="730" spans="1:40" x14ac:dyDescent="0.2">
      <c r="A730">
        <v>719</v>
      </c>
      <c r="B730" s="97">
        <v>0.49861111111111101</v>
      </c>
      <c r="C730">
        <f t="shared" ca="1" si="33"/>
        <v>1</v>
      </c>
      <c r="D730">
        <f t="shared" si="34"/>
        <v>425</v>
      </c>
      <c r="E730">
        <f>IF(appliances!$D$46="YES",light_sim_data!B730,0)</f>
        <v>0</v>
      </c>
      <c r="F730">
        <f t="shared" si="35"/>
        <v>425</v>
      </c>
      <c r="H730" s="43">
        <v>0</v>
      </c>
      <c r="I730" s="43">
        <v>180</v>
      </c>
      <c r="J730" s="43">
        <v>0</v>
      </c>
      <c r="K730" s="43">
        <v>0</v>
      </c>
      <c r="L730" s="43">
        <v>0</v>
      </c>
      <c r="M730" s="43">
        <v>16</v>
      </c>
      <c r="N730" s="43">
        <v>2</v>
      </c>
      <c r="O730" s="43">
        <v>1</v>
      </c>
      <c r="P730" s="43">
        <v>9</v>
      </c>
      <c r="Q730" s="43">
        <v>0</v>
      </c>
      <c r="R730" s="43">
        <v>0</v>
      </c>
      <c r="S730" s="43">
        <v>0</v>
      </c>
      <c r="T730" s="43">
        <v>0</v>
      </c>
      <c r="U730" s="43">
        <v>0</v>
      </c>
      <c r="V730" s="43">
        <v>134</v>
      </c>
      <c r="W730" s="43">
        <v>0</v>
      </c>
      <c r="X730" s="43">
        <v>0</v>
      </c>
      <c r="Y730" s="43">
        <v>2</v>
      </c>
      <c r="Z730" s="43">
        <v>0</v>
      </c>
      <c r="AA730" s="43">
        <v>0</v>
      </c>
      <c r="AB730" s="43">
        <v>3</v>
      </c>
      <c r="AC730" s="43">
        <v>2</v>
      </c>
      <c r="AD730" s="43">
        <v>1</v>
      </c>
      <c r="AE730" s="43">
        <v>2</v>
      </c>
      <c r="AF730" s="43">
        <v>0</v>
      </c>
      <c r="AG730" s="43">
        <v>0</v>
      </c>
      <c r="AH730" s="43">
        <v>73</v>
      </c>
      <c r="AI730" s="43">
        <v>0</v>
      </c>
      <c r="AJ730" s="43">
        <v>0</v>
      </c>
      <c r="AK730" s="43">
        <v>0</v>
      </c>
      <c r="AL730" s="43">
        <v>0</v>
      </c>
      <c r="AM730" s="43">
        <v>0</v>
      </c>
      <c r="AN730" s="43">
        <v>0</v>
      </c>
    </row>
    <row r="731" spans="1:40" x14ac:dyDescent="0.2">
      <c r="A731">
        <v>720</v>
      </c>
      <c r="B731" s="97">
        <v>0.499305555555556</v>
      </c>
      <c r="C731">
        <f t="shared" ca="1" si="33"/>
        <v>1</v>
      </c>
      <c r="D731">
        <f t="shared" si="34"/>
        <v>425</v>
      </c>
      <c r="E731">
        <f>IF(appliances!$D$46="YES",light_sim_data!B731,0)</f>
        <v>0</v>
      </c>
      <c r="F731">
        <f t="shared" si="35"/>
        <v>425</v>
      </c>
      <c r="H731" s="43">
        <v>0</v>
      </c>
      <c r="I731" s="43">
        <v>180</v>
      </c>
      <c r="J731" s="43">
        <v>0</v>
      </c>
      <c r="K731" s="43">
        <v>0</v>
      </c>
      <c r="L731" s="43">
        <v>0</v>
      </c>
      <c r="M731" s="43">
        <v>16</v>
      </c>
      <c r="N731" s="43">
        <v>2</v>
      </c>
      <c r="O731" s="43">
        <v>1</v>
      </c>
      <c r="P731" s="43">
        <v>9</v>
      </c>
      <c r="Q731" s="43">
        <v>0</v>
      </c>
      <c r="R731" s="43">
        <v>0</v>
      </c>
      <c r="S731" s="43">
        <v>0</v>
      </c>
      <c r="T731" s="43">
        <v>0</v>
      </c>
      <c r="U731" s="43">
        <v>0</v>
      </c>
      <c r="V731" s="43">
        <v>134</v>
      </c>
      <c r="W731" s="43">
        <v>0</v>
      </c>
      <c r="X731" s="43">
        <v>0</v>
      </c>
      <c r="Y731" s="43">
        <v>2</v>
      </c>
      <c r="Z731" s="43">
        <v>0</v>
      </c>
      <c r="AA731" s="43">
        <v>0</v>
      </c>
      <c r="AB731" s="43">
        <v>3</v>
      </c>
      <c r="AC731" s="43">
        <v>2</v>
      </c>
      <c r="AD731" s="43">
        <v>1</v>
      </c>
      <c r="AE731" s="43">
        <v>2</v>
      </c>
      <c r="AF731" s="43">
        <v>0</v>
      </c>
      <c r="AG731" s="43">
        <v>0</v>
      </c>
      <c r="AH731" s="43">
        <v>73</v>
      </c>
      <c r="AI731" s="43">
        <v>0</v>
      </c>
      <c r="AJ731" s="43">
        <v>0</v>
      </c>
      <c r="AK731" s="43">
        <v>0</v>
      </c>
      <c r="AL731" s="43">
        <v>0</v>
      </c>
      <c r="AM731" s="43">
        <v>0</v>
      </c>
      <c r="AN731" s="43">
        <v>0</v>
      </c>
    </row>
    <row r="732" spans="1:40" x14ac:dyDescent="0.2">
      <c r="A732">
        <v>721</v>
      </c>
      <c r="B732" s="97">
        <v>0.5</v>
      </c>
      <c r="C732">
        <f t="shared" ca="1" si="33"/>
        <v>1</v>
      </c>
      <c r="D732">
        <f t="shared" si="34"/>
        <v>425</v>
      </c>
      <c r="E732">
        <f>IF(appliances!$D$46="YES",light_sim_data!B732,0)</f>
        <v>0</v>
      </c>
      <c r="F732">
        <f t="shared" si="35"/>
        <v>425</v>
      </c>
      <c r="H732" s="43">
        <v>0</v>
      </c>
      <c r="I732" s="43">
        <v>180</v>
      </c>
      <c r="J732" s="43">
        <v>0</v>
      </c>
      <c r="K732" s="43">
        <v>0</v>
      </c>
      <c r="L732" s="43">
        <v>0</v>
      </c>
      <c r="M732" s="43">
        <v>16</v>
      </c>
      <c r="N732" s="43">
        <v>2</v>
      </c>
      <c r="O732" s="43">
        <v>1</v>
      </c>
      <c r="P732" s="43">
        <v>9</v>
      </c>
      <c r="Q732" s="43">
        <v>0</v>
      </c>
      <c r="R732" s="43">
        <v>0</v>
      </c>
      <c r="S732" s="43">
        <v>0</v>
      </c>
      <c r="T732" s="43">
        <v>0</v>
      </c>
      <c r="U732" s="43">
        <v>0</v>
      </c>
      <c r="V732" s="43">
        <v>134</v>
      </c>
      <c r="W732" s="43">
        <v>0</v>
      </c>
      <c r="X732" s="43">
        <v>0</v>
      </c>
      <c r="Y732" s="43">
        <v>2</v>
      </c>
      <c r="Z732" s="43">
        <v>0</v>
      </c>
      <c r="AA732" s="43">
        <v>0</v>
      </c>
      <c r="AB732" s="43">
        <v>3</v>
      </c>
      <c r="AC732" s="43">
        <v>2</v>
      </c>
      <c r="AD732" s="43">
        <v>1</v>
      </c>
      <c r="AE732" s="43">
        <v>2</v>
      </c>
      <c r="AF732" s="43">
        <v>0</v>
      </c>
      <c r="AG732" s="43">
        <v>0</v>
      </c>
      <c r="AH732" s="43">
        <v>73</v>
      </c>
      <c r="AI732" s="43">
        <v>0</v>
      </c>
      <c r="AJ732" s="43">
        <v>0</v>
      </c>
      <c r="AK732" s="43">
        <v>0</v>
      </c>
      <c r="AL732" s="43">
        <v>0</v>
      </c>
      <c r="AM732" s="43">
        <v>0</v>
      </c>
      <c r="AN732" s="43">
        <v>0</v>
      </c>
    </row>
    <row r="733" spans="1:40" x14ac:dyDescent="0.2">
      <c r="A733">
        <v>722</v>
      </c>
      <c r="B733" s="97">
        <v>0.500694444444444</v>
      </c>
      <c r="C733">
        <f t="shared" ca="1" si="33"/>
        <v>1</v>
      </c>
      <c r="D733">
        <f t="shared" si="34"/>
        <v>425</v>
      </c>
      <c r="E733">
        <f>IF(appliances!$D$46="YES",light_sim_data!B733,0)</f>
        <v>0</v>
      </c>
      <c r="F733">
        <f t="shared" si="35"/>
        <v>425</v>
      </c>
      <c r="H733" s="43">
        <v>0</v>
      </c>
      <c r="I733" s="43">
        <v>180</v>
      </c>
      <c r="J733" s="43">
        <v>0</v>
      </c>
      <c r="K733" s="43">
        <v>0</v>
      </c>
      <c r="L733" s="43">
        <v>0</v>
      </c>
      <c r="M733" s="43">
        <v>16</v>
      </c>
      <c r="N733" s="43">
        <v>2</v>
      </c>
      <c r="O733" s="43">
        <v>1</v>
      </c>
      <c r="P733" s="43">
        <v>9</v>
      </c>
      <c r="Q733" s="43">
        <v>0</v>
      </c>
      <c r="R733" s="43">
        <v>0</v>
      </c>
      <c r="S733" s="43">
        <v>0</v>
      </c>
      <c r="T733" s="43">
        <v>0</v>
      </c>
      <c r="U733" s="43">
        <v>0</v>
      </c>
      <c r="V733" s="43">
        <v>134</v>
      </c>
      <c r="W733" s="43">
        <v>0</v>
      </c>
      <c r="X733" s="43">
        <v>0</v>
      </c>
      <c r="Y733" s="43">
        <v>2</v>
      </c>
      <c r="Z733" s="43">
        <v>0</v>
      </c>
      <c r="AA733" s="43">
        <v>0</v>
      </c>
      <c r="AB733" s="43">
        <v>3</v>
      </c>
      <c r="AC733" s="43">
        <v>2</v>
      </c>
      <c r="AD733" s="43">
        <v>1</v>
      </c>
      <c r="AE733" s="43">
        <v>2</v>
      </c>
      <c r="AF733" s="43">
        <v>0</v>
      </c>
      <c r="AG733" s="43">
        <v>0</v>
      </c>
      <c r="AH733" s="43">
        <v>73</v>
      </c>
      <c r="AI733" s="43">
        <v>0</v>
      </c>
      <c r="AJ733" s="43">
        <v>0</v>
      </c>
      <c r="AK733" s="43">
        <v>0</v>
      </c>
      <c r="AL733" s="43">
        <v>0</v>
      </c>
      <c r="AM733" s="43">
        <v>0</v>
      </c>
      <c r="AN733" s="43">
        <v>0</v>
      </c>
    </row>
    <row r="734" spans="1:40" x14ac:dyDescent="0.2">
      <c r="A734">
        <v>723</v>
      </c>
      <c r="B734" s="97">
        <v>0.50138888888888899</v>
      </c>
      <c r="C734">
        <f t="shared" ca="1" si="33"/>
        <v>1</v>
      </c>
      <c r="D734">
        <f t="shared" si="34"/>
        <v>425</v>
      </c>
      <c r="E734">
        <f>IF(appliances!$D$46="YES",light_sim_data!B734,0)</f>
        <v>0</v>
      </c>
      <c r="F734">
        <f t="shared" si="35"/>
        <v>425</v>
      </c>
      <c r="H734" s="43">
        <v>0</v>
      </c>
      <c r="I734" s="43">
        <v>180</v>
      </c>
      <c r="J734" s="43">
        <v>0</v>
      </c>
      <c r="K734" s="43">
        <v>0</v>
      </c>
      <c r="L734" s="43">
        <v>0</v>
      </c>
      <c r="M734" s="43">
        <v>16</v>
      </c>
      <c r="N734" s="43">
        <v>2</v>
      </c>
      <c r="O734" s="43">
        <v>1</v>
      </c>
      <c r="P734" s="43">
        <v>9</v>
      </c>
      <c r="Q734" s="43">
        <v>0</v>
      </c>
      <c r="R734" s="43">
        <v>0</v>
      </c>
      <c r="S734" s="43">
        <v>0</v>
      </c>
      <c r="T734" s="43">
        <v>0</v>
      </c>
      <c r="U734" s="43">
        <v>0</v>
      </c>
      <c r="V734" s="43">
        <v>134</v>
      </c>
      <c r="W734" s="43">
        <v>0</v>
      </c>
      <c r="X734" s="43">
        <v>0</v>
      </c>
      <c r="Y734" s="43">
        <v>2</v>
      </c>
      <c r="Z734" s="43">
        <v>0</v>
      </c>
      <c r="AA734" s="43">
        <v>0</v>
      </c>
      <c r="AB734" s="43">
        <v>3</v>
      </c>
      <c r="AC734" s="43">
        <v>2</v>
      </c>
      <c r="AD734" s="43">
        <v>1</v>
      </c>
      <c r="AE734" s="43">
        <v>2</v>
      </c>
      <c r="AF734" s="43">
        <v>0</v>
      </c>
      <c r="AG734" s="43">
        <v>0</v>
      </c>
      <c r="AH734" s="43">
        <v>73</v>
      </c>
      <c r="AI734" s="43">
        <v>0</v>
      </c>
      <c r="AJ734" s="43">
        <v>0</v>
      </c>
      <c r="AK734" s="43">
        <v>0</v>
      </c>
      <c r="AL734" s="43">
        <v>0</v>
      </c>
      <c r="AM734" s="43">
        <v>0</v>
      </c>
      <c r="AN734" s="43">
        <v>0</v>
      </c>
    </row>
    <row r="735" spans="1:40" x14ac:dyDescent="0.2">
      <c r="A735">
        <v>724</v>
      </c>
      <c r="B735" s="97">
        <v>0.50208333333333299</v>
      </c>
      <c r="C735">
        <f t="shared" ca="1" si="33"/>
        <v>1</v>
      </c>
      <c r="D735">
        <f t="shared" si="34"/>
        <v>602</v>
      </c>
      <c r="E735">
        <f>IF(appliances!$D$46="YES",light_sim_data!B735,0)</f>
        <v>0</v>
      </c>
      <c r="F735">
        <f t="shared" si="35"/>
        <v>602</v>
      </c>
      <c r="H735" s="43">
        <v>0</v>
      </c>
      <c r="I735" s="43">
        <v>180</v>
      </c>
      <c r="J735" s="43">
        <v>0</v>
      </c>
      <c r="K735" s="43">
        <v>0</v>
      </c>
      <c r="L735" s="43">
        <v>0</v>
      </c>
      <c r="M735" s="43">
        <v>16</v>
      </c>
      <c r="N735" s="43">
        <v>2</v>
      </c>
      <c r="O735" s="43">
        <v>1</v>
      </c>
      <c r="P735" s="43">
        <v>9</v>
      </c>
      <c r="Q735" s="43">
        <v>0</v>
      </c>
      <c r="R735" s="43">
        <v>0</v>
      </c>
      <c r="S735" s="43">
        <v>0</v>
      </c>
      <c r="T735" s="43">
        <v>0</v>
      </c>
      <c r="U735" s="43">
        <v>0</v>
      </c>
      <c r="V735" s="43">
        <v>134</v>
      </c>
      <c r="W735" s="43">
        <v>0</v>
      </c>
      <c r="X735" s="43">
        <v>0</v>
      </c>
      <c r="Y735" s="43">
        <v>2</v>
      </c>
      <c r="Z735" s="43">
        <v>0</v>
      </c>
      <c r="AA735" s="43">
        <v>0</v>
      </c>
      <c r="AB735" s="43">
        <v>3</v>
      </c>
      <c r="AC735" s="43">
        <v>2</v>
      </c>
      <c r="AD735" s="43">
        <v>1</v>
      </c>
      <c r="AE735" s="43">
        <v>2</v>
      </c>
      <c r="AF735" s="43">
        <v>0</v>
      </c>
      <c r="AG735" s="43">
        <v>0</v>
      </c>
      <c r="AH735" s="43">
        <v>250</v>
      </c>
      <c r="AI735" s="43">
        <v>0</v>
      </c>
      <c r="AJ735" s="43">
        <v>0</v>
      </c>
      <c r="AK735" s="43">
        <v>0</v>
      </c>
      <c r="AL735" s="43">
        <v>0</v>
      </c>
      <c r="AM735" s="43">
        <v>0</v>
      </c>
      <c r="AN735" s="43">
        <v>0</v>
      </c>
    </row>
    <row r="736" spans="1:40" x14ac:dyDescent="0.2">
      <c r="A736">
        <v>725</v>
      </c>
      <c r="B736" s="97">
        <v>0.50277777777777799</v>
      </c>
      <c r="C736">
        <f t="shared" ca="1" si="33"/>
        <v>1</v>
      </c>
      <c r="D736">
        <f t="shared" si="34"/>
        <v>471</v>
      </c>
      <c r="E736">
        <f>IF(appliances!$D$46="YES",light_sim_data!B736,0)</f>
        <v>0</v>
      </c>
      <c r="F736">
        <f t="shared" si="35"/>
        <v>471</v>
      </c>
      <c r="H736" s="43">
        <v>0</v>
      </c>
      <c r="I736" s="43">
        <v>180</v>
      </c>
      <c r="J736" s="43">
        <v>0</v>
      </c>
      <c r="K736" s="43">
        <v>0</v>
      </c>
      <c r="L736" s="43">
        <v>0</v>
      </c>
      <c r="M736" s="43">
        <v>16</v>
      </c>
      <c r="N736" s="43">
        <v>2</v>
      </c>
      <c r="O736" s="43">
        <v>1</v>
      </c>
      <c r="P736" s="43">
        <v>9</v>
      </c>
      <c r="Q736" s="43">
        <v>0</v>
      </c>
      <c r="R736" s="43">
        <v>0</v>
      </c>
      <c r="S736" s="43">
        <v>0</v>
      </c>
      <c r="T736" s="43">
        <v>0</v>
      </c>
      <c r="U736" s="43">
        <v>0</v>
      </c>
      <c r="V736" s="43">
        <v>3</v>
      </c>
      <c r="W736" s="43">
        <v>0</v>
      </c>
      <c r="X736" s="43">
        <v>0</v>
      </c>
      <c r="Y736" s="43">
        <v>2</v>
      </c>
      <c r="Z736" s="43">
        <v>0</v>
      </c>
      <c r="AA736" s="43">
        <v>0</v>
      </c>
      <c r="AB736" s="43">
        <v>3</v>
      </c>
      <c r="AC736" s="43">
        <v>2</v>
      </c>
      <c r="AD736" s="43">
        <v>1</v>
      </c>
      <c r="AE736" s="43">
        <v>2</v>
      </c>
      <c r="AF736" s="43">
        <v>0</v>
      </c>
      <c r="AG736" s="43">
        <v>0</v>
      </c>
      <c r="AH736" s="43">
        <v>250</v>
      </c>
      <c r="AI736" s="43">
        <v>0</v>
      </c>
      <c r="AJ736" s="43">
        <v>0</v>
      </c>
      <c r="AK736" s="43">
        <v>0</v>
      </c>
      <c r="AL736" s="43">
        <v>0</v>
      </c>
      <c r="AM736" s="43">
        <v>0</v>
      </c>
      <c r="AN736" s="43">
        <v>0</v>
      </c>
    </row>
    <row r="737" spans="1:40" x14ac:dyDescent="0.2">
      <c r="A737">
        <v>726</v>
      </c>
      <c r="B737" s="97">
        <v>0.50347222222222199</v>
      </c>
      <c r="C737">
        <f t="shared" ca="1" si="33"/>
        <v>1</v>
      </c>
      <c r="D737">
        <f t="shared" si="34"/>
        <v>294</v>
      </c>
      <c r="E737">
        <f>IF(appliances!$D$46="YES",light_sim_data!B737,0)</f>
        <v>0</v>
      </c>
      <c r="F737">
        <f t="shared" si="35"/>
        <v>294</v>
      </c>
      <c r="H737" s="43">
        <v>0</v>
      </c>
      <c r="I737" s="43">
        <v>180</v>
      </c>
      <c r="J737" s="43">
        <v>0</v>
      </c>
      <c r="K737" s="43">
        <v>0</v>
      </c>
      <c r="L737" s="43">
        <v>0</v>
      </c>
      <c r="M737" s="43">
        <v>16</v>
      </c>
      <c r="N737" s="43">
        <v>2</v>
      </c>
      <c r="O737" s="43">
        <v>1</v>
      </c>
      <c r="P737" s="43">
        <v>9</v>
      </c>
      <c r="Q737" s="43">
        <v>0</v>
      </c>
      <c r="R737" s="43">
        <v>0</v>
      </c>
      <c r="S737" s="43">
        <v>0</v>
      </c>
      <c r="T737" s="43">
        <v>0</v>
      </c>
      <c r="U737" s="43">
        <v>0</v>
      </c>
      <c r="V737" s="43">
        <v>3</v>
      </c>
      <c r="W737" s="43">
        <v>0</v>
      </c>
      <c r="X737" s="43">
        <v>0</v>
      </c>
      <c r="Y737" s="43">
        <v>2</v>
      </c>
      <c r="Z737" s="43">
        <v>0</v>
      </c>
      <c r="AA737" s="43">
        <v>0</v>
      </c>
      <c r="AB737" s="43">
        <v>3</v>
      </c>
      <c r="AC737" s="43">
        <v>2</v>
      </c>
      <c r="AD737" s="43">
        <v>1</v>
      </c>
      <c r="AE737" s="43">
        <v>2</v>
      </c>
      <c r="AF737" s="43">
        <v>0</v>
      </c>
      <c r="AG737" s="43">
        <v>0</v>
      </c>
      <c r="AH737" s="43">
        <v>73</v>
      </c>
      <c r="AI737" s="43">
        <v>0</v>
      </c>
      <c r="AJ737" s="43">
        <v>0</v>
      </c>
      <c r="AK737" s="43">
        <v>0</v>
      </c>
      <c r="AL737" s="43">
        <v>0</v>
      </c>
      <c r="AM737" s="43">
        <v>0</v>
      </c>
      <c r="AN737" s="43">
        <v>0</v>
      </c>
    </row>
    <row r="738" spans="1:40" x14ac:dyDescent="0.2">
      <c r="A738">
        <v>727</v>
      </c>
      <c r="B738" s="97">
        <v>0.50416666666666698</v>
      </c>
      <c r="C738">
        <f t="shared" ca="1" si="33"/>
        <v>1</v>
      </c>
      <c r="D738">
        <f t="shared" si="34"/>
        <v>294</v>
      </c>
      <c r="E738">
        <f>IF(appliances!$D$46="YES",light_sim_data!B738,0)</f>
        <v>0</v>
      </c>
      <c r="F738">
        <f t="shared" si="35"/>
        <v>294</v>
      </c>
      <c r="H738" s="43">
        <v>0</v>
      </c>
      <c r="I738" s="43">
        <v>180</v>
      </c>
      <c r="J738" s="43">
        <v>0</v>
      </c>
      <c r="K738" s="43">
        <v>0</v>
      </c>
      <c r="L738" s="43">
        <v>0</v>
      </c>
      <c r="M738" s="43">
        <v>16</v>
      </c>
      <c r="N738" s="43">
        <v>2</v>
      </c>
      <c r="O738" s="43">
        <v>1</v>
      </c>
      <c r="P738" s="43">
        <v>9</v>
      </c>
      <c r="Q738" s="43">
        <v>0</v>
      </c>
      <c r="R738" s="43">
        <v>0</v>
      </c>
      <c r="S738" s="43">
        <v>0</v>
      </c>
      <c r="T738" s="43">
        <v>0</v>
      </c>
      <c r="U738" s="43">
        <v>0</v>
      </c>
      <c r="V738" s="43">
        <v>3</v>
      </c>
      <c r="W738" s="43">
        <v>0</v>
      </c>
      <c r="X738" s="43">
        <v>0</v>
      </c>
      <c r="Y738" s="43">
        <v>2</v>
      </c>
      <c r="Z738" s="43">
        <v>0</v>
      </c>
      <c r="AA738" s="43">
        <v>0</v>
      </c>
      <c r="AB738" s="43">
        <v>3</v>
      </c>
      <c r="AC738" s="43">
        <v>2</v>
      </c>
      <c r="AD738" s="43">
        <v>1</v>
      </c>
      <c r="AE738" s="43">
        <v>2</v>
      </c>
      <c r="AF738" s="43">
        <v>0</v>
      </c>
      <c r="AG738" s="43">
        <v>0</v>
      </c>
      <c r="AH738" s="43">
        <v>73</v>
      </c>
      <c r="AI738" s="43">
        <v>0</v>
      </c>
      <c r="AJ738" s="43">
        <v>0</v>
      </c>
      <c r="AK738" s="43">
        <v>0</v>
      </c>
      <c r="AL738" s="43">
        <v>0</v>
      </c>
      <c r="AM738" s="43">
        <v>0</v>
      </c>
      <c r="AN738" s="43">
        <v>0</v>
      </c>
    </row>
    <row r="739" spans="1:40" x14ac:dyDescent="0.2">
      <c r="A739">
        <v>728</v>
      </c>
      <c r="B739" s="97">
        <v>0.50486111111111098</v>
      </c>
      <c r="C739">
        <f t="shared" ca="1" si="33"/>
        <v>1</v>
      </c>
      <c r="D739">
        <f t="shared" si="34"/>
        <v>294</v>
      </c>
      <c r="E739">
        <f>IF(appliances!$D$46="YES",light_sim_data!B739,0)</f>
        <v>0</v>
      </c>
      <c r="F739">
        <f t="shared" si="35"/>
        <v>294</v>
      </c>
      <c r="H739" s="43">
        <v>0</v>
      </c>
      <c r="I739" s="43">
        <v>180</v>
      </c>
      <c r="J739" s="43">
        <v>0</v>
      </c>
      <c r="K739" s="43">
        <v>0</v>
      </c>
      <c r="L739" s="43">
        <v>0</v>
      </c>
      <c r="M739" s="43">
        <v>16</v>
      </c>
      <c r="N739" s="43">
        <v>2</v>
      </c>
      <c r="O739" s="43">
        <v>1</v>
      </c>
      <c r="P739" s="43">
        <v>9</v>
      </c>
      <c r="Q739" s="43">
        <v>0</v>
      </c>
      <c r="R739" s="43">
        <v>0</v>
      </c>
      <c r="S739" s="43">
        <v>0</v>
      </c>
      <c r="T739" s="43">
        <v>0</v>
      </c>
      <c r="U739" s="43">
        <v>0</v>
      </c>
      <c r="V739" s="43">
        <v>3</v>
      </c>
      <c r="W739" s="43">
        <v>0</v>
      </c>
      <c r="X739" s="43">
        <v>0</v>
      </c>
      <c r="Y739" s="43">
        <v>2</v>
      </c>
      <c r="Z739" s="43">
        <v>0</v>
      </c>
      <c r="AA739" s="43">
        <v>0</v>
      </c>
      <c r="AB739" s="43">
        <v>3</v>
      </c>
      <c r="AC739" s="43">
        <v>2</v>
      </c>
      <c r="AD739" s="43">
        <v>1</v>
      </c>
      <c r="AE739" s="43">
        <v>2</v>
      </c>
      <c r="AF739" s="43">
        <v>0</v>
      </c>
      <c r="AG739" s="43">
        <v>0</v>
      </c>
      <c r="AH739" s="43">
        <v>73</v>
      </c>
      <c r="AI739" s="43">
        <v>0</v>
      </c>
      <c r="AJ739" s="43">
        <v>0</v>
      </c>
      <c r="AK739" s="43">
        <v>0</v>
      </c>
      <c r="AL739" s="43">
        <v>0</v>
      </c>
      <c r="AM739" s="43">
        <v>0</v>
      </c>
      <c r="AN739" s="43">
        <v>0</v>
      </c>
    </row>
    <row r="740" spans="1:40" x14ac:dyDescent="0.2">
      <c r="A740">
        <v>729</v>
      </c>
      <c r="B740" s="97">
        <v>0.50555555555555598</v>
      </c>
      <c r="C740">
        <f t="shared" ca="1" si="33"/>
        <v>1</v>
      </c>
      <c r="D740">
        <f t="shared" si="34"/>
        <v>114</v>
      </c>
      <c r="E740">
        <f>IF(appliances!$D$46="YES",light_sim_data!B740,0)</f>
        <v>0</v>
      </c>
      <c r="F740">
        <f t="shared" si="35"/>
        <v>114</v>
      </c>
      <c r="H740" s="43">
        <v>0</v>
      </c>
      <c r="I740" s="43">
        <v>0</v>
      </c>
      <c r="J740" s="43">
        <v>0</v>
      </c>
      <c r="K740" s="43">
        <v>0</v>
      </c>
      <c r="L740" s="43">
        <v>0</v>
      </c>
      <c r="M740" s="43">
        <v>16</v>
      </c>
      <c r="N740" s="43">
        <v>2</v>
      </c>
      <c r="O740" s="43">
        <v>1</v>
      </c>
      <c r="P740" s="43">
        <v>9</v>
      </c>
      <c r="Q740" s="43">
        <v>0</v>
      </c>
      <c r="R740" s="43">
        <v>0</v>
      </c>
      <c r="S740" s="43">
        <v>0</v>
      </c>
      <c r="T740" s="43">
        <v>0</v>
      </c>
      <c r="U740" s="43">
        <v>0</v>
      </c>
      <c r="V740" s="43">
        <v>3</v>
      </c>
      <c r="W740" s="43">
        <v>0</v>
      </c>
      <c r="X740" s="43">
        <v>0</v>
      </c>
      <c r="Y740" s="43">
        <v>2</v>
      </c>
      <c r="Z740" s="43">
        <v>0</v>
      </c>
      <c r="AA740" s="43">
        <v>0</v>
      </c>
      <c r="AB740" s="43">
        <v>3</v>
      </c>
      <c r="AC740" s="43">
        <v>2</v>
      </c>
      <c r="AD740" s="43">
        <v>1</v>
      </c>
      <c r="AE740" s="43">
        <v>2</v>
      </c>
      <c r="AF740" s="43">
        <v>0</v>
      </c>
      <c r="AG740" s="43">
        <v>0</v>
      </c>
      <c r="AH740" s="43">
        <v>73</v>
      </c>
      <c r="AI740" s="43">
        <v>0</v>
      </c>
      <c r="AJ740" s="43">
        <v>0</v>
      </c>
      <c r="AK740" s="43">
        <v>0</v>
      </c>
      <c r="AL740" s="43">
        <v>0</v>
      </c>
      <c r="AM740" s="43">
        <v>0</v>
      </c>
      <c r="AN740" s="43">
        <v>0</v>
      </c>
    </row>
    <row r="741" spans="1:40" x14ac:dyDescent="0.2">
      <c r="A741">
        <v>730</v>
      </c>
      <c r="B741" s="97">
        <v>0.50624999999999998</v>
      </c>
      <c r="C741">
        <f t="shared" ca="1" si="33"/>
        <v>1</v>
      </c>
      <c r="D741">
        <f t="shared" si="34"/>
        <v>114</v>
      </c>
      <c r="E741">
        <f>IF(appliances!$D$46="YES",light_sim_data!B741,0)</f>
        <v>0</v>
      </c>
      <c r="F741">
        <f t="shared" si="35"/>
        <v>114</v>
      </c>
      <c r="H741" s="43">
        <v>0</v>
      </c>
      <c r="I741" s="43">
        <v>0</v>
      </c>
      <c r="J741" s="43">
        <v>0</v>
      </c>
      <c r="K741" s="43">
        <v>0</v>
      </c>
      <c r="L741" s="43">
        <v>0</v>
      </c>
      <c r="M741" s="43">
        <v>16</v>
      </c>
      <c r="N741" s="43">
        <v>2</v>
      </c>
      <c r="O741" s="43">
        <v>1</v>
      </c>
      <c r="P741" s="43">
        <v>9</v>
      </c>
      <c r="Q741" s="43">
        <v>0</v>
      </c>
      <c r="R741" s="43">
        <v>0</v>
      </c>
      <c r="S741" s="43">
        <v>0</v>
      </c>
      <c r="T741" s="43">
        <v>0</v>
      </c>
      <c r="U741" s="43">
        <v>0</v>
      </c>
      <c r="V741" s="43">
        <v>3</v>
      </c>
      <c r="W741" s="43">
        <v>0</v>
      </c>
      <c r="X741" s="43">
        <v>0</v>
      </c>
      <c r="Y741" s="43">
        <v>2</v>
      </c>
      <c r="Z741" s="43">
        <v>0</v>
      </c>
      <c r="AA741" s="43">
        <v>0</v>
      </c>
      <c r="AB741" s="43">
        <v>3</v>
      </c>
      <c r="AC741" s="43">
        <v>2</v>
      </c>
      <c r="AD741" s="43">
        <v>1</v>
      </c>
      <c r="AE741" s="43">
        <v>2</v>
      </c>
      <c r="AF741" s="43">
        <v>0</v>
      </c>
      <c r="AG741" s="43">
        <v>0</v>
      </c>
      <c r="AH741" s="43">
        <v>73</v>
      </c>
      <c r="AI741" s="43">
        <v>0</v>
      </c>
      <c r="AJ741" s="43">
        <v>0</v>
      </c>
      <c r="AK741" s="43">
        <v>0</v>
      </c>
      <c r="AL741" s="43">
        <v>0</v>
      </c>
      <c r="AM741" s="43">
        <v>0</v>
      </c>
      <c r="AN741" s="43">
        <v>0</v>
      </c>
    </row>
    <row r="742" spans="1:40" x14ac:dyDescent="0.2">
      <c r="A742">
        <v>731</v>
      </c>
      <c r="B742" s="97">
        <v>0.50694444444444398</v>
      </c>
      <c r="C742">
        <f t="shared" ca="1" si="33"/>
        <v>1</v>
      </c>
      <c r="D742">
        <f t="shared" si="34"/>
        <v>114</v>
      </c>
      <c r="E742">
        <f>IF(appliances!$D$46="YES",light_sim_data!B742,0)</f>
        <v>0</v>
      </c>
      <c r="F742">
        <f t="shared" si="35"/>
        <v>114</v>
      </c>
      <c r="H742" s="43">
        <v>0</v>
      </c>
      <c r="I742" s="43">
        <v>0</v>
      </c>
      <c r="J742" s="43">
        <v>0</v>
      </c>
      <c r="K742" s="43">
        <v>0</v>
      </c>
      <c r="L742" s="43">
        <v>0</v>
      </c>
      <c r="M742" s="43">
        <v>16</v>
      </c>
      <c r="N742" s="43">
        <v>2</v>
      </c>
      <c r="O742" s="43">
        <v>1</v>
      </c>
      <c r="P742" s="43">
        <v>9</v>
      </c>
      <c r="Q742" s="43">
        <v>0</v>
      </c>
      <c r="R742" s="43">
        <v>0</v>
      </c>
      <c r="S742" s="43">
        <v>0</v>
      </c>
      <c r="T742" s="43">
        <v>0</v>
      </c>
      <c r="U742" s="43">
        <v>0</v>
      </c>
      <c r="V742" s="43">
        <v>3</v>
      </c>
      <c r="W742" s="43">
        <v>0</v>
      </c>
      <c r="X742" s="43">
        <v>0</v>
      </c>
      <c r="Y742" s="43">
        <v>2</v>
      </c>
      <c r="Z742" s="43">
        <v>0</v>
      </c>
      <c r="AA742" s="43">
        <v>0</v>
      </c>
      <c r="AB742" s="43">
        <v>3</v>
      </c>
      <c r="AC742" s="43">
        <v>2</v>
      </c>
      <c r="AD742" s="43">
        <v>1</v>
      </c>
      <c r="AE742" s="43">
        <v>2</v>
      </c>
      <c r="AF742" s="43">
        <v>0</v>
      </c>
      <c r="AG742" s="43">
        <v>0</v>
      </c>
      <c r="AH742" s="43">
        <v>73</v>
      </c>
      <c r="AI742" s="43">
        <v>0</v>
      </c>
      <c r="AJ742" s="43">
        <v>0</v>
      </c>
      <c r="AK742" s="43">
        <v>0</v>
      </c>
      <c r="AL742" s="43">
        <v>0</v>
      </c>
      <c r="AM742" s="43">
        <v>0</v>
      </c>
      <c r="AN742" s="43">
        <v>0</v>
      </c>
    </row>
    <row r="743" spans="1:40" x14ac:dyDescent="0.2">
      <c r="A743">
        <v>732</v>
      </c>
      <c r="B743" s="97">
        <v>0.50763888888888897</v>
      </c>
      <c r="C743">
        <f t="shared" ca="1" si="33"/>
        <v>1</v>
      </c>
      <c r="D743">
        <f t="shared" si="34"/>
        <v>114</v>
      </c>
      <c r="E743">
        <f>IF(appliances!$D$46="YES",light_sim_data!B743,0)</f>
        <v>0</v>
      </c>
      <c r="F743">
        <f t="shared" si="35"/>
        <v>114</v>
      </c>
      <c r="H743" s="43">
        <v>0</v>
      </c>
      <c r="I743" s="43">
        <v>0</v>
      </c>
      <c r="J743" s="43">
        <v>0</v>
      </c>
      <c r="K743" s="43">
        <v>0</v>
      </c>
      <c r="L743" s="43">
        <v>0</v>
      </c>
      <c r="M743" s="43">
        <v>16</v>
      </c>
      <c r="N743" s="43">
        <v>2</v>
      </c>
      <c r="O743" s="43">
        <v>1</v>
      </c>
      <c r="P743" s="43">
        <v>9</v>
      </c>
      <c r="Q743" s="43">
        <v>0</v>
      </c>
      <c r="R743" s="43">
        <v>0</v>
      </c>
      <c r="S743" s="43">
        <v>0</v>
      </c>
      <c r="T743" s="43">
        <v>0</v>
      </c>
      <c r="U743" s="43">
        <v>0</v>
      </c>
      <c r="V743" s="43">
        <v>3</v>
      </c>
      <c r="W743" s="43">
        <v>0</v>
      </c>
      <c r="X743" s="43">
        <v>0</v>
      </c>
      <c r="Y743" s="43">
        <v>2</v>
      </c>
      <c r="Z743" s="43">
        <v>0</v>
      </c>
      <c r="AA743" s="43">
        <v>0</v>
      </c>
      <c r="AB743" s="43">
        <v>3</v>
      </c>
      <c r="AC743" s="43">
        <v>2</v>
      </c>
      <c r="AD743" s="43">
        <v>1</v>
      </c>
      <c r="AE743" s="43">
        <v>2</v>
      </c>
      <c r="AF743" s="43">
        <v>0</v>
      </c>
      <c r="AG743" s="43">
        <v>0</v>
      </c>
      <c r="AH743" s="43">
        <v>73</v>
      </c>
      <c r="AI743" s="43">
        <v>0</v>
      </c>
      <c r="AJ743" s="43">
        <v>0</v>
      </c>
      <c r="AK743" s="43">
        <v>0</v>
      </c>
      <c r="AL743" s="43">
        <v>0</v>
      </c>
      <c r="AM743" s="43">
        <v>0</v>
      </c>
      <c r="AN743" s="43">
        <v>0</v>
      </c>
    </row>
    <row r="744" spans="1:40" x14ac:dyDescent="0.2">
      <c r="A744">
        <v>733</v>
      </c>
      <c r="B744" s="97">
        <v>0.50833333333333297</v>
      </c>
      <c r="C744">
        <f t="shared" ca="1" si="33"/>
        <v>1</v>
      </c>
      <c r="D744">
        <f t="shared" si="34"/>
        <v>114</v>
      </c>
      <c r="E744">
        <f>IF(appliances!$D$46="YES",light_sim_data!B744,0)</f>
        <v>0</v>
      </c>
      <c r="F744">
        <f t="shared" si="35"/>
        <v>114</v>
      </c>
      <c r="H744" s="43">
        <v>0</v>
      </c>
      <c r="I744" s="43">
        <v>0</v>
      </c>
      <c r="J744" s="43">
        <v>0</v>
      </c>
      <c r="K744" s="43">
        <v>0</v>
      </c>
      <c r="L744" s="43">
        <v>0</v>
      </c>
      <c r="M744" s="43">
        <v>16</v>
      </c>
      <c r="N744" s="43">
        <v>2</v>
      </c>
      <c r="O744" s="43">
        <v>1</v>
      </c>
      <c r="P744" s="43">
        <v>9</v>
      </c>
      <c r="Q744" s="43">
        <v>0</v>
      </c>
      <c r="R744" s="43">
        <v>0</v>
      </c>
      <c r="S744" s="43">
        <v>0</v>
      </c>
      <c r="T744" s="43">
        <v>0</v>
      </c>
      <c r="U744" s="43">
        <v>0</v>
      </c>
      <c r="V744" s="43">
        <v>3</v>
      </c>
      <c r="W744" s="43">
        <v>0</v>
      </c>
      <c r="X744" s="43">
        <v>0</v>
      </c>
      <c r="Y744" s="43">
        <v>2</v>
      </c>
      <c r="Z744" s="43">
        <v>0</v>
      </c>
      <c r="AA744" s="43">
        <v>0</v>
      </c>
      <c r="AB744" s="43">
        <v>3</v>
      </c>
      <c r="AC744" s="43">
        <v>2</v>
      </c>
      <c r="AD744" s="43">
        <v>1</v>
      </c>
      <c r="AE744" s="43">
        <v>2</v>
      </c>
      <c r="AF744" s="43">
        <v>0</v>
      </c>
      <c r="AG744" s="43">
        <v>0</v>
      </c>
      <c r="AH744" s="43">
        <v>73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</row>
    <row r="745" spans="1:40" x14ac:dyDescent="0.2">
      <c r="A745">
        <v>734</v>
      </c>
      <c r="B745" s="97">
        <v>0.50902777777777797</v>
      </c>
      <c r="C745">
        <f t="shared" ca="1" si="33"/>
        <v>1</v>
      </c>
      <c r="D745">
        <f t="shared" si="34"/>
        <v>1774</v>
      </c>
      <c r="E745">
        <f>IF(appliances!$D$46="YES",light_sim_data!B745,0)</f>
        <v>0</v>
      </c>
      <c r="F745">
        <f t="shared" si="35"/>
        <v>1774</v>
      </c>
      <c r="H745" s="43">
        <v>0</v>
      </c>
      <c r="I745" s="43">
        <v>0</v>
      </c>
      <c r="J745" s="43">
        <v>0</v>
      </c>
      <c r="K745" s="43">
        <v>0</v>
      </c>
      <c r="L745" s="43">
        <v>0</v>
      </c>
      <c r="M745" s="43">
        <v>16</v>
      </c>
      <c r="N745" s="43">
        <v>2</v>
      </c>
      <c r="O745" s="43">
        <v>1</v>
      </c>
      <c r="P745" s="43">
        <v>9</v>
      </c>
      <c r="Q745" s="43">
        <v>0</v>
      </c>
      <c r="R745" s="43">
        <v>0</v>
      </c>
      <c r="S745" s="43">
        <v>0</v>
      </c>
      <c r="T745" s="43">
        <v>0</v>
      </c>
      <c r="U745" s="43">
        <v>0</v>
      </c>
      <c r="V745" s="43">
        <v>3</v>
      </c>
      <c r="W745" s="43">
        <v>0</v>
      </c>
      <c r="X745" s="43">
        <v>0</v>
      </c>
      <c r="Y745" s="43">
        <v>2</v>
      </c>
      <c r="Z745" s="43">
        <v>0</v>
      </c>
      <c r="AA745" s="43">
        <v>0</v>
      </c>
      <c r="AB745" s="43">
        <v>3</v>
      </c>
      <c r="AC745" s="43">
        <v>2</v>
      </c>
      <c r="AD745" s="43">
        <v>1661</v>
      </c>
      <c r="AE745" s="43">
        <v>2</v>
      </c>
      <c r="AF745" s="43">
        <v>0</v>
      </c>
      <c r="AG745" s="43">
        <v>0</v>
      </c>
      <c r="AH745" s="43">
        <v>73</v>
      </c>
      <c r="AI745" s="43">
        <v>0</v>
      </c>
      <c r="AJ745" s="43">
        <v>0</v>
      </c>
      <c r="AK745" s="43">
        <v>0</v>
      </c>
      <c r="AL745" s="43">
        <v>0</v>
      </c>
      <c r="AM745" s="43">
        <v>0</v>
      </c>
      <c r="AN745" s="43">
        <v>0</v>
      </c>
    </row>
    <row r="746" spans="1:40" x14ac:dyDescent="0.2">
      <c r="A746">
        <v>735</v>
      </c>
      <c r="B746" s="97">
        <v>0.50972222222222197</v>
      </c>
      <c r="C746">
        <f t="shared" ca="1" si="33"/>
        <v>1</v>
      </c>
      <c r="D746">
        <f t="shared" si="34"/>
        <v>1774</v>
      </c>
      <c r="E746">
        <f>IF(appliances!$D$46="YES",light_sim_data!B746,0)</f>
        <v>0</v>
      </c>
      <c r="F746">
        <f t="shared" si="35"/>
        <v>1774</v>
      </c>
      <c r="H746" s="43">
        <v>0</v>
      </c>
      <c r="I746" s="43">
        <v>0</v>
      </c>
      <c r="J746" s="43">
        <v>0</v>
      </c>
      <c r="K746" s="43">
        <v>0</v>
      </c>
      <c r="L746" s="43">
        <v>0</v>
      </c>
      <c r="M746" s="43">
        <v>16</v>
      </c>
      <c r="N746" s="43">
        <v>2</v>
      </c>
      <c r="O746" s="43">
        <v>1</v>
      </c>
      <c r="P746" s="43">
        <v>9</v>
      </c>
      <c r="Q746" s="43">
        <v>0</v>
      </c>
      <c r="R746" s="43">
        <v>0</v>
      </c>
      <c r="S746" s="43">
        <v>0</v>
      </c>
      <c r="T746" s="43">
        <v>0</v>
      </c>
      <c r="U746" s="43">
        <v>0</v>
      </c>
      <c r="V746" s="43">
        <v>3</v>
      </c>
      <c r="W746" s="43">
        <v>0</v>
      </c>
      <c r="X746" s="43">
        <v>0</v>
      </c>
      <c r="Y746" s="43">
        <v>2</v>
      </c>
      <c r="Z746" s="43">
        <v>0</v>
      </c>
      <c r="AA746" s="43">
        <v>0</v>
      </c>
      <c r="AB746" s="43">
        <v>3</v>
      </c>
      <c r="AC746" s="43">
        <v>2</v>
      </c>
      <c r="AD746" s="43">
        <v>1661</v>
      </c>
      <c r="AE746" s="43">
        <v>2</v>
      </c>
      <c r="AF746" s="43">
        <v>0</v>
      </c>
      <c r="AG746" s="43">
        <v>0</v>
      </c>
      <c r="AH746" s="43">
        <v>73</v>
      </c>
      <c r="AI746" s="43">
        <v>0</v>
      </c>
      <c r="AJ746" s="43">
        <v>0</v>
      </c>
      <c r="AK746" s="43">
        <v>0</v>
      </c>
      <c r="AL746" s="43">
        <v>0</v>
      </c>
      <c r="AM746" s="43">
        <v>0</v>
      </c>
      <c r="AN746" s="43">
        <v>0</v>
      </c>
    </row>
    <row r="747" spans="1:40" x14ac:dyDescent="0.2">
      <c r="A747">
        <v>736</v>
      </c>
      <c r="B747" s="97">
        <v>0.51041666666666696</v>
      </c>
      <c r="C747">
        <f t="shared" ca="1" si="33"/>
        <v>1</v>
      </c>
      <c r="D747">
        <f t="shared" si="34"/>
        <v>1774</v>
      </c>
      <c r="E747">
        <f>IF(appliances!$D$46="YES",light_sim_data!B747,0)</f>
        <v>0</v>
      </c>
      <c r="F747">
        <f t="shared" si="35"/>
        <v>1774</v>
      </c>
      <c r="H747" s="43">
        <v>0</v>
      </c>
      <c r="I747" s="43">
        <v>0</v>
      </c>
      <c r="J747" s="43">
        <v>0</v>
      </c>
      <c r="K747" s="43">
        <v>0</v>
      </c>
      <c r="L747" s="43">
        <v>0</v>
      </c>
      <c r="M747" s="43">
        <v>16</v>
      </c>
      <c r="N747" s="43">
        <v>2</v>
      </c>
      <c r="O747" s="43">
        <v>1</v>
      </c>
      <c r="P747" s="43">
        <v>9</v>
      </c>
      <c r="Q747" s="43">
        <v>0</v>
      </c>
      <c r="R747" s="43">
        <v>0</v>
      </c>
      <c r="S747" s="43">
        <v>0</v>
      </c>
      <c r="T747" s="43">
        <v>0</v>
      </c>
      <c r="U747" s="43">
        <v>0</v>
      </c>
      <c r="V747" s="43">
        <v>3</v>
      </c>
      <c r="W747" s="43">
        <v>0</v>
      </c>
      <c r="X747" s="43">
        <v>0</v>
      </c>
      <c r="Y747" s="43">
        <v>2</v>
      </c>
      <c r="Z747" s="43">
        <v>0</v>
      </c>
      <c r="AA747" s="43">
        <v>0</v>
      </c>
      <c r="AB747" s="43">
        <v>3</v>
      </c>
      <c r="AC747" s="43">
        <v>2</v>
      </c>
      <c r="AD747" s="43">
        <v>1661</v>
      </c>
      <c r="AE747" s="43">
        <v>2</v>
      </c>
      <c r="AF747" s="43">
        <v>0</v>
      </c>
      <c r="AG747" s="43">
        <v>0</v>
      </c>
      <c r="AH747" s="43">
        <v>73</v>
      </c>
      <c r="AI747" s="43">
        <v>0</v>
      </c>
      <c r="AJ747" s="43">
        <v>0</v>
      </c>
      <c r="AK747" s="43">
        <v>0</v>
      </c>
      <c r="AL747" s="43">
        <v>0</v>
      </c>
      <c r="AM747" s="43">
        <v>0</v>
      </c>
      <c r="AN747" s="43">
        <v>0</v>
      </c>
    </row>
    <row r="748" spans="1:40" x14ac:dyDescent="0.2">
      <c r="A748">
        <v>737</v>
      </c>
      <c r="B748" s="97">
        <v>0.51111111111111096</v>
      </c>
      <c r="C748">
        <f t="shared" ca="1" si="33"/>
        <v>1</v>
      </c>
      <c r="D748">
        <f t="shared" si="34"/>
        <v>291</v>
      </c>
      <c r="E748">
        <f>IF(appliances!$D$46="YES",light_sim_data!B748,0)</f>
        <v>0</v>
      </c>
      <c r="F748">
        <f t="shared" si="35"/>
        <v>291</v>
      </c>
      <c r="H748" s="43">
        <v>0</v>
      </c>
      <c r="I748" s="43">
        <v>0</v>
      </c>
      <c r="J748" s="43">
        <v>0</v>
      </c>
      <c r="K748" s="43">
        <v>0</v>
      </c>
      <c r="L748" s="43">
        <v>0</v>
      </c>
      <c r="M748" s="43">
        <v>16</v>
      </c>
      <c r="N748" s="43">
        <v>2</v>
      </c>
      <c r="O748" s="43">
        <v>1</v>
      </c>
      <c r="P748" s="43">
        <v>9</v>
      </c>
      <c r="Q748" s="43">
        <v>0</v>
      </c>
      <c r="R748" s="43">
        <v>0</v>
      </c>
      <c r="S748" s="43">
        <v>0</v>
      </c>
      <c r="T748" s="43">
        <v>0</v>
      </c>
      <c r="U748" s="43">
        <v>0</v>
      </c>
      <c r="V748" s="43">
        <v>3</v>
      </c>
      <c r="W748" s="43">
        <v>0</v>
      </c>
      <c r="X748" s="43">
        <v>0</v>
      </c>
      <c r="Y748" s="43">
        <v>2</v>
      </c>
      <c r="Z748" s="43">
        <v>0</v>
      </c>
      <c r="AA748" s="43">
        <v>0</v>
      </c>
      <c r="AB748" s="43">
        <v>3</v>
      </c>
      <c r="AC748" s="43">
        <v>2</v>
      </c>
      <c r="AD748" s="43">
        <v>1</v>
      </c>
      <c r="AE748" s="43">
        <v>2</v>
      </c>
      <c r="AF748" s="43">
        <v>0</v>
      </c>
      <c r="AG748" s="43">
        <v>0</v>
      </c>
      <c r="AH748" s="43">
        <v>250</v>
      </c>
      <c r="AI748" s="43">
        <v>0</v>
      </c>
      <c r="AJ748" s="43">
        <v>0</v>
      </c>
      <c r="AK748" s="43">
        <v>0</v>
      </c>
      <c r="AL748" s="43">
        <v>0</v>
      </c>
      <c r="AM748" s="43">
        <v>0</v>
      </c>
      <c r="AN748" s="43">
        <v>0</v>
      </c>
    </row>
    <row r="749" spans="1:40" x14ac:dyDescent="0.2">
      <c r="A749">
        <v>738</v>
      </c>
      <c r="B749" s="97">
        <v>0.51180555555555596</v>
      </c>
      <c r="C749">
        <f t="shared" ca="1" si="33"/>
        <v>1</v>
      </c>
      <c r="D749">
        <f t="shared" si="34"/>
        <v>291</v>
      </c>
      <c r="E749">
        <f>IF(appliances!$D$46="YES",light_sim_data!B749,0)</f>
        <v>0</v>
      </c>
      <c r="F749">
        <f t="shared" si="35"/>
        <v>291</v>
      </c>
      <c r="H749" s="43">
        <v>0</v>
      </c>
      <c r="I749" s="43">
        <v>0</v>
      </c>
      <c r="J749" s="43">
        <v>0</v>
      </c>
      <c r="K749" s="43">
        <v>0</v>
      </c>
      <c r="L749" s="43">
        <v>0</v>
      </c>
      <c r="M749" s="43">
        <v>16</v>
      </c>
      <c r="N749" s="43">
        <v>2</v>
      </c>
      <c r="O749" s="43">
        <v>1</v>
      </c>
      <c r="P749" s="43">
        <v>9</v>
      </c>
      <c r="Q749" s="43">
        <v>0</v>
      </c>
      <c r="R749" s="43">
        <v>0</v>
      </c>
      <c r="S749" s="43">
        <v>0</v>
      </c>
      <c r="T749" s="43">
        <v>0</v>
      </c>
      <c r="U749" s="43">
        <v>0</v>
      </c>
      <c r="V749" s="43">
        <v>3</v>
      </c>
      <c r="W749" s="43">
        <v>0</v>
      </c>
      <c r="X749" s="43">
        <v>0</v>
      </c>
      <c r="Y749" s="43">
        <v>2</v>
      </c>
      <c r="Z749" s="43">
        <v>0</v>
      </c>
      <c r="AA749" s="43">
        <v>0</v>
      </c>
      <c r="AB749" s="43">
        <v>3</v>
      </c>
      <c r="AC749" s="43">
        <v>2</v>
      </c>
      <c r="AD749" s="43">
        <v>1</v>
      </c>
      <c r="AE749" s="43">
        <v>2</v>
      </c>
      <c r="AF749" s="43">
        <v>0</v>
      </c>
      <c r="AG749" s="43">
        <v>0</v>
      </c>
      <c r="AH749" s="43">
        <v>250</v>
      </c>
      <c r="AI749" s="43">
        <v>0</v>
      </c>
      <c r="AJ749" s="43">
        <v>0</v>
      </c>
      <c r="AK749" s="43">
        <v>0</v>
      </c>
      <c r="AL749" s="43">
        <v>0</v>
      </c>
      <c r="AM749" s="43">
        <v>0</v>
      </c>
      <c r="AN749" s="43">
        <v>0</v>
      </c>
    </row>
    <row r="750" spans="1:40" x14ac:dyDescent="0.2">
      <c r="A750">
        <v>739</v>
      </c>
      <c r="B750" s="97">
        <v>0.51249999999999996</v>
      </c>
      <c r="C750">
        <f t="shared" ca="1" si="33"/>
        <v>1</v>
      </c>
      <c r="D750">
        <f t="shared" si="34"/>
        <v>609</v>
      </c>
      <c r="E750">
        <f>IF(appliances!$D$46="YES",light_sim_data!B750,0)</f>
        <v>0</v>
      </c>
      <c r="F750">
        <f t="shared" si="35"/>
        <v>609</v>
      </c>
      <c r="H750" s="43">
        <v>0</v>
      </c>
      <c r="I750" s="43">
        <v>0</v>
      </c>
      <c r="J750" s="43">
        <v>0</v>
      </c>
      <c r="K750" s="43">
        <v>0</v>
      </c>
      <c r="L750" s="43">
        <v>0</v>
      </c>
      <c r="M750" s="43">
        <v>16</v>
      </c>
      <c r="N750" s="43">
        <v>2</v>
      </c>
      <c r="O750" s="43">
        <v>1</v>
      </c>
      <c r="P750" s="43">
        <v>9</v>
      </c>
      <c r="Q750" s="43">
        <v>0</v>
      </c>
      <c r="R750" s="43">
        <v>0</v>
      </c>
      <c r="S750" s="43">
        <v>0</v>
      </c>
      <c r="T750" s="43">
        <v>0</v>
      </c>
      <c r="U750" s="43">
        <v>0</v>
      </c>
      <c r="V750" s="43">
        <v>3</v>
      </c>
      <c r="W750" s="43">
        <v>0</v>
      </c>
      <c r="X750" s="43">
        <v>0</v>
      </c>
      <c r="Y750" s="43">
        <v>2</v>
      </c>
      <c r="Z750" s="43">
        <v>0</v>
      </c>
      <c r="AA750" s="43">
        <v>0</v>
      </c>
      <c r="AB750" s="43">
        <v>3</v>
      </c>
      <c r="AC750" s="43">
        <v>2</v>
      </c>
      <c r="AD750" s="43">
        <v>1</v>
      </c>
      <c r="AE750" s="43">
        <v>2</v>
      </c>
      <c r="AF750" s="43">
        <v>0</v>
      </c>
      <c r="AG750" s="43">
        <v>0</v>
      </c>
      <c r="AH750" s="43">
        <v>568</v>
      </c>
      <c r="AI750" s="43">
        <v>0</v>
      </c>
      <c r="AJ750" s="43">
        <v>0</v>
      </c>
      <c r="AK750" s="43">
        <v>0</v>
      </c>
      <c r="AL750" s="43">
        <v>0</v>
      </c>
      <c r="AM750" s="43">
        <v>0</v>
      </c>
      <c r="AN750" s="43">
        <v>0</v>
      </c>
    </row>
    <row r="751" spans="1:40" x14ac:dyDescent="0.2">
      <c r="A751">
        <v>740</v>
      </c>
      <c r="B751" s="97">
        <v>0.51319444444444495</v>
      </c>
      <c r="C751">
        <f t="shared" ca="1" si="33"/>
        <v>1</v>
      </c>
      <c r="D751">
        <f t="shared" si="34"/>
        <v>609</v>
      </c>
      <c r="E751">
        <f>IF(appliances!$D$46="YES",light_sim_data!B751,0)</f>
        <v>0</v>
      </c>
      <c r="F751">
        <f t="shared" si="35"/>
        <v>609</v>
      </c>
      <c r="H751" s="43">
        <v>0</v>
      </c>
      <c r="I751" s="43">
        <v>0</v>
      </c>
      <c r="J751" s="43">
        <v>0</v>
      </c>
      <c r="K751" s="43">
        <v>0</v>
      </c>
      <c r="L751" s="43">
        <v>0</v>
      </c>
      <c r="M751" s="43">
        <v>16</v>
      </c>
      <c r="N751" s="43">
        <v>2</v>
      </c>
      <c r="O751" s="43">
        <v>1</v>
      </c>
      <c r="P751" s="43">
        <v>9</v>
      </c>
      <c r="Q751" s="43">
        <v>0</v>
      </c>
      <c r="R751" s="43">
        <v>0</v>
      </c>
      <c r="S751" s="43">
        <v>0</v>
      </c>
      <c r="T751" s="43">
        <v>0</v>
      </c>
      <c r="U751" s="43">
        <v>0</v>
      </c>
      <c r="V751" s="43">
        <v>3</v>
      </c>
      <c r="W751" s="43">
        <v>0</v>
      </c>
      <c r="X751" s="43">
        <v>0</v>
      </c>
      <c r="Y751" s="43">
        <v>2</v>
      </c>
      <c r="Z751" s="43">
        <v>0</v>
      </c>
      <c r="AA751" s="43">
        <v>0</v>
      </c>
      <c r="AB751" s="43">
        <v>3</v>
      </c>
      <c r="AC751" s="43">
        <v>2</v>
      </c>
      <c r="AD751" s="43">
        <v>1</v>
      </c>
      <c r="AE751" s="43">
        <v>2</v>
      </c>
      <c r="AF751" s="43">
        <v>0</v>
      </c>
      <c r="AG751" s="43">
        <v>0</v>
      </c>
      <c r="AH751" s="43">
        <v>568</v>
      </c>
      <c r="AI751" s="43">
        <v>0</v>
      </c>
      <c r="AJ751" s="43">
        <v>0</v>
      </c>
      <c r="AK751" s="43">
        <v>0</v>
      </c>
      <c r="AL751" s="43">
        <v>0</v>
      </c>
      <c r="AM751" s="43">
        <v>0</v>
      </c>
      <c r="AN751" s="43">
        <v>0</v>
      </c>
    </row>
    <row r="752" spans="1:40" x14ac:dyDescent="0.2">
      <c r="A752">
        <v>741</v>
      </c>
      <c r="B752" s="97">
        <v>0.51388888888888895</v>
      </c>
      <c r="C752">
        <f t="shared" ca="1" si="33"/>
        <v>0</v>
      </c>
      <c r="D752">
        <f t="shared" si="34"/>
        <v>595</v>
      </c>
      <c r="E752">
        <f>IF(appliances!$D$46="YES",light_sim_data!B752,0)</f>
        <v>0</v>
      </c>
      <c r="F752">
        <f t="shared" si="35"/>
        <v>595</v>
      </c>
      <c r="H752" s="43">
        <v>0</v>
      </c>
      <c r="I752" s="43">
        <v>0</v>
      </c>
      <c r="J752" s="43">
        <v>0</v>
      </c>
      <c r="K752" s="43">
        <v>0</v>
      </c>
      <c r="L752" s="43">
        <v>0</v>
      </c>
      <c r="M752" s="43">
        <v>2</v>
      </c>
      <c r="N752" s="43">
        <v>2</v>
      </c>
      <c r="O752" s="43">
        <v>1</v>
      </c>
      <c r="P752" s="43">
        <v>9</v>
      </c>
      <c r="Q752" s="43">
        <v>0</v>
      </c>
      <c r="R752" s="43">
        <v>0</v>
      </c>
      <c r="S752" s="43">
        <v>0</v>
      </c>
      <c r="T752" s="43">
        <v>0</v>
      </c>
      <c r="U752" s="43">
        <v>0</v>
      </c>
      <c r="V752" s="43">
        <v>3</v>
      </c>
      <c r="W752" s="43">
        <v>0</v>
      </c>
      <c r="X752" s="43">
        <v>0</v>
      </c>
      <c r="Y752" s="43">
        <v>2</v>
      </c>
      <c r="Z752" s="43">
        <v>0</v>
      </c>
      <c r="AA752" s="43">
        <v>0</v>
      </c>
      <c r="AB752" s="43">
        <v>3</v>
      </c>
      <c r="AC752" s="43">
        <v>2</v>
      </c>
      <c r="AD752" s="43">
        <v>1</v>
      </c>
      <c r="AE752" s="43">
        <v>2</v>
      </c>
      <c r="AF752" s="43">
        <v>0</v>
      </c>
      <c r="AG752" s="43">
        <v>0</v>
      </c>
      <c r="AH752" s="43">
        <v>568</v>
      </c>
      <c r="AI752" s="43">
        <v>0</v>
      </c>
      <c r="AJ752" s="43">
        <v>0</v>
      </c>
      <c r="AK752" s="43">
        <v>0</v>
      </c>
      <c r="AL752" s="43">
        <v>0</v>
      </c>
      <c r="AM752" s="43">
        <v>0</v>
      </c>
      <c r="AN752" s="43">
        <v>0</v>
      </c>
    </row>
    <row r="753" spans="1:40" x14ac:dyDescent="0.2">
      <c r="A753">
        <v>742</v>
      </c>
      <c r="B753" s="97">
        <v>0.51458333333333295</v>
      </c>
      <c r="C753">
        <f t="shared" ca="1" si="33"/>
        <v>0</v>
      </c>
      <c r="D753">
        <f t="shared" si="34"/>
        <v>595</v>
      </c>
      <c r="E753">
        <f>IF(appliances!$D$46="YES",light_sim_data!B753,0)</f>
        <v>0</v>
      </c>
      <c r="F753">
        <f t="shared" si="35"/>
        <v>595</v>
      </c>
      <c r="H753" s="43">
        <v>0</v>
      </c>
      <c r="I753" s="43">
        <v>0</v>
      </c>
      <c r="J753" s="43">
        <v>0</v>
      </c>
      <c r="K753" s="43">
        <v>0</v>
      </c>
      <c r="L753" s="43">
        <v>0</v>
      </c>
      <c r="M753" s="43">
        <v>2</v>
      </c>
      <c r="N753" s="43">
        <v>2</v>
      </c>
      <c r="O753" s="43">
        <v>1</v>
      </c>
      <c r="P753" s="43">
        <v>9</v>
      </c>
      <c r="Q753" s="43">
        <v>0</v>
      </c>
      <c r="R753" s="43">
        <v>0</v>
      </c>
      <c r="S753" s="43">
        <v>0</v>
      </c>
      <c r="T753" s="43">
        <v>0</v>
      </c>
      <c r="U753" s="43">
        <v>0</v>
      </c>
      <c r="V753" s="43">
        <v>3</v>
      </c>
      <c r="W753" s="43">
        <v>0</v>
      </c>
      <c r="X753" s="43">
        <v>0</v>
      </c>
      <c r="Y753" s="43">
        <v>2</v>
      </c>
      <c r="Z753" s="43">
        <v>0</v>
      </c>
      <c r="AA753" s="43">
        <v>0</v>
      </c>
      <c r="AB753" s="43">
        <v>3</v>
      </c>
      <c r="AC753" s="43">
        <v>2</v>
      </c>
      <c r="AD753" s="43">
        <v>1</v>
      </c>
      <c r="AE753" s="43">
        <v>2</v>
      </c>
      <c r="AF753" s="43">
        <v>0</v>
      </c>
      <c r="AG753" s="43">
        <v>0</v>
      </c>
      <c r="AH753" s="43">
        <v>568</v>
      </c>
      <c r="AI753" s="43">
        <v>0</v>
      </c>
      <c r="AJ753" s="43">
        <v>0</v>
      </c>
      <c r="AK753" s="43">
        <v>0</v>
      </c>
      <c r="AL753" s="43">
        <v>0</v>
      </c>
      <c r="AM753" s="43">
        <v>0</v>
      </c>
      <c r="AN753" s="43">
        <v>0</v>
      </c>
    </row>
    <row r="754" spans="1:40" x14ac:dyDescent="0.2">
      <c r="A754">
        <v>743</v>
      </c>
      <c r="B754" s="97">
        <v>0.51527777777777795</v>
      </c>
      <c r="C754">
        <f t="shared" ca="1" si="33"/>
        <v>0</v>
      </c>
      <c r="D754">
        <f t="shared" si="34"/>
        <v>595</v>
      </c>
      <c r="E754">
        <f>IF(appliances!$D$46="YES",light_sim_data!B754,0)</f>
        <v>0</v>
      </c>
      <c r="F754">
        <f t="shared" si="35"/>
        <v>595</v>
      </c>
      <c r="H754" s="43">
        <v>0</v>
      </c>
      <c r="I754" s="43">
        <v>0</v>
      </c>
      <c r="J754" s="43">
        <v>0</v>
      </c>
      <c r="K754" s="43">
        <v>0</v>
      </c>
      <c r="L754" s="43">
        <v>0</v>
      </c>
      <c r="M754" s="43">
        <v>2</v>
      </c>
      <c r="N754" s="43">
        <v>2</v>
      </c>
      <c r="O754" s="43">
        <v>1</v>
      </c>
      <c r="P754" s="43">
        <v>9</v>
      </c>
      <c r="Q754" s="43">
        <v>0</v>
      </c>
      <c r="R754" s="43">
        <v>0</v>
      </c>
      <c r="S754" s="43">
        <v>0</v>
      </c>
      <c r="T754" s="43">
        <v>0</v>
      </c>
      <c r="U754" s="43">
        <v>0</v>
      </c>
      <c r="V754" s="43">
        <v>3</v>
      </c>
      <c r="W754" s="43">
        <v>0</v>
      </c>
      <c r="X754" s="43">
        <v>0</v>
      </c>
      <c r="Y754" s="43">
        <v>2</v>
      </c>
      <c r="Z754" s="43">
        <v>0</v>
      </c>
      <c r="AA754" s="43">
        <v>0</v>
      </c>
      <c r="AB754" s="43">
        <v>3</v>
      </c>
      <c r="AC754" s="43">
        <v>2</v>
      </c>
      <c r="AD754" s="43">
        <v>1</v>
      </c>
      <c r="AE754" s="43">
        <v>2</v>
      </c>
      <c r="AF754" s="43">
        <v>0</v>
      </c>
      <c r="AG754" s="43">
        <v>0</v>
      </c>
      <c r="AH754" s="43">
        <v>568</v>
      </c>
      <c r="AI754" s="43">
        <v>0</v>
      </c>
      <c r="AJ754" s="43">
        <v>0</v>
      </c>
      <c r="AK754" s="43">
        <v>0</v>
      </c>
      <c r="AL754" s="43">
        <v>0</v>
      </c>
      <c r="AM754" s="43">
        <v>0</v>
      </c>
      <c r="AN754" s="43">
        <v>0</v>
      </c>
    </row>
    <row r="755" spans="1:40" x14ac:dyDescent="0.2">
      <c r="A755">
        <v>744</v>
      </c>
      <c r="B755" s="97">
        <v>0.51597222222222205</v>
      </c>
      <c r="C755">
        <f t="shared" ca="1" si="33"/>
        <v>0</v>
      </c>
      <c r="D755">
        <f t="shared" si="34"/>
        <v>28</v>
      </c>
      <c r="E755">
        <f>IF(appliances!$D$46="YES",light_sim_data!B755,0)</f>
        <v>0</v>
      </c>
      <c r="F755">
        <f t="shared" si="35"/>
        <v>28</v>
      </c>
      <c r="H755" s="43">
        <v>0</v>
      </c>
      <c r="I755" s="43">
        <v>0</v>
      </c>
      <c r="J755" s="43">
        <v>0</v>
      </c>
      <c r="K755" s="43">
        <v>0</v>
      </c>
      <c r="L755" s="43">
        <v>0</v>
      </c>
      <c r="M755" s="43">
        <v>2</v>
      </c>
      <c r="N755" s="43">
        <v>2</v>
      </c>
      <c r="O755" s="43">
        <v>1</v>
      </c>
      <c r="P755" s="43">
        <v>9</v>
      </c>
      <c r="Q755" s="43">
        <v>0</v>
      </c>
      <c r="R755" s="43">
        <v>0</v>
      </c>
      <c r="S755" s="43">
        <v>0</v>
      </c>
      <c r="T755" s="43">
        <v>0</v>
      </c>
      <c r="U755" s="43">
        <v>0</v>
      </c>
      <c r="V755" s="43">
        <v>3</v>
      </c>
      <c r="W755" s="43">
        <v>0</v>
      </c>
      <c r="X755" s="43">
        <v>0</v>
      </c>
      <c r="Y755" s="43">
        <v>2</v>
      </c>
      <c r="Z755" s="43">
        <v>0</v>
      </c>
      <c r="AA755" s="43">
        <v>0</v>
      </c>
      <c r="AB755" s="43">
        <v>3</v>
      </c>
      <c r="AC755" s="43">
        <v>2</v>
      </c>
      <c r="AD755" s="43">
        <v>1</v>
      </c>
      <c r="AE755" s="43">
        <v>2</v>
      </c>
      <c r="AF755" s="43">
        <v>0</v>
      </c>
      <c r="AG755" s="43">
        <v>0</v>
      </c>
      <c r="AH755" s="43">
        <v>1</v>
      </c>
      <c r="AI755" s="43">
        <v>0</v>
      </c>
      <c r="AJ755" s="43">
        <v>0</v>
      </c>
      <c r="AK755" s="43">
        <v>0</v>
      </c>
      <c r="AL755" s="43">
        <v>0</v>
      </c>
      <c r="AM755" s="43">
        <v>0</v>
      </c>
      <c r="AN755" s="43">
        <v>0</v>
      </c>
    </row>
    <row r="756" spans="1:40" x14ac:dyDescent="0.2">
      <c r="A756">
        <v>745</v>
      </c>
      <c r="B756" s="97">
        <v>0.51666666666666705</v>
      </c>
      <c r="C756">
        <f t="shared" ca="1" si="33"/>
        <v>0</v>
      </c>
      <c r="D756">
        <f t="shared" si="34"/>
        <v>28</v>
      </c>
      <c r="E756">
        <f>IF(appliances!$D$46="YES",light_sim_data!B756,0)</f>
        <v>0</v>
      </c>
      <c r="F756">
        <f t="shared" si="35"/>
        <v>28</v>
      </c>
      <c r="H756" s="43">
        <v>0</v>
      </c>
      <c r="I756" s="43">
        <v>0</v>
      </c>
      <c r="J756" s="43">
        <v>0</v>
      </c>
      <c r="K756" s="43">
        <v>0</v>
      </c>
      <c r="L756" s="43">
        <v>0</v>
      </c>
      <c r="M756" s="43">
        <v>2</v>
      </c>
      <c r="N756" s="43">
        <v>2</v>
      </c>
      <c r="O756" s="43">
        <v>1</v>
      </c>
      <c r="P756" s="43">
        <v>9</v>
      </c>
      <c r="Q756" s="43">
        <v>0</v>
      </c>
      <c r="R756" s="43">
        <v>0</v>
      </c>
      <c r="S756" s="43">
        <v>0</v>
      </c>
      <c r="T756" s="43">
        <v>0</v>
      </c>
      <c r="U756" s="43">
        <v>0</v>
      </c>
      <c r="V756" s="43">
        <v>3</v>
      </c>
      <c r="W756" s="43">
        <v>0</v>
      </c>
      <c r="X756" s="43">
        <v>0</v>
      </c>
      <c r="Y756" s="43">
        <v>2</v>
      </c>
      <c r="Z756" s="43">
        <v>0</v>
      </c>
      <c r="AA756" s="43">
        <v>0</v>
      </c>
      <c r="AB756" s="43">
        <v>3</v>
      </c>
      <c r="AC756" s="43">
        <v>2</v>
      </c>
      <c r="AD756" s="43">
        <v>1</v>
      </c>
      <c r="AE756" s="43">
        <v>2</v>
      </c>
      <c r="AF756" s="43">
        <v>0</v>
      </c>
      <c r="AG756" s="43">
        <v>0</v>
      </c>
      <c r="AH756" s="43">
        <v>1</v>
      </c>
      <c r="AI756" s="43">
        <v>0</v>
      </c>
      <c r="AJ756" s="43">
        <v>0</v>
      </c>
      <c r="AK756" s="43">
        <v>0</v>
      </c>
      <c r="AL756" s="43">
        <v>0</v>
      </c>
      <c r="AM756" s="43">
        <v>0</v>
      </c>
      <c r="AN756" s="43">
        <v>0</v>
      </c>
    </row>
    <row r="757" spans="1:40" x14ac:dyDescent="0.2">
      <c r="A757">
        <v>746</v>
      </c>
      <c r="B757" s="97">
        <v>0.51736111111111105</v>
      </c>
      <c r="C757">
        <f t="shared" ca="1" si="33"/>
        <v>0</v>
      </c>
      <c r="D757">
        <f t="shared" si="34"/>
        <v>28</v>
      </c>
      <c r="E757">
        <f>IF(appliances!$D$46="YES",light_sim_data!B757,0)</f>
        <v>0</v>
      </c>
      <c r="F757">
        <f t="shared" si="35"/>
        <v>28</v>
      </c>
      <c r="H757" s="43">
        <v>0</v>
      </c>
      <c r="I757" s="43">
        <v>0</v>
      </c>
      <c r="J757" s="43">
        <v>0</v>
      </c>
      <c r="K757" s="43">
        <v>0</v>
      </c>
      <c r="L757" s="43">
        <v>0</v>
      </c>
      <c r="M757" s="43">
        <v>2</v>
      </c>
      <c r="N757" s="43">
        <v>2</v>
      </c>
      <c r="O757" s="43">
        <v>1</v>
      </c>
      <c r="P757" s="43">
        <v>9</v>
      </c>
      <c r="Q757" s="43">
        <v>0</v>
      </c>
      <c r="R757" s="43">
        <v>0</v>
      </c>
      <c r="S757" s="43">
        <v>0</v>
      </c>
      <c r="T757" s="43">
        <v>0</v>
      </c>
      <c r="U757" s="43">
        <v>0</v>
      </c>
      <c r="V757" s="43">
        <v>3</v>
      </c>
      <c r="W757" s="43">
        <v>0</v>
      </c>
      <c r="X757" s="43">
        <v>0</v>
      </c>
      <c r="Y757" s="43">
        <v>2</v>
      </c>
      <c r="Z757" s="43">
        <v>0</v>
      </c>
      <c r="AA757" s="43">
        <v>0</v>
      </c>
      <c r="AB757" s="43">
        <v>3</v>
      </c>
      <c r="AC757" s="43">
        <v>2</v>
      </c>
      <c r="AD757" s="43">
        <v>1</v>
      </c>
      <c r="AE757" s="43">
        <v>2</v>
      </c>
      <c r="AF757" s="43">
        <v>0</v>
      </c>
      <c r="AG757" s="43">
        <v>0</v>
      </c>
      <c r="AH757" s="43">
        <v>1</v>
      </c>
      <c r="AI757" s="43">
        <v>0</v>
      </c>
      <c r="AJ757" s="43">
        <v>0</v>
      </c>
      <c r="AK757" s="43">
        <v>0</v>
      </c>
      <c r="AL757" s="43">
        <v>0</v>
      </c>
      <c r="AM757" s="43">
        <v>0</v>
      </c>
      <c r="AN757" s="43">
        <v>0</v>
      </c>
    </row>
    <row r="758" spans="1:40" x14ac:dyDescent="0.2">
      <c r="A758">
        <v>747</v>
      </c>
      <c r="B758" s="97">
        <v>0.51805555555555605</v>
      </c>
      <c r="C758">
        <f t="shared" ca="1" si="33"/>
        <v>0</v>
      </c>
      <c r="D758">
        <f t="shared" si="34"/>
        <v>28</v>
      </c>
      <c r="E758">
        <f>IF(appliances!$D$46="YES",light_sim_data!B758,0)</f>
        <v>0</v>
      </c>
      <c r="F758">
        <f t="shared" si="35"/>
        <v>28</v>
      </c>
      <c r="H758" s="43">
        <v>0</v>
      </c>
      <c r="I758" s="43">
        <v>0</v>
      </c>
      <c r="J758" s="43">
        <v>0</v>
      </c>
      <c r="K758" s="43">
        <v>0</v>
      </c>
      <c r="L758" s="43">
        <v>0</v>
      </c>
      <c r="M758" s="43">
        <v>2</v>
      </c>
      <c r="N758" s="43">
        <v>2</v>
      </c>
      <c r="O758" s="43">
        <v>1</v>
      </c>
      <c r="P758" s="43">
        <v>9</v>
      </c>
      <c r="Q758" s="43">
        <v>0</v>
      </c>
      <c r="R758" s="43">
        <v>0</v>
      </c>
      <c r="S758" s="43">
        <v>0</v>
      </c>
      <c r="T758" s="43">
        <v>0</v>
      </c>
      <c r="U758" s="43">
        <v>0</v>
      </c>
      <c r="V758" s="43">
        <v>3</v>
      </c>
      <c r="W758" s="43">
        <v>0</v>
      </c>
      <c r="X758" s="43">
        <v>0</v>
      </c>
      <c r="Y758" s="43">
        <v>2</v>
      </c>
      <c r="Z758" s="43">
        <v>0</v>
      </c>
      <c r="AA758" s="43">
        <v>0</v>
      </c>
      <c r="AB758" s="43">
        <v>3</v>
      </c>
      <c r="AC758" s="43">
        <v>2</v>
      </c>
      <c r="AD758" s="43">
        <v>1</v>
      </c>
      <c r="AE758" s="43">
        <v>2</v>
      </c>
      <c r="AF758" s="43">
        <v>0</v>
      </c>
      <c r="AG758" s="43">
        <v>0</v>
      </c>
      <c r="AH758" s="43">
        <v>1</v>
      </c>
      <c r="AI758" s="43">
        <v>0</v>
      </c>
      <c r="AJ758" s="43">
        <v>0</v>
      </c>
      <c r="AK758" s="43">
        <v>0</v>
      </c>
      <c r="AL758" s="43">
        <v>0</v>
      </c>
      <c r="AM758" s="43">
        <v>0</v>
      </c>
      <c r="AN758" s="43">
        <v>0</v>
      </c>
    </row>
    <row r="759" spans="1:40" x14ac:dyDescent="0.2">
      <c r="A759">
        <v>748</v>
      </c>
      <c r="B759" s="97">
        <v>0.51875000000000004</v>
      </c>
      <c r="C759">
        <f t="shared" ca="1" si="33"/>
        <v>0</v>
      </c>
      <c r="D759">
        <f t="shared" si="34"/>
        <v>28</v>
      </c>
      <c r="E759">
        <f>IF(appliances!$D$46="YES",light_sim_data!B759,0)</f>
        <v>0</v>
      </c>
      <c r="F759">
        <f t="shared" si="35"/>
        <v>28</v>
      </c>
      <c r="H759" s="43">
        <v>0</v>
      </c>
      <c r="I759" s="43">
        <v>0</v>
      </c>
      <c r="J759" s="43">
        <v>0</v>
      </c>
      <c r="K759" s="43">
        <v>0</v>
      </c>
      <c r="L759" s="43">
        <v>0</v>
      </c>
      <c r="M759" s="43">
        <v>2</v>
      </c>
      <c r="N759" s="43">
        <v>2</v>
      </c>
      <c r="O759" s="43">
        <v>1</v>
      </c>
      <c r="P759" s="43">
        <v>9</v>
      </c>
      <c r="Q759" s="43">
        <v>0</v>
      </c>
      <c r="R759" s="43">
        <v>0</v>
      </c>
      <c r="S759" s="43">
        <v>0</v>
      </c>
      <c r="T759" s="43">
        <v>0</v>
      </c>
      <c r="U759" s="43">
        <v>0</v>
      </c>
      <c r="V759" s="43">
        <v>3</v>
      </c>
      <c r="W759" s="43">
        <v>0</v>
      </c>
      <c r="X759" s="43">
        <v>0</v>
      </c>
      <c r="Y759" s="43">
        <v>2</v>
      </c>
      <c r="Z759" s="43">
        <v>0</v>
      </c>
      <c r="AA759" s="43">
        <v>0</v>
      </c>
      <c r="AB759" s="43">
        <v>3</v>
      </c>
      <c r="AC759" s="43">
        <v>2</v>
      </c>
      <c r="AD759" s="43">
        <v>1</v>
      </c>
      <c r="AE759" s="43">
        <v>2</v>
      </c>
      <c r="AF759" s="43">
        <v>0</v>
      </c>
      <c r="AG759" s="43">
        <v>0</v>
      </c>
      <c r="AH759" s="43">
        <v>1</v>
      </c>
      <c r="AI759" s="43">
        <v>0</v>
      </c>
      <c r="AJ759" s="43">
        <v>0</v>
      </c>
      <c r="AK759" s="43">
        <v>0</v>
      </c>
      <c r="AL759" s="43">
        <v>0</v>
      </c>
      <c r="AM759" s="43">
        <v>0</v>
      </c>
      <c r="AN759" s="43">
        <v>0</v>
      </c>
    </row>
    <row r="760" spans="1:40" x14ac:dyDescent="0.2">
      <c r="A760">
        <v>749</v>
      </c>
      <c r="B760" s="97">
        <v>0.51944444444444404</v>
      </c>
      <c r="C760">
        <f t="shared" ca="1" si="33"/>
        <v>0</v>
      </c>
      <c r="D760">
        <f t="shared" si="34"/>
        <v>28</v>
      </c>
      <c r="E760">
        <f>IF(appliances!$D$46="YES",light_sim_data!B760,0)</f>
        <v>0</v>
      </c>
      <c r="F760">
        <f t="shared" si="35"/>
        <v>28</v>
      </c>
      <c r="H760" s="43">
        <v>0</v>
      </c>
      <c r="I760" s="43">
        <v>0</v>
      </c>
      <c r="J760" s="43">
        <v>0</v>
      </c>
      <c r="K760" s="43">
        <v>0</v>
      </c>
      <c r="L760" s="43">
        <v>0</v>
      </c>
      <c r="M760" s="43">
        <v>2</v>
      </c>
      <c r="N760" s="43">
        <v>2</v>
      </c>
      <c r="O760" s="43">
        <v>1</v>
      </c>
      <c r="P760" s="43">
        <v>9</v>
      </c>
      <c r="Q760" s="43">
        <v>0</v>
      </c>
      <c r="R760" s="43">
        <v>0</v>
      </c>
      <c r="S760" s="43">
        <v>0</v>
      </c>
      <c r="T760" s="43">
        <v>0</v>
      </c>
      <c r="U760" s="43">
        <v>0</v>
      </c>
      <c r="V760" s="43">
        <v>3</v>
      </c>
      <c r="W760" s="43">
        <v>0</v>
      </c>
      <c r="X760" s="43">
        <v>0</v>
      </c>
      <c r="Y760" s="43">
        <v>2</v>
      </c>
      <c r="Z760" s="43">
        <v>0</v>
      </c>
      <c r="AA760" s="43">
        <v>0</v>
      </c>
      <c r="AB760" s="43">
        <v>3</v>
      </c>
      <c r="AC760" s="43">
        <v>2</v>
      </c>
      <c r="AD760" s="43">
        <v>1</v>
      </c>
      <c r="AE760" s="43">
        <v>2</v>
      </c>
      <c r="AF760" s="43">
        <v>0</v>
      </c>
      <c r="AG760" s="43">
        <v>0</v>
      </c>
      <c r="AH760" s="43">
        <v>1</v>
      </c>
      <c r="AI760" s="43">
        <v>0</v>
      </c>
      <c r="AJ760" s="43">
        <v>0</v>
      </c>
      <c r="AK760" s="43">
        <v>0</v>
      </c>
      <c r="AL760" s="43">
        <v>0</v>
      </c>
      <c r="AM760" s="43">
        <v>0</v>
      </c>
      <c r="AN760" s="43">
        <v>0</v>
      </c>
    </row>
    <row r="761" spans="1:40" x14ac:dyDescent="0.2">
      <c r="A761">
        <v>750</v>
      </c>
      <c r="B761" s="97">
        <v>0.52013888888888904</v>
      </c>
      <c r="C761">
        <f t="shared" ca="1" si="33"/>
        <v>0</v>
      </c>
      <c r="D761">
        <f t="shared" si="34"/>
        <v>28</v>
      </c>
      <c r="E761">
        <f>IF(appliances!$D$46="YES",light_sim_data!B761,0)</f>
        <v>0</v>
      </c>
      <c r="F761">
        <f t="shared" si="35"/>
        <v>28</v>
      </c>
      <c r="H761" s="43">
        <v>0</v>
      </c>
      <c r="I761" s="43">
        <v>0</v>
      </c>
      <c r="J761" s="43">
        <v>0</v>
      </c>
      <c r="K761" s="43">
        <v>0</v>
      </c>
      <c r="L761" s="43">
        <v>0</v>
      </c>
      <c r="M761" s="43">
        <v>2</v>
      </c>
      <c r="N761" s="43">
        <v>2</v>
      </c>
      <c r="O761" s="43">
        <v>1</v>
      </c>
      <c r="P761" s="43">
        <v>9</v>
      </c>
      <c r="Q761" s="43">
        <v>0</v>
      </c>
      <c r="R761" s="43">
        <v>0</v>
      </c>
      <c r="S761" s="43">
        <v>0</v>
      </c>
      <c r="T761" s="43">
        <v>0</v>
      </c>
      <c r="U761" s="43">
        <v>0</v>
      </c>
      <c r="V761" s="43">
        <v>3</v>
      </c>
      <c r="W761" s="43">
        <v>0</v>
      </c>
      <c r="X761" s="43">
        <v>0</v>
      </c>
      <c r="Y761" s="43">
        <v>2</v>
      </c>
      <c r="Z761" s="43">
        <v>0</v>
      </c>
      <c r="AA761" s="43">
        <v>0</v>
      </c>
      <c r="AB761" s="43">
        <v>3</v>
      </c>
      <c r="AC761" s="43">
        <v>2</v>
      </c>
      <c r="AD761" s="43">
        <v>1</v>
      </c>
      <c r="AE761" s="43">
        <v>2</v>
      </c>
      <c r="AF761" s="43">
        <v>0</v>
      </c>
      <c r="AG761" s="43">
        <v>0</v>
      </c>
      <c r="AH761" s="43">
        <v>1</v>
      </c>
      <c r="AI761" s="43">
        <v>0</v>
      </c>
      <c r="AJ761" s="43">
        <v>0</v>
      </c>
      <c r="AK761" s="43">
        <v>0</v>
      </c>
      <c r="AL761" s="43">
        <v>0</v>
      </c>
      <c r="AM761" s="43">
        <v>0</v>
      </c>
      <c r="AN761" s="43">
        <v>0</v>
      </c>
    </row>
    <row r="762" spans="1:40" x14ac:dyDescent="0.2">
      <c r="A762">
        <v>751</v>
      </c>
      <c r="B762" s="97">
        <v>0.52083333333333304</v>
      </c>
      <c r="C762">
        <f t="shared" ca="1" si="33"/>
        <v>0</v>
      </c>
      <c r="D762">
        <f t="shared" si="34"/>
        <v>28</v>
      </c>
      <c r="E762">
        <f>IF(appliances!$D$46="YES",light_sim_data!B762,0)</f>
        <v>0</v>
      </c>
      <c r="F762">
        <f t="shared" si="35"/>
        <v>28</v>
      </c>
      <c r="H762" s="43">
        <v>0</v>
      </c>
      <c r="I762" s="43">
        <v>0</v>
      </c>
      <c r="J762" s="43">
        <v>0</v>
      </c>
      <c r="K762" s="43">
        <v>0</v>
      </c>
      <c r="L762" s="43">
        <v>0</v>
      </c>
      <c r="M762" s="43">
        <v>2</v>
      </c>
      <c r="N762" s="43">
        <v>2</v>
      </c>
      <c r="O762" s="43">
        <v>1</v>
      </c>
      <c r="P762" s="43">
        <v>9</v>
      </c>
      <c r="Q762" s="43">
        <v>0</v>
      </c>
      <c r="R762" s="43">
        <v>0</v>
      </c>
      <c r="S762" s="43">
        <v>0</v>
      </c>
      <c r="T762" s="43">
        <v>0</v>
      </c>
      <c r="U762" s="43">
        <v>0</v>
      </c>
      <c r="V762" s="43">
        <v>3</v>
      </c>
      <c r="W762" s="43">
        <v>0</v>
      </c>
      <c r="X762" s="43">
        <v>0</v>
      </c>
      <c r="Y762" s="43">
        <v>2</v>
      </c>
      <c r="Z762" s="43">
        <v>0</v>
      </c>
      <c r="AA762" s="43">
        <v>0</v>
      </c>
      <c r="AB762" s="43">
        <v>3</v>
      </c>
      <c r="AC762" s="43">
        <v>2</v>
      </c>
      <c r="AD762" s="43">
        <v>1</v>
      </c>
      <c r="AE762" s="43">
        <v>2</v>
      </c>
      <c r="AF762" s="43">
        <v>0</v>
      </c>
      <c r="AG762" s="43">
        <v>0</v>
      </c>
      <c r="AH762" s="43">
        <v>1</v>
      </c>
      <c r="AI762" s="43">
        <v>0</v>
      </c>
      <c r="AJ762" s="43">
        <v>0</v>
      </c>
      <c r="AK762" s="43">
        <v>0</v>
      </c>
      <c r="AL762" s="43">
        <v>0</v>
      </c>
      <c r="AM762" s="43">
        <v>0</v>
      </c>
      <c r="AN762" s="43">
        <v>0</v>
      </c>
    </row>
    <row r="763" spans="1:40" x14ac:dyDescent="0.2">
      <c r="A763">
        <v>752</v>
      </c>
      <c r="B763" s="97">
        <v>0.52152777777777803</v>
      </c>
      <c r="C763">
        <f t="shared" ca="1" si="33"/>
        <v>0</v>
      </c>
      <c r="D763">
        <f t="shared" si="34"/>
        <v>28</v>
      </c>
      <c r="E763">
        <f>IF(appliances!$D$46="YES",light_sim_data!B763,0)</f>
        <v>0</v>
      </c>
      <c r="F763">
        <f t="shared" si="35"/>
        <v>28</v>
      </c>
      <c r="H763" s="43">
        <v>0</v>
      </c>
      <c r="I763" s="43">
        <v>0</v>
      </c>
      <c r="J763" s="43">
        <v>0</v>
      </c>
      <c r="K763" s="43">
        <v>0</v>
      </c>
      <c r="L763" s="43">
        <v>0</v>
      </c>
      <c r="M763" s="43">
        <v>2</v>
      </c>
      <c r="N763" s="43">
        <v>2</v>
      </c>
      <c r="O763" s="43">
        <v>1</v>
      </c>
      <c r="P763" s="43">
        <v>9</v>
      </c>
      <c r="Q763" s="43">
        <v>0</v>
      </c>
      <c r="R763" s="43">
        <v>0</v>
      </c>
      <c r="S763" s="43">
        <v>0</v>
      </c>
      <c r="T763" s="43">
        <v>0</v>
      </c>
      <c r="U763" s="43">
        <v>0</v>
      </c>
      <c r="V763" s="43">
        <v>3</v>
      </c>
      <c r="W763" s="43">
        <v>0</v>
      </c>
      <c r="X763" s="43">
        <v>0</v>
      </c>
      <c r="Y763" s="43">
        <v>2</v>
      </c>
      <c r="Z763" s="43">
        <v>0</v>
      </c>
      <c r="AA763" s="43">
        <v>0</v>
      </c>
      <c r="AB763" s="43">
        <v>3</v>
      </c>
      <c r="AC763" s="43">
        <v>2</v>
      </c>
      <c r="AD763" s="43">
        <v>1</v>
      </c>
      <c r="AE763" s="43">
        <v>2</v>
      </c>
      <c r="AF763" s="43">
        <v>0</v>
      </c>
      <c r="AG763" s="43">
        <v>0</v>
      </c>
      <c r="AH763" s="43">
        <v>1</v>
      </c>
      <c r="AI763" s="43">
        <v>0</v>
      </c>
      <c r="AJ763" s="43">
        <v>0</v>
      </c>
      <c r="AK763" s="43">
        <v>0</v>
      </c>
      <c r="AL763" s="43">
        <v>0</v>
      </c>
      <c r="AM763" s="43">
        <v>0</v>
      </c>
      <c r="AN763" s="43">
        <v>0</v>
      </c>
    </row>
    <row r="764" spans="1:40" x14ac:dyDescent="0.2">
      <c r="A764">
        <v>753</v>
      </c>
      <c r="B764" s="97">
        <v>0.52222222222222203</v>
      </c>
      <c r="C764">
        <f t="shared" ca="1" si="33"/>
        <v>0</v>
      </c>
      <c r="D764">
        <f t="shared" si="34"/>
        <v>28</v>
      </c>
      <c r="E764">
        <f>IF(appliances!$D$46="YES",light_sim_data!B764,0)</f>
        <v>0</v>
      </c>
      <c r="F764">
        <f t="shared" si="35"/>
        <v>28</v>
      </c>
      <c r="H764" s="43">
        <v>0</v>
      </c>
      <c r="I764" s="43">
        <v>0</v>
      </c>
      <c r="J764" s="43">
        <v>0</v>
      </c>
      <c r="K764" s="43">
        <v>0</v>
      </c>
      <c r="L764" s="43">
        <v>0</v>
      </c>
      <c r="M764" s="43">
        <v>2</v>
      </c>
      <c r="N764" s="43">
        <v>2</v>
      </c>
      <c r="O764" s="43">
        <v>1</v>
      </c>
      <c r="P764" s="43">
        <v>9</v>
      </c>
      <c r="Q764" s="43">
        <v>0</v>
      </c>
      <c r="R764" s="43">
        <v>0</v>
      </c>
      <c r="S764" s="43">
        <v>0</v>
      </c>
      <c r="T764" s="43">
        <v>0</v>
      </c>
      <c r="U764" s="43">
        <v>0</v>
      </c>
      <c r="V764" s="43">
        <v>3</v>
      </c>
      <c r="W764" s="43">
        <v>0</v>
      </c>
      <c r="X764" s="43">
        <v>0</v>
      </c>
      <c r="Y764" s="43">
        <v>2</v>
      </c>
      <c r="Z764" s="43">
        <v>0</v>
      </c>
      <c r="AA764" s="43">
        <v>0</v>
      </c>
      <c r="AB764" s="43">
        <v>3</v>
      </c>
      <c r="AC764" s="43">
        <v>2</v>
      </c>
      <c r="AD764" s="43">
        <v>1</v>
      </c>
      <c r="AE764" s="43">
        <v>2</v>
      </c>
      <c r="AF764" s="43">
        <v>0</v>
      </c>
      <c r="AG764" s="43">
        <v>0</v>
      </c>
      <c r="AH764" s="43">
        <v>1</v>
      </c>
      <c r="AI764" s="43">
        <v>0</v>
      </c>
      <c r="AJ764" s="43">
        <v>0</v>
      </c>
      <c r="AK764" s="43">
        <v>0</v>
      </c>
      <c r="AL764" s="43">
        <v>0</v>
      </c>
      <c r="AM764" s="43">
        <v>0</v>
      </c>
      <c r="AN764" s="43">
        <v>0</v>
      </c>
    </row>
    <row r="765" spans="1:40" x14ac:dyDescent="0.2">
      <c r="A765">
        <v>754</v>
      </c>
      <c r="B765" s="97">
        <v>0.52291666666666703</v>
      </c>
      <c r="C765">
        <f t="shared" ca="1" si="33"/>
        <v>0</v>
      </c>
      <c r="D765">
        <f t="shared" si="34"/>
        <v>28</v>
      </c>
      <c r="E765">
        <f>IF(appliances!$D$46="YES",light_sim_data!B765,0)</f>
        <v>0</v>
      </c>
      <c r="F765">
        <f t="shared" si="35"/>
        <v>28</v>
      </c>
      <c r="H765" s="43">
        <v>0</v>
      </c>
      <c r="I765" s="43">
        <v>0</v>
      </c>
      <c r="J765" s="43">
        <v>0</v>
      </c>
      <c r="K765" s="43">
        <v>0</v>
      </c>
      <c r="L765" s="43">
        <v>0</v>
      </c>
      <c r="M765" s="43">
        <v>2</v>
      </c>
      <c r="N765" s="43">
        <v>2</v>
      </c>
      <c r="O765" s="43">
        <v>1</v>
      </c>
      <c r="P765" s="43">
        <v>9</v>
      </c>
      <c r="Q765" s="43">
        <v>0</v>
      </c>
      <c r="R765" s="43">
        <v>0</v>
      </c>
      <c r="S765" s="43">
        <v>0</v>
      </c>
      <c r="T765" s="43">
        <v>0</v>
      </c>
      <c r="U765" s="43">
        <v>0</v>
      </c>
      <c r="V765" s="43">
        <v>3</v>
      </c>
      <c r="W765" s="43">
        <v>0</v>
      </c>
      <c r="X765" s="43">
        <v>0</v>
      </c>
      <c r="Y765" s="43">
        <v>2</v>
      </c>
      <c r="Z765" s="43">
        <v>0</v>
      </c>
      <c r="AA765" s="43">
        <v>0</v>
      </c>
      <c r="AB765" s="43">
        <v>3</v>
      </c>
      <c r="AC765" s="43">
        <v>2</v>
      </c>
      <c r="AD765" s="43">
        <v>1</v>
      </c>
      <c r="AE765" s="43">
        <v>2</v>
      </c>
      <c r="AF765" s="43">
        <v>0</v>
      </c>
      <c r="AG765" s="43">
        <v>0</v>
      </c>
      <c r="AH765" s="43">
        <v>1</v>
      </c>
      <c r="AI765" s="43">
        <v>0</v>
      </c>
      <c r="AJ765" s="43">
        <v>0</v>
      </c>
      <c r="AK765" s="43">
        <v>0</v>
      </c>
      <c r="AL765" s="43">
        <v>0</v>
      </c>
      <c r="AM765" s="43">
        <v>0</v>
      </c>
      <c r="AN765" s="43">
        <v>0</v>
      </c>
    </row>
    <row r="766" spans="1:40" x14ac:dyDescent="0.2">
      <c r="A766">
        <v>755</v>
      </c>
      <c r="B766" s="97">
        <v>0.52361111111111103</v>
      </c>
      <c r="C766">
        <f t="shared" ca="1" si="33"/>
        <v>0</v>
      </c>
      <c r="D766">
        <f t="shared" si="34"/>
        <v>28</v>
      </c>
      <c r="E766">
        <f>IF(appliances!$D$46="YES",light_sim_data!B766,0)</f>
        <v>0</v>
      </c>
      <c r="F766">
        <f t="shared" si="35"/>
        <v>28</v>
      </c>
      <c r="H766" s="43">
        <v>0</v>
      </c>
      <c r="I766" s="43">
        <v>0</v>
      </c>
      <c r="J766" s="43">
        <v>0</v>
      </c>
      <c r="K766" s="43">
        <v>0</v>
      </c>
      <c r="L766" s="43">
        <v>0</v>
      </c>
      <c r="M766" s="43">
        <v>2</v>
      </c>
      <c r="N766" s="43">
        <v>2</v>
      </c>
      <c r="O766" s="43">
        <v>1</v>
      </c>
      <c r="P766" s="43">
        <v>9</v>
      </c>
      <c r="Q766" s="43">
        <v>0</v>
      </c>
      <c r="R766" s="43">
        <v>0</v>
      </c>
      <c r="S766" s="43">
        <v>0</v>
      </c>
      <c r="T766" s="43">
        <v>0</v>
      </c>
      <c r="U766" s="43">
        <v>0</v>
      </c>
      <c r="V766" s="43">
        <v>3</v>
      </c>
      <c r="W766" s="43">
        <v>0</v>
      </c>
      <c r="X766" s="43">
        <v>0</v>
      </c>
      <c r="Y766" s="43">
        <v>2</v>
      </c>
      <c r="Z766" s="43">
        <v>0</v>
      </c>
      <c r="AA766" s="43">
        <v>0</v>
      </c>
      <c r="AB766" s="43">
        <v>3</v>
      </c>
      <c r="AC766" s="43">
        <v>2</v>
      </c>
      <c r="AD766" s="43">
        <v>1</v>
      </c>
      <c r="AE766" s="43">
        <v>2</v>
      </c>
      <c r="AF766" s="43">
        <v>0</v>
      </c>
      <c r="AG766" s="43">
        <v>0</v>
      </c>
      <c r="AH766" s="43">
        <v>1</v>
      </c>
      <c r="AI766" s="43">
        <v>0</v>
      </c>
      <c r="AJ766" s="43">
        <v>0</v>
      </c>
      <c r="AK766" s="43">
        <v>0</v>
      </c>
      <c r="AL766" s="43">
        <v>0</v>
      </c>
      <c r="AM766" s="43">
        <v>0</v>
      </c>
      <c r="AN766" s="43">
        <v>0</v>
      </c>
    </row>
    <row r="767" spans="1:40" x14ac:dyDescent="0.2">
      <c r="A767">
        <v>756</v>
      </c>
      <c r="B767" s="97">
        <v>0.52430555555555602</v>
      </c>
      <c r="C767">
        <f t="shared" ca="1" si="33"/>
        <v>0</v>
      </c>
      <c r="D767">
        <f t="shared" si="34"/>
        <v>28</v>
      </c>
      <c r="E767">
        <f>IF(appliances!$D$46="YES",light_sim_data!B767,0)</f>
        <v>0</v>
      </c>
      <c r="F767">
        <f t="shared" si="35"/>
        <v>28</v>
      </c>
      <c r="H767" s="43">
        <v>0</v>
      </c>
      <c r="I767" s="43">
        <v>0</v>
      </c>
      <c r="J767" s="43">
        <v>0</v>
      </c>
      <c r="K767" s="43">
        <v>0</v>
      </c>
      <c r="L767" s="43">
        <v>0</v>
      </c>
      <c r="M767" s="43">
        <v>2</v>
      </c>
      <c r="N767" s="43">
        <v>2</v>
      </c>
      <c r="O767" s="43">
        <v>1</v>
      </c>
      <c r="P767" s="43">
        <v>9</v>
      </c>
      <c r="Q767" s="43">
        <v>0</v>
      </c>
      <c r="R767" s="43">
        <v>0</v>
      </c>
      <c r="S767" s="43">
        <v>0</v>
      </c>
      <c r="T767" s="43">
        <v>0</v>
      </c>
      <c r="U767" s="43">
        <v>0</v>
      </c>
      <c r="V767" s="43">
        <v>3</v>
      </c>
      <c r="W767" s="43">
        <v>0</v>
      </c>
      <c r="X767" s="43">
        <v>0</v>
      </c>
      <c r="Y767" s="43">
        <v>2</v>
      </c>
      <c r="Z767" s="43">
        <v>0</v>
      </c>
      <c r="AA767" s="43">
        <v>0</v>
      </c>
      <c r="AB767" s="43">
        <v>3</v>
      </c>
      <c r="AC767" s="43">
        <v>2</v>
      </c>
      <c r="AD767" s="43">
        <v>1</v>
      </c>
      <c r="AE767" s="43">
        <v>2</v>
      </c>
      <c r="AF767" s="43">
        <v>0</v>
      </c>
      <c r="AG767" s="43">
        <v>0</v>
      </c>
      <c r="AH767" s="43">
        <v>1</v>
      </c>
      <c r="AI767" s="43">
        <v>0</v>
      </c>
      <c r="AJ767" s="43">
        <v>0</v>
      </c>
      <c r="AK767" s="43">
        <v>0</v>
      </c>
      <c r="AL767" s="43">
        <v>0</v>
      </c>
      <c r="AM767" s="43">
        <v>0</v>
      </c>
      <c r="AN767" s="43">
        <v>0</v>
      </c>
    </row>
    <row r="768" spans="1:40" x14ac:dyDescent="0.2">
      <c r="A768">
        <v>757</v>
      </c>
      <c r="B768" s="97">
        <v>0.52500000000000002</v>
      </c>
      <c r="C768">
        <f t="shared" ca="1" si="33"/>
        <v>0</v>
      </c>
      <c r="D768">
        <f t="shared" si="34"/>
        <v>28</v>
      </c>
      <c r="E768">
        <f>IF(appliances!$D$46="YES",light_sim_data!B768,0)</f>
        <v>0</v>
      </c>
      <c r="F768">
        <f t="shared" si="35"/>
        <v>28</v>
      </c>
      <c r="H768" s="43">
        <v>0</v>
      </c>
      <c r="I768" s="43">
        <v>0</v>
      </c>
      <c r="J768" s="43">
        <v>0</v>
      </c>
      <c r="K768" s="43">
        <v>0</v>
      </c>
      <c r="L768" s="43">
        <v>0</v>
      </c>
      <c r="M768" s="43">
        <v>2</v>
      </c>
      <c r="N768" s="43">
        <v>2</v>
      </c>
      <c r="O768" s="43">
        <v>1</v>
      </c>
      <c r="P768" s="43">
        <v>9</v>
      </c>
      <c r="Q768" s="43">
        <v>0</v>
      </c>
      <c r="R768" s="43">
        <v>0</v>
      </c>
      <c r="S768" s="43">
        <v>0</v>
      </c>
      <c r="T768" s="43">
        <v>0</v>
      </c>
      <c r="U768" s="43">
        <v>0</v>
      </c>
      <c r="V768" s="43">
        <v>3</v>
      </c>
      <c r="W768" s="43">
        <v>0</v>
      </c>
      <c r="X768" s="43">
        <v>0</v>
      </c>
      <c r="Y768" s="43">
        <v>2</v>
      </c>
      <c r="Z768" s="43">
        <v>0</v>
      </c>
      <c r="AA768" s="43">
        <v>0</v>
      </c>
      <c r="AB768" s="43">
        <v>3</v>
      </c>
      <c r="AC768" s="43">
        <v>2</v>
      </c>
      <c r="AD768" s="43">
        <v>1</v>
      </c>
      <c r="AE768" s="43">
        <v>2</v>
      </c>
      <c r="AF768" s="43">
        <v>0</v>
      </c>
      <c r="AG768" s="43">
        <v>0</v>
      </c>
      <c r="AH768" s="43">
        <v>1</v>
      </c>
      <c r="AI768" s="43">
        <v>0</v>
      </c>
      <c r="AJ768" s="43">
        <v>0</v>
      </c>
      <c r="AK768" s="43">
        <v>0</v>
      </c>
      <c r="AL768" s="43">
        <v>0</v>
      </c>
      <c r="AM768" s="43">
        <v>0</v>
      </c>
      <c r="AN768" s="43">
        <v>0</v>
      </c>
    </row>
    <row r="769" spans="1:40" x14ac:dyDescent="0.2">
      <c r="A769">
        <v>758</v>
      </c>
      <c r="B769" s="97">
        <v>0.52569444444444402</v>
      </c>
      <c r="C769">
        <f t="shared" ca="1" si="33"/>
        <v>0</v>
      </c>
      <c r="D769">
        <f t="shared" si="34"/>
        <v>28</v>
      </c>
      <c r="E769">
        <f>IF(appliances!$D$46="YES",light_sim_data!B769,0)</f>
        <v>0</v>
      </c>
      <c r="F769">
        <f t="shared" si="35"/>
        <v>28</v>
      </c>
      <c r="H769" s="43">
        <v>0</v>
      </c>
      <c r="I769" s="43">
        <v>0</v>
      </c>
      <c r="J769" s="43">
        <v>0</v>
      </c>
      <c r="K769" s="43">
        <v>0</v>
      </c>
      <c r="L769" s="43">
        <v>0</v>
      </c>
      <c r="M769" s="43">
        <v>2</v>
      </c>
      <c r="N769" s="43">
        <v>2</v>
      </c>
      <c r="O769" s="43">
        <v>1</v>
      </c>
      <c r="P769" s="43">
        <v>9</v>
      </c>
      <c r="Q769" s="43">
        <v>0</v>
      </c>
      <c r="R769" s="43">
        <v>0</v>
      </c>
      <c r="S769" s="43">
        <v>0</v>
      </c>
      <c r="T769" s="43">
        <v>0</v>
      </c>
      <c r="U769" s="43">
        <v>0</v>
      </c>
      <c r="V769" s="43">
        <v>3</v>
      </c>
      <c r="W769" s="43">
        <v>0</v>
      </c>
      <c r="X769" s="43">
        <v>0</v>
      </c>
      <c r="Y769" s="43">
        <v>2</v>
      </c>
      <c r="Z769" s="43">
        <v>0</v>
      </c>
      <c r="AA769" s="43">
        <v>0</v>
      </c>
      <c r="AB769" s="43">
        <v>3</v>
      </c>
      <c r="AC769" s="43">
        <v>2</v>
      </c>
      <c r="AD769" s="43">
        <v>1</v>
      </c>
      <c r="AE769" s="43">
        <v>2</v>
      </c>
      <c r="AF769" s="43">
        <v>0</v>
      </c>
      <c r="AG769" s="43">
        <v>0</v>
      </c>
      <c r="AH769" s="43">
        <v>1</v>
      </c>
      <c r="AI769" s="43">
        <v>0</v>
      </c>
      <c r="AJ769" s="43">
        <v>0</v>
      </c>
      <c r="AK769" s="43">
        <v>0</v>
      </c>
      <c r="AL769" s="43">
        <v>0</v>
      </c>
      <c r="AM769" s="43">
        <v>0</v>
      </c>
      <c r="AN769" s="43">
        <v>0</v>
      </c>
    </row>
    <row r="770" spans="1:40" x14ac:dyDescent="0.2">
      <c r="A770">
        <v>759</v>
      </c>
      <c r="B770" s="97">
        <v>0.52638888888888902</v>
      </c>
      <c r="C770">
        <f t="shared" ca="1" si="33"/>
        <v>0</v>
      </c>
      <c r="D770">
        <f t="shared" si="34"/>
        <v>28</v>
      </c>
      <c r="E770">
        <f>IF(appliances!$D$46="YES",light_sim_data!B770,0)</f>
        <v>0</v>
      </c>
      <c r="F770">
        <f t="shared" si="35"/>
        <v>28</v>
      </c>
      <c r="H770" s="43">
        <v>0</v>
      </c>
      <c r="I770" s="43">
        <v>0</v>
      </c>
      <c r="J770" s="43">
        <v>0</v>
      </c>
      <c r="K770" s="43">
        <v>0</v>
      </c>
      <c r="L770" s="43">
        <v>0</v>
      </c>
      <c r="M770" s="43">
        <v>2</v>
      </c>
      <c r="N770" s="43">
        <v>2</v>
      </c>
      <c r="O770" s="43">
        <v>1</v>
      </c>
      <c r="P770" s="43">
        <v>9</v>
      </c>
      <c r="Q770" s="43">
        <v>0</v>
      </c>
      <c r="R770" s="43">
        <v>0</v>
      </c>
      <c r="S770" s="43">
        <v>0</v>
      </c>
      <c r="T770" s="43">
        <v>0</v>
      </c>
      <c r="U770" s="43">
        <v>0</v>
      </c>
      <c r="V770" s="43">
        <v>3</v>
      </c>
      <c r="W770" s="43">
        <v>0</v>
      </c>
      <c r="X770" s="43">
        <v>0</v>
      </c>
      <c r="Y770" s="43">
        <v>2</v>
      </c>
      <c r="Z770" s="43">
        <v>0</v>
      </c>
      <c r="AA770" s="43">
        <v>0</v>
      </c>
      <c r="AB770" s="43">
        <v>3</v>
      </c>
      <c r="AC770" s="43">
        <v>2</v>
      </c>
      <c r="AD770" s="43">
        <v>1</v>
      </c>
      <c r="AE770" s="43">
        <v>2</v>
      </c>
      <c r="AF770" s="43">
        <v>0</v>
      </c>
      <c r="AG770" s="43">
        <v>0</v>
      </c>
      <c r="AH770" s="43">
        <v>1</v>
      </c>
      <c r="AI770" s="43">
        <v>0</v>
      </c>
      <c r="AJ770" s="43">
        <v>0</v>
      </c>
      <c r="AK770" s="43">
        <v>0</v>
      </c>
      <c r="AL770" s="43">
        <v>0</v>
      </c>
      <c r="AM770" s="43">
        <v>0</v>
      </c>
      <c r="AN770" s="43">
        <v>0</v>
      </c>
    </row>
    <row r="771" spans="1:40" x14ac:dyDescent="0.2">
      <c r="A771">
        <v>760</v>
      </c>
      <c r="B771" s="97">
        <v>0.52708333333333302</v>
      </c>
      <c r="C771">
        <f t="shared" ca="1" si="33"/>
        <v>0</v>
      </c>
      <c r="D771">
        <f t="shared" si="34"/>
        <v>28</v>
      </c>
      <c r="E771">
        <f>IF(appliances!$D$46="YES",light_sim_data!B771,0)</f>
        <v>0</v>
      </c>
      <c r="F771">
        <f t="shared" si="35"/>
        <v>28</v>
      </c>
      <c r="H771" s="43">
        <v>0</v>
      </c>
      <c r="I771" s="43">
        <v>0</v>
      </c>
      <c r="J771" s="43">
        <v>0</v>
      </c>
      <c r="K771" s="43">
        <v>0</v>
      </c>
      <c r="L771" s="43">
        <v>0</v>
      </c>
      <c r="M771" s="43">
        <v>2</v>
      </c>
      <c r="N771" s="43">
        <v>2</v>
      </c>
      <c r="O771" s="43">
        <v>1</v>
      </c>
      <c r="P771" s="43">
        <v>9</v>
      </c>
      <c r="Q771" s="43">
        <v>0</v>
      </c>
      <c r="R771" s="43">
        <v>0</v>
      </c>
      <c r="S771" s="43">
        <v>0</v>
      </c>
      <c r="T771" s="43">
        <v>0</v>
      </c>
      <c r="U771" s="43">
        <v>0</v>
      </c>
      <c r="V771" s="43">
        <v>3</v>
      </c>
      <c r="W771" s="43">
        <v>0</v>
      </c>
      <c r="X771" s="43">
        <v>0</v>
      </c>
      <c r="Y771" s="43">
        <v>2</v>
      </c>
      <c r="Z771" s="43">
        <v>0</v>
      </c>
      <c r="AA771" s="43">
        <v>0</v>
      </c>
      <c r="AB771" s="43">
        <v>3</v>
      </c>
      <c r="AC771" s="43">
        <v>2</v>
      </c>
      <c r="AD771" s="43">
        <v>1</v>
      </c>
      <c r="AE771" s="43">
        <v>2</v>
      </c>
      <c r="AF771" s="43">
        <v>0</v>
      </c>
      <c r="AG771" s="43">
        <v>0</v>
      </c>
      <c r="AH771" s="43">
        <v>1</v>
      </c>
      <c r="AI771" s="43">
        <v>0</v>
      </c>
      <c r="AJ771" s="43">
        <v>0</v>
      </c>
      <c r="AK771" s="43">
        <v>0</v>
      </c>
      <c r="AL771" s="43">
        <v>0</v>
      </c>
      <c r="AM771" s="43">
        <v>0</v>
      </c>
      <c r="AN771" s="43">
        <v>0</v>
      </c>
    </row>
    <row r="772" spans="1:40" x14ac:dyDescent="0.2">
      <c r="A772">
        <v>761</v>
      </c>
      <c r="B772" s="97">
        <v>0.52777777777777801</v>
      </c>
      <c r="C772">
        <f t="shared" ca="1" si="33"/>
        <v>0</v>
      </c>
      <c r="D772">
        <f t="shared" si="34"/>
        <v>28</v>
      </c>
      <c r="E772">
        <f>IF(appliances!$D$46="YES",light_sim_data!B772,0)</f>
        <v>0</v>
      </c>
      <c r="F772">
        <f t="shared" si="35"/>
        <v>28</v>
      </c>
      <c r="H772" s="43">
        <v>0</v>
      </c>
      <c r="I772" s="43">
        <v>0</v>
      </c>
      <c r="J772" s="43">
        <v>0</v>
      </c>
      <c r="K772" s="43">
        <v>0</v>
      </c>
      <c r="L772" s="43">
        <v>0</v>
      </c>
      <c r="M772" s="43">
        <v>2</v>
      </c>
      <c r="N772" s="43">
        <v>2</v>
      </c>
      <c r="O772" s="43">
        <v>1</v>
      </c>
      <c r="P772" s="43">
        <v>9</v>
      </c>
      <c r="Q772" s="43">
        <v>0</v>
      </c>
      <c r="R772" s="43">
        <v>0</v>
      </c>
      <c r="S772" s="43">
        <v>0</v>
      </c>
      <c r="T772" s="43">
        <v>0</v>
      </c>
      <c r="U772" s="43">
        <v>0</v>
      </c>
      <c r="V772" s="43">
        <v>3</v>
      </c>
      <c r="W772" s="43">
        <v>0</v>
      </c>
      <c r="X772" s="43">
        <v>0</v>
      </c>
      <c r="Y772" s="43">
        <v>2</v>
      </c>
      <c r="Z772" s="43">
        <v>0</v>
      </c>
      <c r="AA772" s="43">
        <v>0</v>
      </c>
      <c r="AB772" s="43">
        <v>3</v>
      </c>
      <c r="AC772" s="43">
        <v>2</v>
      </c>
      <c r="AD772" s="43">
        <v>1</v>
      </c>
      <c r="AE772" s="43">
        <v>2</v>
      </c>
      <c r="AF772" s="43">
        <v>0</v>
      </c>
      <c r="AG772" s="43">
        <v>0</v>
      </c>
      <c r="AH772" s="43">
        <v>1</v>
      </c>
      <c r="AI772" s="43">
        <v>0</v>
      </c>
      <c r="AJ772" s="43">
        <v>0</v>
      </c>
      <c r="AK772" s="43">
        <v>0</v>
      </c>
      <c r="AL772" s="43">
        <v>0</v>
      </c>
      <c r="AM772" s="43">
        <v>0</v>
      </c>
      <c r="AN772" s="43">
        <v>0</v>
      </c>
    </row>
    <row r="773" spans="1:40" x14ac:dyDescent="0.2">
      <c r="A773">
        <v>762</v>
      </c>
      <c r="B773" s="97">
        <v>0.52847222222222201</v>
      </c>
      <c r="C773">
        <f t="shared" ca="1" si="33"/>
        <v>0</v>
      </c>
      <c r="D773">
        <f t="shared" si="34"/>
        <v>28</v>
      </c>
      <c r="E773">
        <f>IF(appliances!$D$46="YES",light_sim_data!B773,0)</f>
        <v>0</v>
      </c>
      <c r="F773">
        <f t="shared" si="35"/>
        <v>28</v>
      </c>
      <c r="H773" s="43">
        <v>0</v>
      </c>
      <c r="I773" s="43">
        <v>0</v>
      </c>
      <c r="J773" s="43">
        <v>0</v>
      </c>
      <c r="K773" s="43">
        <v>0</v>
      </c>
      <c r="L773" s="43">
        <v>0</v>
      </c>
      <c r="M773" s="43">
        <v>2</v>
      </c>
      <c r="N773" s="43">
        <v>2</v>
      </c>
      <c r="O773" s="43">
        <v>1</v>
      </c>
      <c r="P773" s="43">
        <v>9</v>
      </c>
      <c r="Q773" s="43">
        <v>0</v>
      </c>
      <c r="R773" s="43">
        <v>0</v>
      </c>
      <c r="S773" s="43">
        <v>0</v>
      </c>
      <c r="T773" s="43">
        <v>0</v>
      </c>
      <c r="U773" s="43">
        <v>0</v>
      </c>
      <c r="V773" s="43">
        <v>3</v>
      </c>
      <c r="W773" s="43">
        <v>0</v>
      </c>
      <c r="X773" s="43">
        <v>0</v>
      </c>
      <c r="Y773" s="43">
        <v>2</v>
      </c>
      <c r="Z773" s="43">
        <v>0</v>
      </c>
      <c r="AA773" s="43">
        <v>0</v>
      </c>
      <c r="AB773" s="43">
        <v>3</v>
      </c>
      <c r="AC773" s="43">
        <v>2</v>
      </c>
      <c r="AD773" s="43">
        <v>1</v>
      </c>
      <c r="AE773" s="43">
        <v>2</v>
      </c>
      <c r="AF773" s="43">
        <v>0</v>
      </c>
      <c r="AG773" s="43">
        <v>0</v>
      </c>
      <c r="AH773" s="43">
        <v>1</v>
      </c>
      <c r="AI773" s="43">
        <v>0</v>
      </c>
      <c r="AJ773" s="43">
        <v>0</v>
      </c>
      <c r="AK773" s="43">
        <v>0</v>
      </c>
      <c r="AL773" s="43">
        <v>0</v>
      </c>
      <c r="AM773" s="43">
        <v>0</v>
      </c>
      <c r="AN773" s="43">
        <v>0</v>
      </c>
    </row>
    <row r="774" spans="1:40" x14ac:dyDescent="0.2">
      <c r="A774">
        <v>763</v>
      </c>
      <c r="B774" s="97">
        <v>0.52916666666666701</v>
      </c>
      <c r="C774">
        <f t="shared" ca="1" si="33"/>
        <v>0</v>
      </c>
      <c r="D774">
        <f t="shared" si="34"/>
        <v>187</v>
      </c>
      <c r="E774">
        <f>IF(appliances!$D$46="YES",light_sim_data!B774,0)</f>
        <v>0</v>
      </c>
      <c r="F774">
        <f t="shared" si="35"/>
        <v>187</v>
      </c>
      <c r="H774" s="43">
        <v>159</v>
      </c>
      <c r="I774" s="43">
        <v>0</v>
      </c>
      <c r="J774" s="43">
        <v>0</v>
      </c>
      <c r="K774" s="43">
        <v>0</v>
      </c>
      <c r="L774" s="43">
        <v>0</v>
      </c>
      <c r="M774" s="43">
        <v>2</v>
      </c>
      <c r="N774" s="43">
        <v>2</v>
      </c>
      <c r="O774" s="43">
        <v>1</v>
      </c>
      <c r="P774" s="43">
        <v>9</v>
      </c>
      <c r="Q774" s="43">
        <v>0</v>
      </c>
      <c r="R774" s="43">
        <v>0</v>
      </c>
      <c r="S774" s="43">
        <v>0</v>
      </c>
      <c r="T774" s="43">
        <v>0</v>
      </c>
      <c r="U774" s="43">
        <v>0</v>
      </c>
      <c r="V774" s="43">
        <v>3</v>
      </c>
      <c r="W774" s="43">
        <v>0</v>
      </c>
      <c r="X774" s="43">
        <v>0</v>
      </c>
      <c r="Y774" s="43">
        <v>2</v>
      </c>
      <c r="Z774" s="43">
        <v>0</v>
      </c>
      <c r="AA774" s="43">
        <v>0</v>
      </c>
      <c r="AB774" s="43">
        <v>3</v>
      </c>
      <c r="AC774" s="43">
        <v>2</v>
      </c>
      <c r="AD774" s="43">
        <v>1</v>
      </c>
      <c r="AE774" s="43">
        <v>2</v>
      </c>
      <c r="AF774" s="43">
        <v>0</v>
      </c>
      <c r="AG774" s="43">
        <v>0</v>
      </c>
      <c r="AH774" s="43">
        <v>1</v>
      </c>
      <c r="AI774" s="43">
        <v>0</v>
      </c>
      <c r="AJ774" s="43">
        <v>0</v>
      </c>
      <c r="AK774" s="43">
        <v>0</v>
      </c>
      <c r="AL774" s="43">
        <v>0</v>
      </c>
      <c r="AM774" s="43">
        <v>0</v>
      </c>
      <c r="AN774" s="43">
        <v>0</v>
      </c>
    </row>
    <row r="775" spans="1:40" x14ac:dyDescent="0.2">
      <c r="A775">
        <v>764</v>
      </c>
      <c r="B775" s="97">
        <v>0.52986111111111101</v>
      </c>
      <c r="C775">
        <f t="shared" ca="1" si="33"/>
        <v>0</v>
      </c>
      <c r="D775">
        <f t="shared" si="34"/>
        <v>187</v>
      </c>
      <c r="E775">
        <f>IF(appliances!$D$46="YES",light_sim_data!B775,0)</f>
        <v>0</v>
      </c>
      <c r="F775">
        <f t="shared" si="35"/>
        <v>187</v>
      </c>
      <c r="H775" s="43">
        <v>159</v>
      </c>
      <c r="I775" s="43">
        <v>0</v>
      </c>
      <c r="J775" s="43">
        <v>0</v>
      </c>
      <c r="K775" s="43">
        <v>0</v>
      </c>
      <c r="L775" s="43">
        <v>0</v>
      </c>
      <c r="M775" s="43">
        <v>2</v>
      </c>
      <c r="N775" s="43">
        <v>2</v>
      </c>
      <c r="O775" s="43">
        <v>1</v>
      </c>
      <c r="P775" s="43">
        <v>9</v>
      </c>
      <c r="Q775" s="43">
        <v>0</v>
      </c>
      <c r="R775" s="43">
        <v>0</v>
      </c>
      <c r="S775" s="43">
        <v>0</v>
      </c>
      <c r="T775" s="43">
        <v>0</v>
      </c>
      <c r="U775" s="43">
        <v>0</v>
      </c>
      <c r="V775" s="43">
        <v>3</v>
      </c>
      <c r="W775" s="43">
        <v>0</v>
      </c>
      <c r="X775" s="43">
        <v>0</v>
      </c>
      <c r="Y775" s="43">
        <v>2</v>
      </c>
      <c r="Z775" s="43">
        <v>0</v>
      </c>
      <c r="AA775" s="43">
        <v>0</v>
      </c>
      <c r="AB775" s="43">
        <v>3</v>
      </c>
      <c r="AC775" s="43">
        <v>2</v>
      </c>
      <c r="AD775" s="43">
        <v>1</v>
      </c>
      <c r="AE775" s="43">
        <v>2</v>
      </c>
      <c r="AF775" s="43">
        <v>0</v>
      </c>
      <c r="AG775" s="43">
        <v>0</v>
      </c>
      <c r="AH775" s="43">
        <v>1</v>
      </c>
      <c r="AI775" s="43">
        <v>0</v>
      </c>
      <c r="AJ775" s="43">
        <v>0</v>
      </c>
      <c r="AK775" s="43">
        <v>0</v>
      </c>
      <c r="AL775" s="43">
        <v>0</v>
      </c>
      <c r="AM775" s="43">
        <v>0</v>
      </c>
      <c r="AN775" s="43">
        <v>0</v>
      </c>
    </row>
    <row r="776" spans="1:40" x14ac:dyDescent="0.2">
      <c r="A776">
        <v>765</v>
      </c>
      <c r="B776" s="97">
        <v>0.530555555555556</v>
      </c>
      <c r="C776">
        <f t="shared" ca="1" si="33"/>
        <v>0</v>
      </c>
      <c r="D776">
        <f t="shared" si="34"/>
        <v>187</v>
      </c>
      <c r="E776">
        <f>IF(appliances!$D$46="YES",light_sim_data!B776,0)</f>
        <v>0</v>
      </c>
      <c r="F776">
        <f t="shared" si="35"/>
        <v>187</v>
      </c>
      <c r="H776" s="43">
        <v>159</v>
      </c>
      <c r="I776" s="43">
        <v>0</v>
      </c>
      <c r="J776" s="43">
        <v>0</v>
      </c>
      <c r="K776" s="43">
        <v>0</v>
      </c>
      <c r="L776" s="43">
        <v>0</v>
      </c>
      <c r="M776" s="43">
        <v>2</v>
      </c>
      <c r="N776" s="43">
        <v>2</v>
      </c>
      <c r="O776" s="43">
        <v>1</v>
      </c>
      <c r="P776" s="43">
        <v>9</v>
      </c>
      <c r="Q776" s="43">
        <v>0</v>
      </c>
      <c r="R776" s="43">
        <v>0</v>
      </c>
      <c r="S776" s="43">
        <v>0</v>
      </c>
      <c r="T776" s="43">
        <v>0</v>
      </c>
      <c r="U776" s="43">
        <v>0</v>
      </c>
      <c r="V776" s="43">
        <v>3</v>
      </c>
      <c r="W776" s="43">
        <v>0</v>
      </c>
      <c r="X776" s="43">
        <v>0</v>
      </c>
      <c r="Y776" s="43">
        <v>2</v>
      </c>
      <c r="Z776" s="43">
        <v>0</v>
      </c>
      <c r="AA776" s="43">
        <v>0</v>
      </c>
      <c r="AB776" s="43">
        <v>3</v>
      </c>
      <c r="AC776" s="43">
        <v>2</v>
      </c>
      <c r="AD776" s="43">
        <v>1</v>
      </c>
      <c r="AE776" s="43">
        <v>2</v>
      </c>
      <c r="AF776" s="43">
        <v>0</v>
      </c>
      <c r="AG776" s="43">
        <v>0</v>
      </c>
      <c r="AH776" s="43">
        <v>1</v>
      </c>
      <c r="AI776" s="43">
        <v>0</v>
      </c>
      <c r="AJ776" s="43">
        <v>0</v>
      </c>
      <c r="AK776" s="43">
        <v>0</v>
      </c>
      <c r="AL776" s="43">
        <v>0</v>
      </c>
      <c r="AM776" s="43">
        <v>0</v>
      </c>
      <c r="AN776" s="43">
        <v>0</v>
      </c>
    </row>
    <row r="777" spans="1:40" x14ac:dyDescent="0.2">
      <c r="A777">
        <v>766</v>
      </c>
      <c r="B777" s="97">
        <v>0.53125</v>
      </c>
      <c r="C777">
        <f t="shared" ca="1" si="33"/>
        <v>0</v>
      </c>
      <c r="D777">
        <f t="shared" si="34"/>
        <v>187</v>
      </c>
      <c r="E777">
        <f>IF(appliances!$D$46="YES",light_sim_data!B777,0)</f>
        <v>0</v>
      </c>
      <c r="F777">
        <f t="shared" si="35"/>
        <v>187</v>
      </c>
      <c r="H777" s="43">
        <v>159</v>
      </c>
      <c r="I777" s="43">
        <v>0</v>
      </c>
      <c r="J777" s="43">
        <v>0</v>
      </c>
      <c r="K777" s="43">
        <v>0</v>
      </c>
      <c r="L777" s="43">
        <v>0</v>
      </c>
      <c r="M777" s="43">
        <v>2</v>
      </c>
      <c r="N777" s="43">
        <v>2</v>
      </c>
      <c r="O777" s="43">
        <v>1</v>
      </c>
      <c r="P777" s="43">
        <v>9</v>
      </c>
      <c r="Q777" s="43">
        <v>0</v>
      </c>
      <c r="R777" s="43">
        <v>0</v>
      </c>
      <c r="S777" s="43">
        <v>0</v>
      </c>
      <c r="T777" s="43">
        <v>0</v>
      </c>
      <c r="U777" s="43">
        <v>0</v>
      </c>
      <c r="V777" s="43">
        <v>3</v>
      </c>
      <c r="W777" s="43">
        <v>0</v>
      </c>
      <c r="X777" s="43">
        <v>0</v>
      </c>
      <c r="Y777" s="43">
        <v>2</v>
      </c>
      <c r="Z777" s="43">
        <v>0</v>
      </c>
      <c r="AA777" s="43">
        <v>0</v>
      </c>
      <c r="AB777" s="43">
        <v>3</v>
      </c>
      <c r="AC777" s="43">
        <v>2</v>
      </c>
      <c r="AD777" s="43">
        <v>1</v>
      </c>
      <c r="AE777" s="43">
        <v>2</v>
      </c>
      <c r="AF777" s="43">
        <v>0</v>
      </c>
      <c r="AG777" s="43">
        <v>0</v>
      </c>
      <c r="AH777" s="43">
        <v>1</v>
      </c>
      <c r="AI777" s="43">
        <v>0</v>
      </c>
      <c r="AJ777" s="43">
        <v>0</v>
      </c>
      <c r="AK777" s="43">
        <v>0</v>
      </c>
      <c r="AL777" s="43">
        <v>0</v>
      </c>
      <c r="AM777" s="43">
        <v>0</v>
      </c>
      <c r="AN777" s="43">
        <v>0</v>
      </c>
    </row>
    <row r="778" spans="1:40" x14ac:dyDescent="0.2">
      <c r="A778">
        <v>767</v>
      </c>
      <c r="B778" s="97">
        <v>0.531944444444444</v>
      </c>
      <c r="C778">
        <f t="shared" ca="1" si="33"/>
        <v>0</v>
      </c>
      <c r="D778">
        <f t="shared" si="34"/>
        <v>187</v>
      </c>
      <c r="E778">
        <f>IF(appliances!$D$46="YES",light_sim_data!B778,0)</f>
        <v>0</v>
      </c>
      <c r="F778">
        <f t="shared" si="35"/>
        <v>187</v>
      </c>
      <c r="H778" s="43">
        <v>159</v>
      </c>
      <c r="I778" s="43">
        <v>0</v>
      </c>
      <c r="J778" s="43">
        <v>0</v>
      </c>
      <c r="K778" s="43">
        <v>0</v>
      </c>
      <c r="L778" s="43">
        <v>0</v>
      </c>
      <c r="M778" s="43">
        <v>2</v>
      </c>
      <c r="N778" s="43">
        <v>2</v>
      </c>
      <c r="O778" s="43">
        <v>1</v>
      </c>
      <c r="P778" s="43">
        <v>9</v>
      </c>
      <c r="Q778" s="43">
        <v>0</v>
      </c>
      <c r="R778" s="43">
        <v>0</v>
      </c>
      <c r="S778" s="43">
        <v>0</v>
      </c>
      <c r="T778" s="43">
        <v>0</v>
      </c>
      <c r="U778" s="43">
        <v>0</v>
      </c>
      <c r="V778" s="43">
        <v>3</v>
      </c>
      <c r="W778" s="43">
        <v>0</v>
      </c>
      <c r="X778" s="43">
        <v>0</v>
      </c>
      <c r="Y778" s="43">
        <v>2</v>
      </c>
      <c r="Z778" s="43">
        <v>0</v>
      </c>
      <c r="AA778" s="43">
        <v>0</v>
      </c>
      <c r="AB778" s="43">
        <v>3</v>
      </c>
      <c r="AC778" s="43">
        <v>2</v>
      </c>
      <c r="AD778" s="43">
        <v>1</v>
      </c>
      <c r="AE778" s="43">
        <v>2</v>
      </c>
      <c r="AF778" s="43">
        <v>0</v>
      </c>
      <c r="AG778" s="43">
        <v>0</v>
      </c>
      <c r="AH778" s="43">
        <v>1</v>
      </c>
      <c r="AI778" s="43">
        <v>0</v>
      </c>
      <c r="AJ778" s="43">
        <v>0</v>
      </c>
      <c r="AK778" s="43">
        <v>0</v>
      </c>
      <c r="AL778" s="43">
        <v>0</v>
      </c>
      <c r="AM778" s="43">
        <v>0</v>
      </c>
      <c r="AN778" s="43">
        <v>0</v>
      </c>
    </row>
    <row r="779" spans="1:40" x14ac:dyDescent="0.2">
      <c r="A779">
        <v>768</v>
      </c>
      <c r="B779" s="97">
        <v>0.53263888888888899</v>
      </c>
      <c r="C779">
        <f t="shared" ca="1" si="33"/>
        <v>0</v>
      </c>
      <c r="D779">
        <f t="shared" si="34"/>
        <v>187</v>
      </c>
      <c r="E779">
        <f>IF(appliances!$D$46="YES",light_sim_data!B779,0)</f>
        <v>0</v>
      </c>
      <c r="F779">
        <f t="shared" si="35"/>
        <v>187</v>
      </c>
      <c r="H779" s="43">
        <v>159</v>
      </c>
      <c r="I779" s="43">
        <v>0</v>
      </c>
      <c r="J779" s="43">
        <v>0</v>
      </c>
      <c r="K779" s="43">
        <v>0</v>
      </c>
      <c r="L779" s="43">
        <v>0</v>
      </c>
      <c r="M779" s="43">
        <v>2</v>
      </c>
      <c r="N779" s="43">
        <v>2</v>
      </c>
      <c r="O779" s="43">
        <v>1</v>
      </c>
      <c r="P779" s="43">
        <v>9</v>
      </c>
      <c r="Q779" s="43">
        <v>0</v>
      </c>
      <c r="R779" s="43">
        <v>0</v>
      </c>
      <c r="S779" s="43">
        <v>0</v>
      </c>
      <c r="T779" s="43">
        <v>0</v>
      </c>
      <c r="U779" s="43">
        <v>0</v>
      </c>
      <c r="V779" s="43">
        <v>3</v>
      </c>
      <c r="W779" s="43">
        <v>0</v>
      </c>
      <c r="X779" s="43">
        <v>0</v>
      </c>
      <c r="Y779" s="43">
        <v>2</v>
      </c>
      <c r="Z779" s="43">
        <v>0</v>
      </c>
      <c r="AA779" s="43">
        <v>0</v>
      </c>
      <c r="AB779" s="43">
        <v>3</v>
      </c>
      <c r="AC779" s="43">
        <v>2</v>
      </c>
      <c r="AD779" s="43">
        <v>1</v>
      </c>
      <c r="AE779" s="43">
        <v>2</v>
      </c>
      <c r="AF779" s="43">
        <v>0</v>
      </c>
      <c r="AG779" s="43">
        <v>0</v>
      </c>
      <c r="AH779" s="43">
        <v>1</v>
      </c>
      <c r="AI779" s="43">
        <v>0</v>
      </c>
      <c r="AJ779" s="43">
        <v>0</v>
      </c>
      <c r="AK779" s="43">
        <v>0</v>
      </c>
      <c r="AL779" s="43">
        <v>0</v>
      </c>
      <c r="AM779" s="43">
        <v>0</v>
      </c>
      <c r="AN779" s="43">
        <v>0</v>
      </c>
    </row>
    <row r="780" spans="1:40" x14ac:dyDescent="0.2">
      <c r="A780">
        <v>769</v>
      </c>
      <c r="B780" s="97">
        <v>0.53333333333333299</v>
      </c>
      <c r="C780">
        <f t="shared" ca="1" si="33"/>
        <v>0</v>
      </c>
      <c r="D780">
        <f t="shared" si="34"/>
        <v>187</v>
      </c>
      <c r="E780">
        <f>IF(appliances!$D$46="YES",light_sim_data!B780,0)</f>
        <v>0</v>
      </c>
      <c r="F780">
        <f t="shared" si="35"/>
        <v>187</v>
      </c>
      <c r="H780" s="43">
        <v>159</v>
      </c>
      <c r="I780" s="43">
        <v>0</v>
      </c>
      <c r="J780" s="43">
        <v>0</v>
      </c>
      <c r="K780" s="43">
        <v>0</v>
      </c>
      <c r="L780" s="43">
        <v>0</v>
      </c>
      <c r="M780" s="43">
        <v>2</v>
      </c>
      <c r="N780" s="43">
        <v>2</v>
      </c>
      <c r="O780" s="43">
        <v>1</v>
      </c>
      <c r="P780" s="43">
        <v>9</v>
      </c>
      <c r="Q780" s="43">
        <v>0</v>
      </c>
      <c r="R780" s="43">
        <v>0</v>
      </c>
      <c r="S780" s="43">
        <v>0</v>
      </c>
      <c r="T780" s="43">
        <v>0</v>
      </c>
      <c r="U780" s="43">
        <v>0</v>
      </c>
      <c r="V780" s="43">
        <v>3</v>
      </c>
      <c r="W780" s="43">
        <v>0</v>
      </c>
      <c r="X780" s="43">
        <v>0</v>
      </c>
      <c r="Y780" s="43">
        <v>2</v>
      </c>
      <c r="Z780" s="43">
        <v>0</v>
      </c>
      <c r="AA780" s="43">
        <v>0</v>
      </c>
      <c r="AB780" s="43">
        <v>3</v>
      </c>
      <c r="AC780" s="43">
        <v>2</v>
      </c>
      <c r="AD780" s="43">
        <v>1</v>
      </c>
      <c r="AE780" s="43">
        <v>2</v>
      </c>
      <c r="AF780" s="43">
        <v>0</v>
      </c>
      <c r="AG780" s="43">
        <v>0</v>
      </c>
      <c r="AH780" s="43">
        <v>1</v>
      </c>
      <c r="AI780" s="43">
        <v>0</v>
      </c>
      <c r="AJ780" s="43">
        <v>0</v>
      </c>
      <c r="AK780" s="43">
        <v>0</v>
      </c>
      <c r="AL780" s="43">
        <v>0</v>
      </c>
      <c r="AM780" s="43">
        <v>0</v>
      </c>
      <c r="AN780" s="43">
        <v>0</v>
      </c>
    </row>
    <row r="781" spans="1:40" x14ac:dyDescent="0.2">
      <c r="A781">
        <v>770</v>
      </c>
      <c r="B781" s="97">
        <v>0.53402777777777799</v>
      </c>
      <c r="C781">
        <f t="shared" ref="C781:C844" ca="1" si="36">INDIRECT("occ_sim_data!C"&amp;(ROUNDDOWN((A781-1)/10,0)+11))</f>
        <v>0</v>
      </c>
      <c r="D781">
        <f t="shared" ref="D781:D844" si="37">E781+F781</f>
        <v>187</v>
      </c>
      <c r="E781">
        <f>IF(appliances!$D$46="YES",light_sim_data!B781,0)</f>
        <v>0</v>
      </c>
      <c r="F781">
        <f t="shared" ref="F781:F844" si="38">SUM(H781:AN781)</f>
        <v>187</v>
      </c>
      <c r="H781" s="43">
        <v>159</v>
      </c>
      <c r="I781" s="43">
        <v>0</v>
      </c>
      <c r="J781" s="43">
        <v>0</v>
      </c>
      <c r="K781" s="43">
        <v>0</v>
      </c>
      <c r="L781" s="43">
        <v>0</v>
      </c>
      <c r="M781" s="43">
        <v>2</v>
      </c>
      <c r="N781" s="43">
        <v>2</v>
      </c>
      <c r="O781" s="43">
        <v>1</v>
      </c>
      <c r="P781" s="43">
        <v>9</v>
      </c>
      <c r="Q781" s="43">
        <v>0</v>
      </c>
      <c r="R781" s="43">
        <v>0</v>
      </c>
      <c r="S781" s="43">
        <v>0</v>
      </c>
      <c r="T781" s="43">
        <v>0</v>
      </c>
      <c r="U781" s="43">
        <v>0</v>
      </c>
      <c r="V781" s="43">
        <v>3</v>
      </c>
      <c r="W781" s="43">
        <v>0</v>
      </c>
      <c r="X781" s="43">
        <v>0</v>
      </c>
      <c r="Y781" s="43">
        <v>2</v>
      </c>
      <c r="Z781" s="43">
        <v>0</v>
      </c>
      <c r="AA781" s="43">
        <v>0</v>
      </c>
      <c r="AB781" s="43">
        <v>3</v>
      </c>
      <c r="AC781" s="43">
        <v>2</v>
      </c>
      <c r="AD781" s="43">
        <v>1</v>
      </c>
      <c r="AE781" s="43">
        <v>2</v>
      </c>
      <c r="AF781" s="43">
        <v>0</v>
      </c>
      <c r="AG781" s="43">
        <v>0</v>
      </c>
      <c r="AH781" s="43">
        <v>1</v>
      </c>
      <c r="AI781" s="43">
        <v>0</v>
      </c>
      <c r="AJ781" s="43">
        <v>0</v>
      </c>
      <c r="AK781" s="43">
        <v>0</v>
      </c>
      <c r="AL781" s="43">
        <v>0</v>
      </c>
      <c r="AM781" s="43">
        <v>0</v>
      </c>
      <c r="AN781" s="43">
        <v>0</v>
      </c>
    </row>
    <row r="782" spans="1:40" x14ac:dyDescent="0.2">
      <c r="A782">
        <v>771</v>
      </c>
      <c r="B782" s="97">
        <v>0.53472222222222199</v>
      </c>
      <c r="C782">
        <f t="shared" ca="1" si="36"/>
        <v>0</v>
      </c>
      <c r="D782">
        <f t="shared" si="37"/>
        <v>187</v>
      </c>
      <c r="E782">
        <f>IF(appliances!$D$46="YES",light_sim_data!B782,0)</f>
        <v>0</v>
      </c>
      <c r="F782">
        <f t="shared" si="38"/>
        <v>187</v>
      </c>
      <c r="H782" s="43">
        <v>159</v>
      </c>
      <c r="I782" s="43">
        <v>0</v>
      </c>
      <c r="J782" s="43">
        <v>0</v>
      </c>
      <c r="K782" s="43">
        <v>0</v>
      </c>
      <c r="L782" s="43">
        <v>0</v>
      </c>
      <c r="M782" s="43">
        <v>2</v>
      </c>
      <c r="N782" s="43">
        <v>2</v>
      </c>
      <c r="O782" s="43">
        <v>1</v>
      </c>
      <c r="P782" s="43">
        <v>9</v>
      </c>
      <c r="Q782" s="43">
        <v>0</v>
      </c>
      <c r="R782" s="43">
        <v>0</v>
      </c>
      <c r="S782" s="43">
        <v>0</v>
      </c>
      <c r="T782" s="43">
        <v>0</v>
      </c>
      <c r="U782" s="43">
        <v>0</v>
      </c>
      <c r="V782" s="43">
        <v>3</v>
      </c>
      <c r="W782" s="43">
        <v>0</v>
      </c>
      <c r="X782" s="43">
        <v>0</v>
      </c>
      <c r="Y782" s="43">
        <v>2</v>
      </c>
      <c r="Z782" s="43">
        <v>0</v>
      </c>
      <c r="AA782" s="43">
        <v>0</v>
      </c>
      <c r="AB782" s="43">
        <v>3</v>
      </c>
      <c r="AC782" s="43">
        <v>2</v>
      </c>
      <c r="AD782" s="43">
        <v>1</v>
      </c>
      <c r="AE782" s="43">
        <v>2</v>
      </c>
      <c r="AF782" s="43">
        <v>0</v>
      </c>
      <c r="AG782" s="43">
        <v>0</v>
      </c>
      <c r="AH782" s="43">
        <v>1</v>
      </c>
      <c r="AI782" s="43">
        <v>0</v>
      </c>
      <c r="AJ782" s="43">
        <v>0</v>
      </c>
      <c r="AK782" s="43">
        <v>0</v>
      </c>
      <c r="AL782" s="43">
        <v>0</v>
      </c>
      <c r="AM782" s="43">
        <v>0</v>
      </c>
      <c r="AN782" s="43">
        <v>0</v>
      </c>
    </row>
    <row r="783" spans="1:40" x14ac:dyDescent="0.2">
      <c r="A783">
        <v>772</v>
      </c>
      <c r="B783" s="97">
        <v>0.53541666666666698</v>
      </c>
      <c r="C783">
        <f t="shared" ca="1" si="36"/>
        <v>0</v>
      </c>
      <c r="D783">
        <f t="shared" si="37"/>
        <v>187</v>
      </c>
      <c r="E783">
        <f>IF(appliances!$D$46="YES",light_sim_data!B783,0)</f>
        <v>0</v>
      </c>
      <c r="F783">
        <f t="shared" si="38"/>
        <v>187</v>
      </c>
      <c r="H783" s="43">
        <v>159</v>
      </c>
      <c r="I783" s="43">
        <v>0</v>
      </c>
      <c r="J783" s="43">
        <v>0</v>
      </c>
      <c r="K783" s="43">
        <v>0</v>
      </c>
      <c r="L783" s="43">
        <v>0</v>
      </c>
      <c r="M783" s="43">
        <v>2</v>
      </c>
      <c r="N783" s="43">
        <v>2</v>
      </c>
      <c r="O783" s="43">
        <v>1</v>
      </c>
      <c r="P783" s="43">
        <v>9</v>
      </c>
      <c r="Q783" s="43">
        <v>0</v>
      </c>
      <c r="R783" s="43">
        <v>0</v>
      </c>
      <c r="S783" s="43">
        <v>0</v>
      </c>
      <c r="T783" s="43">
        <v>0</v>
      </c>
      <c r="U783" s="43">
        <v>0</v>
      </c>
      <c r="V783" s="43">
        <v>3</v>
      </c>
      <c r="W783" s="43">
        <v>0</v>
      </c>
      <c r="X783" s="43">
        <v>0</v>
      </c>
      <c r="Y783" s="43">
        <v>2</v>
      </c>
      <c r="Z783" s="43">
        <v>0</v>
      </c>
      <c r="AA783" s="43">
        <v>0</v>
      </c>
      <c r="AB783" s="43">
        <v>3</v>
      </c>
      <c r="AC783" s="43">
        <v>2</v>
      </c>
      <c r="AD783" s="43">
        <v>1</v>
      </c>
      <c r="AE783" s="43">
        <v>2</v>
      </c>
      <c r="AF783" s="43">
        <v>0</v>
      </c>
      <c r="AG783" s="43">
        <v>0</v>
      </c>
      <c r="AH783" s="43">
        <v>1</v>
      </c>
      <c r="AI783" s="43">
        <v>0</v>
      </c>
      <c r="AJ783" s="43">
        <v>0</v>
      </c>
      <c r="AK783" s="43">
        <v>0</v>
      </c>
      <c r="AL783" s="43">
        <v>0</v>
      </c>
      <c r="AM783" s="43">
        <v>0</v>
      </c>
      <c r="AN783" s="43">
        <v>0</v>
      </c>
    </row>
    <row r="784" spans="1:40" x14ac:dyDescent="0.2">
      <c r="A784">
        <v>773</v>
      </c>
      <c r="B784" s="97">
        <v>0.53611111111111098</v>
      </c>
      <c r="C784">
        <f t="shared" ca="1" si="36"/>
        <v>0</v>
      </c>
      <c r="D784">
        <f t="shared" si="37"/>
        <v>187</v>
      </c>
      <c r="E784">
        <f>IF(appliances!$D$46="YES",light_sim_data!B784,0)</f>
        <v>0</v>
      </c>
      <c r="F784">
        <f t="shared" si="38"/>
        <v>187</v>
      </c>
      <c r="H784" s="43">
        <v>159</v>
      </c>
      <c r="I784" s="43">
        <v>0</v>
      </c>
      <c r="J784" s="43">
        <v>0</v>
      </c>
      <c r="K784" s="43">
        <v>0</v>
      </c>
      <c r="L784" s="43">
        <v>0</v>
      </c>
      <c r="M784" s="43">
        <v>2</v>
      </c>
      <c r="N784" s="43">
        <v>2</v>
      </c>
      <c r="O784" s="43">
        <v>1</v>
      </c>
      <c r="P784" s="43">
        <v>9</v>
      </c>
      <c r="Q784" s="43">
        <v>0</v>
      </c>
      <c r="R784" s="43">
        <v>0</v>
      </c>
      <c r="S784" s="43">
        <v>0</v>
      </c>
      <c r="T784" s="43">
        <v>0</v>
      </c>
      <c r="U784" s="43">
        <v>0</v>
      </c>
      <c r="V784" s="43">
        <v>3</v>
      </c>
      <c r="W784" s="43">
        <v>0</v>
      </c>
      <c r="X784" s="43">
        <v>0</v>
      </c>
      <c r="Y784" s="43">
        <v>2</v>
      </c>
      <c r="Z784" s="43">
        <v>0</v>
      </c>
      <c r="AA784" s="43">
        <v>0</v>
      </c>
      <c r="AB784" s="43">
        <v>3</v>
      </c>
      <c r="AC784" s="43">
        <v>2</v>
      </c>
      <c r="AD784" s="43">
        <v>1</v>
      </c>
      <c r="AE784" s="43">
        <v>2</v>
      </c>
      <c r="AF784" s="43">
        <v>0</v>
      </c>
      <c r="AG784" s="43">
        <v>0</v>
      </c>
      <c r="AH784" s="43">
        <v>1</v>
      </c>
      <c r="AI784" s="43">
        <v>0</v>
      </c>
      <c r="AJ784" s="43">
        <v>0</v>
      </c>
      <c r="AK784" s="43">
        <v>0</v>
      </c>
      <c r="AL784" s="43">
        <v>0</v>
      </c>
      <c r="AM784" s="43">
        <v>0</v>
      </c>
      <c r="AN784" s="43">
        <v>0</v>
      </c>
    </row>
    <row r="785" spans="1:40" x14ac:dyDescent="0.2">
      <c r="A785">
        <v>774</v>
      </c>
      <c r="B785" s="97">
        <v>0.53680555555555598</v>
      </c>
      <c r="C785">
        <f t="shared" ca="1" si="36"/>
        <v>0</v>
      </c>
      <c r="D785">
        <f t="shared" si="37"/>
        <v>187</v>
      </c>
      <c r="E785">
        <f>IF(appliances!$D$46="YES",light_sim_data!B785,0)</f>
        <v>0</v>
      </c>
      <c r="F785">
        <f t="shared" si="38"/>
        <v>187</v>
      </c>
      <c r="H785" s="43">
        <v>159</v>
      </c>
      <c r="I785" s="43">
        <v>0</v>
      </c>
      <c r="J785" s="43">
        <v>0</v>
      </c>
      <c r="K785" s="43">
        <v>0</v>
      </c>
      <c r="L785" s="43">
        <v>0</v>
      </c>
      <c r="M785" s="43">
        <v>2</v>
      </c>
      <c r="N785" s="43">
        <v>2</v>
      </c>
      <c r="O785" s="43">
        <v>1</v>
      </c>
      <c r="P785" s="43">
        <v>9</v>
      </c>
      <c r="Q785" s="43">
        <v>0</v>
      </c>
      <c r="R785" s="43">
        <v>0</v>
      </c>
      <c r="S785" s="43">
        <v>0</v>
      </c>
      <c r="T785" s="43">
        <v>0</v>
      </c>
      <c r="U785" s="43">
        <v>0</v>
      </c>
      <c r="V785" s="43">
        <v>3</v>
      </c>
      <c r="W785" s="43">
        <v>0</v>
      </c>
      <c r="X785" s="43">
        <v>0</v>
      </c>
      <c r="Y785" s="43">
        <v>2</v>
      </c>
      <c r="Z785" s="43">
        <v>0</v>
      </c>
      <c r="AA785" s="43">
        <v>0</v>
      </c>
      <c r="AB785" s="43">
        <v>3</v>
      </c>
      <c r="AC785" s="43">
        <v>2</v>
      </c>
      <c r="AD785" s="43">
        <v>1</v>
      </c>
      <c r="AE785" s="43">
        <v>2</v>
      </c>
      <c r="AF785" s="43">
        <v>0</v>
      </c>
      <c r="AG785" s="43">
        <v>0</v>
      </c>
      <c r="AH785" s="43">
        <v>1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</row>
    <row r="786" spans="1:40" x14ac:dyDescent="0.2">
      <c r="A786">
        <v>775</v>
      </c>
      <c r="B786" s="97">
        <v>0.53749999999999998</v>
      </c>
      <c r="C786">
        <f t="shared" ca="1" si="36"/>
        <v>0</v>
      </c>
      <c r="D786">
        <f t="shared" si="37"/>
        <v>187</v>
      </c>
      <c r="E786">
        <f>IF(appliances!$D$46="YES",light_sim_data!B786,0)</f>
        <v>0</v>
      </c>
      <c r="F786">
        <f t="shared" si="38"/>
        <v>187</v>
      </c>
      <c r="H786" s="43">
        <v>159</v>
      </c>
      <c r="I786" s="43">
        <v>0</v>
      </c>
      <c r="J786" s="43">
        <v>0</v>
      </c>
      <c r="K786" s="43">
        <v>0</v>
      </c>
      <c r="L786" s="43">
        <v>0</v>
      </c>
      <c r="M786" s="43">
        <v>2</v>
      </c>
      <c r="N786" s="43">
        <v>2</v>
      </c>
      <c r="O786" s="43">
        <v>1</v>
      </c>
      <c r="P786" s="43">
        <v>9</v>
      </c>
      <c r="Q786" s="43">
        <v>0</v>
      </c>
      <c r="R786" s="43">
        <v>0</v>
      </c>
      <c r="S786" s="43">
        <v>0</v>
      </c>
      <c r="T786" s="43">
        <v>0</v>
      </c>
      <c r="U786" s="43">
        <v>0</v>
      </c>
      <c r="V786" s="43">
        <v>3</v>
      </c>
      <c r="W786" s="43">
        <v>0</v>
      </c>
      <c r="X786" s="43">
        <v>0</v>
      </c>
      <c r="Y786" s="43">
        <v>2</v>
      </c>
      <c r="Z786" s="43">
        <v>0</v>
      </c>
      <c r="AA786" s="43">
        <v>0</v>
      </c>
      <c r="AB786" s="43">
        <v>3</v>
      </c>
      <c r="AC786" s="43">
        <v>2</v>
      </c>
      <c r="AD786" s="43">
        <v>1</v>
      </c>
      <c r="AE786" s="43">
        <v>2</v>
      </c>
      <c r="AF786" s="43">
        <v>0</v>
      </c>
      <c r="AG786" s="43">
        <v>0</v>
      </c>
      <c r="AH786" s="43">
        <v>1</v>
      </c>
      <c r="AI786" s="43">
        <v>0</v>
      </c>
      <c r="AJ786" s="43">
        <v>0</v>
      </c>
      <c r="AK786" s="43">
        <v>0</v>
      </c>
      <c r="AL786" s="43">
        <v>0</v>
      </c>
      <c r="AM786" s="43">
        <v>0</v>
      </c>
      <c r="AN786" s="43">
        <v>0</v>
      </c>
    </row>
    <row r="787" spans="1:40" x14ac:dyDescent="0.2">
      <c r="A787">
        <v>776</v>
      </c>
      <c r="B787" s="97">
        <v>0.53819444444444398</v>
      </c>
      <c r="C787">
        <f t="shared" ca="1" si="36"/>
        <v>0</v>
      </c>
      <c r="D787">
        <f t="shared" si="37"/>
        <v>187</v>
      </c>
      <c r="E787">
        <f>IF(appliances!$D$46="YES",light_sim_data!B787,0)</f>
        <v>0</v>
      </c>
      <c r="F787">
        <f t="shared" si="38"/>
        <v>187</v>
      </c>
      <c r="H787" s="43">
        <v>159</v>
      </c>
      <c r="I787" s="43">
        <v>0</v>
      </c>
      <c r="J787" s="43">
        <v>0</v>
      </c>
      <c r="K787" s="43">
        <v>0</v>
      </c>
      <c r="L787" s="43">
        <v>0</v>
      </c>
      <c r="M787" s="43">
        <v>2</v>
      </c>
      <c r="N787" s="43">
        <v>2</v>
      </c>
      <c r="O787" s="43">
        <v>1</v>
      </c>
      <c r="P787" s="43">
        <v>9</v>
      </c>
      <c r="Q787" s="43">
        <v>0</v>
      </c>
      <c r="R787" s="43">
        <v>0</v>
      </c>
      <c r="S787" s="43">
        <v>0</v>
      </c>
      <c r="T787" s="43">
        <v>0</v>
      </c>
      <c r="U787" s="43">
        <v>0</v>
      </c>
      <c r="V787" s="43">
        <v>3</v>
      </c>
      <c r="W787" s="43">
        <v>0</v>
      </c>
      <c r="X787" s="43">
        <v>0</v>
      </c>
      <c r="Y787" s="43">
        <v>2</v>
      </c>
      <c r="Z787" s="43">
        <v>0</v>
      </c>
      <c r="AA787" s="43">
        <v>0</v>
      </c>
      <c r="AB787" s="43">
        <v>3</v>
      </c>
      <c r="AC787" s="43">
        <v>2</v>
      </c>
      <c r="AD787" s="43">
        <v>1</v>
      </c>
      <c r="AE787" s="43">
        <v>2</v>
      </c>
      <c r="AF787" s="43">
        <v>0</v>
      </c>
      <c r="AG787" s="43">
        <v>0</v>
      </c>
      <c r="AH787" s="43">
        <v>1</v>
      </c>
      <c r="AI787" s="43">
        <v>0</v>
      </c>
      <c r="AJ787" s="43">
        <v>0</v>
      </c>
      <c r="AK787" s="43">
        <v>0</v>
      </c>
      <c r="AL787" s="43">
        <v>0</v>
      </c>
      <c r="AM787" s="43">
        <v>0</v>
      </c>
      <c r="AN787" s="43">
        <v>0</v>
      </c>
    </row>
    <row r="788" spans="1:40" x14ac:dyDescent="0.2">
      <c r="A788">
        <v>777</v>
      </c>
      <c r="B788" s="97">
        <v>0.53888888888888897</v>
      </c>
      <c r="C788">
        <f t="shared" ca="1" si="36"/>
        <v>0</v>
      </c>
      <c r="D788">
        <f t="shared" si="37"/>
        <v>28</v>
      </c>
      <c r="E788">
        <f>IF(appliances!$D$46="YES",light_sim_data!B788,0)</f>
        <v>0</v>
      </c>
      <c r="F788">
        <f t="shared" si="38"/>
        <v>28</v>
      </c>
      <c r="H788" s="43">
        <v>0</v>
      </c>
      <c r="I788" s="43">
        <v>0</v>
      </c>
      <c r="J788" s="43">
        <v>0</v>
      </c>
      <c r="K788" s="43">
        <v>0</v>
      </c>
      <c r="L788" s="43">
        <v>0</v>
      </c>
      <c r="M788" s="43">
        <v>2</v>
      </c>
      <c r="N788" s="43">
        <v>2</v>
      </c>
      <c r="O788" s="43">
        <v>1</v>
      </c>
      <c r="P788" s="43">
        <v>9</v>
      </c>
      <c r="Q788" s="43">
        <v>0</v>
      </c>
      <c r="R788" s="43">
        <v>0</v>
      </c>
      <c r="S788" s="43">
        <v>0</v>
      </c>
      <c r="T788" s="43">
        <v>0</v>
      </c>
      <c r="U788" s="43">
        <v>0</v>
      </c>
      <c r="V788" s="43">
        <v>3</v>
      </c>
      <c r="W788" s="43">
        <v>0</v>
      </c>
      <c r="X788" s="43">
        <v>0</v>
      </c>
      <c r="Y788" s="43">
        <v>2</v>
      </c>
      <c r="Z788" s="43">
        <v>0</v>
      </c>
      <c r="AA788" s="43">
        <v>0</v>
      </c>
      <c r="AB788" s="43">
        <v>3</v>
      </c>
      <c r="AC788" s="43">
        <v>2</v>
      </c>
      <c r="AD788" s="43">
        <v>1</v>
      </c>
      <c r="AE788" s="43">
        <v>2</v>
      </c>
      <c r="AF788" s="43">
        <v>0</v>
      </c>
      <c r="AG788" s="43">
        <v>0</v>
      </c>
      <c r="AH788" s="43">
        <v>1</v>
      </c>
      <c r="AI788" s="43">
        <v>0</v>
      </c>
      <c r="AJ788" s="43">
        <v>0</v>
      </c>
      <c r="AK788" s="43">
        <v>0</v>
      </c>
      <c r="AL788" s="43">
        <v>0</v>
      </c>
      <c r="AM788" s="43">
        <v>0</v>
      </c>
      <c r="AN788" s="43">
        <v>0</v>
      </c>
    </row>
    <row r="789" spans="1:40" x14ac:dyDescent="0.2">
      <c r="A789">
        <v>778</v>
      </c>
      <c r="B789" s="97">
        <v>0.53958333333333297</v>
      </c>
      <c r="C789">
        <f t="shared" ca="1" si="36"/>
        <v>0</v>
      </c>
      <c r="D789">
        <f t="shared" si="37"/>
        <v>208</v>
      </c>
      <c r="E789">
        <f>IF(appliances!$D$46="YES",light_sim_data!B789,0)</f>
        <v>0</v>
      </c>
      <c r="F789">
        <f t="shared" si="38"/>
        <v>208</v>
      </c>
      <c r="H789" s="43">
        <v>0</v>
      </c>
      <c r="I789" s="43">
        <v>180</v>
      </c>
      <c r="J789" s="43">
        <v>0</v>
      </c>
      <c r="K789" s="43">
        <v>0</v>
      </c>
      <c r="L789" s="43">
        <v>0</v>
      </c>
      <c r="M789" s="43">
        <v>2</v>
      </c>
      <c r="N789" s="43">
        <v>2</v>
      </c>
      <c r="O789" s="43">
        <v>1</v>
      </c>
      <c r="P789" s="43">
        <v>9</v>
      </c>
      <c r="Q789" s="43">
        <v>0</v>
      </c>
      <c r="R789" s="43">
        <v>0</v>
      </c>
      <c r="S789" s="43">
        <v>0</v>
      </c>
      <c r="T789" s="43">
        <v>0</v>
      </c>
      <c r="U789" s="43">
        <v>0</v>
      </c>
      <c r="V789" s="43">
        <v>3</v>
      </c>
      <c r="W789" s="43">
        <v>0</v>
      </c>
      <c r="X789" s="43">
        <v>0</v>
      </c>
      <c r="Y789" s="43">
        <v>2</v>
      </c>
      <c r="Z789" s="43">
        <v>0</v>
      </c>
      <c r="AA789" s="43">
        <v>0</v>
      </c>
      <c r="AB789" s="43">
        <v>3</v>
      </c>
      <c r="AC789" s="43">
        <v>2</v>
      </c>
      <c r="AD789" s="43">
        <v>1</v>
      </c>
      <c r="AE789" s="43">
        <v>2</v>
      </c>
      <c r="AF789" s="43">
        <v>0</v>
      </c>
      <c r="AG789" s="43">
        <v>0</v>
      </c>
      <c r="AH789" s="43">
        <v>1</v>
      </c>
      <c r="AI789" s="43">
        <v>0</v>
      </c>
      <c r="AJ789" s="43">
        <v>0</v>
      </c>
      <c r="AK789" s="43">
        <v>0</v>
      </c>
      <c r="AL789" s="43">
        <v>0</v>
      </c>
      <c r="AM789" s="43">
        <v>0</v>
      </c>
      <c r="AN789" s="43">
        <v>0</v>
      </c>
    </row>
    <row r="790" spans="1:40" x14ac:dyDescent="0.2">
      <c r="A790">
        <v>779</v>
      </c>
      <c r="B790" s="97">
        <v>0.54027777777777797</v>
      </c>
      <c r="C790">
        <f t="shared" ca="1" si="36"/>
        <v>0</v>
      </c>
      <c r="D790">
        <f t="shared" si="37"/>
        <v>208</v>
      </c>
      <c r="E790">
        <f>IF(appliances!$D$46="YES",light_sim_data!B790,0)</f>
        <v>0</v>
      </c>
      <c r="F790">
        <f t="shared" si="38"/>
        <v>208</v>
      </c>
      <c r="H790" s="43">
        <v>0</v>
      </c>
      <c r="I790" s="43">
        <v>180</v>
      </c>
      <c r="J790" s="43">
        <v>0</v>
      </c>
      <c r="K790" s="43">
        <v>0</v>
      </c>
      <c r="L790" s="43">
        <v>0</v>
      </c>
      <c r="M790" s="43">
        <v>2</v>
      </c>
      <c r="N790" s="43">
        <v>2</v>
      </c>
      <c r="O790" s="43">
        <v>1</v>
      </c>
      <c r="P790" s="43">
        <v>9</v>
      </c>
      <c r="Q790" s="43">
        <v>0</v>
      </c>
      <c r="R790" s="43">
        <v>0</v>
      </c>
      <c r="S790" s="43">
        <v>0</v>
      </c>
      <c r="T790" s="43">
        <v>0</v>
      </c>
      <c r="U790" s="43">
        <v>0</v>
      </c>
      <c r="V790" s="43">
        <v>3</v>
      </c>
      <c r="W790" s="43">
        <v>0</v>
      </c>
      <c r="X790" s="43">
        <v>0</v>
      </c>
      <c r="Y790" s="43">
        <v>2</v>
      </c>
      <c r="Z790" s="43">
        <v>0</v>
      </c>
      <c r="AA790" s="43">
        <v>0</v>
      </c>
      <c r="AB790" s="43">
        <v>3</v>
      </c>
      <c r="AC790" s="43">
        <v>2</v>
      </c>
      <c r="AD790" s="43">
        <v>1</v>
      </c>
      <c r="AE790" s="43">
        <v>2</v>
      </c>
      <c r="AF790" s="43">
        <v>0</v>
      </c>
      <c r="AG790" s="43">
        <v>0</v>
      </c>
      <c r="AH790" s="43">
        <v>1</v>
      </c>
      <c r="AI790" s="43">
        <v>0</v>
      </c>
      <c r="AJ790" s="43">
        <v>0</v>
      </c>
      <c r="AK790" s="43">
        <v>0</v>
      </c>
      <c r="AL790" s="43">
        <v>0</v>
      </c>
      <c r="AM790" s="43">
        <v>0</v>
      </c>
      <c r="AN790" s="43">
        <v>0</v>
      </c>
    </row>
    <row r="791" spans="1:40" x14ac:dyDescent="0.2">
      <c r="A791">
        <v>780</v>
      </c>
      <c r="B791" s="97">
        <v>0.54097222222222197</v>
      </c>
      <c r="C791">
        <f t="shared" ca="1" si="36"/>
        <v>0</v>
      </c>
      <c r="D791">
        <f t="shared" si="37"/>
        <v>208</v>
      </c>
      <c r="E791">
        <f>IF(appliances!$D$46="YES",light_sim_data!B791,0)</f>
        <v>0</v>
      </c>
      <c r="F791">
        <f t="shared" si="38"/>
        <v>208</v>
      </c>
      <c r="H791" s="43">
        <v>0</v>
      </c>
      <c r="I791" s="43">
        <v>180</v>
      </c>
      <c r="J791" s="43">
        <v>0</v>
      </c>
      <c r="K791" s="43">
        <v>0</v>
      </c>
      <c r="L791" s="43">
        <v>0</v>
      </c>
      <c r="M791" s="43">
        <v>2</v>
      </c>
      <c r="N791" s="43">
        <v>2</v>
      </c>
      <c r="O791" s="43">
        <v>1</v>
      </c>
      <c r="P791" s="43">
        <v>9</v>
      </c>
      <c r="Q791" s="43">
        <v>0</v>
      </c>
      <c r="R791" s="43">
        <v>0</v>
      </c>
      <c r="S791" s="43">
        <v>0</v>
      </c>
      <c r="T791" s="43">
        <v>0</v>
      </c>
      <c r="U791" s="43">
        <v>0</v>
      </c>
      <c r="V791" s="43">
        <v>3</v>
      </c>
      <c r="W791" s="43">
        <v>0</v>
      </c>
      <c r="X791" s="43">
        <v>0</v>
      </c>
      <c r="Y791" s="43">
        <v>2</v>
      </c>
      <c r="Z791" s="43">
        <v>0</v>
      </c>
      <c r="AA791" s="43">
        <v>0</v>
      </c>
      <c r="AB791" s="43">
        <v>3</v>
      </c>
      <c r="AC791" s="43">
        <v>2</v>
      </c>
      <c r="AD791" s="43">
        <v>1</v>
      </c>
      <c r="AE791" s="43">
        <v>2</v>
      </c>
      <c r="AF791" s="43">
        <v>0</v>
      </c>
      <c r="AG791" s="43">
        <v>0</v>
      </c>
      <c r="AH791" s="43">
        <v>1</v>
      </c>
      <c r="AI791" s="43">
        <v>0</v>
      </c>
      <c r="AJ791" s="43">
        <v>0</v>
      </c>
      <c r="AK791" s="43">
        <v>0</v>
      </c>
      <c r="AL791" s="43">
        <v>0</v>
      </c>
      <c r="AM791" s="43">
        <v>0</v>
      </c>
      <c r="AN791" s="43">
        <v>0</v>
      </c>
    </row>
    <row r="792" spans="1:40" x14ac:dyDescent="0.2">
      <c r="A792">
        <v>781</v>
      </c>
      <c r="B792" s="97">
        <v>0.54166666666666696</v>
      </c>
      <c r="C792">
        <f t="shared" ca="1" si="36"/>
        <v>1</v>
      </c>
      <c r="D792">
        <f t="shared" si="37"/>
        <v>222</v>
      </c>
      <c r="E792">
        <f>IF(appliances!$D$46="YES",light_sim_data!B792,0)</f>
        <v>0</v>
      </c>
      <c r="F792">
        <f t="shared" si="38"/>
        <v>222</v>
      </c>
      <c r="H792" s="43">
        <v>0</v>
      </c>
      <c r="I792" s="43">
        <v>180</v>
      </c>
      <c r="J792" s="43">
        <v>0</v>
      </c>
      <c r="K792" s="43">
        <v>0</v>
      </c>
      <c r="L792" s="43">
        <v>0</v>
      </c>
      <c r="M792" s="43">
        <v>16</v>
      </c>
      <c r="N792" s="43">
        <v>2</v>
      </c>
      <c r="O792" s="43">
        <v>1</v>
      </c>
      <c r="P792" s="43">
        <v>9</v>
      </c>
      <c r="Q792" s="43">
        <v>0</v>
      </c>
      <c r="R792" s="43">
        <v>0</v>
      </c>
      <c r="S792" s="43">
        <v>0</v>
      </c>
      <c r="T792" s="43">
        <v>0</v>
      </c>
      <c r="U792" s="43">
        <v>0</v>
      </c>
      <c r="V792" s="43">
        <v>3</v>
      </c>
      <c r="W792" s="43">
        <v>0</v>
      </c>
      <c r="X792" s="43">
        <v>0</v>
      </c>
      <c r="Y792" s="43">
        <v>2</v>
      </c>
      <c r="Z792" s="43">
        <v>0</v>
      </c>
      <c r="AA792" s="43">
        <v>0</v>
      </c>
      <c r="AB792" s="43">
        <v>3</v>
      </c>
      <c r="AC792" s="43">
        <v>2</v>
      </c>
      <c r="AD792" s="43">
        <v>1</v>
      </c>
      <c r="AE792" s="43">
        <v>2</v>
      </c>
      <c r="AF792" s="43">
        <v>0</v>
      </c>
      <c r="AG792" s="43">
        <v>0</v>
      </c>
      <c r="AH792" s="43">
        <v>1</v>
      </c>
      <c r="AI792" s="43">
        <v>0</v>
      </c>
      <c r="AJ792" s="43">
        <v>0</v>
      </c>
      <c r="AK792" s="43">
        <v>0</v>
      </c>
      <c r="AL792" s="43">
        <v>0</v>
      </c>
      <c r="AM792" s="43">
        <v>0</v>
      </c>
      <c r="AN792" s="43">
        <v>0</v>
      </c>
    </row>
    <row r="793" spans="1:40" x14ac:dyDescent="0.2">
      <c r="A793">
        <v>782</v>
      </c>
      <c r="B793" s="97">
        <v>0.54236111111111096</v>
      </c>
      <c r="C793">
        <f t="shared" ca="1" si="36"/>
        <v>1</v>
      </c>
      <c r="D793">
        <f t="shared" si="37"/>
        <v>322</v>
      </c>
      <c r="E793">
        <f>IF(appliances!$D$46="YES",light_sim_data!B793,0)</f>
        <v>100</v>
      </c>
      <c r="F793">
        <f t="shared" si="38"/>
        <v>222</v>
      </c>
      <c r="H793" s="43">
        <v>0</v>
      </c>
      <c r="I793" s="43">
        <v>180</v>
      </c>
      <c r="J793" s="43">
        <v>0</v>
      </c>
      <c r="K793" s="43">
        <v>0</v>
      </c>
      <c r="L793" s="43">
        <v>0</v>
      </c>
      <c r="M793" s="43">
        <v>16</v>
      </c>
      <c r="N793" s="43">
        <v>2</v>
      </c>
      <c r="O793" s="43">
        <v>1</v>
      </c>
      <c r="P793" s="43">
        <v>9</v>
      </c>
      <c r="Q793" s="43">
        <v>0</v>
      </c>
      <c r="R793" s="43">
        <v>0</v>
      </c>
      <c r="S793" s="43">
        <v>0</v>
      </c>
      <c r="T793" s="43">
        <v>0</v>
      </c>
      <c r="U793" s="43">
        <v>0</v>
      </c>
      <c r="V793" s="43">
        <v>3</v>
      </c>
      <c r="W793" s="43">
        <v>0</v>
      </c>
      <c r="X793" s="43">
        <v>0</v>
      </c>
      <c r="Y793" s="43">
        <v>2</v>
      </c>
      <c r="Z793" s="43">
        <v>0</v>
      </c>
      <c r="AA793" s="43">
        <v>0</v>
      </c>
      <c r="AB793" s="43">
        <v>3</v>
      </c>
      <c r="AC793" s="43">
        <v>2</v>
      </c>
      <c r="AD793" s="43">
        <v>1</v>
      </c>
      <c r="AE793" s="43">
        <v>2</v>
      </c>
      <c r="AF793" s="43">
        <v>0</v>
      </c>
      <c r="AG793" s="43">
        <v>0</v>
      </c>
      <c r="AH793" s="43">
        <v>1</v>
      </c>
      <c r="AI793" s="43">
        <v>0</v>
      </c>
      <c r="AJ793" s="43">
        <v>0</v>
      </c>
      <c r="AK793" s="43">
        <v>0</v>
      </c>
      <c r="AL793" s="43">
        <v>0</v>
      </c>
      <c r="AM793" s="43">
        <v>0</v>
      </c>
      <c r="AN793" s="43">
        <v>0</v>
      </c>
    </row>
    <row r="794" spans="1:40" x14ac:dyDescent="0.2">
      <c r="A794">
        <v>783</v>
      </c>
      <c r="B794" s="97">
        <v>0.54305555555555596</v>
      </c>
      <c r="C794">
        <f t="shared" ca="1" si="36"/>
        <v>1</v>
      </c>
      <c r="D794">
        <f t="shared" si="37"/>
        <v>322</v>
      </c>
      <c r="E794">
        <f>IF(appliances!$D$46="YES",light_sim_data!B794,0)</f>
        <v>100</v>
      </c>
      <c r="F794">
        <f t="shared" si="38"/>
        <v>222</v>
      </c>
      <c r="H794" s="43">
        <v>0</v>
      </c>
      <c r="I794" s="43">
        <v>180</v>
      </c>
      <c r="J794" s="43">
        <v>0</v>
      </c>
      <c r="K794" s="43">
        <v>0</v>
      </c>
      <c r="L794" s="43">
        <v>0</v>
      </c>
      <c r="M794" s="43">
        <v>16</v>
      </c>
      <c r="N794" s="43">
        <v>2</v>
      </c>
      <c r="O794" s="43">
        <v>1</v>
      </c>
      <c r="P794" s="43">
        <v>9</v>
      </c>
      <c r="Q794" s="43">
        <v>0</v>
      </c>
      <c r="R794" s="43">
        <v>0</v>
      </c>
      <c r="S794" s="43">
        <v>0</v>
      </c>
      <c r="T794" s="43">
        <v>0</v>
      </c>
      <c r="U794" s="43">
        <v>0</v>
      </c>
      <c r="V794" s="43">
        <v>3</v>
      </c>
      <c r="W794" s="43">
        <v>0</v>
      </c>
      <c r="X794" s="43">
        <v>0</v>
      </c>
      <c r="Y794" s="43">
        <v>2</v>
      </c>
      <c r="Z794" s="43">
        <v>0</v>
      </c>
      <c r="AA794" s="43">
        <v>0</v>
      </c>
      <c r="AB794" s="43">
        <v>3</v>
      </c>
      <c r="AC794" s="43">
        <v>2</v>
      </c>
      <c r="AD794" s="43">
        <v>1</v>
      </c>
      <c r="AE794" s="43">
        <v>2</v>
      </c>
      <c r="AF794" s="43">
        <v>0</v>
      </c>
      <c r="AG794" s="43">
        <v>0</v>
      </c>
      <c r="AH794" s="43">
        <v>1</v>
      </c>
      <c r="AI794" s="43">
        <v>0</v>
      </c>
      <c r="AJ794" s="43">
        <v>0</v>
      </c>
      <c r="AK794" s="43">
        <v>0</v>
      </c>
      <c r="AL794" s="43">
        <v>0</v>
      </c>
      <c r="AM794" s="43">
        <v>0</v>
      </c>
      <c r="AN794" s="43">
        <v>0</v>
      </c>
    </row>
    <row r="795" spans="1:40" x14ac:dyDescent="0.2">
      <c r="A795">
        <v>784</v>
      </c>
      <c r="B795" s="97">
        <v>0.54374999999999996</v>
      </c>
      <c r="C795">
        <f t="shared" ca="1" si="36"/>
        <v>1</v>
      </c>
      <c r="D795">
        <f t="shared" si="37"/>
        <v>322</v>
      </c>
      <c r="E795">
        <f>IF(appliances!$D$46="YES",light_sim_data!B795,0)</f>
        <v>100</v>
      </c>
      <c r="F795">
        <f t="shared" si="38"/>
        <v>222</v>
      </c>
      <c r="H795" s="43">
        <v>0</v>
      </c>
      <c r="I795" s="43">
        <v>180</v>
      </c>
      <c r="J795" s="43">
        <v>0</v>
      </c>
      <c r="K795" s="43">
        <v>0</v>
      </c>
      <c r="L795" s="43">
        <v>0</v>
      </c>
      <c r="M795" s="43">
        <v>16</v>
      </c>
      <c r="N795" s="43">
        <v>2</v>
      </c>
      <c r="O795" s="43">
        <v>1</v>
      </c>
      <c r="P795" s="43">
        <v>9</v>
      </c>
      <c r="Q795" s="43">
        <v>0</v>
      </c>
      <c r="R795" s="43">
        <v>0</v>
      </c>
      <c r="S795" s="43">
        <v>0</v>
      </c>
      <c r="T795" s="43">
        <v>0</v>
      </c>
      <c r="U795" s="43">
        <v>0</v>
      </c>
      <c r="V795" s="43">
        <v>3</v>
      </c>
      <c r="W795" s="43">
        <v>0</v>
      </c>
      <c r="X795" s="43">
        <v>0</v>
      </c>
      <c r="Y795" s="43">
        <v>2</v>
      </c>
      <c r="Z795" s="43">
        <v>0</v>
      </c>
      <c r="AA795" s="43">
        <v>0</v>
      </c>
      <c r="AB795" s="43">
        <v>3</v>
      </c>
      <c r="AC795" s="43">
        <v>2</v>
      </c>
      <c r="AD795" s="43">
        <v>1</v>
      </c>
      <c r="AE795" s="43">
        <v>2</v>
      </c>
      <c r="AF795" s="43">
        <v>0</v>
      </c>
      <c r="AG795" s="43">
        <v>0</v>
      </c>
      <c r="AH795" s="43">
        <v>1</v>
      </c>
      <c r="AI795" s="43">
        <v>0</v>
      </c>
      <c r="AJ795" s="43">
        <v>0</v>
      </c>
      <c r="AK795" s="43">
        <v>0</v>
      </c>
      <c r="AL795" s="43">
        <v>0</v>
      </c>
      <c r="AM795" s="43">
        <v>0</v>
      </c>
      <c r="AN795" s="43">
        <v>0</v>
      </c>
    </row>
    <row r="796" spans="1:40" x14ac:dyDescent="0.2">
      <c r="A796">
        <v>785</v>
      </c>
      <c r="B796" s="97">
        <v>0.54444444444444495</v>
      </c>
      <c r="C796">
        <f t="shared" ca="1" si="36"/>
        <v>1</v>
      </c>
      <c r="D796">
        <f t="shared" si="37"/>
        <v>322</v>
      </c>
      <c r="E796">
        <f>IF(appliances!$D$46="YES",light_sim_data!B796,0)</f>
        <v>100</v>
      </c>
      <c r="F796">
        <f t="shared" si="38"/>
        <v>222</v>
      </c>
      <c r="H796" s="43">
        <v>0</v>
      </c>
      <c r="I796" s="43">
        <v>180</v>
      </c>
      <c r="J796" s="43">
        <v>0</v>
      </c>
      <c r="K796" s="43">
        <v>0</v>
      </c>
      <c r="L796" s="43">
        <v>0</v>
      </c>
      <c r="M796" s="43">
        <v>16</v>
      </c>
      <c r="N796" s="43">
        <v>2</v>
      </c>
      <c r="O796" s="43">
        <v>1</v>
      </c>
      <c r="P796" s="43">
        <v>9</v>
      </c>
      <c r="Q796" s="43">
        <v>0</v>
      </c>
      <c r="R796" s="43">
        <v>0</v>
      </c>
      <c r="S796" s="43">
        <v>0</v>
      </c>
      <c r="T796" s="43">
        <v>0</v>
      </c>
      <c r="U796" s="43">
        <v>0</v>
      </c>
      <c r="V796" s="43">
        <v>3</v>
      </c>
      <c r="W796" s="43">
        <v>0</v>
      </c>
      <c r="X796" s="43">
        <v>0</v>
      </c>
      <c r="Y796" s="43">
        <v>2</v>
      </c>
      <c r="Z796" s="43">
        <v>0</v>
      </c>
      <c r="AA796" s="43">
        <v>0</v>
      </c>
      <c r="AB796" s="43">
        <v>3</v>
      </c>
      <c r="AC796" s="43">
        <v>2</v>
      </c>
      <c r="AD796" s="43">
        <v>1</v>
      </c>
      <c r="AE796" s="43">
        <v>2</v>
      </c>
      <c r="AF796" s="43">
        <v>0</v>
      </c>
      <c r="AG796" s="43">
        <v>0</v>
      </c>
      <c r="AH796" s="43">
        <v>1</v>
      </c>
      <c r="AI796" s="43">
        <v>0</v>
      </c>
      <c r="AJ796" s="43">
        <v>0</v>
      </c>
      <c r="AK796" s="43">
        <v>0</v>
      </c>
      <c r="AL796" s="43">
        <v>0</v>
      </c>
      <c r="AM796" s="43">
        <v>0</v>
      </c>
      <c r="AN796" s="43">
        <v>0</v>
      </c>
    </row>
    <row r="797" spans="1:40" x14ac:dyDescent="0.2">
      <c r="A797">
        <v>786</v>
      </c>
      <c r="B797" s="97">
        <v>0.54513888888888895</v>
      </c>
      <c r="C797">
        <f t="shared" ca="1" si="36"/>
        <v>1</v>
      </c>
      <c r="D797">
        <f t="shared" si="37"/>
        <v>322</v>
      </c>
      <c r="E797">
        <f>IF(appliances!$D$46="YES",light_sim_data!B797,0)</f>
        <v>100</v>
      </c>
      <c r="F797">
        <f t="shared" si="38"/>
        <v>222</v>
      </c>
      <c r="H797" s="43">
        <v>0</v>
      </c>
      <c r="I797" s="43">
        <v>180</v>
      </c>
      <c r="J797" s="43">
        <v>0</v>
      </c>
      <c r="K797" s="43">
        <v>0</v>
      </c>
      <c r="L797" s="43">
        <v>0</v>
      </c>
      <c r="M797" s="43">
        <v>16</v>
      </c>
      <c r="N797" s="43">
        <v>2</v>
      </c>
      <c r="O797" s="43">
        <v>1</v>
      </c>
      <c r="P797" s="43">
        <v>9</v>
      </c>
      <c r="Q797" s="43">
        <v>0</v>
      </c>
      <c r="R797" s="43">
        <v>0</v>
      </c>
      <c r="S797" s="43">
        <v>0</v>
      </c>
      <c r="T797" s="43">
        <v>0</v>
      </c>
      <c r="U797" s="43">
        <v>0</v>
      </c>
      <c r="V797" s="43">
        <v>3</v>
      </c>
      <c r="W797" s="43">
        <v>0</v>
      </c>
      <c r="X797" s="43">
        <v>0</v>
      </c>
      <c r="Y797" s="43">
        <v>2</v>
      </c>
      <c r="Z797" s="43">
        <v>0</v>
      </c>
      <c r="AA797" s="43">
        <v>0</v>
      </c>
      <c r="AB797" s="43">
        <v>3</v>
      </c>
      <c r="AC797" s="43">
        <v>2</v>
      </c>
      <c r="AD797" s="43">
        <v>1</v>
      </c>
      <c r="AE797" s="43">
        <v>2</v>
      </c>
      <c r="AF797" s="43">
        <v>0</v>
      </c>
      <c r="AG797" s="43">
        <v>0</v>
      </c>
      <c r="AH797" s="43">
        <v>1</v>
      </c>
      <c r="AI797" s="43">
        <v>0</v>
      </c>
      <c r="AJ797" s="43">
        <v>0</v>
      </c>
      <c r="AK797" s="43">
        <v>0</v>
      </c>
      <c r="AL797" s="43">
        <v>0</v>
      </c>
      <c r="AM797" s="43">
        <v>0</v>
      </c>
      <c r="AN797" s="43">
        <v>0</v>
      </c>
    </row>
    <row r="798" spans="1:40" x14ac:dyDescent="0.2">
      <c r="A798">
        <v>787</v>
      </c>
      <c r="B798" s="97">
        <v>0.54583333333333295</v>
      </c>
      <c r="C798">
        <f t="shared" ca="1" si="36"/>
        <v>1</v>
      </c>
      <c r="D798">
        <f t="shared" si="37"/>
        <v>322</v>
      </c>
      <c r="E798">
        <f>IF(appliances!$D$46="YES",light_sim_data!B798,0)</f>
        <v>100</v>
      </c>
      <c r="F798">
        <f t="shared" si="38"/>
        <v>222</v>
      </c>
      <c r="H798" s="43">
        <v>0</v>
      </c>
      <c r="I798" s="43">
        <v>180</v>
      </c>
      <c r="J798" s="43">
        <v>0</v>
      </c>
      <c r="K798" s="43">
        <v>0</v>
      </c>
      <c r="L798" s="43">
        <v>0</v>
      </c>
      <c r="M798" s="43">
        <v>16</v>
      </c>
      <c r="N798" s="43">
        <v>2</v>
      </c>
      <c r="O798" s="43">
        <v>1</v>
      </c>
      <c r="P798" s="43">
        <v>9</v>
      </c>
      <c r="Q798" s="43">
        <v>0</v>
      </c>
      <c r="R798" s="43">
        <v>0</v>
      </c>
      <c r="S798" s="43">
        <v>0</v>
      </c>
      <c r="T798" s="43">
        <v>0</v>
      </c>
      <c r="U798" s="43">
        <v>0</v>
      </c>
      <c r="V798" s="43">
        <v>3</v>
      </c>
      <c r="W798" s="43">
        <v>0</v>
      </c>
      <c r="X798" s="43">
        <v>0</v>
      </c>
      <c r="Y798" s="43">
        <v>2</v>
      </c>
      <c r="Z798" s="43">
        <v>0</v>
      </c>
      <c r="AA798" s="43">
        <v>0</v>
      </c>
      <c r="AB798" s="43">
        <v>3</v>
      </c>
      <c r="AC798" s="43">
        <v>2</v>
      </c>
      <c r="AD798" s="43">
        <v>1</v>
      </c>
      <c r="AE798" s="43">
        <v>2</v>
      </c>
      <c r="AF798" s="43">
        <v>0</v>
      </c>
      <c r="AG798" s="43">
        <v>0</v>
      </c>
      <c r="AH798" s="43">
        <v>1</v>
      </c>
      <c r="AI798" s="43">
        <v>0</v>
      </c>
      <c r="AJ798" s="43">
        <v>0</v>
      </c>
      <c r="AK798" s="43">
        <v>0</v>
      </c>
      <c r="AL798" s="43">
        <v>0</v>
      </c>
      <c r="AM798" s="43">
        <v>0</v>
      </c>
      <c r="AN798" s="43">
        <v>0</v>
      </c>
    </row>
    <row r="799" spans="1:40" x14ac:dyDescent="0.2">
      <c r="A799">
        <v>788</v>
      </c>
      <c r="B799" s="97">
        <v>0.54652777777777795</v>
      </c>
      <c r="C799">
        <f t="shared" ca="1" si="36"/>
        <v>1</v>
      </c>
      <c r="D799">
        <f t="shared" si="37"/>
        <v>322</v>
      </c>
      <c r="E799">
        <f>IF(appliances!$D$46="YES",light_sim_data!B799,0)</f>
        <v>100</v>
      </c>
      <c r="F799">
        <f t="shared" si="38"/>
        <v>222</v>
      </c>
      <c r="H799" s="43">
        <v>0</v>
      </c>
      <c r="I799" s="43">
        <v>180</v>
      </c>
      <c r="J799" s="43">
        <v>0</v>
      </c>
      <c r="K799" s="43">
        <v>0</v>
      </c>
      <c r="L799" s="43">
        <v>0</v>
      </c>
      <c r="M799" s="43">
        <v>16</v>
      </c>
      <c r="N799" s="43">
        <v>2</v>
      </c>
      <c r="O799" s="43">
        <v>1</v>
      </c>
      <c r="P799" s="43">
        <v>9</v>
      </c>
      <c r="Q799" s="43">
        <v>0</v>
      </c>
      <c r="R799" s="43">
        <v>0</v>
      </c>
      <c r="S799" s="43">
        <v>0</v>
      </c>
      <c r="T799" s="43">
        <v>0</v>
      </c>
      <c r="U799" s="43">
        <v>0</v>
      </c>
      <c r="V799" s="43">
        <v>3</v>
      </c>
      <c r="W799" s="43">
        <v>0</v>
      </c>
      <c r="X799" s="43">
        <v>0</v>
      </c>
      <c r="Y799" s="43">
        <v>2</v>
      </c>
      <c r="Z799" s="43">
        <v>0</v>
      </c>
      <c r="AA799" s="43">
        <v>0</v>
      </c>
      <c r="AB799" s="43">
        <v>3</v>
      </c>
      <c r="AC799" s="43">
        <v>2</v>
      </c>
      <c r="AD799" s="43">
        <v>1</v>
      </c>
      <c r="AE799" s="43">
        <v>2</v>
      </c>
      <c r="AF799" s="43">
        <v>0</v>
      </c>
      <c r="AG799" s="43">
        <v>0</v>
      </c>
      <c r="AH799" s="43">
        <v>1</v>
      </c>
      <c r="AI799" s="43">
        <v>0</v>
      </c>
      <c r="AJ799" s="43">
        <v>0</v>
      </c>
      <c r="AK799" s="43">
        <v>0</v>
      </c>
      <c r="AL799" s="43">
        <v>0</v>
      </c>
      <c r="AM799" s="43">
        <v>0</v>
      </c>
      <c r="AN799" s="43">
        <v>0</v>
      </c>
    </row>
    <row r="800" spans="1:40" x14ac:dyDescent="0.2">
      <c r="A800">
        <v>789</v>
      </c>
      <c r="B800" s="97">
        <v>0.54722222222222205</v>
      </c>
      <c r="C800">
        <f t="shared" ca="1" si="36"/>
        <v>1</v>
      </c>
      <c r="D800">
        <f t="shared" si="37"/>
        <v>322</v>
      </c>
      <c r="E800">
        <f>IF(appliances!$D$46="YES",light_sim_data!B800,0)</f>
        <v>100</v>
      </c>
      <c r="F800">
        <f t="shared" si="38"/>
        <v>222</v>
      </c>
      <c r="H800" s="43">
        <v>0</v>
      </c>
      <c r="I800" s="43">
        <v>180</v>
      </c>
      <c r="J800" s="43">
        <v>0</v>
      </c>
      <c r="K800" s="43">
        <v>0</v>
      </c>
      <c r="L800" s="43">
        <v>0</v>
      </c>
      <c r="M800" s="43">
        <v>16</v>
      </c>
      <c r="N800" s="43">
        <v>2</v>
      </c>
      <c r="O800" s="43">
        <v>1</v>
      </c>
      <c r="P800" s="43">
        <v>9</v>
      </c>
      <c r="Q800" s="43">
        <v>0</v>
      </c>
      <c r="R800" s="43">
        <v>0</v>
      </c>
      <c r="S800" s="43">
        <v>0</v>
      </c>
      <c r="T800" s="43">
        <v>0</v>
      </c>
      <c r="U800" s="43">
        <v>0</v>
      </c>
      <c r="V800" s="43">
        <v>3</v>
      </c>
      <c r="W800" s="43">
        <v>0</v>
      </c>
      <c r="X800" s="43">
        <v>0</v>
      </c>
      <c r="Y800" s="43">
        <v>2</v>
      </c>
      <c r="Z800" s="43">
        <v>0</v>
      </c>
      <c r="AA800" s="43">
        <v>0</v>
      </c>
      <c r="AB800" s="43">
        <v>3</v>
      </c>
      <c r="AC800" s="43">
        <v>2</v>
      </c>
      <c r="AD800" s="43">
        <v>1</v>
      </c>
      <c r="AE800" s="43">
        <v>2</v>
      </c>
      <c r="AF800" s="43">
        <v>0</v>
      </c>
      <c r="AG800" s="43">
        <v>0</v>
      </c>
      <c r="AH800" s="43">
        <v>1</v>
      </c>
      <c r="AI800" s="43">
        <v>0</v>
      </c>
      <c r="AJ800" s="43">
        <v>0</v>
      </c>
      <c r="AK800" s="43">
        <v>0</v>
      </c>
      <c r="AL800" s="43">
        <v>0</v>
      </c>
      <c r="AM800" s="43">
        <v>0</v>
      </c>
      <c r="AN800" s="43">
        <v>0</v>
      </c>
    </row>
    <row r="801" spans="1:40" x14ac:dyDescent="0.2">
      <c r="A801">
        <v>790</v>
      </c>
      <c r="B801" s="97">
        <v>0.54791666666666705</v>
      </c>
      <c r="C801">
        <f t="shared" ca="1" si="36"/>
        <v>1</v>
      </c>
      <c r="D801">
        <f t="shared" si="37"/>
        <v>322</v>
      </c>
      <c r="E801">
        <f>IF(appliances!$D$46="YES",light_sim_data!B801,0)</f>
        <v>100</v>
      </c>
      <c r="F801">
        <f t="shared" si="38"/>
        <v>222</v>
      </c>
      <c r="H801" s="43">
        <v>0</v>
      </c>
      <c r="I801" s="43">
        <v>180</v>
      </c>
      <c r="J801" s="43">
        <v>0</v>
      </c>
      <c r="K801" s="43">
        <v>0</v>
      </c>
      <c r="L801" s="43">
        <v>0</v>
      </c>
      <c r="M801" s="43">
        <v>16</v>
      </c>
      <c r="N801" s="43">
        <v>2</v>
      </c>
      <c r="O801" s="43">
        <v>1</v>
      </c>
      <c r="P801" s="43">
        <v>9</v>
      </c>
      <c r="Q801" s="43">
        <v>0</v>
      </c>
      <c r="R801" s="43">
        <v>0</v>
      </c>
      <c r="S801" s="43">
        <v>0</v>
      </c>
      <c r="T801" s="43">
        <v>0</v>
      </c>
      <c r="U801" s="43">
        <v>0</v>
      </c>
      <c r="V801" s="43">
        <v>3</v>
      </c>
      <c r="W801" s="43">
        <v>0</v>
      </c>
      <c r="X801" s="43">
        <v>0</v>
      </c>
      <c r="Y801" s="43">
        <v>2</v>
      </c>
      <c r="Z801" s="43">
        <v>0</v>
      </c>
      <c r="AA801" s="43">
        <v>0</v>
      </c>
      <c r="AB801" s="43">
        <v>3</v>
      </c>
      <c r="AC801" s="43">
        <v>2</v>
      </c>
      <c r="AD801" s="43">
        <v>1</v>
      </c>
      <c r="AE801" s="43">
        <v>2</v>
      </c>
      <c r="AF801" s="43">
        <v>0</v>
      </c>
      <c r="AG801" s="43">
        <v>0</v>
      </c>
      <c r="AH801" s="43">
        <v>1</v>
      </c>
      <c r="AI801" s="43">
        <v>0</v>
      </c>
      <c r="AJ801" s="43">
        <v>0</v>
      </c>
      <c r="AK801" s="43">
        <v>0</v>
      </c>
      <c r="AL801" s="43">
        <v>0</v>
      </c>
      <c r="AM801" s="43">
        <v>0</v>
      </c>
      <c r="AN801" s="43">
        <v>0</v>
      </c>
    </row>
    <row r="802" spans="1:40" x14ac:dyDescent="0.2">
      <c r="A802">
        <v>791</v>
      </c>
      <c r="B802" s="97">
        <v>0.54861111111111105</v>
      </c>
      <c r="C802">
        <f t="shared" ca="1" si="36"/>
        <v>1</v>
      </c>
      <c r="D802">
        <f t="shared" si="37"/>
        <v>322</v>
      </c>
      <c r="E802">
        <f>IF(appliances!$D$46="YES",light_sim_data!B802,0)</f>
        <v>100</v>
      </c>
      <c r="F802">
        <f t="shared" si="38"/>
        <v>222</v>
      </c>
      <c r="H802" s="43">
        <v>0</v>
      </c>
      <c r="I802" s="43">
        <v>180</v>
      </c>
      <c r="J802" s="43">
        <v>0</v>
      </c>
      <c r="K802" s="43">
        <v>0</v>
      </c>
      <c r="L802" s="43">
        <v>0</v>
      </c>
      <c r="M802" s="43">
        <v>16</v>
      </c>
      <c r="N802" s="43">
        <v>2</v>
      </c>
      <c r="O802" s="43">
        <v>1</v>
      </c>
      <c r="P802" s="43">
        <v>9</v>
      </c>
      <c r="Q802" s="43">
        <v>0</v>
      </c>
      <c r="R802" s="43">
        <v>0</v>
      </c>
      <c r="S802" s="43">
        <v>0</v>
      </c>
      <c r="T802" s="43">
        <v>0</v>
      </c>
      <c r="U802" s="43">
        <v>0</v>
      </c>
      <c r="V802" s="43">
        <v>3</v>
      </c>
      <c r="W802" s="43">
        <v>0</v>
      </c>
      <c r="X802" s="43">
        <v>0</v>
      </c>
      <c r="Y802" s="43">
        <v>2</v>
      </c>
      <c r="Z802" s="43">
        <v>0</v>
      </c>
      <c r="AA802" s="43">
        <v>0</v>
      </c>
      <c r="AB802" s="43">
        <v>3</v>
      </c>
      <c r="AC802" s="43">
        <v>2</v>
      </c>
      <c r="AD802" s="43">
        <v>1</v>
      </c>
      <c r="AE802" s="43">
        <v>2</v>
      </c>
      <c r="AF802" s="43">
        <v>0</v>
      </c>
      <c r="AG802" s="43">
        <v>0</v>
      </c>
      <c r="AH802" s="43">
        <v>1</v>
      </c>
      <c r="AI802" s="43">
        <v>0</v>
      </c>
      <c r="AJ802" s="43">
        <v>0</v>
      </c>
      <c r="AK802" s="43">
        <v>0</v>
      </c>
      <c r="AL802" s="43">
        <v>0</v>
      </c>
      <c r="AM802" s="43">
        <v>0</v>
      </c>
      <c r="AN802" s="43">
        <v>0</v>
      </c>
    </row>
    <row r="803" spans="1:40" x14ac:dyDescent="0.2">
      <c r="A803">
        <v>792</v>
      </c>
      <c r="B803" s="97">
        <v>0.54930555555555605</v>
      </c>
      <c r="C803">
        <f t="shared" ca="1" si="36"/>
        <v>1</v>
      </c>
      <c r="D803">
        <f t="shared" si="37"/>
        <v>322</v>
      </c>
      <c r="E803">
        <f>IF(appliances!$D$46="YES",light_sim_data!B803,0)</f>
        <v>100</v>
      </c>
      <c r="F803">
        <f t="shared" si="38"/>
        <v>222</v>
      </c>
      <c r="H803" s="43">
        <v>0</v>
      </c>
      <c r="I803" s="43">
        <v>180</v>
      </c>
      <c r="J803" s="43">
        <v>0</v>
      </c>
      <c r="K803" s="43">
        <v>0</v>
      </c>
      <c r="L803" s="43">
        <v>0</v>
      </c>
      <c r="M803" s="43">
        <v>16</v>
      </c>
      <c r="N803" s="43">
        <v>2</v>
      </c>
      <c r="O803" s="43">
        <v>1</v>
      </c>
      <c r="P803" s="43">
        <v>9</v>
      </c>
      <c r="Q803" s="43">
        <v>0</v>
      </c>
      <c r="R803" s="43">
        <v>0</v>
      </c>
      <c r="S803" s="43">
        <v>0</v>
      </c>
      <c r="T803" s="43">
        <v>0</v>
      </c>
      <c r="U803" s="43">
        <v>0</v>
      </c>
      <c r="V803" s="43">
        <v>3</v>
      </c>
      <c r="W803" s="43">
        <v>0</v>
      </c>
      <c r="X803" s="43">
        <v>0</v>
      </c>
      <c r="Y803" s="43">
        <v>2</v>
      </c>
      <c r="Z803" s="43">
        <v>0</v>
      </c>
      <c r="AA803" s="43">
        <v>0</v>
      </c>
      <c r="AB803" s="43">
        <v>3</v>
      </c>
      <c r="AC803" s="43">
        <v>2</v>
      </c>
      <c r="AD803" s="43">
        <v>1</v>
      </c>
      <c r="AE803" s="43">
        <v>2</v>
      </c>
      <c r="AF803" s="43">
        <v>0</v>
      </c>
      <c r="AG803" s="43">
        <v>0</v>
      </c>
      <c r="AH803" s="43">
        <v>1</v>
      </c>
      <c r="AI803" s="43">
        <v>0</v>
      </c>
      <c r="AJ803" s="43">
        <v>0</v>
      </c>
      <c r="AK803" s="43">
        <v>0</v>
      </c>
      <c r="AL803" s="43">
        <v>0</v>
      </c>
      <c r="AM803" s="43">
        <v>0</v>
      </c>
      <c r="AN803" s="43">
        <v>0</v>
      </c>
    </row>
    <row r="804" spans="1:40" x14ac:dyDescent="0.2">
      <c r="A804">
        <v>793</v>
      </c>
      <c r="B804" s="97">
        <v>0.55000000000000004</v>
      </c>
      <c r="C804">
        <f t="shared" ca="1" si="36"/>
        <v>1</v>
      </c>
      <c r="D804">
        <f t="shared" si="37"/>
        <v>322</v>
      </c>
      <c r="E804">
        <f>IF(appliances!$D$46="YES",light_sim_data!B804,0)</f>
        <v>100</v>
      </c>
      <c r="F804">
        <f t="shared" si="38"/>
        <v>222</v>
      </c>
      <c r="H804" s="43">
        <v>0</v>
      </c>
      <c r="I804" s="43">
        <v>180</v>
      </c>
      <c r="J804" s="43">
        <v>0</v>
      </c>
      <c r="K804" s="43">
        <v>0</v>
      </c>
      <c r="L804" s="43">
        <v>0</v>
      </c>
      <c r="M804" s="43">
        <v>16</v>
      </c>
      <c r="N804" s="43">
        <v>2</v>
      </c>
      <c r="O804" s="43">
        <v>1</v>
      </c>
      <c r="P804" s="43">
        <v>9</v>
      </c>
      <c r="Q804" s="43">
        <v>0</v>
      </c>
      <c r="R804" s="43">
        <v>0</v>
      </c>
      <c r="S804" s="43">
        <v>0</v>
      </c>
      <c r="T804" s="43">
        <v>0</v>
      </c>
      <c r="U804" s="43">
        <v>0</v>
      </c>
      <c r="V804" s="43">
        <v>3</v>
      </c>
      <c r="W804" s="43">
        <v>0</v>
      </c>
      <c r="X804" s="43">
        <v>0</v>
      </c>
      <c r="Y804" s="43">
        <v>2</v>
      </c>
      <c r="Z804" s="43">
        <v>0</v>
      </c>
      <c r="AA804" s="43">
        <v>0</v>
      </c>
      <c r="AB804" s="43">
        <v>3</v>
      </c>
      <c r="AC804" s="43">
        <v>2</v>
      </c>
      <c r="AD804" s="43">
        <v>1</v>
      </c>
      <c r="AE804" s="43">
        <v>2</v>
      </c>
      <c r="AF804" s="43">
        <v>0</v>
      </c>
      <c r="AG804" s="43">
        <v>0</v>
      </c>
      <c r="AH804" s="43">
        <v>1</v>
      </c>
      <c r="AI804" s="43">
        <v>0</v>
      </c>
      <c r="AJ804" s="43">
        <v>0</v>
      </c>
      <c r="AK804" s="43">
        <v>0</v>
      </c>
      <c r="AL804" s="43">
        <v>0</v>
      </c>
      <c r="AM804" s="43">
        <v>0</v>
      </c>
      <c r="AN804" s="43">
        <v>0</v>
      </c>
    </row>
    <row r="805" spans="1:40" x14ac:dyDescent="0.2">
      <c r="A805">
        <v>794</v>
      </c>
      <c r="B805" s="97">
        <v>0.55069444444444404</v>
      </c>
      <c r="C805">
        <f t="shared" ca="1" si="36"/>
        <v>1</v>
      </c>
      <c r="D805">
        <f t="shared" si="37"/>
        <v>322</v>
      </c>
      <c r="E805">
        <f>IF(appliances!$D$46="YES",light_sim_data!B805,0)</f>
        <v>100</v>
      </c>
      <c r="F805">
        <f t="shared" si="38"/>
        <v>222</v>
      </c>
      <c r="H805" s="43">
        <v>0</v>
      </c>
      <c r="I805" s="43">
        <v>180</v>
      </c>
      <c r="J805" s="43">
        <v>0</v>
      </c>
      <c r="K805" s="43">
        <v>0</v>
      </c>
      <c r="L805" s="43">
        <v>0</v>
      </c>
      <c r="M805" s="43">
        <v>16</v>
      </c>
      <c r="N805" s="43">
        <v>2</v>
      </c>
      <c r="O805" s="43">
        <v>1</v>
      </c>
      <c r="P805" s="43">
        <v>9</v>
      </c>
      <c r="Q805" s="43">
        <v>0</v>
      </c>
      <c r="R805" s="43">
        <v>0</v>
      </c>
      <c r="S805" s="43">
        <v>0</v>
      </c>
      <c r="T805" s="43">
        <v>0</v>
      </c>
      <c r="U805" s="43">
        <v>0</v>
      </c>
      <c r="V805" s="43">
        <v>3</v>
      </c>
      <c r="W805" s="43">
        <v>0</v>
      </c>
      <c r="X805" s="43">
        <v>0</v>
      </c>
      <c r="Y805" s="43">
        <v>2</v>
      </c>
      <c r="Z805" s="43">
        <v>0</v>
      </c>
      <c r="AA805" s="43">
        <v>0</v>
      </c>
      <c r="AB805" s="43">
        <v>3</v>
      </c>
      <c r="AC805" s="43">
        <v>2</v>
      </c>
      <c r="AD805" s="43">
        <v>1</v>
      </c>
      <c r="AE805" s="43">
        <v>2</v>
      </c>
      <c r="AF805" s="43">
        <v>0</v>
      </c>
      <c r="AG805" s="43">
        <v>0</v>
      </c>
      <c r="AH805" s="43">
        <v>1</v>
      </c>
      <c r="AI805" s="43">
        <v>0</v>
      </c>
      <c r="AJ805" s="43">
        <v>0</v>
      </c>
      <c r="AK805" s="43">
        <v>0</v>
      </c>
      <c r="AL805" s="43">
        <v>0</v>
      </c>
      <c r="AM805" s="43">
        <v>0</v>
      </c>
      <c r="AN805" s="43">
        <v>0</v>
      </c>
    </row>
    <row r="806" spans="1:40" x14ac:dyDescent="0.2">
      <c r="A806">
        <v>795</v>
      </c>
      <c r="B806" s="97">
        <v>0.55138888888888904</v>
      </c>
      <c r="C806">
        <f t="shared" ca="1" si="36"/>
        <v>1</v>
      </c>
      <c r="D806">
        <f t="shared" si="37"/>
        <v>322</v>
      </c>
      <c r="E806">
        <f>IF(appliances!$D$46="YES",light_sim_data!B806,0)</f>
        <v>100</v>
      </c>
      <c r="F806">
        <f t="shared" si="38"/>
        <v>222</v>
      </c>
      <c r="H806" s="43">
        <v>0</v>
      </c>
      <c r="I806" s="43">
        <v>180</v>
      </c>
      <c r="J806" s="43">
        <v>0</v>
      </c>
      <c r="K806" s="43">
        <v>0</v>
      </c>
      <c r="L806" s="43">
        <v>0</v>
      </c>
      <c r="M806" s="43">
        <v>16</v>
      </c>
      <c r="N806" s="43">
        <v>2</v>
      </c>
      <c r="O806" s="43">
        <v>1</v>
      </c>
      <c r="P806" s="43">
        <v>9</v>
      </c>
      <c r="Q806" s="43">
        <v>0</v>
      </c>
      <c r="R806" s="43">
        <v>0</v>
      </c>
      <c r="S806" s="43">
        <v>0</v>
      </c>
      <c r="T806" s="43">
        <v>0</v>
      </c>
      <c r="U806" s="43">
        <v>0</v>
      </c>
      <c r="V806" s="43">
        <v>3</v>
      </c>
      <c r="W806" s="43">
        <v>0</v>
      </c>
      <c r="X806" s="43">
        <v>0</v>
      </c>
      <c r="Y806" s="43">
        <v>2</v>
      </c>
      <c r="Z806" s="43">
        <v>0</v>
      </c>
      <c r="AA806" s="43">
        <v>0</v>
      </c>
      <c r="AB806" s="43">
        <v>3</v>
      </c>
      <c r="AC806" s="43">
        <v>2</v>
      </c>
      <c r="AD806" s="43">
        <v>1</v>
      </c>
      <c r="AE806" s="43">
        <v>2</v>
      </c>
      <c r="AF806" s="43">
        <v>0</v>
      </c>
      <c r="AG806" s="43">
        <v>0</v>
      </c>
      <c r="AH806" s="43">
        <v>1</v>
      </c>
      <c r="AI806" s="43">
        <v>0</v>
      </c>
      <c r="AJ806" s="43">
        <v>0</v>
      </c>
      <c r="AK806" s="43">
        <v>0</v>
      </c>
      <c r="AL806" s="43">
        <v>0</v>
      </c>
      <c r="AM806" s="43">
        <v>0</v>
      </c>
      <c r="AN806" s="43">
        <v>0</v>
      </c>
    </row>
    <row r="807" spans="1:40" x14ac:dyDescent="0.2">
      <c r="A807">
        <v>796</v>
      </c>
      <c r="B807" s="97">
        <v>0.55208333333333304</v>
      </c>
      <c r="C807">
        <f t="shared" ca="1" si="36"/>
        <v>1</v>
      </c>
      <c r="D807">
        <f t="shared" si="37"/>
        <v>322</v>
      </c>
      <c r="E807">
        <f>IF(appliances!$D$46="YES",light_sim_data!B807,0)</f>
        <v>100</v>
      </c>
      <c r="F807">
        <f t="shared" si="38"/>
        <v>222</v>
      </c>
      <c r="H807" s="43">
        <v>0</v>
      </c>
      <c r="I807" s="43">
        <v>180</v>
      </c>
      <c r="J807" s="43">
        <v>0</v>
      </c>
      <c r="K807" s="43">
        <v>0</v>
      </c>
      <c r="L807" s="43">
        <v>0</v>
      </c>
      <c r="M807" s="43">
        <v>16</v>
      </c>
      <c r="N807" s="43">
        <v>2</v>
      </c>
      <c r="O807" s="43">
        <v>1</v>
      </c>
      <c r="P807" s="43">
        <v>9</v>
      </c>
      <c r="Q807" s="43">
        <v>0</v>
      </c>
      <c r="R807" s="43">
        <v>0</v>
      </c>
      <c r="S807" s="43">
        <v>0</v>
      </c>
      <c r="T807" s="43">
        <v>0</v>
      </c>
      <c r="U807" s="43">
        <v>0</v>
      </c>
      <c r="V807" s="43">
        <v>3</v>
      </c>
      <c r="W807" s="43">
        <v>0</v>
      </c>
      <c r="X807" s="43">
        <v>0</v>
      </c>
      <c r="Y807" s="43">
        <v>2</v>
      </c>
      <c r="Z807" s="43">
        <v>0</v>
      </c>
      <c r="AA807" s="43">
        <v>0</v>
      </c>
      <c r="AB807" s="43">
        <v>3</v>
      </c>
      <c r="AC807" s="43">
        <v>2</v>
      </c>
      <c r="AD807" s="43">
        <v>1</v>
      </c>
      <c r="AE807" s="43">
        <v>2</v>
      </c>
      <c r="AF807" s="43">
        <v>0</v>
      </c>
      <c r="AG807" s="43">
        <v>0</v>
      </c>
      <c r="AH807" s="43">
        <v>1</v>
      </c>
      <c r="AI807" s="43">
        <v>0</v>
      </c>
      <c r="AJ807" s="43">
        <v>0</v>
      </c>
      <c r="AK807" s="43">
        <v>0</v>
      </c>
      <c r="AL807" s="43">
        <v>0</v>
      </c>
      <c r="AM807" s="43">
        <v>0</v>
      </c>
      <c r="AN807" s="43">
        <v>0</v>
      </c>
    </row>
    <row r="808" spans="1:40" x14ac:dyDescent="0.2">
      <c r="A808">
        <v>797</v>
      </c>
      <c r="B808" s="97">
        <v>0.55277777777777803</v>
      </c>
      <c r="C808">
        <f t="shared" ca="1" si="36"/>
        <v>1</v>
      </c>
      <c r="D808">
        <f t="shared" si="37"/>
        <v>322</v>
      </c>
      <c r="E808">
        <f>IF(appliances!$D$46="YES",light_sim_data!B808,0)</f>
        <v>100</v>
      </c>
      <c r="F808">
        <f t="shared" si="38"/>
        <v>222</v>
      </c>
      <c r="H808" s="43">
        <v>0</v>
      </c>
      <c r="I808" s="43">
        <v>180</v>
      </c>
      <c r="J808" s="43">
        <v>0</v>
      </c>
      <c r="K808" s="43">
        <v>0</v>
      </c>
      <c r="L808" s="43">
        <v>0</v>
      </c>
      <c r="M808" s="43">
        <v>16</v>
      </c>
      <c r="N808" s="43">
        <v>2</v>
      </c>
      <c r="O808" s="43">
        <v>1</v>
      </c>
      <c r="P808" s="43">
        <v>9</v>
      </c>
      <c r="Q808" s="43">
        <v>0</v>
      </c>
      <c r="R808" s="43">
        <v>0</v>
      </c>
      <c r="S808" s="43">
        <v>0</v>
      </c>
      <c r="T808" s="43">
        <v>0</v>
      </c>
      <c r="U808" s="43">
        <v>0</v>
      </c>
      <c r="V808" s="43">
        <v>3</v>
      </c>
      <c r="W808" s="43">
        <v>0</v>
      </c>
      <c r="X808" s="43">
        <v>0</v>
      </c>
      <c r="Y808" s="43">
        <v>2</v>
      </c>
      <c r="Z808" s="43">
        <v>0</v>
      </c>
      <c r="AA808" s="43">
        <v>0</v>
      </c>
      <c r="AB808" s="43">
        <v>3</v>
      </c>
      <c r="AC808" s="43">
        <v>2</v>
      </c>
      <c r="AD808" s="43">
        <v>1</v>
      </c>
      <c r="AE808" s="43">
        <v>2</v>
      </c>
      <c r="AF808" s="43">
        <v>0</v>
      </c>
      <c r="AG808" s="43">
        <v>0</v>
      </c>
      <c r="AH808" s="43">
        <v>1</v>
      </c>
      <c r="AI808" s="43">
        <v>0</v>
      </c>
      <c r="AJ808" s="43">
        <v>0</v>
      </c>
      <c r="AK808" s="43">
        <v>0</v>
      </c>
      <c r="AL808" s="43">
        <v>0</v>
      </c>
      <c r="AM808" s="43">
        <v>0</v>
      </c>
      <c r="AN808" s="43">
        <v>0</v>
      </c>
    </row>
    <row r="809" spans="1:40" x14ac:dyDescent="0.2">
      <c r="A809">
        <v>798</v>
      </c>
      <c r="B809" s="97">
        <v>0.55347222222222203</v>
      </c>
      <c r="C809">
        <f t="shared" ca="1" si="36"/>
        <v>1</v>
      </c>
      <c r="D809">
        <f t="shared" si="37"/>
        <v>308</v>
      </c>
      <c r="E809">
        <f>IF(appliances!$D$46="YES",light_sim_data!B809,0)</f>
        <v>100</v>
      </c>
      <c r="F809">
        <f t="shared" si="38"/>
        <v>208</v>
      </c>
      <c r="H809" s="43">
        <v>0</v>
      </c>
      <c r="I809" s="43">
        <v>180</v>
      </c>
      <c r="J809" s="43">
        <v>0</v>
      </c>
      <c r="K809" s="43">
        <v>0</v>
      </c>
      <c r="L809" s="43">
        <v>0</v>
      </c>
      <c r="M809" s="43">
        <v>2</v>
      </c>
      <c r="N809" s="43">
        <v>2</v>
      </c>
      <c r="O809" s="43">
        <v>1</v>
      </c>
      <c r="P809" s="43">
        <v>9</v>
      </c>
      <c r="Q809" s="43">
        <v>0</v>
      </c>
      <c r="R809" s="43">
        <v>0</v>
      </c>
      <c r="S809" s="43">
        <v>0</v>
      </c>
      <c r="T809" s="43">
        <v>0</v>
      </c>
      <c r="U809" s="43">
        <v>0</v>
      </c>
      <c r="V809" s="43">
        <v>3</v>
      </c>
      <c r="W809" s="43">
        <v>0</v>
      </c>
      <c r="X809" s="43">
        <v>0</v>
      </c>
      <c r="Y809" s="43">
        <v>2</v>
      </c>
      <c r="Z809" s="43">
        <v>0</v>
      </c>
      <c r="AA809" s="43">
        <v>0</v>
      </c>
      <c r="AB809" s="43">
        <v>3</v>
      </c>
      <c r="AC809" s="43">
        <v>2</v>
      </c>
      <c r="AD809" s="43">
        <v>1</v>
      </c>
      <c r="AE809" s="43">
        <v>2</v>
      </c>
      <c r="AF809" s="43">
        <v>0</v>
      </c>
      <c r="AG809" s="43">
        <v>0</v>
      </c>
      <c r="AH809" s="43">
        <v>1</v>
      </c>
      <c r="AI809" s="43">
        <v>0</v>
      </c>
      <c r="AJ809" s="43">
        <v>0</v>
      </c>
      <c r="AK809" s="43">
        <v>0</v>
      </c>
      <c r="AL809" s="43">
        <v>0</v>
      </c>
      <c r="AM809" s="43">
        <v>0</v>
      </c>
      <c r="AN809" s="43">
        <v>0</v>
      </c>
    </row>
    <row r="810" spans="1:40" x14ac:dyDescent="0.2">
      <c r="A810">
        <v>799</v>
      </c>
      <c r="B810" s="97">
        <v>0.55416666666666703</v>
      </c>
      <c r="C810">
        <f t="shared" ca="1" si="36"/>
        <v>1</v>
      </c>
      <c r="D810">
        <f t="shared" si="37"/>
        <v>308</v>
      </c>
      <c r="E810">
        <f>IF(appliances!$D$46="YES",light_sim_data!B810,0)</f>
        <v>100</v>
      </c>
      <c r="F810">
        <f t="shared" si="38"/>
        <v>208</v>
      </c>
      <c r="H810" s="43">
        <v>0</v>
      </c>
      <c r="I810" s="43">
        <v>180</v>
      </c>
      <c r="J810" s="43">
        <v>0</v>
      </c>
      <c r="K810" s="43">
        <v>0</v>
      </c>
      <c r="L810" s="43">
        <v>0</v>
      </c>
      <c r="M810" s="43">
        <v>2</v>
      </c>
      <c r="N810" s="43">
        <v>2</v>
      </c>
      <c r="O810" s="43">
        <v>1</v>
      </c>
      <c r="P810" s="43">
        <v>9</v>
      </c>
      <c r="Q810" s="43">
        <v>0</v>
      </c>
      <c r="R810" s="43">
        <v>0</v>
      </c>
      <c r="S810" s="43">
        <v>0</v>
      </c>
      <c r="T810" s="43">
        <v>0</v>
      </c>
      <c r="U810" s="43">
        <v>0</v>
      </c>
      <c r="V810" s="43">
        <v>3</v>
      </c>
      <c r="W810" s="43">
        <v>0</v>
      </c>
      <c r="X810" s="43">
        <v>0</v>
      </c>
      <c r="Y810" s="43">
        <v>2</v>
      </c>
      <c r="Z810" s="43">
        <v>0</v>
      </c>
      <c r="AA810" s="43">
        <v>0</v>
      </c>
      <c r="AB810" s="43">
        <v>3</v>
      </c>
      <c r="AC810" s="43">
        <v>2</v>
      </c>
      <c r="AD810" s="43">
        <v>1</v>
      </c>
      <c r="AE810" s="43">
        <v>2</v>
      </c>
      <c r="AF810" s="43">
        <v>0</v>
      </c>
      <c r="AG810" s="43">
        <v>0</v>
      </c>
      <c r="AH810" s="43">
        <v>1</v>
      </c>
      <c r="AI810" s="43">
        <v>0</v>
      </c>
      <c r="AJ810" s="43">
        <v>0</v>
      </c>
      <c r="AK810" s="43">
        <v>0</v>
      </c>
      <c r="AL810" s="43">
        <v>0</v>
      </c>
      <c r="AM810" s="43">
        <v>0</v>
      </c>
      <c r="AN810" s="43">
        <v>0</v>
      </c>
    </row>
    <row r="811" spans="1:40" x14ac:dyDescent="0.2">
      <c r="A811">
        <v>800</v>
      </c>
      <c r="B811" s="97">
        <v>0.55486111111111103</v>
      </c>
      <c r="C811">
        <f t="shared" ca="1" si="36"/>
        <v>1</v>
      </c>
      <c r="D811">
        <f t="shared" si="37"/>
        <v>128</v>
      </c>
      <c r="E811">
        <f>IF(appliances!$D$46="YES",light_sim_data!B811,0)</f>
        <v>100</v>
      </c>
      <c r="F811">
        <f t="shared" si="38"/>
        <v>28</v>
      </c>
      <c r="H811" s="43">
        <v>0</v>
      </c>
      <c r="I811" s="43">
        <v>0</v>
      </c>
      <c r="J811" s="43">
        <v>0</v>
      </c>
      <c r="K811" s="43">
        <v>0</v>
      </c>
      <c r="L811" s="43">
        <v>0</v>
      </c>
      <c r="M811" s="43">
        <v>2</v>
      </c>
      <c r="N811" s="43">
        <v>2</v>
      </c>
      <c r="O811" s="43">
        <v>1</v>
      </c>
      <c r="P811" s="43">
        <v>9</v>
      </c>
      <c r="Q811" s="43">
        <v>0</v>
      </c>
      <c r="R811" s="43">
        <v>0</v>
      </c>
      <c r="S811" s="43">
        <v>0</v>
      </c>
      <c r="T811" s="43">
        <v>0</v>
      </c>
      <c r="U811" s="43">
        <v>0</v>
      </c>
      <c r="V811" s="43">
        <v>3</v>
      </c>
      <c r="W811" s="43">
        <v>0</v>
      </c>
      <c r="X811" s="43">
        <v>0</v>
      </c>
      <c r="Y811" s="43">
        <v>2</v>
      </c>
      <c r="Z811" s="43">
        <v>0</v>
      </c>
      <c r="AA811" s="43">
        <v>0</v>
      </c>
      <c r="AB811" s="43">
        <v>3</v>
      </c>
      <c r="AC811" s="43">
        <v>2</v>
      </c>
      <c r="AD811" s="43">
        <v>1</v>
      </c>
      <c r="AE811" s="43">
        <v>2</v>
      </c>
      <c r="AF811" s="43">
        <v>0</v>
      </c>
      <c r="AG811" s="43">
        <v>0</v>
      </c>
      <c r="AH811" s="43">
        <v>1</v>
      </c>
      <c r="AI811" s="43">
        <v>0</v>
      </c>
      <c r="AJ811" s="43">
        <v>0</v>
      </c>
      <c r="AK811" s="43">
        <v>0</v>
      </c>
      <c r="AL811" s="43">
        <v>0</v>
      </c>
      <c r="AM811" s="43">
        <v>0</v>
      </c>
      <c r="AN811" s="43">
        <v>0</v>
      </c>
    </row>
    <row r="812" spans="1:40" x14ac:dyDescent="0.2">
      <c r="A812">
        <v>801</v>
      </c>
      <c r="B812" s="97">
        <v>0.55555555555555602</v>
      </c>
      <c r="C812">
        <f t="shared" ca="1" si="36"/>
        <v>1</v>
      </c>
      <c r="D812">
        <f t="shared" si="37"/>
        <v>128</v>
      </c>
      <c r="E812">
        <f>IF(appliances!$D$46="YES",light_sim_data!B812,0)</f>
        <v>100</v>
      </c>
      <c r="F812">
        <f t="shared" si="38"/>
        <v>28</v>
      </c>
      <c r="H812" s="43">
        <v>0</v>
      </c>
      <c r="I812" s="43">
        <v>0</v>
      </c>
      <c r="J812" s="43">
        <v>0</v>
      </c>
      <c r="K812" s="43">
        <v>0</v>
      </c>
      <c r="L812" s="43">
        <v>0</v>
      </c>
      <c r="M812" s="43">
        <v>2</v>
      </c>
      <c r="N812" s="43">
        <v>2</v>
      </c>
      <c r="O812" s="43">
        <v>1</v>
      </c>
      <c r="P812" s="43">
        <v>9</v>
      </c>
      <c r="Q812" s="43">
        <v>0</v>
      </c>
      <c r="R812" s="43">
        <v>0</v>
      </c>
      <c r="S812" s="43">
        <v>0</v>
      </c>
      <c r="T812" s="43">
        <v>0</v>
      </c>
      <c r="U812" s="43">
        <v>0</v>
      </c>
      <c r="V812" s="43">
        <v>3</v>
      </c>
      <c r="W812" s="43">
        <v>0</v>
      </c>
      <c r="X812" s="43">
        <v>0</v>
      </c>
      <c r="Y812" s="43">
        <v>2</v>
      </c>
      <c r="Z812" s="43">
        <v>0</v>
      </c>
      <c r="AA812" s="43">
        <v>0</v>
      </c>
      <c r="AB812" s="43">
        <v>3</v>
      </c>
      <c r="AC812" s="43">
        <v>2</v>
      </c>
      <c r="AD812" s="43">
        <v>1</v>
      </c>
      <c r="AE812" s="43">
        <v>2</v>
      </c>
      <c r="AF812" s="43">
        <v>0</v>
      </c>
      <c r="AG812" s="43">
        <v>0</v>
      </c>
      <c r="AH812" s="43">
        <v>1</v>
      </c>
      <c r="AI812" s="43">
        <v>0</v>
      </c>
      <c r="AJ812" s="43">
        <v>0</v>
      </c>
      <c r="AK812" s="43">
        <v>0</v>
      </c>
      <c r="AL812" s="43">
        <v>0</v>
      </c>
      <c r="AM812" s="43">
        <v>0</v>
      </c>
      <c r="AN812" s="43">
        <v>0</v>
      </c>
    </row>
    <row r="813" spans="1:40" x14ac:dyDescent="0.2">
      <c r="A813">
        <v>802</v>
      </c>
      <c r="B813" s="97">
        <v>0.55625000000000002</v>
      </c>
      <c r="C813">
        <f t="shared" ca="1" si="36"/>
        <v>1</v>
      </c>
      <c r="D813">
        <f t="shared" si="37"/>
        <v>128</v>
      </c>
      <c r="E813">
        <f>IF(appliances!$D$46="YES",light_sim_data!B813,0)</f>
        <v>100</v>
      </c>
      <c r="F813">
        <f t="shared" si="38"/>
        <v>28</v>
      </c>
      <c r="H813" s="43">
        <v>0</v>
      </c>
      <c r="I813" s="43">
        <v>0</v>
      </c>
      <c r="J813" s="43">
        <v>0</v>
      </c>
      <c r="K813" s="43">
        <v>0</v>
      </c>
      <c r="L813" s="43">
        <v>0</v>
      </c>
      <c r="M813" s="43">
        <v>2</v>
      </c>
      <c r="N813" s="43">
        <v>2</v>
      </c>
      <c r="O813" s="43">
        <v>1</v>
      </c>
      <c r="P813" s="43">
        <v>9</v>
      </c>
      <c r="Q813" s="43">
        <v>0</v>
      </c>
      <c r="R813" s="43">
        <v>0</v>
      </c>
      <c r="S813" s="43">
        <v>0</v>
      </c>
      <c r="T813" s="43">
        <v>0</v>
      </c>
      <c r="U813" s="43">
        <v>0</v>
      </c>
      <c r="V813" s="43">
        <v>3</v>
      </c>
      <c r="W813" s="43">
        <v>0</v>
      </c>
      <c r="X813" s="43">
        <v>0</v>
      </c>
      <c r="Y813" s="43">
        <v>2</v>
      </c>
      <c r="Z813" s="43">
        <v>0</v>
      </c>
      <c r="AA813" s="43">
        <v>0</v>
      </c>
      <c r="AB813" s="43">
        <v>3</v>
      </c>
      <c r="AC813" s="43">
        <v>2</v>
      </c>
      <c r="AD813" s="43">
        <v>1</v>
      </c>
      <c r="AE813" s="43">
        <v>2</v>
      </c>
      <c r="AF813" s="43">
        <v>0</v>
      </c>
      <c r="AG813" s="43">
        <v>0</v>
      </c>
      <c r="AH813" s="43">
        <v>1</v>
      </c>
      <c r="AI813" s="43">
        <v>0</v>
      </c>
      <c r="AJ813" s="43">
        <v>0</v>
      </c>
      <c r="AK813" s="43">
        <v>0</v>
      </c>
      <c r="AL813" s="43">
        <v>0</v>
      </c>
      <c r="AM813" s="43">
        <v>0</v>
      </c>
      <c r="AN813" s="43">
        <v>0</v>
      </c>
    </row>
    <row r="814" spans="1:40" x14ac:dyDescent="0.2">
      <c r="A814">
        <v>803</v>
      </c>
      <c r="B814" s="97">
        <v>0.55694444444444402</v>
      </c>
      <c r="C814">
        <f t="shared" ca="1" si="36"/>
        <v>1</v>
      </c>
      <c r="D814">
        <f t="shared" si="37"/>
        <v>259</v>
      </c>
      <c r="E814">
        <f>IF(appliances!$D$46="YES",light_sim_data!B814,0)</f>
        <v>100</v>
      </c>
      <c r="F814">
        <f t="shared" si="38"/>
        <v>159</v>
      </c>
      <c r="H814" s="43">
        <v>0</v>
      </c>
      <c r="I814" s="43">
        <v>0</v>
      </c>
      <c r="J814" s="43">
        <v>0</v>
      </c>
      <c r="K814" s="43">
        <v>0</v>
      </c>
      <c r="L814" s="43">
        <v>0</v>
      </c>
      <c r="M814" s="43">
        <v>2</v>
      </c>
      <c r="N814" s="43">
        <v>2</v>
      </c>
      <c r="O814" s="43">
        <v>1</v>
      </c>
      <c r="P814" s="43">
        <v>9</v>
      </c>
      <c r="Q814" s="43">
        <v>0</v>
      </c>
      <c r="R814" s="43">
        <v>0</v>
      </c>
      <c r="S814" s="43">
        <v>0</v>
      </c>
      <c r="T814" s="43">
        <v>0</v>
      </c>
      <c r="U814" s="43">
        <v>0</v>
      </c>
      <c r="V814" s="43">
        <v>134</v>
      </c>
      <c r="W814" s="43">
        <v>0</v>
      </c>
      <c r="X814" s="43">
        <v>0</v>
      </c>
      <c r="Y814" s="43">
        <v>2</v>
      </c>
      <c r="Z814" s="43">
        <v>0</v>
      </c>
      <c r="AA814" s="43">
        <v>0</v>
      </c>
      <c r="AB814" s="43">
        <v>3</v>
      </c>
      <c r="AC814" s="43">
        <v>2</v>
      </c>
      <c r="AD814" s="43">
        <v>1</v>
      </c>
      <c r="AE814" s="43">
        <v>2</v>
      </c>
      <c r="AF814" s="43">
        <v>0</v>
      </c>
      <c r="AG814" s="43">
        <v>0</v>
      </c>
      <c r="AH814" s="43">
        <v>1</v>
      </c>
      <c r="AI814" s="43">
        <v>0</v>
      </c>
      <c r="AJ814" s="43">
        <v>0</v>
      </c>
      <c r="AK814" s="43">
        <v>0</v>
      </c>
      <c r="AL814" s="43">
        <v>0</v>
      </c>
      <c r="AM814" s="43">
        <v>0</v>
      </c>
      <c r="AN814" s="43">
        <v>0</v>
      </c>
    </row>
    <row r="815" spans="1:40" x14ac:dyDescent="0.2">
      <c r="A815">
        <v>804</v>
      </c>
      <c r="B815" s="97">
        <v>0.55763888888888902</v>
      </c>
      <c r="C815">
        <f t="shared" ca="1" si="36"/>
        <v>1</v>
      </c>
      <c r="D815">
        <f t="shared" si="37"/>
        <v>259</v>
      </c>
      <c r="E815">
        <f>IF(appliances!$D$46="YES",light_sim_data!B815,0)</f>
        <v>100</v>
      </c>
      <c r="F815">
        <f t="shared" si="38"/>
        <v>159</v>
      </c>
      <c r="H815" s="43">
        <v>0</v>
      </c>
      <c r="I815" s="43">
        <v>0</v>
      </c>
      <c r="J815" s="43">
        <v>0</v>
      </c>
      <c r="K815" s="43">
        <v>0</v>
      </c>
      <c r="L815" s="43">
        <v>0</v>
      </c>
      <c r="M815" s="43">
        <v>2</v>
      </c>
      <c r="N815" s="43">
        <v>2</v>
      </c>
      <c r="O815" s="43">
        <v>1</v>
      </c>
      <c r="P815" s="43">
        <v>9</v>
      </c>
      <c r="Q815" s="43">
        <v>0</v>
      </c>
      <c r="R815" s="43">
        <v>0</v>
      </c>
      <c r="S815" s="43">
        <v>0</v>
      </c>
      <c r="T815" s="43">
        <v>0</v>
      </c>
      <c r="U815" s="43">
        <v>0</v>
      </c>
      <c r="V815" s="43">
        <v>134</v>
      </c>
      <c r="W815" s="43">
        <v>0</v>
      </c>
      <c r="X815" s="43">
        <v>0</v>
      </c>
      <c r="Y815" s="43">
        <v>2</v>
      </c>
      <c r="Z815" s="43">
        <v>0</v>
      </c>
      <c r="AA815" s="43">
        <v>0</v>
      </c>
      <c r="AB815" s="43">
        <v>3</v>
      </c>
      <c r="AC815" s="43">
        <v>2</v>
      </c>
      <c r="AD815" s="43">
        <v>1</v>
      </c>
      <c r="AE815" s="43">
        <v>2</v>
      </c>
      <c r="AF815" s="43">
        <v>0</v>
      </c>
      <c r="AG815" s="43">
        <v>0</v>
      </c>
      <c r="AH815" s="43">
        <v>1</v>
      </c>
      <c r="AI815" s="43">
        <v>0</v>
      </c>
      <c r="AJ815" s="43">
        <v>0</v>
      </c>
      <c r="AK815" s="43">
        <v>0</v>
      </c>
      <c r="AL815" s="43">
        <v>0</v>
      </c>
      <c r="AM815" s="43">
        <v>0</v>
      </c>
      <c r="AN815" s="43">
        <v>0</v>
      </c>
    </row>
    <row r="816" spans="1:40" x14ac:dyDescent="0.2">
      <c r="A816">
        <v>805</v>
      </c>
      <c r="B816" s="97">
        <v>0.55833333333333302</v>
      </c>
      <c r="C816">
        <f t="shared" ca="1" si="36"/>
        <v>1</v>
      </c>
      <c r="D816">
        <f t="shared" si="37"/>
        <v>128</v>
      </c>
      <c r="E816">
        <f>IF(appliances!$D$46="YES",light_sim_data!B816,0)</f>
        <v>100</v>
      </c>
      <c r="F816">
        <f t="shared" si="38"/>
        <v>28</v>
      </c>
      <c r="H816" s="43">
        <v>0</v>
      </c>
      <c r="I816" s="43">
        <v>0</v>
      </c>
      <c r="J816" s="43">
        <v>0</v>
      </c>
      <c r="K816" s="43">
        <v>0</v>
      </c>
      <c r="L816" s="43">
        <v>0</v>
      </c>
      <c r="M816" s="43">
        <v>2</v>
      </c>
      <c r="N816" s="43">
        <v>2</v>
      </c>
      <c r="O816" s="43">
        <v>1</v>
      </c>
      <c r="P816" s="43">
        <v>9</v>
      </c>
      <c r="Q816" s="43">
        <v>0</v>
      </c>
      <c r="R816" s="43">
        <v>0</v>
      </c>
      <c r="S816" s="43">
        <v>0</v>
      </c>
      <c r="T816" s="43">
        <v>0</v>
      </c>
      <c r="U816" s="43">
        <v>0</v>
      </c>
      <c r="V816" s="43">
        <v>3</v>
      </c>
      <c r="W816" s="43">
        <v>0</v>
      </c>
      <c r="X816" s="43">
        <v>0</v>
      </c>
      <c r="Y816" s="43">
        <v>2</v>
      </c>
      <c r="Z816" s="43">
        <v>0</v>
      </c>
      <c r="AA816" s="43">
        <v>0</v>
      </c>
      <c r="AB816" s="43">
        <v>3</v>
      </c>
      <c r="AC816" s="43">
        <v>2</v>
      </c>
      <c r="AD816" s="43">
        <v>1</v>
      </c>
      <c r="AE816" s="43">
        <v>2</v>
      </c>
      <c r="AF816" s="43">
        <v>0</v>
      </c>
      <c r="AG816" s="43">
        <v>0</v>
      </c>
      <c r="AH816" s="43">
        <v>1</v>
      </c>
      <c r="AI816" s="43">
        <v>0</v>
      </c>
      <c r="AJ816" s="43">
        <v>0</v>
      </c>
      <c r="AK816" s="43">
        <v>0</v>
      </c>
      <c r="AL816" s="43">
        <v>0</v>
      </c>
      <c r="AM816" s="43">
        <v>0</v>
      </c>
      <c r="AN816" s="43">
        <v>0</v>
      </c>
    </row>
    <row r="817" spans="1:40" x14ac:dyDescent="0.2">
      <c r="A817">
        <v>806</v>
      </c>
      <c r="B817" s="97">
        <v>0.55902777777777801</v>
      </c>
      <c r="C817">
        <f t="shared" ca="1" si="36"/>
        <v>1</v>
      </c>
      <c r="D817">
        <f t="shared" si="37"/>
        <v>128</v>
      </c>
      <c r="E817">
        <f>IF(appliances!$D$46="YES",light_sim_data!B817,0)</f>
        <v>100</v>
      </c>
      <c r="F817">
        <f t="shared" si="38"/>
        <v>28</v>
      </c>
      <c r="H817" s="43">
        <v>0</v>
      </c>
      <c r="I817" s="43">
        <v>0</v>
      </c>
      <c r="J817" s="43">
        <v>0</v>
      </c>
      <c r="K817" s="43">
        <v>0</v>
      </c>
      <c r="L817" s="43">
        <v>0</v>
      </c>
      <c r="M817" s="43">
        <v>2</v>
      </c>
      <c r="N817" s="43">
        <v>2</v>
      </c>
      <c r="O817" s="43">
        <v>1</v>
      </c>
      <c r="P817" s="43">
        <v>9</v>
      </c>
      <c r="Q817" s="43">
        <v>0</v>
      </c>
      <c r="R817" s="43">
        <v>0</v>
      </c>
      <c r="S817" s="43">
        <v>0</v>
      </c>
      <c r="T817" s="43">
        <v>0</v>
      </c>
      <c r="U817" s="43">
        <v>0</v>
      </c>
      <c r="V817" s="43">
        <v>3</v>
      </c>
      <c r="W817" s="43">
        <v>0</v>
      </c>
      <c r="X817" s="43">
        <v>0</v>
      </c>
      <c r="Y817" s="43">
        <v>2</v>
      </c>
      <c r="Z817" s="43">
        <v>0</v>
      </c>
      <c r="AA817" s="43">
        <v>0</v>
      </c>
      <c r="AB817" s="43">
        <v>3</v>
      </c>
      <c r="AC817" s="43">
        <v>2</v>
      </c>
      <c r="AD817" s="43">
        <v>1</v>
      </c>
      <c r="AE817" s="43">
        <v>2</v>
      </c>
      <c r="AF817" s="43">
        <v>0</v>
      </c>
      <c r="AG817" s="43">
        <v>0</v>
      </c>
      <c r="AH817" s="43">
        <v>1</v>
      </c>
      <c r="AI817" s="43">
        <v>0</v>
      </c>
      <c r="AJ817" s="43">
        <v>0</v>
      </c>
      <c r="AK817" s="43">
        <v>0</v>
      </c>
      <c r="AL817" s="43">
        <v>0</v>
      </c>
      <c r="AM817" s="43">
        <v>0</v>
      </c>
      <c r="AN817" s="43">
        <v>0</v>
      </c>
    </row>
    <row r="818" spans="1:40" x14ac:dyDescent="0.2">
      <c r="A818">
        <v>807</v>
      </c>
      <c r="B818" s="97">
        <v>0.55972222222222201</v>
      </c>
      <c r="C818">
        <f t="shared" ca="1" si="36"/>
        <v>1</v>
      </c>
      <c r="D818">
        <f t="shared" si="37"/>
        <v>128</v>
      </c>
      <c r="E818">
        <f>IF(appliances!$D$46="YES",light_sim_data!B818,0)</f>
        <v>100</v>
      </c>
      <c r="F818">
        <f t="shared" si="38"/>
        <v>28</v>
      </c>
      <c r="H818" s="43">
        <v>0</v>
      </c>
      <c r="I818" s="43">
        <v>0</v>
      </c>
      <c r="J818" s="43">
        <v>0</v>
      </c>
      <c r="K818" s="43">
        <v>0</v>
      </c>
      <c r="L818" s="43">
        <v>0</v>
      </c>
      <c r="M818" s="43">
        <v>2</v>
      </c>
      <c r="N818" s="43">
        <v>2</v>
      </c>
      <c r="O818" s="43">
        <v>1</v>
      </c>
      <c r="P818" s="43">
        <v>9</v>
      </c>
      <c r="Q818" s="43">
        <v>0</v>
      </c>
      <c r="R818" s="43">
        <v>0</v>
      </c>
      <c r="S818" s="43">
        <v>0</v>
      </c>
      <c r="T818" s="43">
        <v>0</v>
      </c>
      <c r="U818" s="43">
        <v>0</v>
      </c>
      <c r="V818" s="43">
        <v>3</v>
      </c>
      <c r="W818" s="43">
        <v>0</v>
      </c>
      <c r="X818" s="43">
        <v>0</v>
      </c>
      <c r="Y818" s="43">
        <v>2</v>
      </c>
      <c r="Z818" s="43">
        <v>0</v>
      </c>
      <c r="AA818" s="43">
        <v>0</v>
      </c>
      <c r="AB818" s="43">
        <v>3</v>
      </c>
      <c r="AC818" s="43">
        <v>2</v>
      </c>
      <c r="AD818" s="43">
        <v>1</v>
      </c>
      <c r="AE818" s="43">
        <v>2</v>
      </c>
      <c r="AF818" s="43">
        <v>0</v>
      </c>
      <c r="AG818" s="43">
        <v>0</v>
      </c>
      <c r="AH818" s="43">
        <v>1</v>
      </c>
      <c r="AI818" s="43">
        <v>0</v>
      </c>
      <c r="AJ818" s="43">
        <v>0</v>
      </c>
      <c r="AK818" s="43">
        <v>0</v>
      </c>
      <c r="AL818" s="43">
        <v>0</v>
      </c>
      <c r="AM818" s="43">
        <v>0</v>
      </c>
      <c r="AN818" s="43">
        <v>0</v>
      </c>
    </row>
    <row r="819" spans="1:40" x14ac:dyDescent="0.2">
      <c r="A819">
        <v>808</v>
      </c>
      <c r="B819" s="97">
        <v>0.56041666666666701</v>
      </c>
      <c r="C819">
        <f t="shared" ca="1" si="36"/>
        <v>1</v>
      </c>
      <c r="D819">
        <f t="shared" si="37"/>
        <v>128</v>
      </c>
      <c r="E819">
        <f>IF(appliances!$D$46="YES",light_sim_data!B819,0)</f>
        <v>100</v>
      </c>
      <c r="F819">
        <f t="shared" si="38"/>
        <v>28</v>
      </c>
      <c r="H819" s="43">
        <v>0</v>
      </c>
      <c r="I819" s="43">
        <v>0</v>
      </c>
      <c r="J819" s="43">
        <v>0</v>
      </c>
      <c r="K819" s="43">
        <v>0</v>
      </c>
      <c r="L819" s="43">
        <v>0</v>
      </c>
      <c r="M819" s="43">
        <v>2</v>
      </c>
      <c r="N819" s="43">
        <v>2</v>
      </c>
      <c r="O819" s="43">
        <v>1</v>
      </c>
      <c r="P819" s="43">
        <v>9</v>
      </c>
      <c r="Q819" s="43">
        <v>0</v>
      </c>
      <c r="R819" s="43">
        <v>0</v>
      </c>
      <c r="S819" s="43">
        <v>0</v>
      </c>
      <c r="T819" s="43">
        <v>0</v>
      </c>
      <c r="U819" s="43">
        <v>0</v>
      </c>
      <c r="V819" s="43">
        <v>3</v>
      </c>
      <c r="W819" s="43">
        <v>0</v>
      </c>
      <c r="X819" s="43">
        <v>0</v>
      </c>
      <c r="Y819" s="43">
        <v>2</v>
      </c>
      <c r="Z819" s="43">
        <v>0</v>
      </c>
      <c r="AA819" s="43">
        <v>0</v>
      </c>
      <c r="AB819" s="43">
        <v>3</v>
      </c>
      <c r="AC819" s="43">
        <v>2</v>
      </c>
      <c r="AD819" s="43">
        <v>1</v>
      </c>
      <c r="AE819" s="43">
        <v>2</v>
      </c>
      <c r="AF819" s="43">
        <v>0</v>
      </c>
      <c r="AG819" s="43">
        <v>0</v>
      </c>
      <c r="AH819" s="43">
        <v>1</v>
      </c>
      <c r="AI819" s="43">
        <v>0</v>
      </c>
      <c r="AJ819" s="43">
        <v>0</v>
      </c>
      <c r="AK819" s="43">
        <v>0</v>
      </c>
      <c r="AL819" s="43">
        <v>0</v>
      </c>
      <c r="AM819" s="43">
        <v>0</v>
      </c>
      <c r="AN819" s="43">
        <v>0</v>
      </c>
    </row>
    <row r="820" spans="1:40" x14ac:dyDescent="0.2">
      <c r="A820">
        <v>809</v>
      </c>
      <c r="B820" s="97">
        <v>0.56111111111111101</v>
      </c>
      <c r="C820">
        <f t="shared" ca="1" si="36"/>
        <v>1</v>
      </c>
      <c r="D820">
        <f t="shared" si="37"/>
        <v>128</v>
      </c>
      <c r="E820">
        <f>IF(appliances!$D$46="YES",light_sim_data!B820,0)</f>
        <v>100</v>
      </c>
      <c r="F820">
        <f t="shared" si="38"/>
        <v>28</v>
      </c>
      <c r="H820" s="43">
        <v>0</v>
      </c>
      <c r="I820" s="43">
        <v>0</v>
      </c>
      <c r="J820" s="43">
        <v>0</v>
      </c>
      <c r="K820" s="43">
        <v>0</v>
      </c>
      <c r="L820" s="43">
        <v>0</v>
      </c>
      <c r="M820" s="43">
        <v>2</v>
      </c>
      <c r="N820" s="43">
        <v>2</v>
      </c>
      <c r="O820" s="43">
        <v>1</v>
      </c>
      <c r="P820" s="43">
        <v>9</v>
      </c>
      <c r="Q820" s="43">
        <v>0</v>
      </c>
      <c r="R820" s="43">
        <v>0</v>
      </c>
      <c r="S820" s="43">
        <v>0</v>
      </c>
      <c r="T820" s="43">
        <v>0</v>
      </c>
      <c r="U820" s="43">
        <v>0</v>
      </c>
      <c r="V820" s="43">
        <v>3</v>
      </c>
      <c r="W820" s="43">
        <v>0</v>
      </c>
      <c r="X820" s="43">
        <v>0</v>
      </c>
      <c r="Y820" s="43">
        <v>2</v>
      </c>
      <c r="Z820" s="43">
        <v>0</v>
      </c>
      <c r="AA820" s="43">
        <v>0</v>
      </c>
      <c r="AB820" s="43">
        <v>3</v>
      </c>
      <c r="AC820" s="43">
        <v>2</v>
      </c>
      <c r="AD820" s="43">
        <v>1</v>
      </c>
      <c r="AE820" s="43">
        <v>2</v>
      </c>
      <c r="AF820" s="43">
        <v>0</v>
      </c>
      <c r="AG820" s="43">
        <v>0</v>
      </c>
      <c r="AH820" s="43">
        <v>1</v>
      </c>
      <c r="AI820" s="43">
        <v>0</v>
      </c>
      <c r="AJ820" s="43">
        <v>0</v>
      </c>
      <c r="AK820" s="43">
        <v>0</v>
      </c>
      <c r="AL820" s="43">
        <v>0</v>
      </c>
      <c r="AM820" s="43">
        <v>0</v>
      </c>
      <c r="AN820" s="43">
        <v>0</v>
      </c>
    </row>
    <row r="821" spans="1:40" x14ac:dyDescent="0.2">
      <c r="A821">
        <v>810</v>
      </c>
      <c r="B821" s="97">
        <v>0.561805555555556</v>
      </c>
      <c r="C821">
        <f t="shared" ca="1" si="36"/>
        <v>1</v>
      </c>
      <c r="D821">
        <f t="shared" si="37"/>
        <v>128</v>
      </c>
      <c r="E821">
        <f>IF(appliances!$D$46="YES",light_sim_data!B821,0)</f>
        <v>100</v>
      </c>
      <c r="F821">
        <f t="shared" si="38"/>
        <v>28</v>
      </c>
      <c r="H821" s="43">
        <v>0</v>
      </c>
      <c r="I821" s="43">
        <v>0</v>
      </c>
      <c r="J821" s="43">
        <v>0</v>
      </c>
      <c r="K821" s="43">
        <v>0</v>
      </c>
      <c r="L821" s="43">
        <v>0</v>
      </c>
      <c r="M821" s="43">
        <v>2</v>
      </c>
      <c r="N821" s="43">
        <v>2</v>
      </c>
      <c r="O821" s="43">
        <v>1</v>
      </c>
      <c r="P821" s="43">
        <v>9</v>
      </c>
      <c r="Q821" s="43">
        <v>0</v>
      </c>
      <c r="R821" s="43">
        <v>0</v>
      </c>
      <c r="S821" s="43">
        <v>0</v>
      </c>
      <c r="T821" s="43">
        <v>0</v>
      </c>
      <c r="U821" s="43">
        <v>0</v>
      </c>
      <c r="V821" s="43">
        <v>3</v>
      </c>
      <c r="W821" s="43">
        <v>0</v>
      </c>
      <c r="X821" s="43">
        <v>0</v>
      </c>
      <c r="Y821" s="43">
        <v>2</v>
      </c>
      <c r="Z821" s="43">
        <v>0</v>
      </c>
      <c r="AA821" s="43">
        <v>0</v>
      </c>
      <c r="AB821" s="43">
        <v>3</v>
      </c>
      <c r="AC821" s="43">
        <v>2</v>
      </c>
      <c r="AD821" s="43">
        <v>1</v>
      </c>
      <c r="AE821" s="43">
        <v>2</v>
      </c>
      <c r="AF821" s="43">
        <v>0</v>
      </c>
      <c r="AG821" s="43">
        <v>0</v>
      </c>
      <c r="AH821" s="43">
        <v>1</v>
      </c>
      <c r="AI821" s="43">
        <v>0</v>
      </c>
      <c r="AJ821" s="43">
        <v>0</v>
      </c>
      <c r="AK821" s="43">
        <v>0</v>
      </c>
      <c r="AL821" s="43">
        <v>0</v>
      </c>
      <c r="AM821" s="43">
        <v>0</v>
      </c>
      <c r="AN821" s="43">
        <v>0</v>
      </c>
    </row>
    <row r="822" spans="1:40" x14ac:dyDescent="0.2">
      <c r="A822">
        <v>811</v>
      </c>
      <c r="B822" s="97">
        <v>0.5625</v>
      </c>
      <c r="C822">
        <f t="shared" ca="1" si="36"/>
        <v>1</v>
      </c>
      <c r="D822">
        <f t="shared" si="37"/>
        <v>128</v>
      </c>
      <c r="E822">
        <f>IF(appliances!$D$46="YES",light_sim_data!B822,0)</f>
        <v>100</v>
      </c>
      <c r="F822">
        <f t="shared" si="38"/>
        <v>28</v>
      </c>
      <c r="H822" s="43">
        <v>0</v>
      </c>
      <c r="I822" s="43">
        <v>0</v>
      </c>
      <c r="J822" s="43">
        <v>0</v>
      </c>
      <c r="K822" s="43">
        <v>0</v>
      </c>
      <c r="L822" s="43">
        <v>0</v>
      </c>
      <c r="M822" s="43">
        <v>2</v>
      </c>
      <c r="N822" s="43">
        <v>2</v>
      </c>
      <c r="O822" s="43">
        <v>1</v>
      </c>
      <c r="P822" s="43">
        <v>9</v>
      </c>
      <c r="Q822" s="43">
        <v>0</v>
      </c>
      <c r="R822" s="43">
        <v>0</v>
      </c>
      <c r="S822" s="43">
        <v>0</v>
      </c>
      <c r="T822" s="43">
        <v>0</v>
      </c>
      <c r="U822" s="43">
        <v>0</v>
      </c>
      <c r="V822" s="43">
        <v>3</v>
      </c>
      <c r="W822" s="43">
        <v>0</v>
      </c>
      <c r="X822" s="43">
        <v>0</v>
      </c>
      <c r="Y822" s="43">
        <v>2</v>
      </c>
      <c r="Z822" s="43">
        <v>0</v>
      </c>
      <c r="AA822" s="43">
        <v>0</v>
      </c>
      <c r="AB822" s="43">
        <v>3</v>
      </c>
      <c r="AC822" s="43">
        <v>2</v>
      </c>
      <c r="AD822" s="43">
        <v>1</v>
      </c>
      <c r="AE822" s="43">
        <v>2</v>
      </c>
      <c r="AF822" s="43">
        <v>0</v>
      </c>
      <c r="AG822" s="43">
        <v>0</v>
      </c>
      <c r="AH822" s="43">
        <v>1</v>
      </c>
      <c r="AI822" s="43">
        <v>0</v>
      </c>
      <c r="AJ822" s="43">
        <v>0</v>
      </c>
      <c r="AK822" s="43">
        <v>0</v>
      </c>
      <c r="AL822" s="43">
        <v>0</v>
      </c>
      <c r="AM822" s="43">
        <v>0</v>
      </c>
      <c r="AN822" s="43">
        <v>0</v>
      </c>
    </row>
    <row r="823" spans="1:40" x14ac:dyDescent="0.2">
      <c r="A823">
        <v>812</v>
      </c>
      <c r="B823" s="97">
        <v>0.563194444444444</v>
      </c>
      <c r="C823">
        <f t="shared" ca="1" si="36"/>
        <v>1</v>
      </c>
      <c r="D823">
        <f t="shared" si="37"/>
        <v>128</v>
      </c>
      <c r="E823">
        <f>IF(appliances!$D$46="YES",light_sim_data!B823,0)</f>
        <v>100</v>
      </c>
      <c r="F823">
        <f t="shared" si="38"/>
        <v>28</v>
      </c>
      <c r="H823" s="43">
        <v>0</v>
      </c>
      <c r="I823" s="43">
        <v>0</v>
      </c>
      <c r="J823" s="43">
        <v>0</v>
      </c>
      <c r="K823" s="43">
        <v>0</v>
      </c>
      <c r="L823" s="43">
        <v>0</v>
      </c>
      <c r="M823" s="43">
        <v>2</v>
      </c>
      <c r="N823" s="43">
        <v>2</v>
      </c>
      <c r="O823" s="43">
        <v>1</v>
      </c>
      <c r="P823" s="43">
        <v>9</v>
      </c>
      <c r="Q823" s="43">
        <v>0</v>
      </c>
      <c r="R823" s="43">
        <v>0</v>
      </c>
      <c r="S823" s="43">
        <v>0</v>
      </c>
      <c r="T823" s="43">
        <v>0</v>
      </c>
      <c r="U823" s="43">
        <v>0</v>
      </c>
      <c r="V823" s="43">
        <v>3</v>
      </c>
      <c r="W823" s="43">
        <v>0</v>
      </c>
      <c r="X823" s="43">
        <v>0</v>
      </c>
      <c r="Y823" s="43">
        <v>2</v>
      </c>
      <c r="Z823" s="43">
        <v>0</v>
      </c>
      <c r="AA823" s="43">
        <v>0</v>
      </c>
      <c r="AB823" s="43">
        <v>3</v>
      </c>
      <c r="AC823" s="43">
        <v>2</v>
      </c>
      <c r="AD823" s="43">
        <v>1</v>
      </c>
      <c r="AE823" s="43">
        <v>2</v>
      </c>
      <c r="AF823" s="43">
        <v>0</v>
      </c>
      <c r="AG823" s="43">
        <v>0</v>
      </c>
      <c r="AH823" s="43">
        <v>1</v>
      </c>
      <c r="AI823" s="43">
        <v>0</v>
      </c>
      <c r="AJ823" s="43">
        <v>0</v>
      </c>
      <c r="AK823" s="43">
        <v>0</v>
      </c>
      <c r="AL823" s="43">
        <v>0</v>
      </c>
      <c r="AM823" s="43">
        <v>0</v>
      </c>
      <c r="AN823" s="43">
        <v>0</v>
      </c>
    </row>
    <row r="824" spans="1:40" x14ac:dyDescent="0.2">
      <c r="A824">
        <v>813</v>
      </c>
      <c r="B824" s="97">
        <v>0.56388888888888899</v>
      </c>
      <c r="C824">
        <f t="shared" ca="1" si="36"/>
        <v>1</v>
      </c>
      <c r="D824">
        <f t="shared" si="37"/>
        <v>128</v>
      </c>
      <c r="E824">
        <f>IF(appliances!$D$46="YES",light_sim_data!B824,0)</f>
        <v>100</v>
      </c>
      <c r="F824">
        <f t="shared" si="38"/>
        <v>28</v>
      </c>
      <c r="H824" s="43">
        <v>0</v>
      </c>
      <c r="I824" s="43">
        <v>0</v>
      </c>
      <c r="J824" s="43">
        <v>0</v>
      </c>
      <c r="K824" s="43">
        <v>0</v>
      </c>
      <c r="L824" s="43">
        <v>0</v>
      </c>
      <c r="M824" s="43">
        <v>2</v>
      </c>
      <c r="N824" s="43">
        <v>2</v>
      </c>
      <c r="O824" s="43">
        <v>1</v>
      </c>
      <c r="P824" s="43">
        <v>9</v>
      </c>
      <c r="Q824" s="43">
        <v>0</v>
      </c>
      <c r="R824" s="43">
        <v>0</v>
      </c>
      <c r="S824" s="43">
        <v>0</v>
      </c>
      <c r="T824" s="43">
        <v>0</v>
      </c>
      <c r="U824" s="43">
        <v>0</v>
      </c>
      <c r="V824" s="43">
        <v>3</v>
      </c>
      <c r="W824" s="43">
        <v>0</v>
      </c>
      <c r="X824" s="43">
        <v>0</v>
      </c>
      <c r="Y824" s="43">
        <v>2</v>
      </c>
      <c r="Z824" s="43">
        <v>0</v>
      </c>
      <c r="AA824" s="43">
        <v>0</v>
      </c>
      <c r="AB824" s="43">
        <v>3</v>
      </c>
      <c r="AC824" s="43">
        <v>2</v>
      </c>
      <c r="AD824" s="43">
        <v>1</v>
      </c>
      <c r="AE824" s="43">
        <v>2</v>
      </c>
      <c r="AF824" s="43">
        <v>0</v>
      </c>
      <c r="AG824" s="43">
        <v>0</v>
      </c>
      <c r="AH824" s="43">
        <v>1</v>
      </c>
      <c r="AI824" s="43">
        <v>0</v>
      </c>
      <c r="AJ824" s="43">
        <v>0</v>
      </c>
      <c r="AK824" s="43">
        <v>0</v>
      </c>
      <c r="AL824" s="43">
        <v>0</v>
      </c>
      <c r="AM824" s="43">
        <v>0</v>
      </c>
      <c r="AN824" s="43">
        <v>0</v>
      </c>
    </row>
    <row r="825" spans="1:40" x14ac:dyDescent="0.2">
      <c r="A825">
        <v>814</v>
      </c>
      <c r="B825" s="97">
        <v>0.56458333333333299</v>
      </c>
      <c r="C825">
        <f t="shared" ca="1" si="36"/>
        <v>1</v>
      </c>
      <c r="D825">
        <f t="shared" si="37"/>
        <v>128</v>
      </c>
      <c r="E825">
        <f>IF(appliances!$D$46="YES",light_sim_data!B825,0)</f>
        <v>100</v>
      </c>
      <c r="F825">
        <f t="shared" si="38"/>
        <v>28</v>
      </c>
      <c r="H825" s="43">
        <v>0</v>
      </c>
      <c r="I825" s="43">
        <v>0</v>
      </c>
      <c r="J825" s="43">
        <v>0</v>
      </c>
      <c r="K825" s="43">
        <v>0</v>
      </c>
      <c r="L825" s="43">
        <v>0</v>
      </c>
      <c r="M825" s="43">
        <v>2</v>
      </c>
      <c r="N825" s="43">
        <v>2</v>
      </c>
      <c r="O825" s="43">
        <v>1</v>
      </c>
      <c r="P825" s="43">
        <v>9</v>
      </c>
      <c r="Q825" s="43">
        <v>0</v>
      </c>
      <c r="R825" s="43">
        <v>0</v>
      </c>
      <c r="S825" s="43">
        <v>0</v>
      </c>
      <c r="T825" s="43">
        <v>0</v>
      </c>
      <c r="U825" s="43">
        <v>0</v>
      </c>
      <c r="V825" s="43">
        <v>3</v>
      </c>
      <c r="W825" s="43">
        <v>0</v>
      </c>
      <c r="X825" s="43">
        <v>0</v>
      </c>
      <c r="Y825" s="43">
        <v>2</v>
      </c>
      <c r="Z825" s="43">
        <v>0</v>
      </c>
      <c r="AA825" s="43">
        <v>0</v>
      </c>
      <c r="AB825" s="43">
        <v>3</v>
      </c>
      <c r="AC825" s="43">
        <v>2</v>
      </c>
      <c r="AD825" s="43">
        <v>1</v>
      </c>
      <c r="AE825" s="43">
        <v>2</v>
      </c>
      <c r="AF825" s="43">
        <v>0</v>
      </c>
      <c r="AG825" s="43">
        <v>0</v>
      </c>
      <c r="AH825" s="43">
        <v>1</v>
      </c>
      <c r="AI825" s="43">
        <v>0</v>
      </c>
      <c r="AJ825" s="43">
        <v>0</v>
      </c>
      <c r="AK825" s="43">
        <v>0</v>
      </c>
      <c r="AL825" s="43">
        <v>0</v>
      </c>
      <c r="AM825" s="43">
        <v>0</v>
      </c>
      <c r="AN825" s="43">
        <v>0</v>
      </c>
    </row>
    <row r="826" spans="1:40" x14ac:dyDescent="0.2">
      <c r="A826">
        <v>815</v>
      </c>
      <c r="B826" s="97">
        <v>0.56527777777777799</v>
      </c>
      <c r="C826">
        <f t="shared" ca="1" si="36"/>
        <v>1</v>
      </c>
      <c r="D826">
        <f t="shared" si="37"/>
        <v>128</v>
      </c>
      <c r="E826">
        <f>IF(appliances!$D$46="YES",light_sim_data!B826,0)</f>
        <v>100</v>
      </c>
      <c r="F826">
        <f t="shared" si="38"/>
        <v>28</v>
      </c>
      <c r="H826" s="43">
        <v>0</v>
      </c>
      <c r="I826" s="43">
        <v>0</v>
      </c>
      <c r="J826" s="43">
        <v>0</v>
      </c>
      <c r="K826" s="43">
        <v>0</v>
      </c>
      <c r="L826" s="43">
        <v>0</v>
      </c>
      <c r="M826" s="43">
        <v>2</v>
      </c>
      <c r="N826" s="43">
        <v>2</v>
      </c>
      <c r="O826" s="43">
        <v>1</v>
      </c>
      <c r="P826" s="43">
        <v>9</v>
      </c>
      <c r="Q826" s="43">
        <v>0</v>
      </c>
      <c r="R826" s="43">
        <v>0</v>
      </c>
      <c r="S826" s="43">
        <v>0</v>
      </c>
      <c r="T826" s="43">
        <v>0</v>
      </c>
      <c r="U826" s="43">
        <v>0</v>
      </c>
      <c r="V826" s="43">
        <v>3</v>
      </c>
      <c r="W826" s="43">
        <v>0</v>
      </c>
      <c r="X826" s="43">
        <v>0</v>
      </c>
      <c r="Y826" s="43">
        <v>2</v>
      </c>
      <c r="Z826" s="43">
        <v>0</v>
      </c>
      <c r="AA826" s="43">
        <v>0</v>
      </c>
      <c r="AB826" s="43">
        <v>3</v>
      </c>
      <c r="AC826" s="43">
        <v>2</v>
      </c>
      <c r="AD826" s="43">
        <v>1</v>
      </c>
      <c r="AE826" s="43">
        <v>2</v>
      </c>
      <c r="AF826" s="43">
        <v>0</v>
      </c>
      <c r="AG826" s="43">
        <v>0</v>
      </c>
      <c r="AH826" s="43">
        <v>1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</row>
    <row r="827" spans="1:40" x14ac:dyDescent="0.2">
      <c r="A827">
        <v>816</v>
      </c>
      <c r="B827" s="97">
        <v>0.56597222222222199</v>
      </c>
      <c r="C827">
        <f t="shared" ca="1" si="36"/>
        <v>1</v>
      </c>
      <c r="D827">
        <f t="shared" si="37"/>
        <v>2262</v>
      </c>
      <c r="E827">
        <f>IF(appliances!$D$46="YES",light_sim_data!B827,0)</f>
        <v>100</v>
      </c>
      <c r="F827">
        <f t="shared" si="38"/>
        <v>2162</v>
      </c>
      <c r="H827" s="43">
        <v>0</v>
      </c>
      <c r="I827" s="43">
        <v>0</v>
      </c>
      <c r="J827" s="43">
        <v>0</v>
      </c>
      <c r="K827" s="43">
        <v>0</v>
      </c>
      <c r="L827" s="43">
        <v>0</v>
      </c>
      <c r="M827" s="43">
        <v>2</v>
      </c>
      <c r="N827" s="43">
        <v>2</v>
      </c>
      <c r="O827" s="43">
        <v>1</v>
      </c>
      <c r="P827" s="43">
        <v>9</v>
      </c>
      <c r="Q827" s="43">
        <v>0</v>
      </c>
      <c r="R827" s="43">
        <v>2134</v>
      </c>
      <c r="S827" s="43">
        <v>0</v>
      </c>
      <c r="T827" s="43">
        <v>0</v>
      </c>
      <c r="U827" s="43">
        <v>0</v>
      </c>
      <c r="V827" s="43">
        <v>3</v>
      </c>
      <c r="W827" s="43">
        <v>0</v>
      </c>
      <c r="X827" s="43">
        <v>0</v>
      </c>
      <c r="Y827" s="43">
        <v>2</v>
      </c>
      <c r="Z827" s="43">
        <v>0</v>
      </c>
      <c r="AA827" s="43">
        <v>0</v>
      </c>
      <c r="AB827" s="43">
        <v>3</v>
      </c>
      <c r="AC827" s="43">
        <v>2</v>
      </c>
      <c r="AD827" s="43">
        <v>1</v>
      </c>
      <c r="AE827" s="43">
        <v>2</v>
      </c>
      <c r="AF827" s="43">
        <v>0</v>
      </c>
      <c r="AG827" s="43">
        <v>0</v>
      </c>
      <c r="AH827" s="43">
        <v>1</v>
      </c>
      <c r="AI827" s="43">
        <v>0</v>
      </c>
      <c r="AJ827" s="43">
        <v>0</v>
      </c>
      <c r="AK827" s="43">
        <v>0</v>
      </c>
      <c r="AL827" s="43">
        <v>0</v>
      </c>
      <c r="AM827" s="43">
        <v>0</v>
      </c>
      <c r="AN827" s="43">
        <v>0</v>
      </c>
    </row>
    <row r="828" spans="1:40" x14ac:dyDescent="0.2">
      <c r="A828">
        <v>817</v>
      </c>
      <c r="B828" s="97">
        <v>0.56666666666666698</v>
      </c>
      <c r="C828">
        <f t="shared" ca="1" si="36"/>
        <v>1</v>
      </c>
      <c r="D828">
        <f t="shared" si="37"/>
        <v>2262</v>
      </c>
      <c r="E828">
        <f>IF(appliances!$D$46="YES",light_sim_data!B828,0)</f>
        <v>100</v>
      </c>
      <c r="F828">
        <f t="shared" si="38"/>
        <v>2162</v>
      </c>
      <c r="H828" s="43">
        <v>0</v>
      </c>
      <c r="I828" s="43">
        <v>0</v>
      </c>
      <c r="J828" s="43">
        <v>0</v>
      </c>
      <c r="K828" s="43">
        <v>0</v>
      </c>
      <c r="L828" s="43">
        <v>0</v>
      </c>
      <c r="M828" s="43">
        <v>2</v>
      </c>
      <c r="N828" s="43">
        <v>2</v>
      </c>
      <c r="O828" s="43">
        <v>1</v>
      </c>
      <c r="P828" s="43">
        <v>9</v>
      </c>
      <c r="Q828" s="43">
        <v>0</v>
      </c>
      <c r="R828" s="43">
        <v>2134</v>
      </c>
      <c r="S828" s="43">
        <v>0</v>
      </c>
      <c r="T828" s="43">
        <v>0</v>
      </c>
      <c r="U828" s="43">
        <v>0</v>
      </c>
      <c r="V828" s="43">
        <v>3</v>
      </c>
      <c r="W828" s="43">
        <v>0</v>
      </c>
      <c r="X828" s="43">
        <v>0</v>
      </c>
      <c r="Y828" s="43">
        <v>2</v>
      </c>
      <c r="Z828" s="43">
        <v>0</v>
      </c>
      <c r="AA828" s="43">
        <v>0</v>
      </c>
      <c r="AB828" s="43">
        <v>3</v>
      </c>
      <c r="AC828" s="43">
        <v>2</v>
      </c>
      <c r="AD828" s="43">
        <v>1</v>
      </c>
      <c r="AE828" s="43">
        <v>2</v>
      </c>
      <c r="AF828" s="43">
        <v>0</v>
      </c>
      <c r="AG828" s="43">
        <v>0</v>
      </c>
      <c r="AH828" s="43">
        <v>1</v>
      </c>
      <c r="AI828" s="43">
        <v>0</v>
      </c>
      <c r="AJ828" s="43">
        <v>0</v>
      </c>
      <c r="AK828" s="43">
        <v>0</v>
      </c>
      <c r="AL828" s="43">
        <v>0</v>
      </c>
      <c r="AM828" s="43">
        <v>0</v>
      </c>
      <c r="AN828" s="43">
        <v>0</v>
      </c>
    </row>
    <row r="829" spans="1:40" x14ac:dyDescent="0.2">
      <c r="A829">
        <v>818</v>
      </c>
      <c r="B829" s="97">
        <v>0.56736111111111098</v>
      </c>
      <c r="C829">
        <f t="shared" ca="1" si="36"/>
        <v>1</v>
      </c>
      <c r="D829">
        <f t="shared" si="37"/>
        <v>2262</v>
      </c>
      <c r="E829">
        <f>IF(appliances!$D$46="YES",light_sim_data!B829,0)</f>
        <v>100</v>
      </c>
      <c r="F829">
        <f t="shared" si="38"/>
        <v>2162</v>
      </c>
      <c r="H829" s="43">
        <v>0</v>
      </c>
      <c r="I829" s="43">
        <v>0</v>
      </c>
      <c r="J829" s="43">
        <v>0</v>
      </c>
      <c r="K829" s="43">
        <v>0</v>
      </c>
      <c r="L829" s="43">
        <v>0</v>
      </c>
      <c r="M829" s="43">
        <v>2</v>
      </c>
      <c r="N829" s="43">
        <v>2</v>
      </c>
      <c r="O829" s="43">
        <v>1</v>
      </c>
      <c r="P829" s="43">
        <v>9</v>
      </c>
      <c r="Q829" s="43">
        <v>0</v>
      </c>
      <c r="R829" s="43">
        <v>2134</v>
      </c>
      <c r="S829" s="43">
        <v>0</v>
      </c>
      <c r="T829" s="43">
        <v>0</v>
      </c>
      <c r="U829" s="43">
        <v>0</v>
      </c>
      <c r="V829" s="43">
        <v>3</v>
      </c>
      <c r="W829" s="43">
        <v>0</v>
      </c>
      <c r="X829" s="43">
        <v>0</v>
      </c>
      <c r="Y829" s="43">
        <v>2</v>
      </c>
      <c r="Z829" s="43">
        <v>0</v>
      </c>
      <c r="AA829" s="43">
        <v>0</v>
      </c>
      <c r="AB829" s="43">
        <v>3</v>
      </c>
      <c r="AC829" s="43">
        <v>2</v>
      </c>
      <c r="AD829" s="43">
        <v>1</v>
      </c>
      <c r="AE829" s="43">
        <v>2</v>
      </c>
      <c r="AF829" s="43">
        <v>0</v>
      </c>
      <c r="AG829" s="43">
        <v>0</v>
      </c>
      <c r="AH829" s="43">
        <v>1</v>
      </c>
      <c r="AI829" s="43">
        <v>0</v>
      </c>
      <c r="AJ829" s="43">
        <v>0</v>
      </c>
      <c r="AK829" s="43">
        <v>0</v>
      </c>
      <c r="AL829" s="43">
        <v>0</v>
      </c>
      <c r="AM829" s="43">
        <v>0</v>
      </c>
      <c r="AN829" s="43">
        <v>0</v>
      </c>
    </row>
    <row r="830" spans="1:40" x14ac:dyDescent="0.2">
      <c r="A830">
        <v>819</v>
      </c>
      <c r="B830" s="97">
        <v>0.56805555555555598</v>
      </c>
      <c r="C830">
        <f t="shared" ca="1" si="36"/>
        <v>1</v>
      </c>
      <c r="D830">
        <f t="shared" si="37"/>
        <v>2262</v>
      </c>
      <c r="E830">
        <f>IF(appliances!$D$46="YES",light_sim_data!B830,0)</f>
        <v>100</v>
      </c>
      <c r="F830">
        <f t="shared" si="38"/>
        <v>2162</v>
      </c>
      <c r="H830" s="43">
        <v>0</v>
      </c>
      <c r="I830" s="43">
        <v>0</v>
      </c>
      <c r="J830" s="43">
        <v>0</v>
      </c>
      <c r="K830" s="43">
        <v>0</v>
      </c>
      <c r="L830" s="43">
        <v>0</v>
      </c>
      <c r="M830" s="43">
        <v>2</v>
      </c>
      <c r="N830" s="43">
        <v>2</v>
      </c>
      <c r="O830" s="43">
        <v>1</v>
      </c>
      <c r="P830" s="43">
        <v>9</v>
      </c>
      <c r="Q830" s="43">
        <v>0</v>
      </c>
      <c r="R830" s="43">
        <v>2134</v>
      </c>
      <c r="S830" s="43">
        <v>0</v>
      </c>
      <c r="T830" s="43">
        <v>0</v>
      </c>
      <c r="U830" s="43">
        <v>0</v>
      </c>
      <c r="V830" s="43">
        <v>3</v>
      </c>
      <c r="W830" s="43">
        <v>0</v>
      </c>
      <c r="X830" s="43">
        <v>0</v>
      </c>
      <c r="Y830" s="43">
        <v>2</v>
      </c>
      <c r="Z830" s="43">
        <v>0</v>
      </c>
      <c r="AA830" s="43">
        <v>0</v>
      </c>
      <c r="AB830" s="43">
        <v>3</v>
      </c>
      <c r="AC830" s="43">
        <v>2</v>
      </c>
      <c r="AD830" s="43">
        <v>1</v>
      </c>
      <c r="AE830" s="43">
        <v>2</v>
      </c>
      <c r="AF830" s="43">
        <v>0</v>
      </c>
      <c r="AG830" s="43">
        <v>0</v>
      </c>
      <c r="AH830" s="43">
        <v>1</v>
      </c>
      <c r="AI830" s="43">
        <v>0</v>
      </c>
      <c r="AJ830" s="43">
        <v>0</v>
      </c>
      <c r="AK830" s="43">
        <v>0</v>
      </c>
      <c r="AL830" s="43">
        <v>0</v>
      </c>
      <c r="AM830" s="43">
        <v>0</v>
      </c>
      <c r="AN830" s="43">
        <v>0</v>
      </c>
    </row>
    <row r="831" spans="1:40" x14ac:dyDescent="0.2">
      <c r="A831">
        <v>820</v>
      </c>
      <c r="B831" s="97">
        <v>0.56874999999999998</v>
      </c>
      <c r="C831">
        <f t="shared" ca="1" si="36"/>
        <v>1</v>
      </c>
      <c r="D831">
        <f t="shared" si="37"/>
        <v>2262</v>
      </c>
      <c r="E831">
        <f>IF(appliances!$D$46="YES",light_sim_data!B831,0)</f>
        <v>100</v>
      </c>
      <c r="F831">
        <f t="shared" si="38"/>
        <v>2162</v>
      </c>
      <c r="H831" s="43">
        <v>0</v>
      </c>
      <c r="I831" s="43">
        <v>0</v>
      </c>
      <c r="J831" s="43">
        <v>0</v>
      </c>
      <c r="K831" s="43">
        <v>0</v>
      </c>
      <c r="L831" s="43">
        <v>0</v>
      </c>
      <c r="M831" s="43">
        <v>2</v>
      </c>
      <c r="N831" s="43">
        <v>2</v>
      </c>
      <c r="O831" s="43">
        <v>1</v>
      </c>
      <c r="P831" s="43">
        <v>9</v>
      </c>
      <c r="Q831" s="43">
        <v>0</v>
      </c>
      <c r="R831" s="43">
        <v>2134</v>
      </c>
      <c r="S831" s="43">
        <v>0</v>
      </c>
      <c r="T831" s="43">
        <v>0</v>
      </c>
      <c r="U831" s="43">
        <v>0</v>
      </c>
      <c r="V831" s="43">
        <v>3</v>
      </c>
      <c r="W831" s="43">
        <v>0</v>
      </c>
      <c r="X831" s="43">
        <v>0</v>
      </c>
      <c r="Y831" s="43">
        <v>2</v>
      </c>
      <c r="Z831" s="43">
        <v>0</v>
      </c>
      <c r="AA831" s="43">
        <v>0</v>
      </c>
      <c r="AB831" s="43">
        <v>3</v>
      </c>
      <c r="AC831" s="43">
        <v>2</v>
      </c>
      <c r="AD831" s="43">
        <v>1</v>
      </c>
      <c r="AE831" s="43">
        <v>2</v>
      </c>
      <c r="AF831" s="43">
        <v>0</v>
      </c>
      <c r="AG831" s="43">
        <v>0</v>
      </c>
      <c r="AH831" s="43">
        <v>1</v>
      </c>
      <c r="AI831" s="43">
        <v>0</v>
      </c>
      <c r="AJ831" s="43">
        <v>0</v>
      </c>
      <c r="AK831" s="43">
        <v>0</v>
      </c>
      <c r="AL831" s="43">
        <v>0</v>
      </c>
      <c r="AM831" s="43">
        <v>0</v>
      </c>
      <c r="AN831" s="43">
        <v>0</v>
      </c>
    </row>
    <row r="832" spans="1:40" x14ac:dyDescent="0.2">
      <c r="A832">
        <v>821</v>
      </c>
      <c r="B832" s="97">
        <v>0.56944444444444398</v>
      </c>
      <c r="C832">
        <f t="shared" ca="1" si="36"/>
        <v>1</v>
      </c>
      <c r="D832">
        <f t="shared" si="37"/>
        <v>2262</v>
      </c>
      <c r="E832">
        <f>IF(appliances!$D$46="YES",light_sim_data!B832,0)</f>
        <v>100</v>
      </c>
      <c r="F832">
        <f t="shared" si="38"/>
        <v>2162</v>
      </c>
      <c r="H832" s="43">
        <v>0</v>
      </c>
      <c r="I832" s="43">
        <v>0</v>
      </c>
      <c r="J832" s="43">
        <v>0</v>
      </c>
      <c r="K832" s="43">
        <v>0</v>
      </c>
      <c r="L832" s="43">
        <v>0</v>
      </c>
      <c r="M832" s="43">
        <v>2</v>
      </c>
      <c r="N832" s="43">
        <v>2</v>
      </c>
      <c r="O832" s="43">
        <v>1</v>
      </c>
      <c r="P832" s="43">
        <v>9</v>
      </c>
      <c r="Q832" s="43">
        <v>0</v>
      </c>
      <c r="R832" s="43">
        <v>2134</v>
      </c>
      <c r="S832" s="43">
        <v>0</v>
      </c>
      <c r="T832" s="43">
        <v>0</v>
      </c>
      <c r="U832" s="43">
        <v>0</v>
      </c>
      <c r="V832" s="43">
        <v>3</v>
      </c>
      <c r="W832" s="43">
        <v>0</v>
      </c>
      <c r="X832" s="43">
        <v>0</v>
      </c>
      <c r="Y832" s="43">
        <v>2</v>
      </c>
      <c r="Z832" s="43">
        <v>0</v>
      </c>
      <c r="AA832" s="43">
        <v>0</v>
      </c>
      <c r="AB832" s="43">
        <v>3</v>
      </c>
      <c r="AC832" s="43">
        <v>2</v>
      </c>
      <c r="AD832" s="43">
        <v>1</v>
      </c>
      <c r="AE832" s="43">
        <v>2</v>
      </c>
      <c r="AF832" s="43">
        <v>0</v>
      </c>
      <c r="AG832" s="43">
        <v>0</v>
      </c>
      <c r="AH832" s="43">
        <v>1</v>
      </c>
      <c r="AI832" s="43">
        <v>0</v>
      </c>
      <c r="AJ832" s="43">
        <v>0</v>
      </c>
      <c r="AK832" s="43">
        <v>0</v>
      </c>
      <c r="AL832" s="43">
        <v>0</v>
      </c>
      <c r="AM832" s="43">
        <v>0</v>
      </c>
      <c r="AN832" s="43">
        <v>0</v>
      </c>
    </row>
    <row r="833" spans="1:40" x14ac:dyDescent="0.2">
      <c r="A833">
        <v>822</v>
      </c>
      <c r="B833" s="97">
        <v>0.57013888888888897</v>
      </c>
      <c r="C833">
        <f t="shared" ca="1" si="36"/>
        <v>1</v>
      </c>
      <c r="D833">
        <f t="shared" si="37"/>
        <v>2262</v>
      </c>
      <c r="E833">
        <f>IF(appliances!$D$46="YES",light_sim_data!B833,0)</f>
        <v>100</v>
      </c>
      <c r="F833">
        <f t="shared" si="38"/>
        <v>2162</v>
      </c>
      <c r="H833" s="43">
        <v>0</v>
      </c>
      <c r="I833" s="43">
        <v>0</v>
      </c>
      <c r="J833" s="43">
        <v>0</v>
      </c>
      <c r="K833" s="43">
        <v>0</v>
      </c>
      <c r="L833" s="43">
        <v>0</v>
      </c>
      <c r="M833" s="43">
        <v>2</v>
      </c>
      <c r="N833" s="43">
        <v>2</v>
      </c>
      <c r="O833" s="43">
        <v>1</v>
      </c>
      <c r="P833" s="43">
        <v>9</v>
      </c>
      <c r="Q833" s="43">
        <v>0</v>
      </c>
      <c r="R833" s="43">
        <v>2134</v>
      </c>
      <c r="S833" s="43">
        <v>0</v>
      </c>
      <c r="T833" s="43">
        <v>0</v>
      </c>
      <c r="U833" s="43">
        <v>0</v>
      </c>
      <c r="V833" s="43">
        <v>3</v>
      </c>
      <c r="W833" s="43">
        <v>0</v>
      </c>
      <c r="X833" s="43">
        <v>0</v>
      </c>
      <c r="Y833" s="43">
        <v>2</v>
      </c>
      <c r="Z833" s="43">
        <v>0</v>
      </c>
      <c r="AA833" s="43">
        <v>0</v>
      </c>
      <c r="AB833" s="43">
        <v>3</v>
      </c>
      <c r="AC833" s="43">
        <v>2</v>
      </c>
      <c r="AD833" s="43">
        <v>1</v>
      </c>
      <c r="AE833" s="43">
        <v>2</v>
      </c>
      <c r="AF833" s="43">
        <v>0</v>
      </c>
      <c r="AG833" s="43">
        <v>0</v>
      </c>
      <c r="AH833" s="43">
        <v>1</v>
      </c>
      <c r="AI833" s="43">
        <v>0</v>
      </c>
      <c r="AJ833" s="43">
        <v>0</v>
      </c>
      <c r="AK833" s="43">
        <v>0</v>
      </c>
      <c r="AL833" s="43">
        <v>0</v>
      </c>
      <c r="AM833" s="43">
        <v>0</v>
      </c>
      <c r="AN833" s="43">
        <v>0</v>
      </c>
    </row>
    <row r="834" spans="1:40" x14ac:dyDescent="0.2">
      <c r="A834">
        <v>823</v>
      </c>
      <c r="B834" s="97">
        <v>0.57083333333333297</v>
      </c>
      <c r="C834">
        <f t="shared" ca="1" si="36"/>
        <v>1</v>
      </c>
      <c r="D834">
        <f t="shared" si="37"/>
        <v>2262</v>
      </c>
      <c r="E834">
        <f>IF(appliances!$D$46="YES",light_sim_data!B834,0)</f>
        <v>100</v>
      </c>
      <c r="F834">
        <f t="shared" si="38"/>
        <v>2162</v>
      </c>
      <c r="H834" s="43">
        <v>0</v>
      </c>
      <c r="I834" s="43">
        <v>0</v>
      </c>
      <c r="J834" s="43">
        <v>0</v>
      </c>
      <c r="K834" s="43">
        <v>0</v>
      </c>
      <c r="L834" s="43">
        <v>0</v>
      </c>
      <c r="M834" s="43">
        <v>2</v>
      </c>
      <c r="N834" s="43">
        <v>2</v>
      </c>
      <c r="O834" s="43">
        <v>1</v>
      </c>
      <c r="P834" s="43">
        <v>9</v>
      </c>
      <c r="Q834" s="43">
        <v>0</v>
      </c>
      <c r="R834" s="43">
        <v>2134</v>
      </c>
      <c r="S834" s="43">
        <v>0</v>
      </c>
      <c r="T834" s="43">
        <v>0</v>
      </c>
      <c r="U834" s="43">
        <v>0</v>
      </c>
      <c r="V834" s="43">
        <v>3</v>
      </c>
      <c r="W834" s="43">
        <v>0</v>
      </c>
      <c r="X834" s="43">
        <v>0</v>
      </c>
      <c r="Y834" s="43">
        <v>2</v>
      </c>
      <c r="Z834" s="43">
        <v>0</v>
      </c>
      <c r="AA834" s="43">
        <v>0</v>
      </c>
      <c r="AB834" s="43">
        <v>3</v>
      </c>
      <c r="AC834" s="43">
        <v>2</v>
      </c>
      <c r="AD834" s="43">
        <v>1</v>
      </c>
      <c r="AE834" s="43">
        <v>2</v>
      </c>
      <c r="AF834" s="43">
        <v>0</v>
      </c>
      <c r="AG834" s="43">
        <v>0</v>
      </c>
      <c r="AH834" s="43">
        <v>1</v>
      </c>
      <c r="AI834" s="43">
        <v>0</v>
      </c>
      <c r="AJ834" s="43">
        <v>0</v>
      </c>
      <c r="AK834" s="43">
        <v>0</v>
      </c>
      <c r="AL834" s="43">
        <v>0</v>
      </c>
      <c r="AM834" s="43">
        <v>0</v>
      </c>
      <c r="AN834" s="43">
        <v>0</v>
      </c>
    </row>
    <row r="835" spans="1:40" x14ac:dyDescent="0.2">
      <c r="A835">
        <v>824</v>
      </c>
      <c r="B835" s="97">
        <v>0.57152777777777797</v>
      </c>
      <c r="C835">
        <f t="shared" ca="1" si="36"/>
        <v>1</v>
      </c>
      <c r="D835">
        <f t="shared" si="37"/>
        <v>2262</v>
      </c>
      <c r="E835">
        <f>IF(appliances!$D$46="YES",light_sim_data!B835,0)</f>
        <v>100</v>
      </c>
      <c r="F835">
        <f t="shared" si="38"/>
        <v>2162</v>
      </c>
      <c r="H835" s="43">
        <v>0</v>
      </c>
      <c r="I835" s="43">
        <v>0</v>
      </c>
      <c r="J835" s="43">
        <v>0</v>
      </c>
      <c r="K835" s="43">
        <v>0</v>
      </c>
      <c r="L835" s="43">
        <v>0</v>
      </c>
      <c r="M835" s="43">
        <v>2</v>
      </c>
      <c r="N835" s="43">
        <v>2</v>
      </c>
      <c r="O835" s="43">
        <v>1</v>
      </c>
      <c r="P835" s="43">
        <v>9</v>
      </c>
      <c r="Q835" s="43">
        <v>0</v>
      </c>
      <c r="R835" s="43">
        <v>2134</v>
      </c>
      <c r="S835" s="43">
        <v>0</v>
      </c>
      <c r="T835" s="43">
        <v>0</v>
      </c>
      <c r="U835" s="43">
        <v>0</v>
      </c>
      <c r="V835" s="43">
        <v>3</v>
      </c>
      <c r="W835" s="43">
        <v>0</v>
      </c>
      <c r="X835" s="43">
        <v>0</v>
      </c>
      <c r="Y835" s="43">
        <v>2</v>
      </c>
      <c r="Z835" s="43">
        <v>0</v>
      </c>
      <c r="AA835" s="43">
        <v>0</v>
      </c>
      <c r="AB835" s="43">
        <v>3</v>
      </c>
      <c r="AC835" s="43">
        <v>2</v>
      </c>
      <c r="AD835" s="43">
        <v>1</v>
      </c>
      <c r="AE835" s="43">
        <v>2</v>
      </c>
      <c r="AF835" s="43">
        <v>0</v>
      </c>
      <c r="AG835" s="43">
        <v>0</v>
      </c>
      <c r="AH835" s="43">
        <v>1</v>
      </c>
      <c r="AI835" s="43">
        <v>0</v>
      </c>
      <c r="AJ835" s="43">
        <v>0</v>
      </c>
      <c r="AK835" s="43">
        <v>0</v>
      </c>
      <c r="AL835" s="43">
        <v>0</v>
      </c>
      <c r="AM835" s="43">
        <v>0</v>
      </c>
      <c r="AN835" s="43">
        <v>0</v>
      </c>
    </row>
    <row r="836" spans="1:40" x14ac:dyDescent="0.2">
      <c r="A836">
        <v>825</v>
      </c>
      <c r="B836" s="97">
        <v>0.57222222222222197</v>
      </c>
      <c r="C836">
        <f t="shared" ca="1" si="36"/>
        <v>1</v>
      </c>
      <c r="D836">
        <f t="shared" si="37"/>
        <v>2262</v>
      </c>
      <c r="E836">
        <f>IF(appliances!$D$46="YES",light_sim_data!B836,0)</f>
        <v>100</v>
      </c>
      <c r="F836">
        <f t="shared" si="38"/>
        <v>2162</v>
      </c>
      <c r="H836" s="43">
        <v>0</v>
      </c>
      <c r="I836" s="43">
        <v>0</v>
      </c>
      <c r="J836" s="43">
        <v>0</v>
      </c>
      <c r="K836" s="43">
        <v>0</v>
      </c>
      <c r="L836" s="43">
        <v>0</v>
      </c>
      <c r="M836" s="43">
        <v>2</v>
      </c>
      <c r="N836" s="43">
        <v>2</v>
      </c>
      <c r="O836" s="43">
        <v>1</v>
      </c>
      <c r="P836" s="43">
        <v>9</v>
      </c>
      <c r="Q836" s="43">
        <v>0</v>
      </c>
      <c r="R836" s="43">
        <v>2134</v>
      </c>
      <c r="S836" s="43">
        <v>0</v>
      </c>
      <c r="T836" s="43">
        <v>0</v>
      </c>
      <c r="U836" s="43">
        <v>0</v>
      </c>
      <c r="V836" s="43">
        <v>3</v>
      </c>
      <c r="W836" s="43">
        <v>0</v>
      </c>
      <c r="X836" s="43">
        <v>0</v>
      </c>
      <c r="Y836" s="43">
        <v>2</v>
      </c>
      <c r="Z836" s="43">
        <v>0</v>
      </c>
      <c r="AA836" s="43">
        <v>0</v>
      </c>
      <c r="AB836" s="43">
        <v>3</v>
      </c>
      <c r="AC836" s="43">
        <v>2</v>
      </c>
      <c r="AD836" s="43">
        <v>1</v>
      </c>
      <c r="AE836" s="43">
        <v>2</v>
      </c>
      <c r="AF836" s="43">
        <v>0</v>
      </c>
      <c r="AG836" s="43">
        <v>0</v>
      </c>
      <c r="AH836" s="43">
        <v>1</v>
      </c>
      <c r="AI836" s="43">
        <v>0</v>
      </c>
      <c r="AJ836" s="43">
        <v>0</v>
      </c>
      <c r="AK836" s="43">
        <v>0</v>
      </c>
      <c r="AL836" s="43">
        <v>0</v>
      </c>
      <c r="AM836" s="43">
        <v>0</v>
      </c>
      <c r="AN836" s="43">
        <v>0</v>
      </c>
    </row>
    <row r="837" spans="1:40" x14ac:dyDescent="0.2">
      <c r="A837">
        <v>826</v>
      </c>
      <c r="B837" s="97">
        <v>0.57291666666666696</v>
      </c>
      <c r="C837">
        <f t="shared" ca="1" si="36"/>
        <v>1</v>
      </c>
      <c r="D837">
        <f t="shared" si="37"/>
        <v>2262</v>
      </c>
      <c r="E837">
        <f>IF(appliances!$D$46="YES",light_sim_data!B837,0)</f>
        <v>100</v>
      </c>
      <c r="F837">
        <f t="shared" si="38"/>
        <v>2162</v>
      </c>
      <c r="H837" s="43">
        <v>0</v>
      </c>
      <c r="I837" s="43">
        <v>0</v>
      </c>
      <c r="J837" s="43">
        <v>0</v>
      </c>
      <c r="K837" s="43">
        <v>0</v>
      </c>
      <c r="L837" s="43">
        <v>0</v>
      </c>
      <c r="M837" s="43">
        <v>2</v>
      </c>
      <c r="N837" s="43">
        <v>2</v>
      </c>
      <c r="O837" s="43">
        <v>1</v>
      </c>
      <c r="P837" s="43">
        <v>9</v>
      </c>
      <c r="Q837" s="43">
        <v>0</v>
      </c>
      <c r="R837" s="43">
        <v>2134</v>
      </c>
      <c r="S837" s="43">
        <v>0</v>
      </c>
      <c r="T837" s="43">
        <v>0</v>
      </c>
      <c r="U837" s="43">
        <v>0</v>
      </c>
      <c r="V837" s="43">
        <v>3</v>
      </c>
      <c r="W837" s="43">
        <v>0</v>
      </c>
      <c r="X837" s="43">
        <v>0</v>
      </c>
      <c r="Y837" s="43">
        <v>2</v>
      </c>
      <c r="Z837" s="43">
        <v>0</v>
      </c>
      <c r="AA837" s="43">
        <v>0</v>
      </c>
      <c r="AB837" s="43">
        <v>3</v>
      </c>
      <c r="AC837" s="43">
        <v>2</v>
      </c>
      <c r="AD837" s="43">
        <v>1</v>
      </c>
      <c r="AE837" s="43">
        <v>2</v>
      </c>
      <c r="AF837" s="43">
        <v>0</v>
      </c>
      <c r="AG837" s="43">
        <v>0</v>
      </c>
      <c r="AH837" s="43">
        <v>1</v>
      </c>
      <c r="AI837" s="43">
        <v>0</v>
      </c>
      <c r="AJ837" s="43">
        <v>0</v>
      </c>
      <c r="AK837" s="43">
        <v>0</v>
      </c>
      <c r="AL837" s="43">
        <v>0</v>
      </c>
      <c r="AM837" s="43">
        <v>0</v>
      </c>
      <c r="AN837" s="43">
        <v>0</v>
      </c>
    </row>
    <row r="838" spans="1:40" x14ac:dyDescent="0.2">
      <c r="A838">
        <v>827</v>
      </c>
      <c r="B838" s="97">
        <v>0.57361111111111096</v>
      </c>
      <c r="C838">
        <f t="shared" ca="1" si="36"/>
        <v>1</v>
      </c>
      <c r="D838">
        <f t="shared" si="37"/>
        <v>2262</v>
      </c>
      <c r="E838">
        <f>IF(appliances!$D$46="YES",light_sim_data!B838,0)</f>
        <v>100</v>
      </c>
      <c r="F838">
        <f t="shared" si="38"/>
        <v>2162</v>
      </c>
      <c r="H838" s="43">
        <v>0</v>
      </c>
      <c r="I838" s="43">
        <v>0</v>
      </c>
      <c r="J838" s="43">
        <v>0</v>
      </c>
      <c r="K838" s="43">
        <v>0</v>
      </c>
      <c r="L838" s="43">
        <v>0</v>
      </c>
      <c r="M838" s="43">
        <v>2</v>
      </c>
      <c r="N838" s="43">
        <v>2</v>
      </c>
      <c r="O838" s="43">
        <v>1</v>
      </c>
      <c r="P838" s="43">
        <v>9</v>
      </c>
      <c r="Q838" s="43">
        <v>0</v>
      </c>
      <c r="R838" s="43">
        <v>2134</v>
      </c>
      <c r="S838" s="43">
        <v>0</v>
      </c>
      <c r="T838" s="43">
        <v>0</v>
      </c>
      <c r="U838" s="43">
        <v>0</v>
      </c>
      <c r="V838" s="43">
        <v>3</v>
      </c>
      <c r="W838" s="43">
        <v>0</v>
      </c>
      <c r="X838" s="43">
        <v>0</v>
      </c>
      <c r="Y838" s="43">
        <v>2</v>
      </c>
      <c r="Z838" s="43">
        <v>0</v>
      </c>
      <c r="AA838" s="43">
        <v>0</v>
      </c>
      <c r="AB838" s="43">
        <v>3</v>
      </c>
      <c r="AC838" s="43">
        <v>2</v>
      </c>
      <c r="AD838" s="43">
        <v>1</v>
      </c>
      <c r="AE838" s="43">
        <v>2</v>
      </c>
      <c r="AF838" s="43">
        <v>0</v>
      </c>
      <c r="AG838" s="43">
        <v>0</v>
      </c>
      <c r="AH838" s="43">
        <v>1</v>
      </c>
      <c r="AI838" s="43">
        <v>0</v>
      </c>
      <c r="AJ838" s="43">
        <v>0</v>
      </c>
      <c r="AK838" s="43">
        <v>0</v>
      </c>
      <c r="AL838" s="43">
        <v>0</v>
      </c>
      <c r="AM838" s="43">
        <v>0</v>
      </c>
      <c r="AN838" s="43">
        <v>0</v>
      </c>
    </row>
    <row r="839" spans="1:40" x14ac:dyDescent="0.2">
      <c r="A839">
        <v>828</v>
      </c>
      <c r="B839" s="97">
        <v>0.57430555555555596</v>
      </c>
      <c r="C839">
        <f t="shared" ca="1" si="36"/>
        <v>1</v>
      </c>
      <c r="D839">
        <f t="shared" si="37"/>
        <v>2262</v>
      </c>
      <c r="E839">
        <f>IF(appliances!$D$46="YES",light_sim_data!B839,0)</f>
        <v>100</v>
      </c>
      <c r="F839">
        <f t="shared" si="38"/>
        <v>2162</v>
      </c>
      <c r="H839" s="43">
        <v>0</v>
      </c>
      <c r="I839" s="43">
        <v>0</v>
      </c>
      <c r="J839" s="43">
        <v>0</v>
      </c>
      <c r="K839" s="43">
        <v>0</v>
      </c>
      <c r="L839" s="43">
        <v>0</v>
      </c>
      <c r="M839" s="43">
        <v>2</v>
      </c>
      <c r="N839" s="43">
        <v>2</v>
      </c>
      <c r="O839" s="43">
        <v>1</v>
      </c>
      <c r="P839" s="43">
        <v>9</v>
      </c>
      <c r="Q839" s="43">
        <v>0</v>
      </c>
      <c r="R839" s="43">
        <v>2134</v>
      </c>
      <c r="S839" s="43">
        <v>0</v>
      </c>
      <c r="T839" s="43">
        <v>0</v>
      </c>
      <c r="U839" s="43">
        <v>0</v>
      </c>
      <c r="V839" s="43">
        <v>3</v>
      </c>
      <c r="W839" s="43">
        <v>0</v>
      </c>
      <c r="X839" s="43">
        <v>0</v>
      </c>
      <c r="Y839" s="43">
        <v>2</v>
      </c>
      <c r="Z839" s="43">
        <v>0</v>
      </c>
      <c r="AA839" s="43">
        <v>0</v>
      </c>
      <c r="AB839" s="43">
        <v>3</v>
      </c>
      <c r="AC839" s="43">
        <v>2</v>
      </c>
      <c r="AD839" s="43">
        <v>1</v>
      </c>
      <c r="AE839" s="43">
        <v>2</v>
      </c>
      <c r="AF839" s="43">
        <v>0</v>
      </c>
      <c r="AG839" s="43">
        <v>0</v>
      </c>
      <c r="AH839" s="43">
        <v>1</v>
      </c>
      <c r="AI839" s="43">
        <v>0</v>
      </c>
      <c r="AJ839" s="43">
        <v>0</v>
      </c>
      <c r="AK839" s="43">
        <v>0</v>
      </c>
      <c r="AL839" s="43">
        <v>0</v>
      </c>
      <c r="AM839" s="43">
        <v>0</v>
      </c>
      <c r="AN839" s="43">
        <v>0</v>
      </c>
    </row>
    <row r="840" spans="1:40" x14ac:dyDescent="0.2">
      <c r="A840">
        <v>829</v>
      </c>
      <c r="B840" s="97">
        <v>0.57499999999999996</v>
      </c>
      <c r="C840">
        <f t="shared" ca="1" si="36"/>
        <v>1</v>
      </c>
      <c r="D840">
        <f t="shared" si="37"/>
        <v>2262</v>
      </c>
      <c r="E840">
        <f>IF(appliances!$D$46="YES",light_sim_data!B840,0)</f>
        <v>100</v>
      </c>
      <c r="F840">
        <f t="shared" si="38"/>
        <v>2162</v>
      </c>
      <c r="H840" s="43">
        <v>0</v>
      </c>
      <c r="I840" s="43">
        <v>0</v>
      </c>
      <c r="J840" s="43">
        <v>0</v>
      </c>
      <c r="K840" s="43">
        <v>0</v>
      </c>
      <c r="L840" s="43">
        <v>0</v>
      </c>
      <c r="M840" s="43">
        <v>2</v>
      </c>
      <c r="N840" s="43">
        <v>2</v>
      </c>
      <c r="O840" s="43">
        <v>1</v>
      </c>
      <c r="P840" s="43">
        <v>9</v>
      </c>
      <c r="Q840" s="43">
        <v>0</v>
      </c>
      <c r="R840" s="43">
        <v>2134</v>
      </c>
      <c r="S840" s="43">
        <v>0</v>
      </c>
      <c r="T840" s="43">
        <v>0</v>
      </c>
      <c r="U840" s="43">
        <v>0</v>
      </c>
      <c r="V840" s="43">
        <v>3</v>
      </c>
      <c r="W840" s="43">
        <v>0</v>
      </c>
      <c r="X840" s="43">
        <v>0</v>
      </c>
      <c r="Y840" s="43">
        <v>2</v>
      </c>
      <c r="Z840" s="43">
        <v>0</v>
      </c>
      <c r="AA840" s="43">
        <v>0</v>
      </c>
      <c r="AB840" s="43">
        <v>3</v>
      </c>
      <c r="AC840" s="43">
        <v>2</v>
      </c>
      <c r="AD840" s="43">
        <v>1</v>
      </c>
      <c r="AE840" s="43">
        <v>2</v>
      </c>
      <c r="AF840" s="43">
        <v>0</v>
      </c>
      <c r="AG840" s="43">
        <v>0</v>
      </c>
      <c r="AH840" s="43">
        <v>1</v>
      </c>
      <c r="AI840" s="43">
        <v>0</v>
      </c>
      <c r="AJ840" s="43">
        <v>0</v>
      </c>
      <c r="AK840" s="43">
        <v>0</v>
      </c>
      <c r="AL840" s="43">
        <v>0</v>
      </c>
      <c r="AM840" s="43">
        <v>0</v>
      </c>
      <c r="AN840" s="43">
        <v>0</v>
      </c>
    </row>
    <row r="841" spans="1:40" x14ac:dyDescent="0.2">
      <c r="A841">
        <v>830</v>
      </c>
      <c r="B841" s="97">
        <v>0.57569444444444495</v>
      </c>
      <c r="C841">
        <f t="shared" ca="1" si="36"/>
        <v>1</v>
      </c>
      <c r="D841">
        <f t="shared" si="37"/>
        <v>2262</v>
      </c>
      <c r="E841">
        <f>IF(appliances!$D$46="YES",light_sim_data!B841,0)</f>
        <v>100</v>
      </c>
      <c r="F841">
        <f t="shared" si="38"/>
        <v>2162</v>
      </c>
      <c r="H841" s="43">
        <v>0</v>
      </c>
      <c r="I841" s="43">
        <v>0</v>
      </c>
      <c r="J841" s="43">
        <v>0</v>
      </c>
      <c r="K841" s="43">
        <v>0</v>
      </c>
      <c r="L841" s="43">
        <v>0</v>
      </c>
      <c r="M841" s="43">
        <v>2</v>
      </c>
      <c r="N841" s="43">
        <v>2</v>
      </c>
      <c r="O841" s="43">
        <v>1</v>
      </c>
      <c r="P841" s="43">
        <v>9</v>
      </c>
      <c r="Q841" s="43">
        <v>0</v>
      </c>
      <c r="R841" s="43">
        <v>2134</v>
      </c>
      <c r="S841" s="43">
        <v>0</v>
      </c>
      <c r="T841" s="43">
        <v>0</v>
      </c>
      <c r="U841" s="43">
        <v>0</v>
      </c>
      <c r="V841" s="43">
        <v>3</v>
      </c>
      <c r="W841" s="43">
        <v>0</v>
      </c>
      <c r="X841" s="43">
        <v>0</v>
      </c>
      <c r="Y841" s="43">
        <v>2</v>
      </c>
      <c r="Z841" s="43">
        <v>0</v>
      </c>
      <c r="AA841" s="43">
        <v>0</v>
      </c>
      <c r="AB841" s="43">
        <v>3</v>
      </c>
      <c r="AC841" s="43">
        <v>2</v>
      </c>
      <c r="AD841" s="43">
        <v>1</v>
      </c>
      <c r="AE841" s="43">
        <v>2</v>
      </c>
      <c r="AF841" s="43">
        <v>0</v>
      </c>
      <c r="AG841" s="43">
        <v>0</v>
      </c>
      <c r="AH841" s="43">
        <v>1</v>
      </c>
      <c r="AI841" s="43">
        <v>0</v>
      </c>
      <c r="AJ841" s="43">
        <v>0</v>
      </c>
      <c r="AK841" s="43">
        <v>0</v>
      </c>
      <c r="AL841" s="43">
        <v>0</v>
      </c>
      <c r="AM841" s="43">
        <v>0</v>
      </c>
      <c r="AN841" s="43">
        <v>0</v>
      </c>
    </row>
    <row r="842" spans="1:40" x14ac:dyDescent="0.2">
      <c r="A842">
        <v>831</v>
      </c>
      <c r="B842" s="97">
        <v>0.57638888888888895</v>
      </c>
      <c r="C842">
        <f t="shared" ca="1" si="36"/>
        <v>1</v>
      </c>
      <c r="D842">
        <f t="shared" si="37"/>
        <v>2262</v>
      </c>
      <c r="E842">
        <f>IF(appliances!$D$46="YES",light_sim_data!B842,0)</f>
        <v>100</v>
      </c>
      <c r="F842">
        <f t="shared" si="38"/>
        <v>2162</v>
      </c>
      <c r="H842" s="43">
        <v>0</v>
      </c>
      <c r="I842" s="43">
        <v>0</v>
      </c>
      <c r="J842" s="43">
        <v>0</v>
      </c>
      <c r="K842" s="43">
        <v>0</v>
      </c>
      <c r="L842" s="43">
        <v>0</v>
      </c>
      <c r="M842" s="43">
        <v>2</v>
      </c>
      <c r="N842" s="43">
        <v>2</v>
      </c>
      <c r="O842" s="43">
        <v>1</v>
      </c>
      <c r="P842" s="43">
        <v>9</v>
      </c>
      <c r="Q842" s="43">
        <v>0</v>
      </c>
      <c r="R842" s="43">
        <v>2134</v>
      </c>
      <c r="S842" s="43">
        <v>0</v>
      </c>
      <c r="T842" s="43">
        <v>0</v>
      </c>
      <c r="U842" s="43">
        <v>0</v>
      </c>
      <c r="V842" s="43">
        <v>3</v>
      </c>
      <c r="W842" s="43">
        <v>0</v>
      </c>
      <c r="X842" s="43">
        <v>0</v>
      </c>
      <c r="Y842" s="43">
        <v>2</v>
      </c>
      <c r="Z842" s="43">
        <v>0</v>
      </c>
      <c r="AA842" s="43">
        <v>0</v>
      </c>
      <c r="AB842" s="43">
        <v>3</v>
      </c>
      <c r="AC842" s="43">
        <v>2</v>
      </c>
      <c r="AD842" s="43">
        <v>1</v>
      </c>
      <c r="AE842" s="43">
        <v>2</v>
      </c>
      <c r="AF842" s="43">
        <v>0</v>
      </c>
      <c r="AG842" s="43">
        <v>0</v>
      </c>
      <c r="AH842" s="43">
        <v>1</v>
      </c>
      <c r="AI842" s="43">
        <v>0</v>
      </c>
      <c r="AJ842" s="43">
        <v>0</v>
      </c>
      <c r="AK842" s="43">
        <v>0</v>
      </c>
      <c r="AL842" s="43">
        <v>0</v>
      </c>
      <c r="AM842" s="43">
        <v>0</v>
      </c>
      <c r="AN842" s="43">
        <v>0</v>
      </c>
    </row>
    <row r="843" spans="1:40" x14ac:dyDescent="0.2">
      <c r="A843">
        <v>832</v>
      </c>
      <c r="B843" s="97">
        <v>0.57708333333333295</v>
      </c>
      <c r="C843">
        <f t="shared" ca="1" si="36"/>
        <v>1</v>
      </c>
      <c r="D843">
        <f t="shared" si="37"/>
        <v>2262</v>
      </c>
      <c r="E843">
        <f>IF(appliances!$D$46="YES",light_sim_data!B843,0)</f>
        <v>100</v>
      </c>
      <c r="F843">
        <f t="shared" si="38"/>
        <v>2162</v>
      </c>
      <c r="H843" s="43">
        <v>0</v>
      </c>
      <c r="I843" s="43">
        <v>0</v>
      </c>
      <c r="J843" s="43">
        <v>0</v>
      </c>
      <c r="K843" s="43">
        <v>0</v>
      </c>
      <c r="L843" s="43">
        <v>0</v>
      </c>
      <c r="M843" s="43">
        <v>2</v>
      </c>
      <c r="N843" s="43">
        <v>2</v>
      </c>
      <c r="O843" s="43">
        <v>1</v>
      </c>
      <c r="P843" s="43">
        <v>9</v>
      </c>
      <c r="Q843" s="43">
        <v>0</v>
      </c>
      <c r="R843" s="43">
        <v>2134</v>
      </c>
      <c r="S843" s="43">
        <v>0</v>
      </c>
      <c r="T843" s="43">
        <v>0</v>
      </c>
      <c r="U843" s="43">
        <v>0</v>
      </c>
      <c r="V843" s="43">
        <v>3</v>
      </c>
      <c r="W843" s="43">
        <v>0</v>
      </c>
      <c r="X843" s="43">
        <v>0</v>
      </c>
      <c r="Y843" s="43">
        <v>2</v>
      </c>
      <c r="Z843" s="43">
        <v>0</v>
      </c>
      <c r="AA843" s="43">
        <v>0</v>
      </c>
      <c r="AB843" s="43">
        <v>3</v>
      </c>
      <c r="AC843" s="43">
        <v>2</v>
      </c>
      <c r="AD843" s="43">
        <v>1</v>
      </c>
      <c r="AE843" s="43">
        <v>2</v>
      </c>
      <c r="AF843" s="43">
        <v>0</v>
      </c>
      <c r="AG843" s="43">
        <v>0</v>
      </c>
      <c r="AH843" s="43">
        <v>1</v>
      </c>
      <c r="AI843" s="43">
        <v>0</v>
      </c>
      <c r="AJ843" s="43">
        <v>0</v>
      </c>
      <c r="AK843" s="43">
        <v>0</v>
      </c>
      <c r="AL843" s="43">
        <v>0</v>
      </c>
      <c r="AM843" s="43">
        <v>0</v>
      </c>
      <c r="AN843" s="43">
        <v>0</v>
      </c>
    </row>
    <row r="844" spans="1:40" x14ac:dyDescent="0.2">
      <c r="A844">
        <v>833</v>
      </c>
      <c r="B844" s="97">
        <v>0.57777777777777795</v>
      </c>
      <c r="C844">
        <f t="shared" ca="1" si="36"/>
        <v>1</v>
      </c>
      <c r="D844">
        <f t="shared" si="37"/>
        <v>2262</v>
      </c>
      <c r="E844">
        <f>IF(appliances!$D$46="YES",light_sim_data!B844,0)</f>
        <v>100</v>
      </c>
      <c r="F844">
        <f t="shared" si="38"/>
        <v>2162</v>
      </c>
      <c r="H844" s="43">
        <v>0</v>
      </c>
      <c r="I844" s="43">
        <v>0</v>
      </c>
      <c r="J844" s="43">
        <v>0</v>
      </c>
      <c r="K844" s="43">
        <v>0</v>
      </c>
      <c r="L844" s="43">
        <v>0</v>
      </c>
      <c r="M844" s="43">
        <v>2</v>
      </c>
      <c r="N844" s="43">
        <v>2</v>
      </c>
      <c r="O844" s="43">
        <v>1</v>
      </c>
      <c r="P844" s="43">
        <v>9</v>
      </c>
      <c r="Q844" s="43">
        <v>0</v>
      </c>
      <c r="R844" s="43">
        <v>2134</v>
      </c>
      <c r="S844" s="43">
        <v>0</v>
      </c>
      <c r="T844" s="43">
        <v>0</v>
      </c>
      <c r="U844" s="43">
        <v>0</v>
      </c>
      <c r="V844" s="43">
        <v>3</v>
      </c>
      <c r="W844" s="43">
        <v>0</v>
      </c>
      <c r="X844" s="43">
        <v>0</v>
      </c>
      <c r="Y844" s="43">
        <v>2</v>
      </c>
      <c r="Z844" s="43">
        <v>0</v>
      </c>
      <c r="AA844" s="43">
        <v>0</v>
      </c>
      <c r="AB844" s="43">
        <v>3</v>
      </c>
      <c r="AC844" s="43">
        <v>2</v>
      </c>
      <c r="AD844" s="43">
        <v>1</v>
      </c>
      <c r="AE844" s="43">
        <v>2</v>
      </c>
      <c r="AF844" s="43">
        <v>0</v>
      </c>
      <c r="AG844" s="43">
        <v>0</v>
      </c>
      <c r="AH844" s="43">
        <v>1</v>
      </c>
      <c r="AI844" s="43">
        <v>0</v>
      </c>
      <c r="AJ844" s="43">
        <v>0</v>
      </c>
      <c r="AK844" s="43">
        <v>0</v>
      </c>
      <c r="AL844" s="43">
        <v>0</v>
      </c>
      <c r="AM844" s="43">
        <v>0</v>
      </c>
      <c r="AN844" s="43">
        <v>0</v>
      </c>
    </row>
    <row r="845" spans="1:40" x14ac:dyDescent="0.2">
      <c r="A845">
        <v>834</v>
      </c>
      <c r="B845" s="97">
        <v>0.57847222222222205</v>
      </c>
      <c r="C845">
        <f t="shared" ref="C845:C908" ca="1" si="39">INDIRECT("occ_sim_data!C"&amp;(ROUNDDOWN((A845-1)/10,0)+11))</f>
        <v>1</v>
      </c>
      <c r="D845">
        <f t="shared" ref="D845:D908" si="40">E845+F845</f>
        <v>2262</v>
      </c>
      <c r="E845">
        <f>IF(appliances!$D$46="YES",light_sim_data!B845,0)</f>
        <v>100</v>
      </c>
      <c r="F845">
        <f t="shared" ref="F845:F908" si="41">SUM(H845:AN845)</f>
        <v>2162</v>
      </c>
      <c r="H845" s="43">
        <v>0</v>
      </c>
      <c r="I845" s="43">
        <v>0</v>
      </c>
      <c r="J845" s="43">
        <v>0</v>
      </c>
      <c r="K845" s="43">
        <v>0</v>
      </c>
      <c r="L845" s="43">
        <v>0</v>
      </c>
      <c r="M845" s="43">
        <v>2</v>
      </c>
      <c r="N845" s="43">
        <v>2</v>
      </c>
      <c r="O845" s="43">
        <v>1</v>
      </c>
      <c r="P845" s="43">
        <v>9</v>
      </c>
      <c r="Q845" s="43">
        <v>0</v>
      </c>
      <c r="R845" s="43">
        <v>2134</v>
      </c>
      <c r="S845" s="43">
        <v>0</v>
      </c>
      <c r="T845" s="43">
        <v>0</v>
      </c>
      <c r="U845" s="43">
        <v>0</v>
      </c>
      <c r="V845" s="43">
        <v>3</v>
      </c>
      <c r="W845" s="43">
        <v>0</v>
      </c>
      <c r="X845" s="43">
        <v>0</v>
      </c>
      <c r="Y845" s="43">
        <v>2</v>
      </c>
      <c r="Z845" s="43">
        <v>0</v>
      </c>
      <c r="AA845" s="43">
        <v>0</v>
      </c>
      <c r="AB845" s="43">
        <v>3</v>
      </c>
      <c r="AC845" s="43">
        <v>2</v>
      </c>
      <c r="AD845" s="43">
        <v>1</v>
      </c>
      <c r="AE845" s="43">
        <v>2</v>
      </c>
      <c r="AF845" s="43">
        <v>0</v>
      </c>
      <c r="AG845" s="43">
        <v>0</v>
      </c>
      <c r="AH845" s="43">
        <v>1</v>
      </c>
      <c r="AI845" s="43">
        <v>0</v>
      </c>
      <c r="AJ845" s="43">
        <v>0</v>
      </c>
      <c r="AK845" s="43">
        <v>0</v>
      </c>
      <c r="AL845" s="43">
        <v>0</v>
      </c>
      <c r="AM845" s="43">
        <v>0</v>
      </c>
      <c r="AN845" s="43">
        <v>0</v>
      </c>
    </row>
    <row r="846" spans="1:40" x14ac:dyDescent="0.2">
      <c r="A846">
        <v>835</v>
      </c>
      <c r="B846" s="97">
        <v>0.57916666666666705</v>
      </c>
      <c r="C846">
        <f t="shared" ca="1" si="39"/>
        <v>1</v>
      </c>
      <c r="D846">
        <f t="shared" si="40"/>
        <v>2421</v>
      </c>
      <c r="E846">
        <f>IF(appliances!$D$46="YES",light_sim_data!B846,0)</f>
        <v>100</v>
      </c>
      <c r="F846">
        <f t="shared" si="41"/>
        <v>2321</v>
      </c>
      <c r="H846" s="43">
        <v>159</v>
      </c>
      <c r="I846" s="43">
        <v>0</v>
      </c>
      <c r="J846" s="43">
        <v>0</v>
      </c>
      <c r="K846" s="43">
        <v>0</v>
      </c>
      <c r="L846" s="43">
        <v>0</v>
      </c>
      <c r="M846" s="43">
        <v>2</v>
      </c>
      <c r="N846" s="43">
        <v>2</v>
      </c>
      <c r="O846" s="43">
        <v>1</v>
      </c>
      <c r="P846" s="43">
        <v>9</v>
      </c>
      <c r="Q846" s="43">
        <v>0</v>
      </c>
      <c r="R846" s="43">
        <v>2134</v>
      </c>
      <c r="S846" s="43">
        <v>0</v>
      </c>
      <c r="T846" s="43">
        <v>0</v>
      </c>
      <c r="U846" s="43">
        <v>0</v>
      </c>
      <c r="V846" s="43">
        <v>3</v>
      </c>
      <c r="W846" s="43">
        <v>0</v>
      </c>
      <c r="X846" s="43">
        <v>0</v>
      </c>
      <c r="Y846" s="43">
        <v>2</v>
      </c>
      <c r="Z846" s="43">
        <v>0</v>
      </c>
      <c r="AA846" s="43">
        <v>0</v>
      </c>
      <c r="AB846" s="43">
        <v>3</v>
      </c>
      <c r="AC846" s="43">
        <v>2</v>
      </c>
      <c r="AD846" s="43">
        <v>1</v>
      </c>
      <c r="AE846" s="43">
        <v>2</v>
      </c>
      <c r="AF846" s="43">
        <v>0</v>
      </c>
      <c r="AG846" s="43">
        <v>0</v>
      </c>
      <c r="AH846" s="43">
        <v>1</v>
      </c>
      <c r="AI846" s="43">
        <v>0</v>
      </c>
      <c r="AJ846" s="43">
        <v>0</v>
      </c>
      <c r="AK846" s="43">
        <v>0</v>
      </c>
      <c r="AL846" s="43">
        <v>0</v>
      </c>
      <c r="AM846" s="43">
        <v>0</v>
      </c>
      <c r="AN846" s="43">
        <v>0</v>
      </c>
    </row>
    <row r="847" spans="1:40" x14ac:dyDescent="0.2">
      <c r="A847">
        <v>836</v>
      </c>
      <c r="B847" s="97">
        <v>0.57986111111111105</v>
      </c>
      <c r="C847">
        <f t="shared" ca="1" si="39"/>
        <v>1</v>
      </c>
      <c r="D847">
        <f t="shared" si="40"/>
        <v>187</v>
      </c>
      <c r="E847">
        <f>IF(appliances!$D$46="YES",light_sim_data!B847,0)</f>
        <v>0</v>
      </c>
      <c r="F847">
        <f t="shared" si="41"/>
        <v>187</v>
      </c>
      <c r="H847" s="43">
        <v>159</v>
      </c>
      <c r="I847" s="43">
        <v>0</v>
      </c>
      <c r="J847" s="43">
        <v>0</v>
      </c>
      <c r="K847" s="43">
        <v>0</v>
      </c>
      <c r="L847" s="43">
        <v>0</v>
      </c>
      <c r="M847" s="43">
        <v>2</v>
      </c>
      <c r="N847" s="43">
        <v>2</v>
      </c>
      <c r="O847" s="43">
        <v>1</v>
      </c>
      <c r="P847" s="43">
        <v>9</v>
      </c>
      <c r="Q847" s="43">
        <v>0</v>
      </c>
      <c r="R847" s="43">
        <v>0</v>
      </c>
      <c r="S847" s="43">
        <v>0</v>
      </c>
      <c r="T847" s="43">
        <v>0</v>
      </c>
      <c r="U847" s="43">
        <v>0</v>
      </c>
      <c r="V847" s="43">
        <v>3</v>
      </c>
      <c r="W847" s="43">
        <v>0</v>
      </c>
      <c r="X847" s="43">
        <v>0</v>
      </c>
      <c r="Y847" s="43">
        <v>2</v>
      </c>
      <c r="Z847" s="43">
        <v>0</v>
      </c>
      <c r="AA847" s="43">
        <v>0</v>
      </c>
      <c r="AB847" s="43">
        <v>3</v>
      </c>
      <c r="AC847" s="43">
        <v>2</v>
      </c>
      <c r="AD847" s="43">
        <v>1</v>
      </c>
      <c r="AE847" s="43">
        <v>2</v>
      </c>
      <c r="AF847" s="43">
        <v>0</v>
      </c>
      <c r="AG847" s="43">
        <v>0</v>
      </c>
      <c r="AH847" s="43">
        <v>1</v>
      </c>
      <c r="AI847" s="43">
        <v>0</v>
      </c>
      <c r="AJ847" s="43">
        <v>0</v>
      </c>
      <c r="AK847" s="43">
        <v>0</v>
      </c>
      <c r="AL847" s="43">
        <v>0</v>
      </c>
      <c r="AM847" s="43">
        <v>0</v>
      </c>
      <c r="AN847" s="43">
        <v>0</v>
      </c>
    </row>
    <row r="848" spans="1:40" x14ac:dyDescent="0.2">
      <c r="A848">
        <v>837</v>
      </c>
      <c r="B848" s="97">
        <v>0.58055555555555605</v>
      </c>
      <c r="C848">
        <f t="shared" ca="1" si="39"/>
        <v>1</v>
      </c>
      <c r="D848">
        <f t="shared" si="40"/>
        <v>187</v>
      </c>
      <c r="E848">
        <f>IF(appliances!$D$46="YES",light_sim_data!B848,0)</f>
        <v>0</v>
      </c>
      <c r="F848">
        <f t="shared" si="41"/>
        <v>187</v>
      </c>
      <c r="H848" s="43">
        <v>159</v>
      </c>
      <c r="I848" s="43">
        <v>0</v>
      </c>
      <c r="J848" s="43">
        <v>0</v>
      </c>
      <c r="K848" s="43">
        <v>0</v>
      </c>
      <c r="L848" s="43">
        <v>0</v>
      </c>
      <c r="M848" s="43">
        <v>2</v>
      </c>
      <c r="N848" s="43">
        <v>2</v>
      </c>
      <c r="O848" s="43">
        <v>1</v>
      </c>
      <c r="P848" s="43">
        <v>9</v>
      </c>
      <c r="Q848" s="43">
        <v>0</v>
      </c>
      <c r="R848" s="43">
        <v>0</v>
      </c>
      <c r="S848" s="43">
        <v>0</v>
      </c>
      <c r="T848" s="43">
        <v>0</v>
      </c>
      <c r="U848" s="43">
        <v>0</v>
      </c>
      <c r="V848" s="43">
        <v>3</v>
      </c>
      <c r="W848" s="43">
        <v>0</v>
      </c>
      <c r="X848" s="43">
        <v>0</v>
      </c>
      <c r="Y848" s="43">
        <v>2</v>
      </c>
      <c r="Z848" s="43">
        <v>0</v>
      </c>
      <c r="AA848" s="43">
        <v>0</v>
      </c>
      <c r="AB848" s="43">
        <v>3</v>
      </c>
      <c r="AC848" s="43">
        <v>2</v>
      </c>
      <c r="AD848" s="43">
        <v>1</v>
      </c>
      <c r="AE848" s="43">
        <v>2</v>
      </c>
      <c r="AF848" s="43">
        <v>0</v>
      </c>
      <c r="AG848" s="43">
        <v>0</v>
      </c>
      <c r="AH848" s="43">
        <v>1</v>
      </c>
      <c r="AI848" s="43">
        <v>0</v>
      </c>
      <c r="AJ848" s="43">
        <v>0</v>
      </c>
      <c r="AK848" s="43">
        <v>0</v>
      </c>
      <c r="AL848" s="43">
        <v>0</v>
      </c>
      <c r="AM848" s="43">
        <v>0</v>
      </c>
      <c r="AN848" s="43">
        <v>0</v>
      </c>
    </row>
    <row r="849" spans="1:40" x14ac:dyDescent="0.2">
      <c r="A849">
        <v>838</v>
      </c>
      <c r="B849" s="97">
        <v>0.58125000000000004</v>
      </c>
      <c r="C849">
        <f t="shared" ca="1" si="39"/>
        <v>1</v>
      </c>
      <c r="D849">
        <f t="shared" si="40"/>
        <v>187</v>
      </c>
      <c r="E849">
        <f>IF(appliances!$D$46="YES",light_sim_data!B849,0)</f>
        <v>0</v>
      </c>
      <c r="F849">
        <f t="shared" si="41"/>
        <v>187</v>
      </c>
      <c r="H849" s="43">
        <v>159</v>
      </c>
      <c r="I849" s="43">
        <v>0</v>
      </c>
      <c r="J849" s="43">
        <v>0</v>
      </c>
      <c r="K849" s="43">
        <v>0</v>
      </c>
      <c r="L849" s="43">
        <v>0</v>
      </c>
      <c r="M849" s="43">
        <v>2</v>
      </c>
      <c r="N849" s="43">
        <v>2</v>
      </c>
      <c r="O849" s="43">
        <v>1</v>
      </c>
      <c r="P849" s="43">
        <v>9</v>
      </c>
      <c r="Q849" s="43">
        <v>0</v>
      </c>
      <c r="R849" s="43">
        <v>0</v>
      </c>
      <c r="S849" s="43">
        <v>0</v>
      </c>
      <c r="T849" s="43">
        <v>0</v>
      </c>
      <c r="U849" s="43">
        <v>0</v>
      </c>
      <c r="V849" s="43">
        <v>3</v>
      </c>
      <c r="W849" s="43">
        <v>0</v>
      </c>
      <c r="X849" s="43">
        <v>0</v>
      </c>
      <c r="Y849" s="43">
        <v>2</v>
      </c>
      <c r="Z849" s="43">
        <v>0</v>
      </c>
      <c r="AA849" s="43">
        <v>0</v>
      </c>
      <c r="AB849" s="43">
        <v>3</v>
      </c>
      <c r="AC849" s="43">
        <v>2</v>
      </c>
      <c r="AD849" s="43">
        <v>1</v>
      </c>
      <c r="AE849" s="43">
        <v>2</v>
      </c>
      <c r="AF849" s="43">
        <v>0</v>
      </c>
      <c r="AG849" s="43">
        <v>0</v>
      </c>
      <c r="AH849" s="43">
        <v>1</v>
      </c>
      <c r="AI849" s="43">
        <v>0</v>
      </c>
      <c r="AJ849" s="43">
        <v>0</v>
      </c>
      <c r="AK849" s="43">
        <v>0</v>
      </c>
      <c r="AL849" s="43">
        <v>0</v>
      </c>
      <c r="AM849" s="43">
        <v>0</v>
      </c>
      <c r="AN849" s="43">
        <v>0</v>
      </c>
    </row>
    <row r="850" spans="1:40" x14ac:dyDescent="0.2">
      <c r="A850">
        <v>839</v>
      </c>
      <c r="B850" s="97">
        <v>0.58194444444444404</v>
      </c>
      <c r="C850">
        <f t="shared" ca="1" si="39"/>
        <v>1</v>
      </c>
      <c r="D850">
        <f t="shared" si="40"/>
        <v>187</v>
      </c>
      <c r="E850">
        <f>IF(appliances!$D$46="YES",light_sim_data!B850,0)</f>
        <v>0</v>
      </c>
      <c r="F850">
        <f t="shared" si="41"/>
        <v>187</v>
      </c>
      <c r="H850" s="43">
        <v>159</v>
      </c>
      <c r="I850" s="43">
        <v>0</v>
      </c>
      <c r="J850" s="43">
        <v>0</v>
      </c>
      <c r="K850" s="43">
        <v>0</v>
      </c>
      <c r="L850" s="43">
        <v>0</v>
      </c>
      <c r="M850" s="43">
        <v>2</v>
      </c>
      <c r="N850" s="43">
        <v>2</v>
      </c>
      <c r="O850" s="43">
        <v>1</v>
      </c>
      <c r="P850" s="43">
        <v>9</v>
      </c>
      <c r="Q850" s="43">
        <v>0</v>
      </c>
      <c r="R850" s="43">
        <v>0</v>
      </c>
      <c r="S850" s="43">
        <v>0</v>
      </c>
      <c r="T850" s="43">
        <v>0</v>
      </c>
      <c r="U850" s="43">
        <v>0</v>
      </c>
      <c r="V850" s="43">
        <v>3</v>
      </c>
      <c r="W850" s="43">
        <v>0</v>
      </c>
      <c r="X850" s="43">
        <v>0</v>
      </c>
      <c r="Y850" s="43">
        <v>2</v>
      </c>
      <c r="Z850" s="43">
        <v>0</v>
      </c>
      <c r="AA850" s="43">
        <v>0</v>
      </c>
      <c r="AB850" s="43">
        <v>3</v>
      </c>
      <c r="AC850" s="43">
        <v>2</v>
      </c>
      <c r="AD850" s="43">
        <v>1</v>
      </c>
      <c r="AE850" s="43">
        <v>2</v>
      </c>
      <c r="AF850" s="43">
        <v>0</v>
      </c>
      <c r="AG850" s="43">
        <v>0</v>
      </c>
      <c r="AH850" s="43">
        <v>1</v>
      </c>
      <c r="AI850" s="43">
        <v>0</v>
      </c>
      <c r="AJ850" s="43">
        <v>0</v>
      </c>
      <c r="AK850" s="43">
        <v>0</v>
      </c>
      <c r="AL850" s="43">
        <v>0</v>
      </c>
      <c r="AM850" s="43">
        <v>0</v>
      </c>
      <c r="AN850" s="43">
        <v>0</v>
      </c>
    </row>
    <row r="851" spans="1:40" x14ac:dyDescent="0.2">
      <c r="A851">
        <v>840</v>
      </c>
      <c r="B851" s="97">
        <v>0.58263888888888904</v>
      </c>
      <c r="C851">
        <f t="shared" ca="1" si="39"/>
        <v>1</v>
      </c>
      <c r="D851">
        <f t="shared" si="40"/>
        <v>187</v>
      </c>
      <c r="E851">
        <f>IF(appliances!$D$46="YES",light_sim_data!B851,0)</f>
        <v>0</v>
      </c>
      <c r="F851">
        <f t="shared" si="41"/>
        <v>187</v>
      </c>
      <c r="H851" s="43">
        <v>159</v>
      </c>
      <c r="I851" s="43">
        <v>0</v>
      </c>
      <c r="J851" s="43">
        <v>0</v>
      </c>
      <c r="K851" s="43">
        <v>0</v>
      </c>
      <c r="L851" s="43">
        <v>0</v>
      </c>
      <c r="M851" s="43">
        <v>2</v>
      </c>
      <c r="N851" s="43">
        <v>2</v>
      </c>
      <c r="O851" s="43">
        <v>1</v>
      </c>
      <c r="P851" s="43">
        <v>9</v>
      </c>
      <c r="Q851" s="43">
        <v>0</v>
      </c>
      <c r="R851" s="43">
        <v>0</v>
      </c>
      <c r="S851" s="43">
        <v>0</v>
      </c>
      <c r="T851" s="43">
        <v>0</v>
      </c>
      <c r="U851" s="43">
        <v>0</v>
      </c>
      <c r="V851" s="43">
        <v>3</v>
      </c>
      <c r="W851" s="43">
        <v>0</v>
      </c>
      <c r="X851" s="43">
        <v>0</v>
      </c>
      <c r="Y851" s="43">
        <v>2</v>
      </c>
      <c r="Z851" s="43">
        <v>0</v>
      </c>
      <c r="AA851" s="43">
        <v>0</v>
      </c>
      <c r="AB851" s="43">
        <v>3</v>
      </c>
      <c r="AC851" s="43">
        <v>2</v>
      </c>
      <c r="AD851" s="43">
        <v>1</v>
      </c>
      <c r="AE851" s="43">
        <v>2</v>
      </c>
      <c r="AF851" s="43">
        <v>0</v>
      </c>
      <c r="AG851" s="43">
        <v>0</v>
      </c>
      <c r="AH851" s="43">
        <v>1</v>
      </c>
      <c r="AI851" s="43">
        <v>0</v>
      </c>
      <c r="AJ851" s="43">
        <v>0</v>
      </c>
      <c r="AK851" s="43">
        <v>0</v>
      </c>
      <c r="AL851" s="43">
        <v>0</v>
      </c>
      <c r="AM851" s="43">
        <v>0</v>
      </c>
      <c r="AN851" s="43">
        <v>0</v>
      </c>
    </row>
    <row r="852" spans="1:40" x14ac:dyDescent="0.2">
      <c r="A852">
        <v>841</v>
      </c>
      <c r="B852" s="97">
        <v>0.58333333333333304</v>
      </c>
      <c r="C852">
        <f t="shared" ca="1" si="39"/>
        <v>1</v>
      </c>
      <c r="D852">
        <f t="shared" si="40"/>
        <v>187</v>
      </c>
      <c r="E852">
        <f>IF(appliances!$D$46="YES",light_sim_data!B852,0)</f>
        <v>0</v>
      </c>
      <c r="F852">
        <f t="shared" si="41"/>
        <v>187</v>
      </c>
      <c r="H852" s="43">
        <v>159</v>
      </c>
      <c r="I852" s="43">
        <v>0</v>
      </c>
      <c r="J852" s="43">
        <v>0</v>
      </c>
      <c r="K852" s="43">
        <v>0</v>
      </c>
      <c r="L852" s="43">
        <v>0</v>
      </c>
      <c r="M852" s="43">
        <v>2</v>
      </c>
      <c r="N852" s="43">
        <v>2</v>
      </c>
      <c r="O852" s="43">
        <v>1</v>
      </c>
      <c r="P852" s="43">
        <v>9</v>
      </c>
      <c r="Q852" s="43">
        <v>0</v>
      </c>
      <c r="R852" s="43">
        <v>0</v>
      </c>
      <c r="S852" s="43">
        <v>0</v>
      </c>
      <c r="T852" s="43">
        <v>0</v>
      </c>
      <c r="U852" s="43">
        <v>0</v>
      </c>
      <c r="V852" s="43">
        <v>3</v>
      </c>
      <c r="W852" s="43">
        <v>0</v>
      </c>
      <c r="X852" s="43">
        <v>0</v>
      </c>
      <c r="Y852" s="43">
        <v>2</v>
      </c>
      <c r="Z852" s="43">
        <v>0</v>
      </c>
      <c r="AA852" s="43">
        <v>0</v>
      </c>
      <c r="AB852" s="43">
        <v>3</v>
      </c>
      <c r="AC852" s="43">
        <v>2</v>
      </c>
      <c r="AD852" s="43">
        <v>1</v>
      </c>
      <c r="AE852" s="43">
        <v>2</v>
      </c>
      <c r="AF852" s="43">
        <v>0</v>
      </c>
      <c r="AG852" s="43">
        <v>0</v>
      </c>
      <c r="AH852" s="43">
        <v>1</v>
      </c>
      <c r="AI852" s="43">
        <v>0</v>
      </c>
      <c r="AJ852" s="43">
        <v>0</v>
      </c>
      <c r="AK852" s="43">
        <v>0</v>
      </c>
      <c r="AL852" s="43">
        <v>0</v>
      </c>
      <c r="AM852" s="43">
        <v>0</v>
      </c>
      <c r="AN852" s="43">
        <v>0</v>
      </c>
    </row>
    <row r="853" spans="1:40" x14ac:dyDescent="0.2">
      <c r="A853">
        <v>842</v>
      </c>
      <c r="B853" s="97">
        <v>0.58402777777777803</v>
      </c>
      <c r="C853">
        <f t="shared" ca="1" si="39"/>
        <v>1</v>
      </c>
      <c r="D853">
        <f t="shared" si="40"/>
        <v>187</v>
      </c>
      <c r="E853">
        <f>IF(appliances!$D$46="YES",light_sim_data!B853,0)</f>
        <v>0</v>
      </c>
      <c r="F853">
        <f t="shared" si="41"/>
        <v>187</v>
      </c>
      <c r="H853" s="43">
        <v>159</v>
      </c>
      <c r="I853" s="43">
        <v>0</v>
      </c>
      <c r="J853" s="43">
        <v>0</v>
      </c>
      <c r="K853" s="43">
        <v>0</v>
      </c>
      <c r="L853" s="43">
        <v>0</v>
      </c>
      <c r="M853" s="43">
        <v>2</v>
      </c>
      <c r="N853" s="43">
        <v>2</v>
      </c>
      <c r="O853" s="43">
        <v>1</v>
      </c>
      <c r="P853" s="43">
        <v>9</v>
      </c>
      <c r="Q853" s="43">
        <v>0</v>
      </c>
      <c r="R853" s="43">
        <v>0</v>
      </c>
      <c r="S853" s="43">
        <v>0</v>
      </c>
      <c r="T853" s="43">
        <v>0</v>
      </c>
      <c r="U853" s="43">
        <v>0</v>
      </c>
      <c r="V853" s="43">
        <v>3</v>
      </c>
      <c r="W853" s="43">
        <v>0</v>
      </c>
      <c r="X853" s="43">
        <v>0</v>
      </c>
      <c r="Y853" s="43">
        <v>2</v>
      </c>
      <c r="Z853" s="43">
        <v>0</v>
      </c>
      <c r="AA853" s="43">
        <v>0</v>
      </c>
      <c r="AB853" s="43">
        <v>3</v>
      </c>
      <c r="AC853" s="43">
        <v>2</v>
      </c>
      <c r="AD853" s="43">
        <v>1</v>
      </c>
      <c r="AE853" s="43">
        <v>2</v>
      </c>
      <c r="AF853" s="43">
        <v>0</v>
      </c>
      <c r="AG853" s="43">
        <v>0</v>
      </c>
      <c r="AH853" s="43">
        <v>1</v>
      </c>
      <c r="AI853" s="43">
        <v>0</v>
      </c>
      <c r="AJ853" s="43">
        <v>0</v>
      </c>
      <c r="AK853" s="43">
        <v>0</v>
      </c>
      <c r="AL853" s="43">
        <v>0</v>
      </c>
      <c r="AM853" s="43">
        <v>0</v>
      </c>
      <c r="AN853" s="43">
        <v>0</v>
      </c>
    </row>
    <row r="854" spans="1:40" x14ac:dyDescent="0.2">
      <c r="A854">
        <v>843</v>
      </c>
      <c r="B854" s="97">
        <v>0.58472222222222203</v>
      </c>
      <c r="C854">
        <f t="shared" ca="1" si="39"/>
        <v>1</v>
      </c>
      <c r="D854">
        <f t="shared" si="40"/>
        <v>187</v>
      </c>
      <c r="E854">
        <f>IF(appliances!$D$46="YES",light_sim_data!B854,0)</f>
        <v>0</v>
      </c>
      <c r="F854">
        <f t="shared" si="41"/>
        <v>187</v>
      </c>
      <c r="H854" s="43">
        <v>159</v>
      </c>
      <c r="I854" s="43">
        <v>0</v>
      </c>
      <c r="J854" s="43">
        <v>0</v>
      </c>
      <c r="K854" s="43">
        <v>0</v>
      </c>
      <c r="L854" s="43">
        <v>0</v>
      </c>
      <c r="M854" s="43">
        <v>2</v>
      </c>
      <c r="N854" s="43">
        <v>2</v>
      </c>
      <c r="O854" s="43">
        <v>1</v>
      </c>
      <c r="P854" s="43">
        <v>9</v>
      </c>
      <c r="Q854" s="43">
        <v>0</v>
      </c>
      <c r="R854" s="43">
        <v>0</v>
      </c>
      <c r="S854" s="43">
        <v>0</v>
      </c>
      <c r="T854" s="43">
        <v>0</v>
      </c>
      <c r="U854" s="43">
        <v>0</v>
      </c>
      <c r="V854" s="43">
        <v>3</v>
      </c>
      <c r="W854" s="43">
        <v>0</v>
      </c>
      <c r="X854" s="43">
        <v>0</v>
      </c>
      <c r="Y854" s="43">
        <v>2</v>
      </c>
      <c r="Z854" s="43">
        <v>0</v>
      </c>
      <c r="AA854" s="43">
        <v>0</v>
      </c>
      <c r="AB854" s="43">
        <v>3</v>
      </c>
      <c r="AC854" s="43">
        <v>2</v>
      </c>
      <c r="AD854" s="43">
        <v>1</v>
      </c>
      <c r="AE854" s="43">
        <v>2</v>
      </c>
      <c r="AF854" s="43">
        <v>0</v>
      </c>
      <c r="AG854" s="43">
        <v>0</v>
      </c>
      <c r="AH854" s="43">
        <v>1</v>
      </c>
      <c r="AI854" s="43">
        <v>0</v>
      </c>
      <c r="AJ854" s="43">
        <v>0</v>
      </c>
      <c r="AK854" s="43">
        <v>0</v>
      </c>
      <c r="AL854" s="43">
        <v>0</v>
      </c>
      <c r="AM854" s="43">
        <v>0</v>
      </c>
      <c r="AN854" s="43">
        <v>0</v>
      </c>
    </row>
    <row r="855" spans="1:40" x14ac:dyDescent="0.2">
      <c r="A855">
        <v>844</v>
      </c>
      <c r="B855" s="97">
        <v>0.58541666666666703</v>
      </c>
      <c r="C855">
        <f t="shared" ca="1" si="39"/>
        <v>1</v>
      </c>
      <c r="D855">
        <f t="shared" si="40"/>
        <v>187</v>
      </c>
      <c r="E855">
        <f>IF(appliances!$D$46="YES",light_sim_data!B855,0)</f>
        <v>0</v>
      </c>
      <c r="F855">
        <f t="shared" si="41"/>
        <v>187</v>
      </c>
      <c r="H855" s="43">
        <v>159</v>
      </c>
      <c r="I855" s="43">
        <v>0</v>
      </c>
      <c r="J855" s="43">
        <v>0</v>
      </c>
      <c r="K855" s="43">
        <v>0</v>
      </c>
      <c r="L855" s="43">
        <v>0</v>
      </c>
      <c r="M855" s="43">
        <v>2</v>
      </c>
      <c r="N855" s="43">
        <v>2</v>
      </c>
      <c r="O855" s="43">
        <v>1</v>
      </c>
      <c r="P855" s="43">
        <v>9</v>
      </c>
      <c r="Q855" s="43">
        <v>0</v>
      </c>
      <c r="R855" s="43">
        <v>0</v>
      </c>
      <c r="S855" s="43">
        <v>0</v>
      </c>
      <c r="T855" s="43">
        <v>0</v>
      </c>
      <c r="U855" s="43">
        <v>0</v>
      </c>
      <c r="V855" s="43">
        <v>3</v>
      </c>
      <c r="W855" s="43">
        <v>0</v>
      </c>
      <c r="X855" s="43">
        <v>0</v>
      </c>
      <c r="Y855" s="43">
        <v>2</v>
      </c>
      <c r="Z855" s="43">
        <v>0</v>
      </c>
      <c r="AA855" s="43">
        <v>0</v>
      </c>
      <c r="AB855" s="43">
        <v>3</v>
      </c>
      <c r="AC855" s="43">
        <v>2</v>
      </c>
      <c r="AD855" s="43">
        <v>1</v>
      </c>
      <c r="AE855" s="43">
        <v>2</v>
      </c>
      <c r="AF855" s="43">
        <v>0</v>
      </c>
      <c r="AG855" s="43">
        <v>0</v>
      </c>
      <c r="AH855" s="43">
        <v>1</v>
      </c>
      <c r="AI855" s="43">
        <v>0</v>
      </c>
      <c r="AJ855" s="43">
        <v>0</v>
      </c>
      <c r="AK855" s="43">
        <v>0</v>
      </c>
      <c r="AL855" s="43">
        <v>0</v>
      </c>
      <c r="AM855" s="43">
        <v>0</v>
      </c>
      <c r="AN855" s="43">
        <v>0</v>
      </c>
    </row>
    <row r="856" spans="1:40" x14ac:dyDescent="0.2">
      <c r="A856">
        <v>845</v>
      </c>
      <c r="B856" s="97">
        <v>0.58611111111111103</v>
      </c>
      <c r="C856">
        <f t="shared" ca="1" si="39"/>
        <v>1</v>
      </c>
      <c r="D856">
        <f t="shared" si="40"/>
        <v>187</v>
      </c>
      <c r="E856">
        <f>IF(appliances!$D$46="YES",light_sim_data!B856,0)</f>
        <v>0</v>
      </c>
      <c r="F856">
        <f t="shared" si="41"/>
        <v>187</v>
      </c>
      <c r="H856" s="43">
        <v>159</v>
      </c>
      <c r="I856" s="43">
        <v>0</v>
      </c>
      <c r="J856" s="43">
        <v>0</v>
      </c>
      <c r="K856" s="43">
        <v>0</v>
      </c>
      <c r="L856" s="43">
        <v>0</v>
      </c>
      <c r="M856" s="43">
        <v>2</v>
      </c>
      <c r="N856" s="43">
        <v>2</v>
      </c>
      <c r="O856" s="43">
        <v>1</v>
      </c>
      <c r="P856" s="43">
        <v>9</v>
      </c>
      <c r="Q856" s="43">
        <v>0</v>
      </c>
      <c r="R856" s="43">
        <v>0</v>
      </c>
      <c r="S856" s="43">
        <v>0</v>
      </c>
      <c r="T856" s="43">
        <v>0</v>
      </c>
      <c r="U856" s="43">
        <v>0</v>
      </c>
      <c r="V856" s="43">
        <v>3</v>
      </c>
      <c r="W856" s="43">
        <v>0</v>
      </c>
      <c r="X856" s="43">
        <v>0</v>
      </c>
      <c r="Y856" s="43">
        <v>2</v>
      </c>
      <c r="Z856" s="43">
        <v>0</v>
      </c>
      <c r="AA856" s="43">
        <v>0</v>
      </c>
      <c r="AB856" s="43">
        <v>3</v>
      </c>
      <c r="AC856" s="43">
        <v>2</v>
      </c>
      <c r="AD856" s="43">
        <v>1</v>
      </c>
      <c r="AE856" s="43">
        <v>2</v>
      </c>
      <c r="AF856" s="43">
        <v>0</v>
      </c>
      <c r="AG856" s="43">
        <v>0</v>
      </c>
      <c r="AH856" s="43">
        <v>1</v>
      </c>
      <c r="AI856" s="43">
        <v>0</v>
      </c>
      <c r="AJ856" s="43">
        <v>0</v>
      </c>
      <c r="AK856" s="43">
        <v>0</v>
      </c>
      <c r="AL856" s="43">
        <v>0</v>
      </c>
      <c r="AM856" s="43">
        <v>0</v>
      </c>
      <c r="AN856" s="43">
        <v>0</v>
      </c>
    </row>
    <row r="857" spans="1:40" x14ac:dyDescent="0.2">
      <c r="A857">
        <v>846</v>
      </c>
      <c r="B857" s="97">
        <v>0.58680555555555602</v>
      </c>
      <c r="C857">
        <f t="shared" ca="1" si="39"/>
        <v>1</v>
      </c>
      <c r="D857">
        <f t="shared" si="40"/>
        <v>187</v>
      </c>
      <c r="E857">
        <f>IF(appliances!$D$46="YES",light_sim_data!B857,0)</f>
        <v>0</v>
      </c>
      <c r="F857">
        <f t="shared" si="41"/>
        <v>187</v>
      </c>
      <c r="H857" s="43">
        <v>159</v>
      </c>
      <c r="I857" s="43">
        <v>0</v>
      </c>
      <c r="J857" s="43">
        <v>0</v>
      </c>
      <c r="K857" s="43">
        <v>0</v>
      </c>
      <c r="L857" s="43">
        <v>0</v>
      </c>
      <c r="M857" s="43">
        <v>2</v>
      </c>
      <c r="N857" s="43">
        <v>2</v>
      </c>
      <c r="O857" s="43">
        <v>1</v>
      </c>
      <c r="P857" s="43">
        <v>9</v>
      </c>
      <c r="Q857" s="43">
        <v>0</v>
      </c>
      <c r="R857" s="43">
        <v>0</v>
      </c>
      <c r="S857" s="43">
        <v>0</v>
      </c>
      <c r="T857" s="43">
        <v>0</v>
      </c>
      <c r="U857" s="43">
        <v>0</v>
      </c>
      <c r="V857" s="43">
        <v>3</v>
      </c>
      <c r="W857" s="43">
        <v>0</v>
      </c>
      <c r="X857" s="43">
        <v>0</v>
      </c>
      <c r="Y857" s="43">
        <v>2</v>
      </c>
      <c r="Z857" s="43">
        <v>0</v>
      </c>
      <c r="AA857" s="43">
        <v>0</v>
      </c>
      <c r="AB857" s="43">
        <v>3</v>
      </c>
      <c r="AC857" s="43">
        <v>2</v>
      </c>
      <c r="AD857" s="43">
        <v>1</v>
      </c>
      <c r="AE857" s="43">
        <v>2</v>
      </c>
      <c r="AF857" s="43">
        <v>0</v>
      </c>
      <c r="AG857" s="43">
        <v>0</v>
      </c>
      <c r="AH857" s="43">
        <v>1</v>
      </c>
      <c r="AI857" s="43">
        <v>0</v>
      </c>
      <c r="AJ857" s="43">
        <v>0</v>
      </c>
      <c r="AK857" s="43">
        <v>0</v>
      </c>
      <c r="AL857" s="43">
        <v>0</v>
      </c>
      <c r="AM857" s="43">
        <v>0</v>
      </c>
      <c r="AN857" s="43">
        <v>0</v>
      </c>
    </row>
    <row r="858" spans="1:40" x14ac:dyDescent="0.2">
      <c r="A858">
        <v>847</v>
      </c>
      <c r="B858" s="97">
        <v>0.58750000000000002</v>
      </c>
      <c r="C858">
        <f t="shared" ca="1" si="39"/>
        <v>1</v>
      </c>
      <c r="D858">
        <f t="shared" si="40"/>
        <v>187</v>
      </c>
      <c r="E858">
        <f>IF(appliances!$D$46="YES",light_sim_data!B858,0)</f>
        <v>0</v>
      </c>
      <c r="F858">
        <f t="shared" si="41"/>
        <v>187</v>
      </c>
      <c r="H858" s="43">
        <v>159</v>
      </c>
      <c r="I858" s="43">
        <v>0</v>
      </c>
      <c r="J858" s="43">
        <v>0</v>
      </c>
      <c r="K858" s="43">
        <v>0</v>
      </c>
      <c r="L858" s="43">
        <v>0</v>
      </c>
      <c r="M858" s="43">
        <v>2</v>
      </c>
      <c r="N858" s="43">
        <v>2</v>
      </c>
      <c r="O858" s="43">
        <v>1</v>
      </c>
      <c r="P858" s="43">
        <v>9</v>
      </c>
      <c r="Q858" s="43">
        <v>0</v>
      </c>
      <c r="R858" s="43">
        <v>0</v>
      </c>
      <c r="S858" s="43">
        <v>0</v>
      </c>
      <c r="T858" s="43">
        <v>0</v>
      </c>
      <c r="U858" s="43">
        <v>0</v>
      </c>
      <c r="V858" s="43">
        <v>3</v>
      </c>
      <c r="W858" s="43">
        <v>0</v>
      </c>
      <c r="X858" s="43">
        <v>0</v>
      </c>
      <c r="Y858" s="43">
        <v>2</v>
      </c>
      <c r="Z858" s="43">
        <v>0</v>
      </c>
      <c r="AA858" s="43">
        <v>0</v>
      </c>
      <c r="AB858" s="43">
        <v>3</v>
      </c>
      <c r="AC858" s="43">
        <v>2</v>
      </c>
      <c r="AD858" s="43">
        <v>1</v>
      </c>
      <c r="AE858" s="43">
        <v>2</v>
      </c>
      <c r="AF858" s="43">
        <v>0</v>
      </c>
      <c r="AG858" s="43">
        <v>0</v>
      </c>
      <c r="AH858" s="43">
        <v>1</v>
      </c>
      <c r="AI858" s="43">
        <v>0</v>
      </c>
      <c r="AJ858" s="43">
        <v>0</v>
      </c>
      <c r="AK858" s="43">
        <v>0</v>
      </c>
      <c r="AL858" s="43">
        <v>0</v>
      </c>
      <c r="AM858" s="43">
        <v>0</v>
      </c>
      <c r="AN858" s="43">
        <v>0</v>
      </c>
    </row>
    <row r="859" spans="1:40" x14ac:dyDescent="0.2">
      <c r="A859">
        <v>848</v>
      </c>
      <c r="B859" s="97">
        <v>0.58819444444444402</v>
      </c>
      <c r="C859">
        <f t="shared" ca="1" si="39"/>
        <v>1</v>
      </c>
      <c r="D859">
        <f t="shared" si="40"/>
        <v>187</v>
      </c>
      <c r="E859">
        <f>IF(appliances!$D$46="YES",light_sim_data!B859,0)</f>
        <v>0</v>
      </c>
      <c r="F859">
        <f t="shared" si="41"/>
        <v>187</v>
      </c>
      <c r="H859" s="43">
        <v>159</v>
      </c>
      <c r="I859" s="43">
        <v>0</v>
      </c>
      <c r="J859" s="43">
        <v>0</v>
      </c>
      <c r="K859" s="43">
        <v>0</v>
      </c>
      <c r="L859" s="43">
        <v>0</v>
      </c>
      <c r="M859" s="43">
        <v>2</v>
      </c>
      <c r="N859" s="43">
        <v>2</v>
      </c>
      <c r="O859" s="43">
        <v>1</v>
      </c>
      <c r="P859" s="43">
        <v>9</v>
      </c>
      <c r="Q859" s="43">
        <v>0</v>
      </c>
      <c r="R859" s="43">
        <v>0</v>
      </c>
      <c r="S859" s="43">
        <v>0</v>
      </c>
      <c r="T859" s="43">
        <v>0</v>
      </c>
      <c r="U859" s="43">
        <v>0</v>
      </c>
      <c r="V859" s="43">
        <v>3</v>
      </c>
      <c r="W859" s="43">
        <v>0</v>
      </c>
      <c r="X859" s="43">
        <v>0</v>
      </c>
      <c r="Y859" s="43">
        <v>2</v>
      </c>
      <c r="Z859" s="43">
        <v>0</v>
      </c>
      <c r="AA859" s="43">
        <v>0</v>
      </c>
      <c r="AB859" s="43">
        <v>3</v>
      </c>
      <c r="AC859" s="43">
        <v>2</v>
      </c>
      <c r="AD859" s="43">
        <v>1</v>
      </c>
      <c r="AE859" s="43">
        <v>2</v>
      </c>
      <c r="AF859" s="43">
        <v>0</v>
      </c>
      <c r="AG859" s="43">
        <v>0</v>
      </c>
      <c r="AH859" s="43">
        <v>1</v>
      </c>
      <c r="AI859" s="43">
        <v>0</v>
      </c>
      <c r="AJ859" s="43">
        <v>0</v>
      </c>
      <c r="AK859" s="43">
        <v>0</v>
      </c>
      <c r="AL859" s="43">
        <v>0</v>
      </c>
      <c r="AM859" s="43">
        <v>0</v>
      </c>
      <c r="AN859" s="43">
        <v>0</v>
      </c>
    </row>
    <row r="860" spans="1:40" x14ac:dyDescent="0.2">
      <c r="A860">
        <v>849</v>
      </c>
      <c r="B860" s="97">
        <v>0.58888888888888902</v>
      </c>
      <c r="C860">
        <f t="shared" ca="1" si="39"/>
        <v>1</v>
      </c>
      <c r="D860">
        <f t="shared" si="40"/>
        <v>28</v>
      </c>
      <c r="E860">
        <f>IF(appliances!$D$46="YES",light_sim_data!B860,0)</f>
        <v>0</v>
      </c>
      <c r="F860">
        <f t="shared" si="41"/>
        <v>28</v>
      </c>
      <c r="H860" s="43">
        <v>0</v>
      </c>
      <c r="I860" s="43">
        <v>0</v>
      </c>
      <c r="J860" s="43">
        <v>0</v>
      </c>
      <c r="K860" s="43">
        <v>0</v>
      </c>
      <c r="L860" s="43">
        <v>0</v>
      </c>
      <c r="M860" s="43">
        <v>2</v>
      </c>
      <c r="N860" s="43">
        <v>2</v>
      </c>
      <c r="O860" s="43">
        <v>1</v>
      </c>
      <c r="P860" s="43">
        <v>9</v>
      </c>
      <c r="Q860" s="43">
        <v>0</v>
      </c>
      <c r="R860" s="43">
        <v>0</v>
      </c>
      <c r="S860" s="43">
        <v>0</v>
      </c>
      <c r="T860" s="43">
        <v>0</v>
      </c>
      <c r="U860" s="43">
        <v>0</v>
      </c>
      <c r="V860" s="43">
        <v>3</v>
      </c>
      <c r="W860" s="43">
        <v>0</v>
      </c>
      <c r="X860" s="43">
        <v>0</v>
      </c>
      <c r="Y860" s="43">
        <v>2</v>
      </c>
      <c r="Z860" s="43">
        <v>0</v>
      </c>
      <c r="AA860" s="43">
        <v>0</v>
      </c>
      <c r="AB860" s="43">
        <v>3</v>
      </c>
      <c r="AC860" s="43">
        <v>2</v>
      </c>
      <c r="AD860" s="43">
        <v>1</v>
      </c>
      <c r="AE860" s="43">
        <v>2</v>
      </c>
      <c r="AF860" s="43">
        <v>0</v>
      </c>
      <c r="AG860" s="43">
        <v>0</v>
      </c>
      <c r="AH860" s="43">
        <v>1</v>
      </c>
      <c r="AI860" s="43">
        <v>0</v>
      </c>
      <c r="AJ860" s="43">
        <v>0</v>
      </c>
      <c r="AK860" s="43">
        <v>0</v>
      </c>
      <c r="AL860" s="43">
        <v>0</v>
      </c>
      <c r="AM860" s="43">
        <v>0</v>
      </c>
      <c r="AN860" s="43">
        <v>0</v>
      </c>
    </row>
    <row r="861" spans="1:40" x14ac:dyDescent="0.2">
      <c r="A861">
        <v>850</v>
      </c>
      <c r="B861" s="97">
        <v>0.58958333333333302</v>
      </c>
      <c r="C861">
        <f t="shared" ca="1" si="39"/>
        <v>1</v>
      </c>
      <c r="D861">
        <f t="shared" si="40"/>
        <v>28</v>
      </c>
      <c r="E861">
        <f>IF(appliances!$D$46="YES",light_sim_data!B861,0)</f>
        <v>0</v>
      </c>
      <c r="F861">
        <f t="shared" si="41"/>
        <v>28</v>
      </c>
      <c r="H861" s="43">
        <v>0</v>
      </c>
      <c r="I861" s="43">
        <v>0</v>
      </c>
      <c r="J861" s="43">
        <v>0</v>
      </c>
      <c r="K861" s="43">
        <v>0</v>
      </c>
      <c r="L861" s="43">
        <v>0</v>
      </c>
      <c r="M861" s="43">
        <v>2</v>
      </c>
      <c r="N861" s="43">
        <v>2</v>
      </c>
      <c r="O861" s="43">
        <v>1</v>
      </c>
      <c r="P861" s="43">
        <v>9</v>
      </c>
      <c r="Q861" s="43">
        <v>0</v>
      </c>
      <c r="R861" s="43">
        <v>0</v>
      </c>
      <c r="S861" s="43">
        <v>0</v>
      </c>
      <c r="T861" s="43">
        <v>0</v>
      </c>
      <c r="U861" s="43">
        <v>0</v>
      </c>
      <c r="V861" s="43">
        <v>3</v>
      </c>
      <c r="W861" s="43">
        <v>0</v>
      </c>
      <c r="X861" s="43">
        <v>0</v>
      </c>
      <c r="Y861" s="43">
        <v>2</v>
      </c>
      <c r="Z861" s="43">
        <v>0</v>
      </c>
      <c r="AA861" s="43">
        <v>0</v>
      </c>
      <c r="AB861" s="43">
        <v>3</v>
      </c>
      <c r="AC861" s="43">
        <v>2</v>
      </c>
      <c r="AD861" s="43">
        <v>1</v>
      </c>
      <c r="AE861" s="43">
        <v>2</v>
      </c>
      <c r="AF861" s="43">
        <v>0</v>
      </c>
      <c r="AG861" s="43">
        <v>0</v>
      </c>
      <c r="AH861" s="43">
        <v>1</v>
      </c>
      <c r="AI861" s="43">
        <v>0</v>
      </c>
      <c r="AJ861" s="43">
        <v>0</v>
      </c>
      <c r="AK861" s="43">
        <v>0</v>
      </c>
      <c r="AL861" s="43">
        <v>0</v>
      </c>
      <c r="AM861" s="43">
        <v>0</v>
      </c>
      <c r="AN861" s="43">
        <v>0</v>
      </c>
    </row>
    <row r="862" spans="1:40" x14ac:dyDescent="0.2">
      <c r="A862">
        <v>851</v>
      </c>
      <c r="B862" s="97">
        <v>0.59027777777777801</v>
      </c>
      <c r="C862">
        <f t="shared" ca="1" si="39"/>
        <v>1</v>
      </c>
      <c r="D862">
        <f t="shared" si="40"/>
        <v>208</v>
      </c>
      <c r="E862">
        <f>IF(appliances!$D$46="YES",light_sim_data!B862,0)</f>
        <v>0</v>
      </c>
      <c r="F862">
        <f t="shared" si="41"/>
        <v>208</v>
      </c>
      <c r="H862" s="43">
        <v>0</v>
      </c>
      <c r="I862" s="43">
        <v>180</v>
      </c>
      <c r="J862" s="43">
        <v>0</v>
      </c>
      <c r="K862" s="43">
        <v>0</v>
      </c>
      <c r="L862" s="43">
        <v>0</v>
      </c>
      <c r="M862" s="43">
        <v>2</v>
      </c>
      <c r="N862" s="43">
        <v>2</v>
      </c>
      <c r="O862" s="43">
        <v>1</v>
      </c>
      <c r="P862" s="43">
        <v>9</v>
      </c>
      <c r="Q862" s="43">
        <v>0</v>
      </c>
      <c r="R862" s="43">
        <v>0</v>
      </c>
      <c r="S862" s="43">
        <v>0</v>
      </c>
      <c r="T862" s="43">
        <v>0</v>
      </c>
      <c r="U862" s="43">
        <v>0</v>
      </c>
      <c r="V862" s="43">
        <v>3</v>
      </c>
      <c r="W862" s="43">
        <v>0</v>
      </c>
      <c r="X862" s="43">
        <v>0</v>
      </c>
      <c r="Y862" s="43">
        <v>2</v>
      </c>
      <c r="Z862" s="43">
        <v>0</v>
      </c>
      <c r="AA862" s="43">
        <v>0</v>
      </c>
      <c r="AB862" s="43">
        <v>3</v>
      </c>
      <c r="AC862" s="43">
        <v>2</v>
      </c>
      <c r="AD862" s="43">
        <v>1</v>
      </c>
      <c r="AE862" s="43">
        <v>2</v>
      </c>
      <c r="AF862" s="43">
        <v>0</v>
      </c>
      <c r="AG862" s="43">
        <v>0</v>
      </c>
      <c r="AH862" s="43">
        <v>1</v>
      </c>
      <c r="AI862" s="43">
        <v>0</v>
      </c>
      <c r="AJ862" s="43">
        <v>0</v>
      </c>
      <c r="AK862" s="43">
        <v>0</v>
      </c>
      <c r="AL862" s="43">
        <v>0</v>
      </c>
      <c r="AM862" s="43">
        <v>0</v>
      </c>
      <c r="AN862" s="43">
        <v>0</v>
      </c>
    </row>
    <row r="863" spans="1:40" x14ac:dyDescent="0.2">
      <c r="A863">
        <v>852</v>
      </c>
      <c r="B863" s="97">
        <v>0.59097222222222201</v>
      </c>
      <c r="C863">
        <f t="shared" ca="1" si="39"/>
        <v>1</v>
      </c>
      <c r="D863">
        <f t="shared" si="40"/>
        <v>208</v>
      </c>
      <c r="E863">
        <f>IF(appliances!$D$46="YES",light_sim_data!B863,0)</f>
        <v>0</v>
      </c>
      <c r="F863">
        <f t="shared" si="41"/>
        <v>208</v>
      </c>
      <c r="H863" s="43">
        <v>0</v>
      </c>
      <c r="I863" s="43">
        <v>180</v>
      </c>
      <c r="J863" s="43">
        <v>0</v>
      </c>
      <c r="K863" s="43">
        <v>0</v>
      </c>
      <c r="L863" s="43">
        <v>0</v>
      </c>
      <c r="M863" s="43">
        <v>2</v>
      </c>
      <c r="N863" s="43">
        <v>2</v>
      </c>
      <c r="O863" s="43">
        <v>1</v>
      </c>
      <c r="P863" s="43">
        <v>9</v>
      </c>
      <c r="Q863" s="43">
        <v>0</v>
      </c>
      <c r="R863" s="43">
        <v>0</v>
      </c>
      <c r="S863" s="43">
        <v>0</v>
      </c>
      <c r="T863" s="43">
        <v>0</v>
      </c>
      <c r="U863" s="43">
        <v>0</v>
      </c>
      <c r="V863" s="43">
        <v>3</v>
      </c>
      <c r="W863" s="43">
        <v>0</v>
      </c>
      <c r="X863" s="43">
        <v>0</v>
      </c>
      <c r="Y863" s="43">
        <v>2</v>
      </c>
      <c r="Z863" s="43">
        <v>0</v>
      </c>
      <c r="AA863" s="43">
        <v>0</v>
      </c>
      <c r="AB863" s="43">
        <v>3</v>
      </c>
      <c r="AC863" s="43">
        <v>2</v>
      </c>
      <c r="AD863" s="43">
        <v>1</v>
      </c>
      <c r="AE863" s="43">
        <v>2</v>
      </c>
      <c r="AF863" s="43">
        <v>0</v>
      </c>
      <c r="AG863" s="43">
        <v>0</v>
      </c>
      <c r="AH863" s="43">
        <v>1</v>
      </c>
      <c r="AI863" s="43">
        <v>0</v>
      </c>
      <c r="AJ863" s="43">
        <v>0</v>
      </c>
      <c r="AK863" s="43">
        <v>0</v>
      </c>
      <c r="AL863" s="43">
        <v>0</v>
      </c>
      <c r="AM863" s="43">
        <v>0</v>
      </c>
      <c r="AN863" s="43">
        <v>0</v>
      </c>
    </row>
    <row r="864" spans="1:40" x14ac:dyDescent="0.2">
      <c r="A864">
        <v>853</v>
      </c>
      <c r="B864" s="97">
        <v>0.59166666666666701</v>
      </c>
      <c r="C864">
        <f t="shared" ca="1" si="39"/>
        <v>1</v>
      </c>
      <c r="D864">
        <f t="shared" si="40"/>
        <v>208</v>
      </c>
      <c r="E864">
        <f>IF(appliances!$D$46="YES",light_sim_data!B864,0)</f>
        <v>0</v>
      </c>
      <c r="F864">
        <f t="shared" si="41"/>
        <v>208</v>
      </c>
      <c r="H864" s="43">
        <v>0</v>
      </c>
      <c r="I864" s="43">
        <v>180</v>
      </c>
      <c r="J864" s="43">
        <v>0</v>
      </c>
      <c r="K864" s="43">
        <v>0</v>
      </c>
      <c r="L864" s="43">
        <v>0</v>
      </c>
      <c r="M864" s="43">
        <v>2</v>
      </c>
      <c r="N864" s="43">
        <v>2</v>
      </c>
      <c r="O864" s="43">
        <v>1</v>
      </c>
      <c r="P864" s="43">
        <v>9</v>
      </c>
      <c r="Q864" s="43">
        <v>0</v>
      </c>
      <c r="R864" s="43">
        <v>0</v>
      </c>
      <c r="S864" s="43">
        <v>0</v>
      </c>
      <c r="T864" s="43">
        <v>0</v>
      </c>
      <c r="U864" s="43">
        <v>0</v>
      </c>
      <c r="V864" s="43">
        <v>3</v>
      </c>
      <c r="W864" s="43">
        <v>0</v>
      </c>
      <c r="X864" s="43">
        <v>0</v>
      </c>
      <c r="Y864" s="43">
        <v>2</v>
      </c>
      <c r="Z864" s="43">
        <v>0</v>
      </c>
      <c r="AA864" s="43">
        <v>0</v>
      </c>
      <c r="AB864" s="43">
        <v>3</v>
      </c>
      <c r="AC864" s="43">
        <v>2</v>
      </c>
      <c r="AD864" s="43">
        <v>1</v>
      </c>
      <c r="AE864" s="43">
        <v>2</v>
      </c>
      <c r="AF864" s="43">
        <v>0</v>
      </c>
      <c r="AG864" s="43">
        <v>0</v>
      </c>
      <c r="AH864" s="43">
        <v>1</v>
      </c>
      <c r="AI864" s="43">
        <v>0</v>
      </c>
      <c r="AJ864" s="43">
        <v>0</v>
      </c>
      <c r="AK864" s="43">
        <v>0</v>
      </c>
      <c r="AL864" s="43">
        <v>0</v>
      </c>
      <c r="AM864" s="43">
        <v>0</v>
      </c>
      <c r="AN864" s="43">
        <v>0</v>
      </c>
    </row>
    <row r="865" spans="1:40" x14ac:dyDescent="0.2">
      <c r="A865">
        <v>854</v>
      </c>
      <c r="B865" s="97">
        <v>0.59236111111111101</v>
      </c>
      <c r="C865">
        <f t="shared" ca="1" si="39"/>
        <v>1</v>
      </c>
      <c r="D865">
        <f t="shared" si="40"/>
        <v>208</v>
      </c>
      <c r="E865">
        <f>IF(appliances!$D$46="YES",light_sim_data!B865,0)</f>
        <v>0</v>
      </c>
      <c r="F865">
        <f t="shared" si="41"/>
        <v>208</v>
      </c>
      <c r="H865" s="43">
        <v>0</v>
      </c>
      <c r="I865" s="43">
        <v>180</v>
      </c>
      <c r="J865" s="43">
        <v>0</v>
      </c>
      <c r="K865" s="43">
        <v>0</v>
      </c>
      <c r="L865" s="43">
        <v>0</v>
      </c>
      <c r="M865" s="43">
        <v>2</v>
      </c>
      <c r="N865" s="43">
        <v>2</v>
      </c>
      <c r="O865" s="43">
        <v>1</v>
      </c>
      <c r="P865" s="43">
        <v>9</v>
      </c>
      <c r="Q865" s="43">
        <v>0</v>
      </c>
      <c r="R865" s="43">
        <v>0</v>
      </c>
      <c r="S865" s="43">
        <v>0</v>
      </c>
      <c r="T865" s="43">
        <v>0</v>
      </c>
      <c r="U865" s="43">
        <v>0</v>
      </c>
      <c r="V865" s="43">
        <v>3</v>
      </c>
      <c r="W865" s="43">
        <v>0</v>
      </c>
      <c r="X865" s="43">
        <v>0</v>
      </c>
      <c r="Y865" s="43">
        <v>2</v>
      </c>
      <c r="Z865" s="43">
        <v>0</v>
      </c>
      <c r="AA865" s="43">
        <v>0</v>
      </c>
      <c r="AB865" s="43">
        <v>3</v>
      </c>
      <c r="AC865" s="43">
        <v>2</v>
      </c>
      <c r="AD865" s="43">
        <v>1</v>
      </c>
      <c r="AE865" s="43">
        <v>2</v>
      </c>
      <c r="AF865" s="43">
        <v>0</v>
      </c>
      <c r="AG865" s="43">
        <v>0</v>
      </c>
      <c r="AH865" s="43">
        <v>1</v>
      </c>
      <c r="AI865" s="43">
        <v>0</v>
      </c>
      <c r="AJ865" s="43">
        <v>0</v>
      </c>
      <c r="AK865" s="43">
        <v>0</v>
      </c>
      <c r="AL865" s="43">
        <v>0</v>
      </c>
      <c r="AM865" s="43">
        <v>0</v>
      </c>
      <c r="AN865" s="43">
        <v>0</v>
      </c>
    </row>
    <row r="866" spans="1:40" x14ac:dyDescent="0.2">
      <c r="A866">
        <v>855</v>
      </c>
      <c r="B866" s="97">
        <v>0.593055555555556</v>
      </c>
      <c r="C866">
        <f t="shared" ca="1" si="39"/>
        <v>1</v>
      </c>
      <c r="D866">
        <f t="shared" si="40"/>
        <v>208</v>
      </c>
      <c r="E866">
        <f>IF(appliances!$D$46="YES",light_sim_data!B866,0)</f>
        <v>0</v>
      </c>
      <c r="F866">
        <f t="shared" si="41"/>
        <v>208</v>
      </c>
      <c r="H866" s="43">
        <v>0</v>
      </c>
      <c r="I866" s="43">
        <v>180</v>
      </c>
      <c r="J866" s="43">
        <v>0</v>
      </c>
      <c r="K866" s="43">
        <v>0</v>
      </c>
      <c r="L866" s="43">
        <v>0</v>
      </c>
      <c r="M866" s="43">
        <v>2</v>
      </c>
      <c r="N866" s="43">
        <v>2</v>
      </c>
      <c r="O866" s="43">
        <v>1</v>
      </c>
      <c r="P866" s="43">
        <v>9</v>
      </c>
      <c r="Q866" s="43">
        <v>0</v>
      </c>
      <c r="R866" s="43">
        <v>0</v>
      </c>
      <c r="S866" s="43">
        <v>0</v>
      </c>
      <c r="T866" s="43">
        <v>0</v>
      </c>
      <c r="U866" s="43">
        <v>0</v>
      </c>
      <c r="V866" s="43">
        <v>3</v>
      </c>
      <c r="W866" s="43">
        <v>0</v>
      </c>
      <c r="X866" s="43">
        <v>0</v>
      </c>
      <c r="Y866" s="43">
        <v>2</v>
      </c>
      <c r="Z866" s="43">
        <v>0</v>
      </c>
      <c r="AA866" s="43">
        <v>0</v>
      </c>
      <c r="AB866" s="43">
        <v>3</v>
      </c>
      <c r="AC866" s="43">
        <v>2</v>
      </c>
      <c r="AD866" s="43">
        <v>1</v>
      </c>
      <c r="AE866" s="43">
        <v>2</v>
      </c>
      <c r="AF866" s="43">
        <v>0</v>
      </c>
      <c r="AG866" s="43">
        <v>0</v>
      </c>
      <c r="AH866" s="43">
        <v>1</v>
      </c>
      <c r="AI866" s="43">
        <v>0</v>
      </c>
      <c r="AJ866" s="43">
        <v>0</v>
      </c>
      <c r="AK866" s="43">
        <v>0</v>
      </c>
      <c r="AL866" s="43">
        <v>0</v>
      </c>
      <c r="AM866" s="43">
        <v>0</v>
      </c>
      <c r="AN866" s="43">
        <v>0</v>
      </c>
    </row>
    <row r="867" spans="1:40" x14ac:dyDescent="0.2">
      <c r="A867">
        <v>856</v>
      </c>
      <c r="B867" s="97">
        <v>0.59375</v>
      </c>
      <c r="C867">
        <f t="shared" ca="1" si="39"/>
        <v>1</v>
      </c>
      <c r="D867">
        <f t="shared" si="40"/>
        <v>208</v>
      </c>
      <c r="E867">
        <f>IF(appliances!$D$46="YES",light_sim_data!B867,0)</f>
        <v>0</v>
      </c>
      <c r="F867">
        <f t="shared" si="41"/>
        <v>208</v>
      </c>
      <c r="H867" s="43">
        <v>0</v>
      </c>
      <c r="I867" s="43">
        <v>180</v>
      </c>
      <c r="J867" s="43">
        <v>0</v>
      </c>
      <c r="K867" s="43">
        <v>0</v>
      </c>
      <c r="L867" s="43">
        <v>0</v>
      </c>
      <c r="M867" s="43">
        <v>2</v>
      </c>
      <c r="N867" s="43">
        <v>2</v>
      </c>
      <c r="O867" s="43">
        <v>1</v>
      </c>
      <c r="P867" s="43">
        <v>9</v>
      </c>
      <c r="Q867" s="43">
        <v>0</v>
      </c>
      <c r="R867" s="43">
        <v>0</v>
      </c>
      <c r="S867" s="43">
        <v>0</v>
      </c>
      <c r="T867" s="43">
        <v>0</v>
      </c>
      <c r="U867" s="43">
        <v>0</v>
      </c>
      <c r="V867" s="43">
        <v>3</v>
      </c>
      <c r="W867" s="43">
        <v>0</v>
      </c>
      <c r="X867" s="43">
        <v>0</v>
      </c>
      <c r="Y867" s="43">
        <v>2</v>
      </c>
      <c r="Z867" s="43">
        <v>0</v>
      </c>
      <c r="AA867" s="43">
        <v>0</v>
      </c>
      <c r="AB867" s="43">
        <v>3</v>
      </c>
      <c r="AC867" s="43">
        <v>2</v>
      </c>
      <c r="AD867" s="43">
        <v>1</v>
      </c>
      <c r="AE867" s="43">
        <v>2</v>
      </c>
      <c r="AF867" s="43">
        <v>0</v>
      </c>
      <c r="AG867" s="43">
        <v>0</v>
      </c>
      <c r="AH867" s="43">
        <v>1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</row>
    <row r="868" spans="1:40" x14ac:dyDescent="0.2">
      <c r="A868">
        <v>857</v>
      </c>
      <c r="B868" s="97">
        <v>0.594444444444444</v>
      </c>
      <c r="C868">
        <f t="shared" ca="1" si="39"/>
        <v>1</v>
      </c>
      <c r="D868">
        <f t="shared" si="40"/>
        <v>208</v>
      </c>
      <c r="E868">
        <f>IF(appliances!$D$46="YES",light_sim_data!B868,0)</f>
        <v>0</v>
      </c>
      <c r="F868">
        <f t="shared" si="41"/>
        <v>208</v>
      </c>
      <c r="H868" s="43">
        <v>0</v>
      </c>
      <c r="I868" s="43">
        <v>180</v>
      </c>
      <c r="J868" s="43">
        <v>0</v>
      </c>
      <c r="K868" s="43">
        <v>0</v>
      </c>
      <c r="L868" s="43">
        <v>0</v>
      </c>
      <c r="M868" s="43">
        <v>2</v>
      </c>
      <c r="N868" s="43">
        <v>2</v>
      </c>
      <c r="O868" s="43">
        <v>1</v>
      </c>
      <c r="P868" s="43">
        <v>9</v>
      </c>
      <c r="Q868" s="43">
        <v>0</v>
      </c>
      <c r="R868" s="43">
        <v>0</v>
      </c>
      <c r="S868" s="43">
        <v>0</v>
      </c>
      <c r="T868" s="43">
        <v>0</v>
      </c>
      <c r="U868" s="43">
        <v>0</v>
      </c>
      <c r="V868" s="43">
        <v>3</v>
      </c>
      <c r="W868" s="43">
        <v>0</v>
      </c>
      <c r="X868" s="43">
        <v>0</v>
      </c>
      <c r="Y868" s="43">
        <v>2</v>
      </c>
      <c r="Z868" s="43">
        <v>0</v>
      </c>
      <c r="AA868" s="43">
        <v>0</v>
      </c>
      <c r="AB868" s="43">
        <v>3</v>
      </c>
      <c r="AC868" s="43">
        <v>2</v>
      </c>
      <c r="AD868" s="43">
        <v>1</v>
      </c>
      <c r="AE868" s="43">
        <v>2</v>
      </c>
      <c r="AF868" s="43">
        <v>0</v>
      </c>
      <c r="AG868" s="43">
        <v>0</v>
      </c>
      <c r="AH868" s="43">
        <v>1</v>
      </c>
      <c r="AI868" s="43">
        <v>0</v>
      </c>
      <c r="AJ868" s="43">
        <v>0</v>
      </c>
      <c r="AK868" s="43">
        <v>0</v>
      </c>
      <c r="AL868" s="43">
        <v>0</v>
      </c>
      <c r="AM868" s="43">
        <v>0</v>
      </c>
      <c r="AN868" s="43">
        <v>0</v>
      </c>
    </row>
    <row r="869" spans="1:40" x14ac:dyDescent="0.2">
      <c r="A869">
        <v>858</v>
      </c>
      <c r="B869" s="97">
        <v>0.59513888888888899</v>
      </c>
      <c r="C869">
        <f t="shared" ca="1" si="39"/>
        <v>1</v>
      </c>
      <c r="D869">
        <f t="shared" si="40"/>
        <v>208</v>
      </c>
      <c r="E869">
        <f>IF(appliances!$D$46="YES",light_sim_data!B869,0)</f>
        <v>0</v>
      </c>
      <c r="F869">
        <f t="shared" si="41"/>
        <v>208</v>
      </c>
      <c r="H869" s="43">
        <v>0</v>
      </c>
      <c r="I869" s="43">
        <v>180</v>
      </c>
      <c r="J869" s="43">
        <v>0</v>
      </c>
      <c r="K869" s="43">
        <v>0</v>
      </c>
      <c r="L869" s="43">
        <v>0</v>
      </c>
      <c r="M869" s="43">
        <v>2</v>
      </c>
      <c r="N869" s="43">
        <v>2</v>
      </c>
      <c r="O869" s="43">
        <v>1</v>
      </c>
      <c r="P869" s="43">
        <v>9</v>
      </c>
      <c r="Q869" s="43">
        <v>0</v>
      </c>
      <c r="R869" s="43">
        <v>0</v>
      </c>
      <c r="S869" s="43">
        <v>0</v>
      </c>
      <c r="T869" s="43">
        <v>0</v>
      </c>
      <c r="U869" s="43">
        <v>0</v>
      </c>
      <c r="V869" s="43">
        <v>3</v>
      </c>
      <c r="W869" s="43">
        <v>0</v>
      </c>
      <c r="X869" s="43">
        <v>0</v>
      </c>
      <c r="Y869" s="43">
        <v>2</v>
      </c>
      <c r="Z869" s="43">
        <v>0</v>
      </c>
      <c r="AA869" s="43">
        <v>0</v>
      </c>
      <c r="AB869" s="43">
        <v>3</v>
      </c>
      <c r="AC869" s="43">
        <v>2</v>
      </c>
      <c r="AD869" s="43">
        <v>1</v>
      </c>
      <c r="AE869" s="43">
        <v>2</v>
      </c>
      <c r="AF869" s="43">
        <v>0</v>
      </c>
      <c r="AG869" s="43">
        <v>0</v>
      </c>
      <c r="AH869" s="43">
        <v>1</v>
      </c>
      <c r="AI869" s="43">
        <v>0</v>
      </c>
      <c r="AJ869" s="43">
        <v>0</v>
      </c>
      <c r="AK869" s="43">
        <v>0</v>
      </c>
      <c r="AL869" s="43">
        <v>0</v>
      </c>
      <c r="AM869" s="43">
        <v>0</v>
      </c>
      <c r="AN869" s="43">
        <v>0</v>
      </c>
    </row>
    <row r="870" spans="1:40" x14ac:dyDescent="0.2">
      <c r="A870">
        <v>859</v>
      </c>
      <c r="B870" s="97">
        <v>0.59583333333333299</v>
      </c>
      <c r="C870">
        <f t="shared" ca="1" si="39"/>
        <v>1</v>
      </c>
      <c r="D870">
        <f t="shared" si="40"/>
        <v>208</v>
      </c>
      <c r="E870">
        <f>IF(appliances!$D$46="YES",light_sim_data!B870,0)</f>
        <v>0</v>
      </c>
      <c r="F870">
        <f t="shared" si="41"/>
        <v>208</v>
      </c>
      <c r="H870" s="43">
        <v>0</v>
      </c>
      <c r="I870" s="43">
        <v>180</v>
      </c>
      <c r="J870" s="43">
        <v>0</v>
      </c>
      <c r="K870" s="43">
        <v>0</v>
      </c>
      <c r="L870" s="43">
        <v>0</v>
      </c>
      <c r="M870" s="43">
        <v>2</v>
      </c>
      <c r="N870" s="43">
        <v>2</v>
      </c>
      <c r="O870" s="43">
        <v>1</v>
      </c>
      <c r="P870" s="43">
        <v>9</v>
      </c>
      <c r="Q870" s="43">
        <v>0</v>
      </c>
      <c r="R870" s="43">
        <v>0</v>
      </c>
      <c r="S870" s="43">
        <v>0</v>
      </c>
      <c r="T870" s="43">
        <v>0</v>
      </c>
      <c r="U870" s="43">
        <v>0</v>
      </c>
      <c r="V870" s="43">
        <v>3</v>
      </c>
      <c r="W870" s="43">
        <v>0</v>
      </c>
      <c r="X870" s="43">
        <v>0</v>
      </c>
      <c r="Y870" s="43">
        <v>2</v>
      </c>
      <c r="Z870" s="43">
        <v>0</v>
      </c>
      <c r="AA870" s="43">
        <v>0</v>
      </c>
      <c r="AB870" s="43">
        <v>3</v>
      </c>
      <c r="AC870" s="43">
        <v>2</v>
      </c>
      <c r="AD870" s="43">
        <v>1</v>
      </c>
      <c r="AE870" s="43">
        <v>2</v>
      </c>
      <c r="AF870" s="43">
        <v>0</v>
      </c>
      <c r="AG870" s="43">
        <v>0</v>
      </c>
      <c r="AH870" s="43">
        <v>1</v>
      </c>
      <c r="AI870" s="43">
        <v>0</v>
      </c>
      <c r="AJ870" s="43">
        <v>0</v>
      </c>
      <c r="AK870" s="43">
        <v>0</v>
      </c>
      <c r="AL870" s="43">
        <v>0</v>
      </c>
      <c r="AM870" s="43">
        <v>0</v>
      </c>
      <c r="AN870" s="43">
        <v>0</v>
      </c>
    </row>
    <row r="871" spans="1:40" x14ac:dyDescent="0.2">
      <c r="A871">
        <v>860</v>
      </c>
      <c r="B871" s="97">
        <v>0.59652777777777799</v>
      </c>
      <c r="C871">
        <f t="shared" ca="1" si="39"/>
        <v>1</v>
      </c>
      <c r="D871">
        <f t="shared" si="40"/>
        <v>208</v>
      </c>
      <c r="E871">
        <f>IF(appliances!$D$46="YES",light_sim_data!B871,0)</f>
        <v>0</v>
      </c>
      <c r="F871">
        <f t="shared" si="41"/>
        <v>208</v>
      </c>
      <c r="H871" s="43">
        <v>0</v>
      </c>
      <c r="I871" s="43">
        <v>180</v>
      </c>
      <c r="J871" s="43">
        <v>0</v>
      </c>
      <c r="K871" s="43">
        <v>0</v>
      </c>
      <c r="L871" s="43">
        <v>0</v>
      </c>
      <c r="M871" s="43">
        <v>2</v>
      </c>
      <c r="N871" s="43">
        <v>2</v>
      </c>
      <c r="O871" s="43">
        <v>1</v>
      </c>
      <c r="P871" s="43">
        <v>9</v>
      </c>
      <c r="Q871" s="43">
        <v>0</v>
      </c>
      <c r="R871" s="43">
        <v>0</v>
      </c>
      <c r="S871" s="43">
        <v>0</v>
      </c>
      <c r="T871" s="43">
        <v>0</v>
      </c>
      <c r="U871" s="43">
        <v>0</v>
      </c>
      <c r="V871" s="43">
        <v>3</v>
      </c>
      <c r="W871" s="43">
        <v>0</v>
      </c>
      <c r="X871" s="43">
        <v>0</v>
      </c>
      <c r="Y871" s="43">
        <v>2</v>
      </c>
      <c r="Z871" s="43">
        <v>0</v>
      </c>
      <c r="AA871" s="43">
        <v>0</v>
      </c>
      <c r="AB871" s="43">
        <v>3</v>
      </c>
      <c r="AC871" s="43">
        <v>2</v>
      </c>
      <c r="AD871" s="43">
        <v>1</v>
      </c>
      <c r="AE871" s="43">
        <v>2</v>
      </c>
      <c r="AF871" s="43">
        <v>0</v>
      </c>
      <c r="AG871" s="43">
        <v>0</v>
      </c>
      <c r="AH871" s="43">
        <v>1</v>
      </c>
      <c r="AI871" s="43">
        <v>0</v>
      </c>
      <c r="AJ871" s="43">
        <v>0</v>
      </c>
      <c r="AK871" s="43">
        <v>0</v>
      </c>
      <c r="AL871" s="43">
        <v>0</v>
      </c>
      <c r="AM871" s="43">
        <v>0</v>
      </c>
      <c r="AN871" s="43">
        <v>0</v>
      </c>
    </row>
    <row r="872" spans="1:40" x14ac:dyDescent="0.2">
      <c r="A872">
        <v>861</v>
      </c>
      <c r="B872" s="97">
        <v>0.59722222222222199</v>
      </c>
      <c r="C872">
        <f t="shared" ca="1" si="39"/>
        <v>1</v>
      </c>
      <c r="D872">
        <f t="shared" si="40"/>
        <v>208</v>
      </c>
      <c r="E872">
        <f>IF(appliances!$D$46="YES",light_sim_data!B872,0)</f>
        <v>0</v>
      </c>
      <c r="F872">
        <f t="shared" si="41"/>
        <v>208</v>
      </c>
      <c r="H872" s="43">
        <v>0</v>
      </c>
      <c r="I872" s="43">
        <v>180</v>
      </c>
      <c r="J872" s="43">
        <v>0</v>
      </c>
      <c r="K872" s="43">
        <v>0</v>
      </c>
      <c r="L872" s="43">
        <v>0</v>
      </c>
      <c r="M872" s="43">
        <v>2</v>
      </c>
      <c r="N872" s="43">
        <v>2</v>
      </c>
      <c r="O872" s="43">
        <v>1</v>
      </c>
      <c r="P872" s="43">
        <v>9</v>
      </c>
      <c r="Q872" s="43">
        <v>0</v>
      </c>
      <c r="R872" s="43">
        <v>0</v>
      </c>
      <c r="S872" s="43">
        <v>0</v>
      </c>
      <c r="T872" s="43">
        <v>0</v>
      </c>
      <c r="U872" s="43">
        <v>0</v>
      </c>
      <c r="V872" s="43">
        <v>3</v>
      </c>
      <c r="W872" s="43">
        <v>0</v>
      </c>
      <c r="X872" s="43">
        <v>0</v>
      </c>
      <c r="Y872" s="43">
        <v>2</v>
      </c>
      <c r="Z872" s="43">
        <v>0</v>
      </c>
      <c r="AA872" s="43">
        <v>0</v>
      </c>
      <c r="AB872" s="43">
        <v>3</v>
      </c>
      <c r="AC872" s="43">
        <v>2</v>
      </c>
      <c r="AD872" s="43">
        <v>1</v>
      </c>
      <c r="AE872" s="43">
        <v>2</v>
      </c>
      <c r="AF872" s="43">
        <v>0</v>
      </c>
      <c r="AG872" s="43">
        <v>0</v>
      </c>
      <c r="AH872" s="43">
        <v>1</v>
      </c>
      <c r="AI872" s="43">
        <v>0</v>
      </c>
      <c r="AJ872" s="43">
        <v>0</v>
      </c>
      <c r="AK872" s="43">
        <v>0</v>
      </c>
      <c r="AL872" s="43">
        <v>0</v>
      </c>
      <c r="AM872" s="43">
        <v>0</v>
      </c>
      <c r="AN872" s="43">
        <v>0</v>
      </c>
    </row>
    <row r="873" spans="1:40" x14ac:dyDescent="0.2">
      <c r="A873">
        <v>862</v>
      </c>
      <c r="B873" s="97">
        <v>0.59791666666666698</v>
      </c>
      <c r="C873">
        <f t="shared" ca="1" si="39"/>
        <v>1</v>
      </c>
      <c r="D873">
        <f t="shared" si="40"/>
        <v>208</v>
      </c>
      <c r="E873">
        <f>IF(appliances!$D$46="YES",light_sim_data!B873,0)</f>
        <v>0</v>
      </c>
      <c r="F873">
        <f t="shared" si="41"/>
        <v>208</v>
      </c>
      <c r="H873" s="43">
        <v>0</v>
      </c>
      <c r="I873" s="43">
        <v>180</v>
      </c>
      <c r="J873" s="43">
        <v>0</v>
      </c>
      <c r="K873" s="43">
        <v>0</v>
      </c>
      <c r="L873" s="43">
        <v>0</v>
      </c>
      <c r="M873" s="43">
        <v>2</v>
      </c>
      <c r="N873" s="43">
        <v>2</v>
      </c>
      <c r="O873" s="43">
        <v>1</v>
      </c>
      <c r="P873" s="43">
        <v>9</v>
      </c>
      <c r="Q873" s="43">
        <v>0</v>
      </c>
      <c r="R873" s="43">
        <v>0</v>
      </c>
      <c r="S873" s="43">
        <v>0</v>
      </c>
      <c r="T873" s="43">
        <v>0</v>
      </c>
      <c r="U873" s="43">
        <v>0</v>
      </c>
      <c r="V873" s="43">
        <v>3</v>
      </c>
      <c r="W873" s="43">
        <v>0</v>
      </c>
      <c r="X873" s="43">
        <v>0</v>
      </c>
      <c r="Y873" s="43">
        <v>2</v>
      </c>
      <c r="Z873" s="43">
        <v>0</v>
      </c>
      <c r="AA873" s="43">
        <v>0</v>
      </c>
      <c r="AB873" s="43">
        <v>3</v>
      </c>
      <c r="AC873" s="43">
        <v>2</v>
      </c>
      <c r="AD873" s="43">
        <v>1</v>
      </c>
      <c r="AE873" s="43">
        <v>2</v>
      </c>
      <c r="AF873" s="43">
        <v>0</v>
      </c>
      <c r="AG873" s="43">
        <v>0</v>
      </c>
      <c r="AH873" s="43">
        <v>1</v>
      </c>
      <c r="AI873" s="43">
        <v>0</v>
      </c>
      <c r="AJ873" s="43">
        <v>0</v>
      </c>
      <c r="AK873" s="43">
        <v>0</v>
      </c>
      <c r="AL873" s="43">
        <v>0</v>
      </c>
      <c r="AM873" s="43">
        <v>0</v>
      </c>
      <c r="AN873" s="43">
        <v>0</v>
      </c>
    </row>
    <row r="874" spans="1:40" x14ac:dyDescent="0.2">
      <c r="A874">
        <v>863</v>
      </c>
      <c r="B874" s="97">
        <v>0.59861111111111098</v>
      </c>
      <c r="C874">
        <f t="shared" ca="1" si="39"/>
        <v>1</v>
      </c>
      <c r="D874">
        <f t="shared" si="40"/>
        <v>208</v>
      </c>
      <c r="E874">
        <f>IF(appliances!$D$46="YES",light_sim_data!B874,0)</f>
        <v>0</v>
      </c>
      <c r="F874">
        <f t="shared" si="41"/>
        <v>208</v>
      </c>
      <c r="H874" s="43">
        <v>0</v>
      </c>
      <c r="I874" s="43">
        <v>180</v>
      </c>
      <c r="J874" s="43">
        <v>0</v>
      </c>
      <c r="K874" s="43">
        <v>0</v>
      </c>
      <c r="L874" s="43">
        <v>0</v>
      </c>
      <c r="M874" s="43">
        <v>2</v>
      </c>
      <c r="N874" s="43">
        <v>2</v>
      </c>
      <c r="O874" s="43">
        <v>1</v>
      </c>
      <c r="P874" s="43">
        <v>9</v>
      </c>
      <c r="Q874" s="43">
        <v>0</v>
      </c>
      <c r="R874" s="43">
        <v>0</v>
      </c>
      <c r="S874" s="43">
        <v>0</v>
      </c>
      <c r="T874" s="43">
        <v>0</v>
      </c>
      <c r="U874" s="43">
        <v>0</v>
      </c>
      <c r="V874" s="43">
        <v>3</v>
      </c>
      <c r="W874" s="43">
        <v>0</v>
      </c>
      <c r="X874" s="43">
        <v>0</v>
      </c>
      <c r="Y874" s="43">
        <v>2</v>
      </c>
      <c r="Z874" s="43">
        <v>0</v>
      </c>
      <c r="AA874" s="43">
        <v>0</v>
      </c>
      <c r="AB874" s="43">
        <v>3</v>
      </c>
      <c r="AC874" s="43">
        <v>2</v>
      </c>
      <c r="AD874" s="43">
        <v>1</v>
      </c>
      <c r="AE874" s="43">
        <v>2</v>
      </c>
      <c r="AF874" s="43">
        <v>0</v>
      </c>
      <c r="AG874" s="43">
        <v>0</v>
      </c>
      <c r="AH874" s="43">
        <v>1</v>
      </c>
      <c r="AI874" s="43">
        <v>0</v>
      </c>
      <c r="AJ874" s="43">
        <v>0</v>
      </c>
      <c r="AK874" s="43">
        <v>0</v>
      </c>
      <c r="AL874" s="43">
        <v>0</v>
      </c>
      <c r="AM874" s="43">
        <v>0</v>
      </c>
      <c r="AN874" s="43">
        <v>0</v>
      </c>
    </row>
    <row r="875" spans="1:40" x14ac:dyDescent="0.2">
      <c r="A875">
        <v>864</v>
      </c>
      <c r="B875" s="97">
        <v>0.59930555555555598</v>
      </c>
      <c r="C875">
        <f t="shared" ca="1" si="39"/>
        <v>1</v>
      </c>
      <c r="D875">
        <f t="shared" si="40"/>
        <v>208</v>
      </c>
      <c r="E875">
        <f>IF(appliances!$D$46="YES",light_sim_data!B875,0)</f>
        <v>0</v>
      </c>
      <c r="F875">
        <f t="shared" si="41"/>
        <v>208</v>
      </c>
      <c r="H875" s="43">
        <v>0</v>
      </c>
      <c r="I875" s="43">
        <v>180</v>
      </c>
      <c r="J875" s="43">
        <v>0</v>
      </c>
      <c r="K875" s="43">
        <v>0</v>
      </c>
      <c r="L875" s="43">
        <v>0</v>
      </c>
      <c r="M875" s="43">
        <v>2</v>
      </c>
      <c r="N875" s="43">
        <v>2</v>
      </c>
      <c r="O875" s="43">
        <v>1</v>
      </c>
      <c r="P875" s="43">
        <v>9</v>
      </c>
      <c r="Q875" s="43">
        <v>0</v>
      </c>
      <c r="R875" s="43">
        <v>0</v>
      </c>
      <c r="S875" s="43">
        <v>0</v>
      </c>
      <c r="T875" s="43">
        <v>0</v>
      </c>
      <c r="U875" s="43">
        <v>0</v>
      </c>
      <c r="V875" s="43">
        <v>3</v>
      </c>
      <c r="W875" s="43">
        <v>0</v>
      </c>
      <c r="X875" s="43">
        <v>0</v>
      </c>
      <c r="Y875" s="43">
        <v>2</v>
      </c>
      <c r="Z875" s="43">
        <v>0</v>
      </c>
      <c r="AA875" s="43">
        <v>0</v>
      </c>
      <c r="AB875" s="43">
        <v>3</v>
      </c>
      <c r="AC875" s="43">
        <v>2</v>
      </c>
      <c r="AD875" s="43">
        <v>1</v>
      </c>
      <c r="AE875" s="43">
        <v>2</v>
      </c>
      <c r="AF875" s="43">
        <v>0</v>
      </c>
      <c r="AG875" s="43">
        <v>0</v>
      </c>
      <c r="AH875" s="43">
        <v>1</v>
      </c>
      <c r="AI875" s="43">
        <v>0</v>
      </c>
      <c r="AJ875" s="43">
        <v>0</v>
      </c>
      <c r="AK875" s="43">
        <v>0</v>
      </c>
      <c r="AL875" s="43">
        <v>0</v>
      </c>
      <c r="AM875" s="43">
        <v>0</v>
      </c>
      <c r="AN875" s="43">
        <v>0</v>
      </c>
    </row>
    <row r="876" spans="1:40" x14ac:dyDescent="0.2">
      <c r="A876">
        <v>865</v>
      </c>
      <c r="B876" s="97">
        <v>0.6</v>
      </c>
      <c r="C876">
        <f t="shared" ca="1" si="39"/>
        <v>1</v>
      </c>
      <c r="D876">
        <f t="shared" si="40"/>
        <v>208</v>
      </c>
      <c r="E876">
        <f>IF(appliances!$D$46="YES",light_sim_data!B876,0)</f>
        <v>0</v>
      </c>
      <c r="F876">
        <f t="shared" si="41"/>
        <v>208</v>
      </c>
      <c r="H876" s="43">
        <v>0</v>
      </c>
      <c r="I876" s="43">
        <v>180</v>
      </c>
      <c r="J876" s="43">
        <v>0</v>
      </c>
      <c r="K876" s="43">
        <v>0</v>
      </c>
      <c r="L876" s="43">
        <v>0</v>
      </c>
      <c r="M876" s="43">
        <v>2</v>
      </c>
      <c r="N876" s="43">
        <v>2</v>
      </c>
      <c r="O876" s="43">
        <v>1</v>
      </c>
      <c r="P876" s="43">
        <v>9</v>
      </c>
      <c r="Q876" s="43">
        <v>0</v>
      </c>
      <c r="R876" s="43">
        <v>0</v>
      </c>
      <c r="S876" s="43">
        <v>0</v>
      </c>
      <c r="T876" s="43">
        <v>0</v>
      </c>
      <c r="U876" s="43">
        <v>0</v>
      </c>
      <c r="V876" s="43">
        <v>3</v>
      </c>
      <c r="W876" s="43">
        <v>0</v>
      </c>
      <c r="X876" s="43">
        <v>0</v>
      </c>
      <c r="Y876" s="43">
        <v>2</v>
      </c>
      <c r="Z876" s="43">
        <v>0</v>
      </c>
      <c r="AA876" s="43">
        <v>0</v>
      </c>
      <c r="AB876" s="43">
        <v>3</v>
      </c>
      <c r="AC876" s="43">
        <v>2</v>
      </c>
      <c r="AD876" s="43">
        <v>1</v>
      </c>
      <c r="AE876" s="43">
        <v>2</v>
      </c>
      <c r="AF876" s="43">
        <v>0</v>
      </c>
      <c r="AG876" s="43">
        <v>0</v>
      </c>
      <c r="AH876" s="43">
        <v>1</v>
      </c>
      <c r="AI876" s="43">
        <v>0</v>
      </c>
      <c r="AJ876" s="43">
        <v>0</v>
      </c>
      <c r="AK876" s="43">
        <v>0</v>
      </c>
      <c r="AL876" s="43">
        <v>0</v>
      </c>
      <c r="AM876" s="43">
        <v>0</v>
      </c>
      <c r="AN876" s="43">
        <v>0</v>
      </c>
    </row>
    <row r="877" spans="1:40" x14ac:dyDescent="0.2">
      <c r="A877">
        <v>866</v>
      </c>
      <c r="B877" s="97">
        <v>0.60069444444444398</v>
      </c>
      <c r="C877">
        <f t="shared" ca="1" si="39"/>
        <v>1</v>
      </c>
      <c r="D877">
        <f t="shared" si="40"/>
        <v>1868</v>
      </c>
      <c r="E877">
        <f>IF(appliances!$D$46="YES",light_sim_data!B877,0)</f>
        <v>0</v>
      </c>
      <c r="F877">
        <f t="shared" si="41"/>
        <v>1868</v>
      </c>
      <c r="H877" s="43">
        <v>0</v>
      </c>
      <c r="I877" s="43">
        <v>180</v>
      </c>
      <c r="J877" s="43">
        <v>0</v>
      </c>
      <c r="K877" s="43">
        <v>0</v>
      </c>
      <c r="L877" s="43">
        <v>0</v>
      </c>
      <c r="M877" s="43">
        <v>2</v>
      </c>
      <c r="N877" s="43">
        <v>2</v>
      </c>
      <c r="O877" s="43">
        <v>1</v>
      </c>
      <c r="P877" s="43">
        <v>9</v>
      </c>
      <c r="Q877" s="43">
        <v>0</v>
      </c>
      <c r="R877" s="43">
        <v>0</v>
      </c>
      <c r="S877" s="43">
        <v>0</v>
      </c>
      <c r="T877" s="43">
        <v>0</v>
      </c>
      <c r="U877" s="43">
        <v>0</v>
      </c>
      <c r="V877" s="43">
        <v>3</v>
      </c>
      <c r="W877" s="43">
        <v>0</v>
      </c>
      <c r="X877" s="43">
        <v>0</v>
      </c>
      <c r="Y877" s="43">
        <v>2</v>
      </c>
      <c r="Z877" s="43">
        <v>0</v>
      </c>
      <c r="AA877" s="43">
        <v>0</v>
      </c>
      <c r="AB877" s="43">
        <v>3</v>
      </c>
      <c r="AC877" s="43">
        <v>2</v>
      </c>
      <c r="AD877" s="43">
        <v>1661</v>
      </c>
      <c r="AE877" s="43">
        <v>2</v>
      </c>
      <c r="AF877" s="43">
        <v>0</v>
      </c>
      <c r="AG877" s="43">
        <v>0</v>
      </c>
      <c r="AH877" s="43">
        <v>1</v>
      </c>
      <c r="AI877" s="43">
        <v>0</v>
      </c>
      <c r="AJ877" s="43">
        <v>0</v>
      </c>
      <c r="AK877" s="43">
        <v>0</v>
      </c>
      <c r="AL877" s="43">
        <v>0</v>
      </c>
      <c r="AM877" s="43">
        <v>0</v>
      </c>
      <c r="AN877" s="43">
        <v>0</v>
      </c>
    </row>
    <row r="878" spans="1:40" x14ac:dyDescent="0.2">
      <c r="A878">
        <v>867</v>
      </c>
      <c r="B878" s="97">
        <v>0.60138888888888897</v>
      </c>
      <c r="C878">
        <f t="shared" ca="1" si="39"/>
        <v>1</v>
      </c>
      <c r="D878">
        <f t="shared" si="40"/>
        <v>1868</v>
      </c>
      <c r="E878">
        <f>IF(appliances!$D$46="YES",light_sim_data!B878,0)</f>
        <v>0</v>
      </c>
      <c r="F878">
        <f t="shared" si="41"/>
        <v>1868</v>
      </c>
      <c r="H878" s="43">
        <v>0</v>
      </c>
      <c r="I878" s="43">
        <v>180</v>
      </c>
      <c r="J878" s="43">
        <v>0</v>
      </c>
      <c r="K878" s="43">
        <v>0</v>
      </c>
      <c r="L878" s="43">
        <v>0</v>
      </c>
      <c r="M878" s="43">
        <v>2</v>
      </c>
      <c r="N878" s="43">
        <v>2</v>
      </c>
      <c r="O878" s="43">
        <v>1</v>
      </c>
      <c r="P878" s="43">
        <v>9</v>
      </c>
      <c r="Q878" s="43">
        <v>0</v>
      </c>
      <c r="R878" s="43">
        <v>0</v>
      </c>
      <c r="S878" s="43">
        <v>0</v>
      </c>
      <c r="T878" s="43">
        <v>0</v>
      </c>
      <c r="U878" s="43">
        <v>0</v>
      </c>
      <c r="V878" s="43">
        <v>3</v>
      </c>
      <c r="W878" s="43">
        <v>0</v>
      </c>
      <c r="X878" s="43">
        <v>0</v>
      </c>
      <c r="Y878" s="43">
        <v>2</v>
      </c>
      <c r="Z878" s="43">
        <v>0</v>
      </c>
      <c r="AA878" s="43">
        <v>0</v>
      </c>
      <c r="AB878" s="43">
        <v>3</v>
      </c>
      <c r="AC878" s="43">
        <v>2</v>
      </c>
      <c r="AD878" s="43">
        <v>1661</v>
      </c>
      <c r="AE878" s="43">
        <v>2</v>
      </c>
      <c r="AF878" s="43">
        <v>0</v>
      </c>
      <c r="AG878" s="43">
        <v>0</v>
      </c>
      <c r="AH878" s="43">
        <v>1</v>
      </c>
      <c r="AI878" s="43">
        <v>0</v>
      </c>
      <c r="AJ878" s="43">
        <v>0</v>
      </c>
      <c r="AK878" s="43">
        <v>0</v>
      </c>
      <c r="AL878" s="43">
        <v>0</v>
      </c>
      <c r="AM878" s="43">
        <v>0</v>
      </c>
      <c r="AN878" s="43">
        <v>0</v>
      </c>
    </row>
    <row r="879" spans="1:40" x14ac:dyDescent="0.2">
      <c r="A879">
        <v>868</v>
      </c>
      <c r="B879" s="97">
        <v>0.60208333333333297</v>
      </c>
      <c r="C879">
        <f t="shared" ca="1" si="39"/>
        <v>1</v>
      </c>
      <c r="D879">
        <f t="shared" si="40"/>
        <v>1868</v>
      </c>
      <c r="E879">
        <f>IF(appliances!$D$46="YES",light_sim_data!B879,0)</f>
        <v>0</v>
      </c>
      <c r="F879">
        <f t="shared" si="41"/>
        <v>1868</v>
      </c>
      <c r="H879" s="43">
        <v>0</v>
      </c>
      <c r="I879" s="43">
        <v>180</v>
      </c>
      <c r="J879" s="43">
        <v>0</v>
      </c>
      <c r="K879" s="43">
        <v>0</v>
      </c>
      <c r="L879" s="43">
        <v>0</v>
      </c>
      <c r="M879" s="43">
        <v>2</v>
      </c>
      <c r="N879" s="43">
        <v>2</v>
      </c>
      <c r="O879" s="43">
        <v>1</v>
      </c>
      <c r="P879" s="43">
        <v>9</v>
      </c>
      <c r="Q879" s="43">
        <v>0</v>
      </c>
      <c r="R879" s="43">
        <v>0</v>
      </c>
      <c r="S879" s="43">
        <v>0</v>
      </c>
      <c r="T879" s="43">
        <v>0</v>
      </c>
      <c r="U879" s="43">
        <v>0</v>
      </c>
      <c r="V879" s="43">
        <v>3</v>
      </c>
      <c r="W879" s="43">
        <v>0</v>
      </c>
      <c r="X879" s="43">
        <v>0</v>
      </c>
      <c r="Y879" s="43">
        <v>2</v>
      </c>
      <c r="Z879" s="43">
        <v>0</v>
      </c>
      <c r="AA879" s="43">
        <v>0</v>
      </c>
      <c r="AB879" s="43">
        <v>3</v>
      </c>
      <c r="AC879" s="43">
        <v>2</v>
      </c>
      <c r="AD879" s="43">
        <v>1661</v>
      </c>
      <c r="AE879" s="43">
        <v>2</v>
      </c>
      <c r="AF879" s="43">
        <v>0</v>
      </c>
      <c r="AG879" s="43">
        <v>0</v>
      </c>
      <c r="AH879" s="43">
        <v>1</v>
      </c>
      <c r="AI879" s="43">
        <v>0</v>
      </c>
      <c r="AJ879" s="43">
        <v>0</v>
      </c>
      <c r="AK879" s="43">
        <v>0</v>
      </c>
      <c r="AL879" s="43">
        <v>0</v>
      </c>
      <c r="AM879" s="43">
        <v>0</v>
      </c>
      <c r="AN879" s="43">
        <v>0</v>
      </c>
    </row>
    <row r="880" spans="1:40" x14ac:dyDescent="0.2">
      <c r="A880">
        <v>869</v>
      </c>
      <c r="B880" s="97">
        <v>0.60277777777777797</v>
      </c>
      <c r="C880">
        <f t="shared" ca="1" si="39"/>
        <v>1</v>
      </c>
      <c r="D880">
        <f t="shared" si="40"/>
        <v>208</v>
      </c>
      <c r="E880">
        <f>IF(appliances!$D$46="YES",light_sim_data!B880,0)</f>
        <v>0</v>
      </c>
      <c r="F880">
        <f t="shared" si="41"/>
        <v>208</v>
      </c>
      <c r="H880" s="43">
        <v>0</v>
      </c>
      <c r="I880" s="43">
        <v>180</v>
      </c>
      <c r="J880" s="43">
        <v>0</v>
      </c>
      <c r="K880" s="43">
        <v>0</v>
      </c>
      <c r="L880" s="43">
        <v>0</v>
      </c>
      <c r="M880" s="43">
        <v>2</v>
      </c>
      <c r="N880" s="43">
        <v>2</v>
      </c>
      <c r="O880" s="43">
        <v>1</v>
      </c>
      <c r="P880" s="43">
        <v>9</v>
      </c>
      <c r="Q880" s="43">
        <v>0</v>
      </c>
      <c r="R880" s="43">
        <v>0</v>
      </c>
      <c r="S880" s="43">
        <v>0</v>
      </c>
      <c r="T880" s="43">
        <v>0</v>
      </c>
      <c r="U880" s="43">
        <v>0</v>
      </c>
      <c r="V880" s="43">
        <v>3</v>
      </c>
      <c r="W880" s="43">
        <v>0</v>
      </c>
      <c r="X880" s="43">
        <v>0</v>
      </c>
      <c r="Y880" s="43">
        <v>2</v>
      </c>
      <c r="Z880" s="43">
        <v>0</v>
      </c>
      <c r="AA880" s="43">
        <v>0</v>
      </c>
      <c r="AB880" s="43">
        <v>3</v>
      </c>
      <c r="AC880" s="43">
        <v>2</v>
      </c>
      <c r="AD880" s="43">
        <v>1</v>
      </c>
      <c r="AE880" s="43">
        <v>2</v>
      </c>
      <c r="AF880" s="43">
        <v>0</v>
      </c>
      <c r="AG880" s="43">
        <v>0</v>
      </c>
      <c r="AH880" s="43">
        <v>1</v>
      </c>
      <c r="AI880" s="43">
        <v>0</v>
      </c>
      <c r="AJ880" s="43">
        <v>0</v>
      </c>
      <c r="AK880" s="43">
        <v>0</v>
      </c>
      <c r="AL880" s="43">
        <v>0</v>
      </c>
      <c r="AM880" s="43">
        <v>0</v>
      </c>
      <c r="AN880" s="43">
        <v>0</v>
      </c>
    </row>
    <row r="881" spans="1:40" x14ac:dyDescent="0.2">
      <c r="A881">
        <v>870</v>
      </c>
      <c r="B881" s="97">
        <v>0.60347222222222197</v>
      </c>
      <c r="C881">
        <f t="shared" ca="1" si="39"/>
        <v>1</v>
      </c>
      <c r="D881">
        <f t="shared" si="40"/>
        <v>208</v>
      </c>
      <c r="E881">
        <f>IF(appliances!$D$46="YES",light_sim_data!B881,0)</f>
        <v>0</v>
      </c>
      <c r="F881">
        <f t="shared" si="41"/>
        <v>208</v>
      </c>
      <c r="H881" s="43">
        <v>0</v>
      </c>
      <c r="I881" s="43">
        <v>180</v>
      </c>
      <c r="J881" s="43">
        <v>0</v>
      </c>
      <c r="K881" s="43">
        <v>0</v>
      </c>
      <c r="L881" s="43">
        <v>0</v>
      </c>
      <c r="M881" s="43">
        <v>2</v>
      </c>
      <c r="N881" s="43">
        <v>2</v>
      </c>
      <c r="O881" s="43">
        <v>1</v>
      </c>
      <c r="P881" s="43">
        <v>9</v>
      </c>
      <c r="Q881" s="43">
        <v>0</v>
      </c>
      <c r="R881" s="43">
        <v>0</v>
      </c>
      <c r="S881" s="43">
        <v>0</v>
      </c>
      <c r="T881" s="43">
        <v>0</v>
      </c>
      <c r="U881" s="43">
        <v>0</v>
      </c>
      <c r="V881" s="43">
        <v>3</v>
      </c>
      <c r="W881" s="43">
        <v>0</v>
      </c>
      <c r="X881" s="43">
        <v>0</v>
      </c>
      <c r="Y881" s="43">
        <v>2</v>
      </c>
      <c r="Z881" s="43">
        <v>0</v>
      </c>
      <c r="AA881" s="43">
        <v>0</v>
      </c>
      <c r="AB881" s="43">
        <v>3</v>
      </c>
      <c r="AC881" s="43">
        <v>2</v>
      </c>
      <c r="AD881" s="43">
        <v>1</v>
      </c>
      <c r="AE881" s="43">
        <v>2</v>
      </c>
      <c r="AF881" s="43">
        <v>0</v>
      </c>
      <c r="AG881" s="43">
        <v>0</v>
      </c>
      <c r="AH881" s="43">
        <v>1</v>
      </c>
      <c r="AI881" s="43">
        <v>0</v>
      </c>
      <c r="AJ881" s="43">
        <v>0</v>
      </c>
      <c r="AK881" s="43">
        <v>0</v>
      </c>
      <c r="AL881" s="43">
        <v>0</v>
      </c>
      <c r="AM881" s="43">
        <v>0</v>
      </c>
      <c r="AN881" s="43">
        <v>0</v>
      </c>
    </row>
    <row r="882" spans="1:40" x14ac:dyDescent="0.2">
      <c r="A882">
        <v>871</v>
      </c>
      <c r="B882" s="97">
        <v>0.60416666666666696</v>
      </c>
      <c r="C882">
        <f t="shared" ca="1" si="39"/>
        <v>1</v>
      </c>
      <c r="D882">
        <f t="shared" si="40"/>
        <v>208</v>
      </c>
      <c r="E882">
        <f>IF(appliances!$D$46="YES",light_sim_data!B882,0)</f>
        <v>0</v>
      </c>
      <c r="F882">
        <f t="shared" si="41"/>
        <v>208</v>
      </c>
      <c r="H882" s="43">
        <v>0</v>
      </c>
      <c r="I882" s="43">
        <v>180</v>
      </c>
      <c r="J882" s="43">
        <v>0</v>
      </c>
      <c r="K882" s="43">
        <v>0</v>
      </c>
      <c r="L882" s="43">
        <v>0</v>
      </c>
      <c r="M882" s="43">
        <v>2</v>
      </c>
      <c r="N882" s="43">
        <v>2</v>
      </c>
      <c r="O882" s="43">
        <v>1</v>
      </c>
      <c r="P882" s="43">
        <v>9</v>
      </c>
      <c r="Q882" s="43">
        <v>0</v>
      </c>
      <c r="R882" s="43">
        <v>0</v>
      </c>
      <c r="S882" s="43">
        <v>0</v>
      </c>
      <c r="T882" s="43">
        <v>0</v>
      </c>
      <c r="U882" s="43">
        <v>0</v>
      </c>
      <c r="V882" s="43">
        <v>3</v>
      </c>
      <c r="W882" s="43">
        <v>0</v>
      </c>
      <c r="X882" s="43">
        <v>0</v>
      </c>
      <c r="Y882" s="43">
        <v>2</v>
      </c>
      <c r="Z882" s="43">
        <v>0</v>
      </c>
      <c r="AA882" s="43">
        <v>0</v>
      </c>
      <c r="AB882" s="43">
        <v>3</v>
      </c>
      <c r="AC882" s="43">
        <v>2</v>
      </c>
      <c r="AD882" s="43">
        <v>1</v>
      </c>
      <c r="AE882" s="43">
        <v>2</v>
      </c>
      <c r="AF882" s="43">
        <v>0</v>
      </c>
      <c r="AG882" s="43">
        <v>0</v>
      </c>
      <c r="AH882" s="43">
        <v>1</v>
      </c>
      <c r="AI882" s="43">
        <v>0</v>
      </c>
      <c r="AJ882" s="43">
        <v>0</v>
      </c>
      <c r="AK882" s="43">
        <v>0</v>
      </c>
      <c r="AL882" s="43">
        <v>0</v>
      </c>
      <c r="AM882" s="43">
        <v>0</v>
      </c>
      <c r="AN882" s="43">
        <v>0</v>
      </c>
    </row>
    <row r="883" spans="1:40" x14ac:dyDescent="0.2">
      <c r="A883">
        <v>872</v>
      </c>
      <c r="B883" s="97">
        <v>0.60486111111111096</v>
      </c>
      <c r="C883">
        <f t="shared" ca="1" si="39"/>
        <v>1</v>
      </c>
      <c r="D883">
        <f t="shared" si="40"/>
        <v>208</v>
      </c>
      <c r="E883">
        <f>IF(appliances!$D$46="YES",light_sim_data!B883,0)</f>
        <v>0</v>
      </c>
      <c r="F883">
        <f t="shared" si="41"/>
        <v>208</v>
      </c>
      <c r="H883" s="43">
        <v>0</v>
      </c>
      <c r="I883" s="43">
        <v>180</v>
      </c>
      <c r="J883" s="43">
        <v>0</v>
      </c>
      <c r="K883" s="43">
        <v>0</v>
      </c>
      <c r="L883" s="43">
        <v>0</v>
      </c>
      <c r="M883" s="43">
        <v>2</v>
      </c>
      <c r="N883" s="43">
        <v>2</v>
      </c>
      <c r="O883" s="43">
        <v>1</v>
      </c>
      <c r="P883" s="43">
        <v>9</v>
      </c>
      <c r="Q883" s="43">
        <v>0</v>
      </c>
      <c r="R883" s="43">
        <v>0</v>
      </c>
      <c r="S883" s="43">
        <v>0</v>
      </c>
      <c r="T883" s="43">
        <v>0</v>
      </c>
      <c r="U883" s="43">
        <v>0</v>
      </c>
      <c r="V883" s="43">
        <v>3</v>
      </c>
      <c r="W883" s="43">
        <v>0</v>
      </c>
      <c r="X883" s="43">
        <v>0</v>
      </c>
      <c r="Y883" s="43">
        <v>2</v>
      </c>
      <c r="Z883" s="43">
        <v>0</v>
      </c>
      <c r="AA883" s="43">
        <v>0</v>
      </c>
      <c r="AB883" s="43">
        <v>3</v>
      </c>
      <c r="AC883" s="43">
        <v>2</v>
      </c>
      <c r="AD883" s="43">
        <v>1</v>
      </c>
      <c r="AE883" s="43">
        <v>2</v>
      </c>
      <c r="AF883" s="43">
        <v>0</v>
      </c>
      <c r="AG883" s="43">
        <v>0</v>
      </c>
      <c r="AH883" s="43">
        <v>1</v>
      </c>
      <c r="AI883" s="43">
        <v>0</v>
      </c>
      <c r="AJ883" s="43">
        <v>0</v>
      </c>
      <c r="AK883" s="43">
        <v>0</v>
      </c>
      <c r="AL883" s="43">
        <v>0</v>
      </c>
      <c r="AM883" s="43">
        <v>0</v>
      </c>
      <c r="AN883" s="43">
        <v>0</v>
      </c>
    </row>
    <row r="884" spans="1:40" x14ac:dyDescent="0.2">
      <c r="A884">
        <v>873</v>
      </c>
      <c r="B884" s="97">
        <v>0.60555555555555596</v>
      </c>
      <c r="C884">
        <f t="shared" ca="1" si="39"/>
        <v>1</v>
      </c>
      <c r="D884">
        <f t="shared" si="40"/>
        <v>28</v>
      </c>
      <c r="E884">
        <f>IF(appliances!$D$46="YES",light_sim_data!B884,0)</f>
        <v>0</v>
      </c>
      <c r="F884">
        <f t="shared" si="41"/>
        <v>28</v>
      </c>
      <c r="H884" s="43">
        <v>0</v>
      </c>
      <c r="I884" s="43">
        <v>0</v>
      </c>
      <c r="J884" s="43">
        <v>0</v>
      </c>
      <c r="K884" s="43">
        <v>0</v>
      </c>
      <c r="L884" s="43">
        <v>0</v>
      </c>
      <c r="M884" s="43">
        <v>2</v>
      </c>
      <c r="N884" s="43">
        <v>2</v>
      </c>
      <c r="O884" s="43">
        <v>1</v>
      </c>
      <c r="P884" s="43">
        <v>9</v>
      </c>
      <c r="Q884" s="43">
        <v>0</v>
      </c>
      <c r="R884" s="43">
        <v>0</v>
      </c>
      <c r="S884" s="43">
        <v>0</v>
      </c>
      <c r="T884" s="43">
        <v>0</v>
      </c>
      <c r="U884" s="43">
        <v>0</v>
      </c>
      <c r="V884" s="43">
        <v>3</v>
      </c>
      <c r="W884" s="43">
        <v>0</v>
      </c>
      <c r="X884" s="43">
        <v>0</v>
      </c>
      <c r="Y884" s="43">
        <v>2</v>
      </c>
      <c r="Z884" s="43">
        <v>0</v>
      </c>
      <c r="AA884" s="43">
        <v>0</v>
      </c>
      <c r="AB884" s="43">
        <v>3</v>
      </c>
      <c r="AC884" s="43">
        <v>2</v>
      </c>
      <c r="AD884" s="43">
        <v>1</v>
      </c>
      <c r="AE884" s="43">
        <v>2</v>
      </c>
      <c r="AF884" s="43">
        <v>0</v>
      </c>
      <c r="AG884" s="43">
        <v>0</v>
      </c>
      <c r="AH884" s="43">
        <v>1</v>
      </c>
      <c r="AI884" s="43">
        <v>0</v>
      </c>
      <c r="AJ884" s="43">
        <v>0</v>
      </c>
      <c r="AK884" s="43">
        <v>0</v>
      </c>
      <c r="AL884" s="43">
        <v>0</v>
      </c>
      <c r="AM884" s="43">
        <v>0</v>
      </c>
      <c r="AN884" s="43">
        <v>0</v>
      </c>
    </row>
    <row r="885" spans="1:40" x14ac:dyDescent="0.2">
      <c r="A885">
        <v>874</v>
      </c>
      <c r="B885" s="97">
        <v>0.60624999999999996</v>
      </c>
      <c r="C885">
        <f t="shared" ca="1" si="39"/>
        <v>1</v>
      </c>
      <c r="D885">
        <f t="shared" si="40"/>
        <v>28</v>
      </c>
      <c r="E885">
        <f>IF(appliances!$D$46="YES",light_sim_data!B885,0)</f>
        <v>0</v>
      </c>
      <c r="F885">
        <f t="shared" si="41"/>
        <v>28</v>
      </c>
      <c r="H885" s="43">
        <v>0</v>
      </c>
      <c r="I885" s="43">
        <v>0</v>
      </c>
      <c r="J885" s="43">
        <v>0</v>
      </c>
      <c r="K885" s="43">
        <v>0</v>
      </c>
      <c r="L885" s="43">
        <v>0</v>
      </c>
      <c r="M885" s="43">
        <v>2</v>
      </c>
      <c r="N885" s="43">
        <v>2</v>
      </c>
      <c r="O885" s="43">
        <v>1</v>
      </c>
      <c r="P885" s="43">
        <v>9</v>
      </c>
      <c r="Q885" s="43">
        <v>0</v>
      </c>
      <c r="R885" s="43">
        <v>0</v>
      </c>
      <c r="S885" s="43">
        <v>0</v>
      </c>
      <c r="T885" s="43">
        <v>0</v>
      </c>
      <c r="U885" s="43">
        <v>0</v>
      </c>
      <c r="V885" s="43">
        <v>3</v>
      </c>
      <c r="W885" s="43">
        <v>0</v>
      </c>
      <c r="X885" s="43">
        <v>0</v>
      </c>
      <c r="Y885" s="43">
        <v>2</v>
      </c>
      <c r="Z885" s="43">
        <v>0</v>
      </c>
      <c r="AA885" s="43">
        <v>0</v>
      </c>
      <c r="AB885" s="43">
        <v>3</v>
      </c>
      <c r="AC885" s="43">
        <v>2</v>
      </c>
      <c r="AD885" s="43">
        <v>1</v>
      </c>
      <c r="AE885" s="43">
        <v>2</v>
      </c>
      <c r="AF885" s="43">
        <v>0</v>
      </c>
      <c r="AG885" s="43">
        <v>0</v>
      </c>
      <c r="AH885" s="43">
        <v>1</v>
      </c>
      <c r="AI885" s="43">
        <v>0</v>
      </c>
      <c r="AJ885" s="43">
        <v>0</v>
      </c>
      <c r="AK885" s="43">
        <v>0</v>
      </c>
      <c r="AL885" s="43">
        <v>0</v>
      </c>
      <c r="AM885" s="43">
        <v>0</v>
      </c>
      <c r="AN885" s="43">
        <v>0</v>
      </c>
    </row>
    <row r="886" spans="1:40" x14ac:dyDescent="0.2">
      <c r="A886">
        <v>875</v>
      </c>
      <c r="B886" s="97">
        <v>0.60694444444444495</v>
      </c>
      <c r="C886">
        <f t="shared" ca="1" si="39"/>
        <v>1</v>
      </c>
      <c r="D886">
        <f t="shared" si="40"/>
        <v>28</v>
      </c>
      <c r="E886">
        <f>IF(appliances!$D$46="YES",light_sim_data!B886,0)</f>
        <v>0</v>
      </c>
      <c r="F886">
        <f t="shared" si="41"/>
        <v>28</v>
      </c>
      <c r="H886" s="43">
        <v>0</v>
      </c>
      <c r="I886" s="43">
        <v>0</v>
      </c>
      <c r="J886" s="43">
        <v>0</v>
      </c>
      <c r="K886" s="43">
        <v>0</v>
      </c>
      <c r="L886" s="43">
        <v>0</v>
      </c>
      <c r="M886" s="43">
        <v>2</v>
      </c>
      <c r="N886" s="43">
        <v>2</v>
      </c>
      <c r="O886" s="43">
        <v>1</v>
      </c>
      <c r="P886" s="43">
        <v>9</v>
      </c>
      <c r="Q886" s="43">
        <v>0</v>
      </c>
      <c r="R886" s="43">
        <v>0</v>
      </c>
      <c r="S886" s="43">
        <v>0</v>
      </c>
      <c r="T886" s="43">
        <v>0</v>
      </c>
      <c r="U886" s="43">
        <v>0</v>
      </c>
      <c r="V886" s="43">
        <v>3</v>
      </c>
      <c r="W886" s="43">
        <v>0</v>
      </c>
      <c r="X886" s="43">
        <v>0</v>
      </c>
      <c r="Y886" s="43">
        <v>2</v>
      </c>
      <c r="Z886" s="43">
        <v>0</v>
      </c>
      <c r="AA886" s="43">
        <v>0</v>
      </c>
      <c r="AB886" s="43">
        <v>3</v>
      </c>
      <c r="AC886" s="43">
        <v>2</v>
      </c>
      <c r="AD886" s="43">
        <v>1</v>
      </c>
      <c r="AE886" s="43">
        <v>2</v>
      </c>
      <c r="AF886" s="43">
        <v>0</v>
      </c>
      <c r="AG886" s="43">
        <v>0</v>
      </c>
      <c r="AH886" s="43">
        <v>1</v>
      </c>
      <c r="AI886" s="43">
        <v>0</v>
      </c>
      <c r="AJ886" s="43">
        <v>0</v>
      </c>
      <c r="AK886" s="43">
        <v>0</v>
      </c>
      <c r="AL886" s="43">
        <v>0</v>
      </c>
      <c r="AM886" s="43">
        <v>0</v>
      </c>
      <c r="AN886" s="43">
        <v>0</v>
      </c>
    </row>
    <row r="887" spans="1:40" x14ac:dyDescent="0.2">
      <c r="A887">
        <v>876</v>
      </c>
      <c r="B887" s="97">
        <v>0.60763888888888895</v>
      </c>
      <c r="C887">
        <f t="shared" ca="1" si="39"/>
        <v>1</v>
      </c>
      <c r="D887">
        <f t="shared" si="40"/>
        <v>28</v>
      </c>
      <c r="E887">
        <f>IF(appliances!$D$46="YES",light_sim_data!B887,0)</f>
        <v>0</v>
      </c>
      <c r="F887">
        <f t="shared" si="41"/>
        <v>28</v>
      </c>
      <c r="H887" s="43">
        <v>0</v>
      </c>
      <c r="I887" s="43">
        <v>0</v>
      </c>
      <c r="J887" s="43">
        <v>0</v>
      </c>
      <c r="K887" s="43">
        <v>0</v>
      </c>
      <c r="L887" s="43">
        <v>0</v>
      </c>
      <c r="M887" s="43">
        <v>2</v>
      </c>
      <c r="N887" s="43">
        <v>2</v>
      </c>
      <c r="O887" s="43">
        <v>1</v>
      </c>
      <c r="P887" s="43">
        <v>9</v>
      </c>
      <c r="Q887" s="43">
        <v>0</v>
      </c>
      <c r="R887" s="43">
        <v>0</v>
      </c>
      <c r="S887" s="43">
        <v>0</v>
      </c>
      <c r="T887" s="43">
        <v>0</v>
      </c>
      <c r="U887" s="43">
        <v>0</v>
      </c>
      <c r="V887" s="43">
        <v>3</v>
      </c>
      <c r="W887" s="43">
        <v>0</v>
      </c>
      <c r="X887" s="43">
        <v>0</v>
      </c>
      <c r="Y887" s="43">
        <v>2</v>
      </c>
      <c r="Z887" s="43">
        <v>0</v>
      </c>
      <c r="AA887" s="43">
        <v>0</v>
      </c>
      <c r="AB887" s="43">
        <v>3</v>
      </c>
      <c r="AC887" s="43">
        <v>2</v>
      </c>
      <c r="AD887" s="43">
        <v>1</v>
      </c>
      <c r="AE887" s="43">
        <v>2</v>
      </c>
      <c r="AF887" s="43">
        <v>0</v>
      </c>
      <c r="AG887" s="43">
        <v>0</v>
      </c>
      <c r="AH887" s="43">
        <v>1</v>
      </c>
      <c r="AI887" s="43">
        <v>0</v>
      </c>
      <c r="AJ887" s="43">
        <v>0</v>
      </c>
      <c r="AK887" s="43">
        <v>0</v>
      </c>
      <c r="AL887" s="43">
        <v>0</v>
      </c>
      <c r="AM887" s="43">
        <v>0</v>
      </c>
      <c r="AN887" s="43">
        <v>0</v>
      </c>
    </row>
    <row r="888" spans="1:40" x14ac:dyDescent="0.2">
      <c r="A888">
        <v>877</v>
      </c>
      <c r="B888" s="97">
        <v>0.60833333333333295</v>
      </c>
      <c r="C888">
        <f t="shared" ca="1" si="39"/>
        <v>1</v>
      </c>
      <c r="D888">
        <f t="shared" si="40"/>
        <v>28</v>
      </c>
      <c r="E888">
        <f>IF(appliances!$D$46="YES",light_sim_data!B888,0)</f>
        <v>0</v>
      </c>
      <c r="F888">
        <f t="shared" si="41"/>
        <v>28</v>
      </c>
      <c r="H888" s="43">
        <v>0</v>
      </c>
      <c r="I888" s="43">
        <v>0</v>
      </c>
      <c r="J888" s="43">
        <v>0</v>
      </c>
      <c r="K888" s="43">
        <v>0</v>
      </c>
      <c r="L888" s="43">
        <v>0</v>
      </c>
      <c r="M888" s="43">
        <v>2</v>
      </c>
      <c r="N888" s="43">
        <v>2</v>
      </c>
      <c r="O888" s="43">
        <v>1</v>
      </c>
      <c r="P888" s="43">
        <v>9</v>
      </c>
      <c r="Q888" s="43">
        <v>0</v>
      </c>
      <c r="R888" s="43">
        <v>0</v>
      </c>
      <c r="S888" s="43">
        <v>0</v>
      </c>
      <c r="T888" s="43">
        <v>0</v>
      </c>
      <c r="U888" s="43">
        <v>0</v>
      </c>
      <c r="V888" s="43">
        <v>3</v>
      </c>
      <c r="W888" s="43">
        <v>0</v>
      </c>
      <c r="X888" s="43">
        <v>0</v>
      </c>
      <c r="Y888" s="43">
        <v>2</v>
      </c>
      <c r="Z888" s="43">
        <v>0</v>
      </c>
      <c r="AA888" s="43">
        <v>0</v>
      </c>
      <c r="AB888" s="43">
        <v>3</v>
      </c>
      <c r="AC888" s="43">
        <v>2</v>
      </c>
      <c r="AD888" s="43">
        <v>1</v>
      </c>
      <c r="AE888" s="43">
        <v>2</v>
      </c>
      <c r="AF888" s="43">
        <v>0</v>
      </c>
      <c r="AG888" s="43">
        <v>0</v>
      </c>
      <c r="AH888" s="43">
        <v>1</v>
      </c>
      <c r="AI888" s="43">
        <v>0</v>
      </c>
      <c r="AJ888" s="43">
        <v>0</v>
      </c>
      <c r="AK888" s="43">
        <v>0</v>
      </c>
      <c r="AL888" s="43">
        <v>0</v>
      </c>
      <c r="AM888" s="43">
        <v>0</v>
      </c>
      <c r="AN888" s="43">
        <v>0</v>
      </c>
    </row>
    <row r="889" spans="1:40" x14ac:dyDescent="0.2">
      <c r="A889">
        <v>878</v>
      </c>
      <c r="B889" s="97">
        <v>0.60902777777777795</v>
      </c>
      <c r="C889">
        <f t="shared" ca="1" si="39"/>
        <v>1</v>
      </c>
      <c r="D889">
        <f t="shared" si="40"/>
        <v>28</v>
      </c>
      <c r="E889">
        <f>IF(appliances!$D$46="YES",light_sim_data!B889,0)</f>
        <v>0</v>
      </c>
      <c r="F889">
        <f t="shared" si="41"/>
        <v>28</v>
      </c>
      <c r="H889" s="43">
        <v>0</v>
      </c>
      <c r="I889" s="43">
        <v>0</v>
      </c>
      <c r="J889" s="43">
        <v>0</v>
      </c>
      <c r="K889" s="43">
        <v>0</v>
      </c>
      <c r="L889" s="43">
        <v>0</v>
      </c>
      <c r="M889" s="43">
        <v>2</v>
      </c>
      <c r="N889" s="43">
        <v>2</v>
      </c>
      <c r="O889" s="43">
        <v>1</v>
      </c>
      <c r="P889" s="43">
        <v>9</v>
      </c>
      <c r="Q889" s="43">
        <v>0</v>
      </c>
      <c r="R889" s="43">
        <v>0</v>
      </c>
      <c r="S889" s="43">
        <v>0</v>
      </c>
      <c r="T889" s="43">
        <v>0</v>
      </c>
      <c r="U889" s="43">
        <v>0</v>
      </c>
      <c r="V889" s="43">
        <v>3</v>
      </c>
      <c r="W889" s="43">
        <v>0</v>
      </c>
      <c r="X889" s="43">
        <v>0</v>
      </c>
      <c r="Y889" s="43">
        <v>2</v>
      </c>
      <c r="Z889" s="43">
        <v>0</v>
      </c>
      <c r="AA889" s="43">
        <v>0</v>
      </c>
      <c r="AB889" s="43">
        <v>3</v>
      </c>
      <c r="AC889" s="43">
        <v>2</v>
      </c>
      <c r="AD889" s="43">
        <v>1</v>
      </c>
      <c r="AE889" s="43">
        <v>2</v>
      </c>
      <c r="AF889" s="43">
        <v>0</v>
      </c>
      <c r="AG889" s="43">
        <v>0</v>
      </c>
      <c r="AH889" s="43">
        <v>1</v>
      </c>
      <c r="AI889" s="43">
        <v>0</v>
      </c>
      <c r="AJ889" s="43">
        <v>0</v>
      </c>
      <c r="AK889" s="43">
        <v>0</v>
      </c>
      <c r="AL889" s="43">
        <v>0</v>
      </c>
      <c r="AM889" s="43">
        <v>0</v>
      </c>
      <c r="AN889" s="43">
        <v>0</v>
      </c>
    </row>
    <row r="890" spans="1:40" x14ac:dyDescent="0.2">
      <c r="A890">
        <v>879</v>
      </c>
      <c r="B890" s="97">
        <v>0.60972222222222205</v>
      </c>
      <c r="C890">
        <f t="shared" ca="1" si="39"/>
        <v>1</v>
      </c>
      <c r="D890">
        <f t="shared" si="40"/>
        <v>28</v>
      </c>
      <c r="E890">
        <f>IF(appliances!$D$46="YES",light_sim_data!B890,0)</f>
        <v>0</v>
      </c>
      <c r="F890">
        <f t="shared" si="41"/>
        <v>28</v>
      </c>
      <c r="H890" s="43">
        <v>0</v>
      </c>
      <c r="I890" s="43">
        <v>0</v>
      </c>
      <c r="J890" s="43">
        <v>0</v>
      </c>
      <c r="K890" s="43">
        <v>0</v>
      </c>
      <c r="L890" s="43">
        <v>0</v>
      </c>
      <c r="M890" s="43">
        <v>2</v>
      </c>
      <c r="N890" s="43">
        <v>2</v>
      </c>
      <c r="O890" s="43">
        <v>1</v>
      </c>
      <c r="P890" s="43">
        <v>9</v>
      </c>
      <c r="Q890" s="43">
        <v>0</v>
      </c>
      <c r="R890" s="43">
        <v>0</v>
      </c>
      <c r="S890" s="43">
        <v>0</v>
      </c>
      <c r="T890" s="43">
        <v>0</v>
      </c>
      <c r="U890" s="43">
        <v>0</v>
      </c>
      <c r="V890" s="43">
        <v>3</v>
      </c>
      <c r="W890" s="43">
        <v>0</v>
      </c>
      <c r="X890" s="43">
        <v>0</v>
      </c>
      <c r="Y890" s="43">
        <v>2</v>
      </c>
      <c r="Z890" s="43">
        <v>0</v>
      </c>
      <c r="AA890" s="43">
        <v>0</v>
      </c>
      <c r="AB890" s="43">
        <v>3</v>
      </c>
      <c r="AC890" s="43">
        <v>2</v>
      </c>
      <c r="AD890" s="43">
        <v>1</v>
      </c>
      <c r="AE890" s="43">
        <v>2</v>
      </c>
      <c r="AF890" s="43">
        <v>0</v>
      </c>
      <c r="AG890" s="43">
        <v>0</v>
      </c>
      <c r="AH890" s="43">
        <v>1</v>
      </c>
      <c r="AI890" s="43">
        <v>0</v>
      </c>
      <c r="AJ890" s="43">
        <v>0</v>
      </c>
      <c r="AK890" s="43">
        <v>0</v>
      </c>
      <c r="AL890" s="43">
        <v>0</v>
      </c>
      <c r="AM890" s="43">
        <v>0</v>
      </c>
      <c r="AN890" s="43">
        <v>0</v>
      </c>
    </row>
    <row r="891" spans="1:40" x14ac:dyDescent="0.2">
      <c r="A891">
        <v>880</v>
      </c>
      <c r="B891" s="97">
        <v>0.61041666666666705</v>
      </c>
      <c r="C891">
        <f t="shared" ca="1" si="39"/>
        <v>1</v>
      </c>
      <c r="D891">
        <f t="shared" si="40"/>
        <v>2162</v>
      </c>
      <c r="E891">
        <f>IF(appliances!$D$46="YES",light_sim_data!B891,0)</f>
        <v>0</v>
      </c>
      <c r="F891">
        <f t="shared" si="41"/>
        <v>2162</v>
      </c>
      <c r="H891" s="43">
        <v>0</v>
      </c>
      <c r="I891" s="43">
        <v>0</v>
      </c>
      <c r="J891" s="43">
        <v>0</v>
      </c>
      <c r="K891" s="43">
        <v>0</v>
      </c>
      <c r="L891" s="43">
        <v>0</v>
      </c>
      <c r="M891" s="43">
        <v>2</v>
      </c>
      <c r="N891" s="43">
        <v>2</v>
      </c>
      <c r="O891" s="43">
        <v>1</v>
      </c>
      <c r="P891" s="43">
        <v>9</v>
      </c>
      <c r="Q891" s="43">
        <v>0</v>
      </c>
      <c r="R891" s="43">
        <v>2134</v>
      </c>
      <c r="S891" s="43">
        <v>0</v>
      </c>
      <c r="T891" s="43">
        <v>0</v>
      </c>
      <c r="U891" s="43">
        <v>0</v>
      </c>
      <c r="V891" s="43">
        <v>3</v>
      </c>
      <c r="W891" s="43">
        <v>0</v>
      </c>
      <c r="X891" s="43">
        <v>0</v>
      </c>
      <c r="Y891" s="43">
        <v>2</v>
      </c>
      <c r="Z891" s="43">
        <v>0</v>
      </c>
      <c r="AA891" s="43">
        <v>0</v>
      </c>
      <c r="AB891" s="43">
        <v>3</v>
      </c>
      <c r="AC891" s="43">
        <v>2</v>
      </c>
      <c r="AD891" s="43">
        <v>1</v>
      </c>
      <c r="AE891" s="43">
        <v>2</v>
      </c>
      <c r="AF891" s="43">
        <v>0</v>
      </c>
      <c r="AG891" s="43">
        <v>0</v>
      </c>
      <c r="AH891" s="43">
        <v>1</v>
      </c>
      <c r="AI891" s="43">
        <v>0</v>
      </c>
      <c r="AJ891" s="43">
        <v>0</v>
      </c>
      <c r="AK891" s="43">
        <v>0</v>
      </c>
      <c r="AL891" s="43">
        <v>0</v>
      </c>
      <c r="AM891" s="43">
        <v>0</v>
      </c>
      <c r="AN891" s="43">
        <v>0</v>
      </c>
    </row>
    <row r="892" spans="1:40" x14ac:dyDescent="0.2">
      <c r="A892">
        <v>881</v>
      </c>
      <c r="B892" s="97">
        <v>0.61111111111111105</v>
      </c>
      <c r="C892">
        <f t="shared" ca="1" si="39"/>
        <v>1</v>
      </c>
      <c r="D892">
        <f t="shared" si="40"/>
        <v>2162</v>
      </c>
      <c r="E892">
        <f>IF(appliances!$D$46="YES",light_sim_data!B892,0)</f>
        <v>0</v>
      </c>
      <c r="F892">
        <f t="shared" si="41"/>
        <v>2162</v>
      </c>
      <c r="H892" s="43">
        <v>0</v>
      </c>
      <c r="I892" s="43">
        <v>0</v>
      </c>
      <c r="J892" s="43">
        <v>0</v>
      </c>
      <c r="K892" s="43">
        <v>0</v>
      </c>
      <c r="L892" s="43">
        <v>0</v>
      </c>
      <c r="M892" s="43">
        <v>2</v>
      </c>
      <c r="N892" s="43">
        <v>2</v>
      </c>
      <c r="O892" s="43">
        <v>1</v>
      </c>
      <c r="P892" s="43">
        <v>9</v>
      </c>
      <c r="Q892" s="43">
        <v>0</v>
      </c>
      <c r="R892" s="43">
        <v>2134</v>
      </c>
      <c r="S892" s="43">
        <v>0</v>
      </c>
      <c r="T892" s="43">
        <v>0</v>
      </c>
      <c r="U892" s="43">
        <v>0</v>
      </c>
      <c r="V892" s="43">
        <v>3</v>
      </c>
      <c r="W892" s="43">
        <v>0</v>
      </c>
      <c r="X892" s="43">
        <v>0</v>
      </c>
      <c r="Y892" s="43">
        <v>2</v>
      </c>
      <c r="Z892" s="43">
        <v>0</v>
      </c>
      <c r="AA892" s="43">
        <v>0</v>
      </c>
      <c r="AB892" s="43">
        <v>3</v>
      </c>
      <c r="AC892" s="43">
        <v>2</v>
      </c>
      <c r="AD892" s="43">
        <v>1</v>
      </c>
      <c r="AE892" s="43">
        <v>2</v>
      </c>
      <c r="AF892" s="43">
        <v>0</v>
      </c>
      <c r="AG892" s="43">
        <v>0</v>
      </c>
      <c r="AH892" s="43">
        <v>1</v>
      </c>
      <c r="AI892" s="43">
        <v>0</v>
      </c>
      <c r="AJ892" s="43">
        <v>0</v>
      </c>
      <c r="AK892" s="43">
        <v>0</v>
      </c>
      <c r="AL892" s="43">
        <v>0</v>
      </c>
      <c r="AM892" s="43">
        <v>0</v>
      </c>
      <c r="AN892" s="43">
        <v>0</v>
      </c>
    </row>
    <row r="893" spans="1:40" x14ac:dyDescent="0.2">
      <c r="A893">
        <v>882</v>
      </c>
      <c r="B893" s="97">
        <v>0.61180555555555605</v>
      </c>
      <c r="C893">
        <f t="shared" ca="1" si="39"/>
        <v>1</v>
      </c>
      <c r="D893">
        <f t="shared" si="40"/>
        <v>2162</v>
      </c>
      <c r="E893">
        <f>IF(appliances!$D$46="YES",light_sim_data!B893,0)</f>
        <v>0</v>
      </c>
      <c r="F893">
        <f t="shared" si="41"/>
        <v>2162</v>
      </c>
      <c r="H893" s="43">
        <v>0</v>
      </c>
      <c r="I893" s="43">
        <v>0</v>
      </c>
      <c r="J893" s="43">
        <v>0</v>
      </c>
      <c r="K893" s="43">
        <v>0</v>
      </c>
      <c r="L893" s="43">
        <v>0</v>
      </c>
      <c r="M893" s="43">
        <v>2</v>
      </c>
      <c r="N893" s="43">
        <v>2</v>
      </c>
      <c r="O893" s="43">
        <v>1</v>
      </c>
      <c r="P893" s="43">
        <v>9</v>
      </c>
      <c r="Q893" s="43">
        <v>0</v>
      </c>
      <c r="R893" s="43">
        <v>2134</v>
      </c>
      <c r="S893" s="43">
        <v>0</v>
      </c>
      <c r="T893" s="43">
        <v>0</v>
      </c>
      <c r="U893" s="43">
        <v>0</v>
      </c>
      <c r="V893" s="43">
        <v>3</v>
      </c>
      <c r="W893" s="43">
        <v>0</v>
      </c>
      <c r="X893" s="43">
        <v>0</v>
      </c>
      <c r="Y893" s="43">
        <v>2</v>
      </c>
      <c r="Z893" s="43">
        <v>0</v>
      </c>
      <c r="AA893" s="43">
        <v>0</v>
      </c>
      <c r="AB893" s="43">
        <v>3</v>
      </c>
      <c r="AC893" s="43">
        <v>2</v>
      </c>
      <c r="AD893" s="43">
        <v>1</v>
      </c>
      <c r="AE893" s="43">
        <v>2</v>
      </c>
      <c r="AF893" s="43">
        <v>0</v>
      </c>
      <c r="AG893" s="43">
        <v>0</v>
      </c>
      <c r="AH893" s="43">
        <v>1</v>
      </c>
      <c r="AI893" s="43">
        <v>0</v>
      </c>
      <c r="AJ893" s="43">
        <v>0</v>
      </c>
      <c r="AK893" s="43">
        <v>0</v>
      </c>
      <c r="AL893" s="43">
        <v>0</v>
      </c>
      <c r="AM893" s="43">
        <v>0</v>
      </c>
      <c r="AN893" s="43">
        <v>0</v>
      </c>
    </row>
    <row r="894" spans="1:40" x14ac:dyDescent="0.2">
      <c r="A894">
        <v>883</v>
      </c>
      <c r="B894" s="97">
        <v>0.61250000000000004</v>
      </c>
      <c r="C894">
        <f t="shared" ca="1" si="39"/>
        <v>1</v>
      </c>
      <c r="D894">
        <f t="shared" si="40"/>
        <v>2162</v>
      </c>
      <c r="E894">
        <f>IF(appliances!$D$46="YES",light_sim_data!B894,0)</f>
        <v>0</v>
      </c>
      <c r="F894">
        <f t="shared" si="41"/>
        <v>2162</v>
      </c>
      <c r="H894" s="43">
        <v>0</v>
      </c>
      <c r="I894" s="43">
        <v>0</v>
      </c>
      <c r="J894" s="43">
        <v>0</v>
      </c>
      <c r="K894" s="43">
        <v>0</v>
      </c>
      <c r="L894" s="43">
        <v>0</v>
      </c>
      <c r="M894" s="43">
        <v>2</v>
      </c>
      <c r="N894" s="43">
        <v>2</v>
      </c>
      <c r="O894" s="43">
        <v>1</v>
      </c>
      <c r="P894" s="43">
        <v>9</v>
      </c>
      <c r="Q894" s="43">
        <v>0</v>
      </c>
      <c r="R894" s="43">
        <v>2134</v>
      </c>
      <c r="S894" s="43">
        <v>0</v>
      </c>
      <c r="T894" s="43">
        <v>0</v>
      </c>
      <c r="U894" s="43">
        <v>0</v>
      </c>
      <c r="V894" s="43">
        <v>3</v>
      </c>
      <c r="W894" s="43">
        <v>0</v>
      </c>
      <c r="X894" s="43">
        <v>0</v>
      </c>
      <c r="Y894" s="43">
        <v>2</v>
      </c>
      <c r="Z894" s="43">
        <v>0</v>
      </c>
      <c r="AA894" s="43">
        <v>0</v>
      </c>
      <c r="AB894" s="43">
        <v>3</v>
      </c>
      <c r="AC894" s="43">
        <v>2</v>
      </c>
      <c r="AD894" s="43">
        <v>1</v>
      </c>
      <c r="AE894" s="43">
        <v>2</v>
      </c>
      <c r="AF894" s="43">
        <v>0</v>
      </c>
      <c r="AG894" s="43">
        <v>0</v>
      </c>
      <c r="AH894" s="43">
        <v>1</v>
      </c>
      <c r="AI894" s="43">
        <v>0</v>
      </c>
      <c r="AJ894" s="43">
        <v>0</v>
      </c>
      <c r="AK894" s="43">
        <v>0</v>
      </c>
      <c r="AL894" s="43">
        <v>0</v>
      </c>
      <c r="AM894" s="43">
        <v>0</v>
      </c>
      <c r="AN894" s="43">
        <v>0</v>
      </c>
    </row>
    <row r="895" spans="1:40" x14ac:dyDescent="0.2">
      <c r="A895">
        <v>884</v>
      </c>
      <c r="B895" s="97">
        <v>0.61319444444444404</v>
      </c>
      <c r="C895">
        <f t="shared" ca="1" si="39"/>
        <v>1</v>
      </c>
      <c r="D895">
        <f t="shared" si="40"/>
        <v>2162</v>
      </c>
      <c r="E895">
        <f>IF(appliances!$D$46="YES",light_sim_data!B895,0)</f>
        <v>0</v>
      </c>
      <c r="F895">
        <f t="shared" si="41"/>
        <v>2162</v>
      </c>
      <c r="H895" s="43">
        <v>0</v>
      </c>
      <c r="I895" s="43">
        <v>0</v>
      </c>
      <c r="J895" s="43">
        <v>0</v>
      </c>
      <c r="K895" s="43">
        <v>0</v>
      </c>
      <c r="L895" s="43">
        <v>0</v>
      </c>
      <c r="M895" s="43">
        <v>2</v>
      </c>
      <c r="N895" s="43">
        <v>2</v>
      </c>
      <c r="O895" s="43">
        <v>1</v>
      </c>
      <c r="P895" s="43">
        <v>9</v>
      </c>
      <c r="Q895" s="43">
        <v>0</v>
      </c>
      <c r="R895" s="43">
        <v>2134</v>
      </c>
      <c r="S895" s="43">
        <v>0</v>
      </c>
      <c r="T895" s="43">
        <v>0</v>
      </c>
      <c r="U895" s="43">
        <v>0</v>
      </c>
      <c r="V895" s="43">
        <v>3</v>
      </c>
      <c r="W895" s="43">
        <v>0</v>
      </c>
      <c r="X895" s="43">
        <v>0</v>
      </c>
      <c r="Y895" s="43">
        <v>2</v>
      </c>
      <c r="Z895" s="43">
        <v>0</v>
      </c>
      <c r="AA895" s="43">
        <v>0</v>
      </c>
      <c r="AB895" s="43">
        <v>3</v>
      </c>
      <c r="AC895" s="43">
        <v>2</v>
      </c>
      <c r="AD895" s="43">
        <v>1</v>
      </c>
      <c r="AE895" s="43">
        <v>2</v>
      </c>
      <c r="AF895" s="43">
        <v>0</v>
      </c>
      <c r="AG895" s="43">
        <v>0</v>
      </c>
      <c r="AH895" s="43">
        <v>1</v>
      </c>
      <c r="AI895" s="43">
        <v>0</v>
      </c>
      <c r="AJ895" s="43">
        <v>0</v>
      </c>
      <c r="AK895" s="43">
        <v>0</v>
      </c>
      <c r="AL895" s="43">
        <v>0</v>
      </c>
      <c r="AM895" s="43">
        <v>0</v>
      </c>
      <c r="AN895" s="43">
        <v>0</v>
      </c>
    </row>
    <row r="896" spans="1:40" x14ac:dyDescent="0.2">
      <c r="A896">
        <v>885</v>
      </c>
      <c r="B896" s="97">
        <v>0.61388888888888904</v>
      </c>
      <c r="C896">
        <f t="shared" ca="1" si="39"/>
        <v>1</v>
      </c>
      <c r="D896">
        <f t="shared" si="40"/>
        <v>2162</v>
      </c>
      <c r="E896">
        <f>IF(appliances!$D$46="YES",light_sim_data!B896,0)</f>
        <v>0</v>
      </c>
      <c r="F896">
        <f t="shared" si="41"/>
        <v>2162</v>
      </c>
      <c r="H896" s="43">
        <v>0</v>
      </c>
      <c r="I896" s="43">
        <v>0</v>
      </c>
      <c r="J896" s="43">
        <v>0</v>
      </c>
      <c r="K896" s="43">
        <v>0</v>
      </c>
      <c r="L896" s="43">
        <v>0</v>
      </c>
      <c r="M896" s="43">
        <v>2</v>
      </c>
      <c r="N896" s="43">
        <v>2</v>
      </c>
      <c r="O896" s="43">
        <v>1</v>
      </c>
      <c r="P896" s="43">
        <v>9</v>
      </c>
      <c r="Q896" s="43">
        <v>0</v>
      </c>
      <c r="R896" s="43">
        <v>2134</v>
      </c>
      <c r="S896" s="43">
        <v>0</v>
      </c>
      <c r="T896" s="43">
        <v>0</v>
      </c>
      <c r="U896" s="43">
        <v>0</v>
      </c>
      <c r="V896" s="43">
        <v>3</v>
      </c>
      <c r="W896" s="43">
        <v>0</v>
      </c>
      <c r="X896" s="43">
        <v>0</v>
      </c>
      <c r="Y896" s="43">
        <v>2</v>
      </c>
      <c r="Z896" s="43">
        <v>0</v>
      </c>
      <c r="AA896" s="43">
        <v>0</v>
      </c>
      <c r="AB896" s="43">
        <v>3</v>
      </c>
      <c r="AC896" s="43">
        <v>2</v>
      </c>
      <c r="AD896" s="43">
        <v>1</v>
      </c>
      <c r="AE896" s="43">
        <v>2</v>
      </c>
      <c r="AF896" s="43">
        <v>0</v>
      </c>
      <c r="AG896" s="43">
        <v>0</v>
      </c>
      <c r="AH896" s="43">
        <v>1</v>
      </c>
      <c r="AI896" s="43">
        <v>0</v>
      </c>
      <c r="AJ896" s="43">
        <v>0</v>
      </c>
      <c r="AK896" s="43">
        <v>0</v>
      </c>
      <c r="AL896" s="43">
        <v>0</v>
      </c>
      <c r="AM896" s="43">
        <v>0</v>
      </c>
      <c r="AN896" s="43">
        <v>0</v>
      </c>
    </row>
    <row r="897" spans="1:40" x14ac:dyDescent="0.2">
      <c r="A897">
        <v>886</v>
      </c>
      <c r="B897" s="97">
        <v>0.61458333333333304</v>
      </c>
      <c r="C897">
        <f t="shared" ca="1" si="39"/>
        <v>1</v>
      </c>
      <c r="D897">
        <f t="shared" si="40"/>
        <v>2162</v>
      </c>
      <c r="E897">
        <f>IF(appliances!$D$46="YES",light_sim_data!B897,0)</f>
        <v>0</v>
      </c>
      <c r="F897">
        <f t="shared" si="41"/>
        <v>2162</v>
      </c>
      <c r="H897" s="43">
        <v>0</v>
      </c>
      <c r="I897" s="43">
        <v>0</v>
      </c>
      <c r="J897" s="43">
        <v>0</v>
      </c>
      <c r="K897" s="43">
        <v>0</v>
      </c>
      <c r="L897" s="43">
        <v>0</v>
      </c>
      <c r="M897" s="43">
        <v>2</v>
      </c>
      <c r="N897" s="43">
        <v>2</v>
      </c>
      <c r="O897" s="43">
        <v>1</v>
      </c>
      <c r="P897" s="43">
        <v>9</v>
      </c>
      <c r="Q897" s="43">
        <v>0</v>
      </c>
      <c r="R897" s="43">
        <v>2134</v>
      </c>
      <c r="S897" s="43">
        <v>0</v>
      </c>
      <c r="T897" s="43">
        <v>0</v>
      </c>
      <c r="U897" s="43">
        <v>0</v>
      </c>
      <c r="V897" s="43">
        <v>3</v>
      </c>
      <c r="W897" s="43">
        <v>0</v>
      </c>
      <c r="X897" s="43">
        <v>0</v>
      </c>
      <c r="Y897" s="43">
        <v>2</v>
      </c>
      <c r="Z897" s="43">
        <v>0</v>
      </c>
      <c r="AA897" s="43">
        <v>0</v>
      </c>
      <c r="AB897" s="43">
        <v>3</v>
      </c>
      <c r="AC897" s="43">
        <v>2</v>
      </c>
      <c r="AD897" s="43">
        <v>1</v>
      </c>
      <c r="AE897" s="43">
        <v>2</v>
      </c>
      <c r="AF897" s="43">
        <v>0</v>
      </c>
      <c r="AG897" s="43">
        <v>0</v>
      </c>
      <c r="AH897" s="43">
        <v>1</v>
      </c>
      <c r="AI897" s="43">
        <v>0</v>
      </c>
      <c r="AJ897" s="43">
        <v>0</v>
      </c>
      <c r="AK897" s="43">
        <v>0</v>
      </c>
      <c r="AL897" s="43">
        <v>0</v>
      </c>
      <c r="AM897" s="43">
        <v>0</v>
      </c>
      <c r="AN897" s="43">
        <v>0</v>
      </c>
    </row>
    <row r="898" spans="1:40" x14ac:dyDescent="0.2">
      <c r="A898">
        <v>887</v>
      </c>
      <c r="B898" s="97">
        <v>0.61527777777777803</v>
      </c>
      <c r="C898">
        <f t="shared" ca="1" si="39"/>
        <v>1</v>
      </c>
      <c r="D898">
        <f t="shared" si="40"/>
        <v>2162</v>
      </c>
      <c r="E898">
        <f>IF(appliances!$D$46="YES",light_sim_data!B898,0)</f>
        <v>0</v>
      </c>
      <c r="F898">
        <f t="shared" si="41"/>
        <v>2162</v>
      </c>
      <c r="H898" s="43">
        <v>0</v>
      </c>
      <c r="I898" s="43">
        <v>0</v>
      </c>
      <c r="J898" s="43">
        <v>0</v>
      </c>
      <c r="K898" s="43">
        <v>0</v>
      </c>
      <c r="L898" s="43">
        <v>0</v>
      </c>
      <c r="M898" s="43">
        <v>2</v>
      </c>
      <c r="N898" s="43">
        <v>2</v>
      </c>
      <c r="O898" s="43">
        <v>1</v>
      </c>
      <c r="P898" s="43">
        <v>9</v>
      </c>
      <c r="Q898" s="43">
        <v>0</v>
      </c>
      <c r="R898" s="43">
        <v>2134</v>
      </c>
      <c r="S898" s="43">
        <v>0</v>
      </c>
      <c r="T898" s="43">
        <v>0</v>
      </c>
      <c r="U898" s="43">
        <v>0</v>
      </c>
      <c r="V898" s="43">
        <v>3</v>
      </c>
      <c r="W898" s="43">
        <v>0</v>
      </c>
      <c r="X898" s="43">
        <v>0</v>
      </c>
      <c r="Y898" s="43">
        <v>2</v>
      </c>
      <c r="Z898" s="43">
        <v>0</v>
      </c>
      <c r="AA898" s="43">
        <v>0</v>
      </c>
      <c r="AB898" s="43">
        <v>3</v>
      </c>
      <c r="AC898" s="43">
        <v>2</v>
      </c>
      <c r="AD898" s="43">
        <v>1</v>
      </c>
      <c r="AE898" s="43">
        <v>2</v>
      </c>
      <c r="AF898" s="43">
        <v>0</v>
      </c>
      <c r="AG898" s="43">
        <v>0</v>
      </c>
      <c r="AH898" s="43">
        <v>1</v>
      </c>
      <c r="AI898" s="43">
        <v>0</v>
      </c>
      <c r="AJ898" s="43">
        <v>0</v>
      </c>
      <c r="AK898" s="43">
        <v>0</v>
      </c>
      <c r="AL898" s="43">
        <v>0</v>
      </c>
      <c r="AM898" s="43">
        <v>0</v>
      </c>
      <c r="AN898" s="43">
        <v>0</v>
      </c>
    </row>
    <row r="899" spans="1:40" x14ac:dyDescent="0.2">
      <c r="A899">
        <v>888</v>
      </c>
      <c r="B899" s="97">
        <v>0.61597222222222203</v>
      </c>
      <c r="C899">
        <f t="shared" ca="1" si="39"/>
        <v>1</v>
      </c>
      <c r="D899">
        <f t="shared" si="40"/>
        <v>2162</v>
      </c>
      <c r="E899">
        <f>IF(appliances!$D$46="YES",light_sim_data!B899,0)</f>
        <v>0</v>
      </c>
      <c r="F899">
        <f t="shared" si="41"/>
        <v>2162</v>
      </c>
      <c r="H899" s="43">
        <v>0</v>
      </c>
      <c r="I899" s="43">
        <v>0</v>
      </c>
      <c r="J899" s="43">
        <v>0</v>
      </c>
      <c r="K899" s="43">
        <v>0</v>
      </c>
      <c r="L899" s="43">
        <v>0</v>
      </c>
      <c r="M899" s="43">
        <v>2</v>
      </c>
      <c r="N899" s="43">
        <v>2</v>
      </c>
      <c r="O899" s="43">
        <v>1</v>
      </c>
      <c r="P899" s="43">
        <v>9</v>
      </c>
      <c r="Q899" s="43">
        <v>0</v>
      </c>
      <c r="R899" s="43">
        <v>2134</v>
      </c>
      <c r="S899" s="43">
        <v>0</v>
      </c>
      <c r="T899" s="43">
        <v>0</v>
      </c>
      <c r="U899" s="43">
        <v>0</v>
      </c>
      <c r="V899" s="43">
        <v>3</v>
      </c>
      <c r="W899" s="43">
        <v>0</v>
      </c>
      <c r="X899" s="43">
        <v>0</v>
      </c>
      <c r="Y899" s="43">
        <v>2</v>
      </c>
      <c r="Z899" s="43">
        <v>0</v>
      </c>
      <c r="AA899" s="43">
        <v>0</v>
      </c>
      <c r="AB899" s="43">
        <v>3</v>
      </c>
      <c r="AC899" s="43">
        <v>2</v>
      </c>
      <c r="AD899" s="43">
        <v>1</v>
      </c>
      <c r="AE899" s="43">
        <v>2</v>
      </c>
      <c r="AF899" s="43">
        <v>0</v>
      </c>
      <c r="AG899" s="43">
        <v>0</v>
      </c>
      <c r="AH899" s="43">
        <v>1</v>
      </c>
      <c r="AI899" s="43">
        <v>0</v>
      </c>
      <c r="AJ899" s="43">
        <v>0</v>
      </c>
      <c r="AK899" s="43">
        <v>0</v>
      </c>
      <c r="AL899" s="43">
        <v>0</v>
      </c>
      <c r="AM899" s="43">
        <v>0</v>
      </c>
      <c r="AN899" s="43">
        <v>0</v>
      </c>
    </row>
    <row r="900" spans="1:40" x14ac:dyDescent="0.2">
      <c r="A900">
        <v>889</v>
      </c>
      <c r="B900" s="97">
        <v>0.61666666666666703</v>
      </c>
      <c r="C900">
        <f t="shared" ca="1" si="39"/>
        <v>1</v>
      </c>
      <c r="D900">
        <f t="shared" si="40"/>
        <v>2162</v>
      </c>
      <c r="E900">
        <f>IF(appliances!$D$46="YES",light_sim_data!B900,0)</f>
        <v>0</v>
      </c>
      <c r="F900">
        <f t="shared" si="41"/>
        <v>2162</v>
      </c>
      <c r="H900" s="43">
        <v>0</v>
      </c>
      <c r="I900" s="43">
        <v>0</v>
      </c>
      <c r="J900" s="43">
        <v>0</v>
      </c>
      <c r="K900" s="43">
        <v>0</v>
      </c>
      <c r="L900" s="43">
        <v>0</v>
      </c>
      <c r="M900" s="43">
        <v>2</v>
      </c>
      <c r="N900" s="43">
        <v>2</v>
      </c>
      <c r="O900" s="43">
        <v>1</v>
      </c>
      <c r="P900" s="43">
        <v>9</v>
      </c>
      <c r="Q900" s="43">
        <v>0</v>
      </c>
      <c r="R900" s="43">
        <v>2134</v>
      </c>
      <c r="S900" s="43">
        <v>0</v>
      </c>
      <c r="T900" s="43">
        <v>0</v>
      </c>
      <c r="U900" s="43">
        <v>0</v>
      </c>
      <c r="V900" s="43">
        <v>3</v>
      </c>
      <c r="W900" s="43">
        <v>0</v>
      </c>
      <c r="X900" s="43">
        <v>0</v>
      </c>
      <c r="Y900" s="43">
        <v>2</v>
      </c>
      <c r="Z900" s="43">
        <v>0</v>
      </c>
      <c r="AA900" s="43">
        <v>0</v>
      </c>
      <c r="AB900" s="43">
        <v>3</v>
      </c>
      <c r="AC900" s="43">
        <v>2</v>
      </c>
      <c r="AD900" s="43">
        <v>1</v>
      </c>
      <c r="AE900" s="43">
        <v>2</v>
      </c>
      <c r="AF900" s="43">
        <v>0</v>
      </c>
      <c r="AG900" s="43">
        <v>0</v>
      </c>
      <c r="AH900" s="43">
        <v>1</v>
      </c>
      <c r="AI900" s="43">
        <v>0</v>
      </c>
      <c r="AJ900" s="43">
        <v>0</v>
      </c>
      <c r="AK900" s="43">
        <v>0</v>
      </c>
      <c r="AL900" s="43">
        <v>0</v>
      </c>
      <c r="AM900" s="43">
        <v>0</v>
      </c>
      <c r="AN900" s="43">
        <v>0</v>
      </c>
    </row>
    <row r="901" spans="1:40" x14ac:dyDescent="0.2">
      <c r="A901">
        <v>890</v>
      </c>
      <c r="B901" s="97">
        <v>0.61736111111111103</v>
      </c>
      <c r="C901">
        <f t="shared" ca="1" si="39"/>
        <v>1</v>
      </c>
      <c r="D901">
        <f t="shared" si="40"/>
        <v>2162</v>
      </c>
      <c r="E901">
        <f>IF(appliances!$D$46="YES",light_sim_data!B901,0)</f>
        <v>0</v>
      </c>
      <c r="F901">
        <f t="shared" si="41"/>
        <v>2162</v>
      </c>
      <c r="H901" s="43">
        <v>0</v>
      </c>
      <c r="I901" s="43">
        <v>0</v>
      </c>
      <c r="J901" s="43">
        <v>0</v>
      </c>
      <c r="K901" s="43">
        <v>0</v>
      </c>
      <c r="L901" s="43">
        <v>0</v>
      </c>
      <c r="M901" s="43">
        <v>2</v>
      </c>
      <c r="N901" s="43">
        <v>2</v>
      </c>
      <c r="O901" s="43">
        <v>1</v>
      </c>
      <c r="P901" s="43">
        <v>9</v>
      </c>
      <c r="Q901" s="43">
        <v>0</v>
      </c>
      <c r="R901" s="43">
        <v>2134</v>
      </c>
      <c r="S901" s="43">
        <v>0</v>
      </c>
      <c r="T901" s="43">
        <v>0</v>
      </c>
      <c r="U901" s="43">
        <v>0</v>
      </c>
      <c r="V901" s="43">
        <v>3</v>
      </c>
      <c r="W901" s="43">
        <v>0</v>
      </c>
      <c r="X901" s="43">
        <v>0</v>
      </c>
      <c r="Y901" s="43">
        <v>2</v>
      </c>
      <c r="Z901" s="43">
        <v>0</v>
      </c>
      <c r="AA901" s="43">
        <v>0</v>
      </c>
      <c r="AB901" s="43">
        <v>3</v>
      </c>
      <c r="AC901" s="43">
        <v>2</v>
      </c>
      <c r="AD901" s="43">
        <v>1</v>
      </c>
      <c r="AE901" s="43">
        <v>2</v>
      </c>
      <c r="AF901" s="43">
        <v>0</v>
      </c>
      <c r="AG901" s="43">
        <v>0</v>
      </c>
      <c r="AH901" s="43">
        <v>1</v>
      </c>
      <c r="AI901" s="43">
        <v>0</v>
      </c>
      <c r="AJ901" s="43">
        <v>0</v>
      </c>
      <c r="AK901" s="43">
        <v>0</v>
      </c>
      <c r="AL901" s="43">
        <v>0</v>
      </c>
      <c r="AM901" s="43">
        <v>0</v>
      </c>
      <c r="AN901" s="43">
        <v>0</v>
      </c>
    </row>
    <row r="902" spans="1:40" x14ac:dyDescent="0.2">
      <c r="A902">
        <v>891</v>
      </c>
      <c r="B902" s="97">
        <v>0.61805555555555602</v>
      </c>
      <c r="C902">
        <f t="shared" ca="1" si="39"/>
        <v>1</v>
      </c>
      <c r="D902">
        <f t="shared" si="40"/>
        <v>2162</v>
      </c>
      <c r="E902">
        <f>IF(appliances!$D$46="YES",light_sim_data!B902,0)</f>
        <v>0</v>
      </c>
      <c r="F902">
        <f t="shared" si="41"/>
        <v>2162</v>
      </c>
      <c r="H902" s="43">
        <v>0</v>
      </c>
      <c r="I902" s="43">
        <v>0</v>
      </c>
      <c r="J902" s="43">
        <v>0</v>
      </c>
      <c r="K902" s="43">
        <v>0</v>
      </c>
      <c r="L902" s="43">
        <v>0</v>
      </c>
      <c r="M902" s="43">
        <v>2</v>
      </c>
      <c r="N902" s="43">
        <v>2</v>
      </c>
      <c r="O902" s="43">
        <v>1</v>
      </c>
      <c r="P902" s="43">
        <v>9</v>
      </c>
      <c r="Q902" s="43">
        <v>0</v>
      </c>
      <c r="R902" s="43">
        <v>2134</v>
      </c>
      <c r="S902" s="43">
        <v>0</v>
      </c>
      <c r="T902" s="43">
        <v>0</v>
      </c>
      <c r="U902" s="43">
        <v>0</v>
      </c>
      <c r="V902" s="43">
        <v>3</v>
      </c>
      <c r="W902" s="43">
        <v>0</v>
      </c>
      <c r="X902" s="43">
        <v>0</v>
      </c>
      <c r="Y902" s="43">
        <v>2</v>
      </c>
      <c r="Z902" s="43">
        <v>0</v>
      </c>
      <c r="AA902" s="43">
        <v>0</v>
      </c>
      <c r="AB902" s="43">
        <v>3</v>
      </c>
      <c r="AC902" s="43">
        <v>2</v>
      </c>
      <c r="AD902" s="43">
        <v>1</v>
      </c>
      <c r="AE902" s="43">
        <v>2</v>
      </c>
      <c r="AF902" s="43">
        <v>0</v>
      </c>
      <c r="AG902" s="43">
        <v>0</v>
      </c>
      <c r="AH902" s="43">
        <v>1</v>
      </c>
      <c r="AI902" s="43">
        <v>0</v>
      </c>
      <c r="AJ902" s="43">
        <v>0</v>
      </c>
      <c r="AK902" s="43">
        <v>0</v>
      </c>
      <c r="AL902" s="43">
        <v>0</v>
      </c>
      <c r="AM902" s="43">
        <v>0</v>
      </c>
      <c r="AN902" s="43">
        <v>0</v>
      </c>
    </row>
    <row r="903" spans="1:40" x14ac:dyDescent="0.2">
      <c r="A903">
        <v>892</v>
      </c>
      <c r="B903" s="97">
        <v>0.61875000000000002</v>
      </c>
      <c r="C903">
        <f t="shared" ca="1" si="39"/>
        <v>1</v>
      </c>
      <c r="D903">
        <f t="shared" si="40"/>
        <v>2162</v>
      </c>
      <c r="E903">
        <f>IF(appliances!$D$46="YES",light_sim_data!B903,0)</f>
        <v>0</v>
      </c>
      <c r="F903">
        <f t="shared" si="41"/>
        <v>2162</v>
      </c>
      <c r="H903" s="43">
        <v>0</v>
      </c>
      <c r="I903" s="43">
        <v>0</v>
      </c>
      <c r="J903" s="43">
        <v>0</v>
      </c>
      <c r="K903" s="43">
        <v>0</v>
      </c>
      <c r="L903" s="43">
        <v>0</v>
      </c>
      <c r="M903" s="43">
        <v>2</v>
      </c>
      <c r="N903" s="43">
        <v>2</v>
      </c>
      <c r="O903" s="43">
        <v>1</v>
      </c>
      <c r="P903" s="43">
        <v>9</v>
      </c>
      <c r="Q903" s="43">
        <v>0</v>
      </c>
      <c r="R903" s="43">
        <v>2134</v>
      </c>
      <c r="S903" s="43">
        <v>0</v>
      </c>
      <c r="T903" s="43">
        <v>0</v>
      </c>
      <c r="U903" s="43">
        <v>0</v>
      </c>
      <c r="V903" s="43">
        <v>3</v>
      </c>
      <c r="W903" s="43">
        <v>0</v>
      </c>
      <c r="X903" s="43">
        <v>0</v>
      </c>
      <c r="Y903" s="43">
        <v>2</v>
      </c>
      <c r="Z903" s="43">
        <v>0</v>
      </c>
      <c r="AA903" s="43">
        <v>0</v>
      </c>
      <c r="AB903" s="43">
        <v>3</v>
      </c>
      <c r="AC903" s="43">
        <v>2</v>
      </c>
      <c r="AD903" s="43">
        <v>1</v>
      </c>
      <c r="AE903" s="43">
        <v>2</v>
      </c>
      <c r="AF903" s="43">
        <v>0</v>
      </c>
      <c r="AG903" s="43">
        <v>0</v>
      </c>
      <c r="AH903" s="43">
        <v>1</v>
      </c>
      <c r="AI903" s="43">
        <v>0</v>
      </c>
      <c r="AJ903" s="43">
        <v>0</v>
      </c>
      <c r="AK903" s="43">
        <v>0</v>
      </c>
      <c r="AL903" s="43">
        <v>0</v>
      </c>
      <c r="AM903" s="43">
        <v>0</v>
      </c>
      <c r="AN903" s="43">
        <v>0</v>
      </c>
    </row>
    <row r="904" spans="1:40" x14ac:dyDescent="0.2">
      <c r="A904">
        <v>893</v>
      </c>
      <c r="B904" s="97">
        <v>0.61944444444444402</v>
      </c>
      <c r="C904">
        <f t="shared" ca="1" si="39"/>
        <v>1</v>
      </c>
      <c r="D904">
        <f t="shared" si="40"/>
        <v>2162</v>
      </c>
      <c r="E904">
        <f>IF(appliances!$D$46="YES",light_sim_data!B904,0)</f>
        <v>0</v>
      </c>
      <c r="F904">
        <f t="shared" si="41"/>
        <v>2162</v>
      </c>
      <c r="H904" s="43">
        <v>0</v>
      </c>
      <c r="I904" s="43">
        <v>0</v>
      </c>
      <c r="J904" s="43">
        <v>0</v>
      </c>
      <c r="K904" s="43">
        <v>0</v>
      </c>
      <c r="L904" s="43">
        <v>0</v>
      </c>
      <c r="M904" s="43">
        <v>2</v>
      </c>
      <c r="N904" s="43">
        <v>2</v>
      </c>
      <c r="O904" s="43">
        <v>1</v>
      </c>
      <c r="P904" s="43">
        <v>9</v>
      </c>
      <c r="Q904" s="43">
        <v>0</v>
      </c>
      <c r="R904" s="43">
        <v>2134</v>
      </c>
      <c r="S904" s="43">
        <v>0</v>
      </c>
      <c r="T904" s="43">
        <v>0</v>
      </c>
      <c r="U904" s="43">
        <v>0</v>
      </c>
      <c r="V904" s="43">
        <v>3</v>
      </c>
      <c r="W904" s="43">
        <v>0</v>
      </c>
      <c r="X904" s="43">
        <v>0</v>
      </c>
      <c r="Y904" s="43">
        <v>2</v>
      </c>
      <c r="Z904" s="43">
        <v>0</v>
      </c>
      <c r="AA904" s="43">
        <v>0</v>
      </c>
      <c r="AB904" s="43">
        <v>3</v>
      </c>
      <c r="AC904" s="43">
        <v>2</v>
      </c>
      <c r="AD904" s="43">
        <v>1</v>
      </c>
      <c r="AE904" s="43">
        <v>2</v>
      </c>
      <c r="AF904" s="43">
        <v>0</v>
      </c>
      <c r="AG904" s="43">
        <v>0</v>
      </c>
      <c r="AH904" s="43">
        <v>1</v>
      </c>
      <c r="AI904" s="43">
        <v>0</v>
      </c>
      <c r="AJ904" s="43">
        <v>0</v>
      </c>
      <c r="AK904" s="43">
        <v>0</v>
      </c>
      <c r="AL904" s="43">
        <v>0</v>
      </c>
      <c r="AM904" s="43">
        <v>0</v>
      </c>
      <c r="AN904" s="43">
        <v>0</v>
      </c>
    </row>
    <row r="905" spans="1:40" x14ac:dyDescent="0.2">
      <c r="A905">
        <v>894</v>
      </c>
      <c r="B905" s="97">
        <v>0.62013888888888902</v>
      </c>
      <c r="C905">
        <f t="shared" ca="1" si="39"/>
        <v>1</v>
      </c>
      <c r="D905">
        <f t="shared" si="40"/>
        <v>2162</v>
      </c>
      <c r="E905">
        <f>IF(appliances!$D$46="YES",light_sim_data!B905,0)</f>
        <v>0</v>
      </c>
      <c r="F905">
        <f t="shared" si="41"/>
        <v>2162</v>
      </c>
      <c r="H905" s="43">
        <v>0</v>
      </c>
      <c r="I905" s="43">
        <v>0</v>
      </c>
      <c r="J905" s="43">
        <v>0</v>
      </c>
      <c r="K905" s="43">
        <v>0</v>
      </c>
      <c r="L905" s="43">
        <v>0</v>
      </c>
      <c r="M905" s="43">
        <v>2</v>
      </c>
      <c r="N905" s="43">
        <v>2</v>
      </c>
      <c r="O905" s="43">
        <v>1</v>
      </c>
      <c r="P905" s="43">
        <v>9</v>
      </c>
      <c r="Q905" s="43">
        <v>0</v>
      </c>
      <c r="R905" s="43">
        <v>2134</v>
      </c>
      <c r="S905" s="43">
        <v>0</v>
      </c>
      <c r="T905" s="43">
        <v>0</v>
      </c>
      <c r="U905" s="43">
        <v>0</v>
      </c>
      <c r="V905" s="43">
        <v>3</v>
      </c>
      <c r="W905" s="43">
        <v>0</v>
      </c>
      <c r="X905" s="43">
        <v>0</v>
      </c>
      <c r="Y905" s="43">
        <v>2</v>
      </c>
      <c r="Z905" s="43">
        <v>0</v>
      </c>
      <c r="AA905" s="43">
        <v>0</v>
      </c>
      <c r="AB905" s="43">
        <v>3</v>
      </c>
      <c r="AC905" s="43">
        <v>2</v>
      </c>
      <c r="AD905" s="43">
        <v>1</v>
      </c>
      <c r="AE905" s="43">
        <v>2</v>
      </c>
      <c r="AF905" s="43">
        <v>0</v>
      </c>
      <c r="AG905" s="43">
        <v>0</v>
      </c>
      <c r="AH905" s="43">
        <v>1</v>
      </c>
      <c r="AI905" s="43">
        <v>0</v>
      </c>
      <c r="AJ905" s="43">
        <v>0</v>
      </c>
      <c r="AK905" s="43">
        <v>0</v>
      </c>
      <c r="AL905" s="43">
        <v>0</v>
      </c>
      <c r="AM905" s="43">
        <v>0</v>
      </c>
      <c r="AN905" s="43">
        <v>0</v>
      </c>
    </row>
    <row r="906" spans="1:40" x14ac:dyDescent="0.2">
      <c r="A906">
        <v>895</v>
      </c>
      <c r="B906" s="97">
        <v>0.62083333333333302</v>
      </c>
      <c r="C906">
        <f t="shared" ca="1" si="39"/>
        <v>1</v>
      </c>
      <c r="D906">
        <f t="shared" si="40"/>
        <v>2162</v>
      </c>
      <c r="E906">
        <f>IF(appliances!$D$46="YES",light_sim_data!B906,0)</f>
        <v>0</v>
      </c>
      <c r="F906">
        <f t="shared" si="41"/>
        <v>2162</v>
      </c>
      <c r="H906" s="43">
        <v>0</v>
      </c>
      <c r="I906" s="43">
        <v>0</v>
      </c>
      <c r="J906" s="43">
        <v>0</v>
      </c>
      <c r="K906" s="43">
        <v>0</v>
      </c>
      <c r="L906" s="43">
        <v>0</v>
      </c>
      <c r="M906" s="43">
        <v>2</v>
      </c>
      <c r="N906" s="43">
        <v>2</v>
      </c>
      <c r="O906" s="43">
        <v>1</v>
      </c>
      <c r="P906" s="43">
        <v>9</v>
      </c>
      <c r="Q906" s="43">
        <v>0</v>
      </c>
      <c r="R906" s="43">
        <v>2134</v>
      </c>
      <c r="S906" s="43">
        <v>0</v>
      </c>
      <c r="T906" s="43">
        <v>0</v>
      </c>
      <c r="U906" s="43">
        <v>0</v>
      </c>
      <c r="V906" s="43">
        <v>3</v>
      </c>
      <c r="W906" s="43">
        <v>0</v>
      </c>
      <c r="X906" s="43">
        <v>0</v>
      </c>
      <c r="Y906" s="43">
        <v>2</v>
      </c>
      <c r="Z906" s="43">
        <v>0</v>
      </c>
      <c r="AA906" s="43">
        <v>0</v>
      </c>
      <c r="AB906" s="43">
        <v>3</v>
      </c>
      <c r="AC906" s="43">
        <v>2</v>
      </c>
      <c r="AD906" s="43">
        <v>1</v>
      </c>
      <c r="AE906" s="43">
        <v>2</v>
      </c>
      <c r="AF906" s="43">
        <v>0</v>
      </c>
      <c r="AG906" s="43">
        <v>0</v>
      </c>
      <c r="AH906" s="43">
        <v>1</v>
      </c>
      <c r="AI906" s="43">
        <v>0</v>
      </c>
      <c r="AJ906" s="43">
        <v>0</v>
      </c>
      <c r="AK906" s="43">
        <v>0</v>
      </c>
      <c r="AL906" s="43">
        <v>0</v>
      </c>
      <c r="AM906" s="43">
        <v>0</v>
      </c>
      <c r="AN906" s="43">
        <v>0</v>
      </c>
    </row>
    <row r="907" spans="1:40" x14ac:dyDescent="0.2">
      <c r="A907">
        <v>896</v>
      </c>
      <c r="B907" s="97">
        <v>0.62152777777777801</v>
      </c>
      <c r="C907">
        <f t="shared" ca="1" si="39"/>
        <v>1</v>
      </c>
      <c r="D907">
        <f t="shared" si="40"/>
        <v>2162</v>
      </c>
      <c r="E907">
        <f>IF(appliances!$D$46="YES",light_sim_data!B907,0)</f>
        <v>0</v>
      </c>
      <c r="F907">
        <f t="shared" si="41"/>
        <v>2162</v>
      </c>
      <c r="H907" s="43">
        <v>0</v>
      </c>
      <c r="I907" s="43">
        <v>0</v>
      </c>
      <c r="J907" s="43">
        <v>0</v>
      </c>
      <c r="K907" s="43">
        <v>0</v>
      </c>
      <c r="L907" s="43">
        <v>0</v>
      </c>
      <c r="M907" s="43">
        <v>2</v>
      </c>
      <c r="N907" s="43">
        <v>2</v>
      </c>
      <c r="O907" s="43">
        <v>1</v>
      </c>
      <c r="P907" s="43">
        <v>9</v>
      </c>
      <c r="Q907" s="43">
        <v>0</v>
      </c>
      <c r="R907" s="43">
        <v>2134</v>
      </c>
      <c r="S907" s="43">
        <v>0</v>
      </c>
      <c r="T907" s="43">
        <v>0</v>
      </c>
      <c r="U907" s="43">
        <v>0</v>
      </c>
      <c r="V907" s="43">
        <v>3</v>
      </c>
      <c r="W907" s="43">
        <v>0</v>
      </c>
      <c r="X907" s="43">
        <v>0</v>
      </c>
      <c r="Y907" s="43">
        <v>2</v>
      </c>
      <c r="Z907" s="43">
        <v>0</v>
      </c>
      <c r="AA907" s="43">
        <v>0</v>
      </c>
      <c r="AB907" s="43">
        <v>3</v>
      </c>
      <c r="AC907" s="43">
        <v>2</v>
      </c>
      <c r="AD907" s="43">
        <v>1</v>
      </c>
      <c r="AE907" s="43">
        <v>2</v>
      </c>
      <c r="AF907" s="43">
        <v>0</v>
      </c>
      <c r="AG907" s="43">
        <v>0</v>
      </c>
      <c r="AH907" s="43">
        <v>1</v>
      </c>
      <c r="AI907" s="43">
        <v>0</v>
      </c>
      <c r="AJ907" s="43">
        <v>0</v>
      </c>
      <c r="AK907" s="43">
        <v>0</v>
      </c>
      <c r="AL907" s="43">
        <v>0</v>
      </c>
      <c r="AM907" s="43">
        <v>0</v>
      </c>
      <c r="AN907" s="43">
        <v>0</v>
      </c>
    </row>
    <row r="908" spans="1:40" x14ac:dyDescent="0.2">
      <c r="A908">
        <v>897</v>
      </c>
      <c r="B908" s="97">
        <v>0.62222222222222201</v>
      </c>
      <c r="C908">
        <f t="shared" ca="1" si="39"/>
        <v>1</v>
      </c>
      <c r="D908">
        <f t="shared" si="40"/>
        <v>2162</v>
      </c>
      <c r="E908">
        <f>IF(appliances!$D$46="YES",light_sim_data!B908,0)</f>
        <v>0</v>
      </c>
      <c r="F908">
        <f t="shared" si="41"/>
        <v>2162</v>
      </c>
      <c r="H908" s="43">
        <v>0</v>
      </c>
      <c r="I908" s="43">
        <v>0</v>
      </c>
      <c r="J908" s="43">
        <v>0</v>
      </c>
      <c r="K908" s="43">
        <v>0</v>
      </c>
      <c r="L908" s="43">
        <v>0</v>
      </c>
      <c r="M908" s="43">
        <v>2</v>
      </c>
      <c r="N908" s="43">
        <v>2</v>
      </c>
      <c r="O908" s="43">
        <v>1</v>
      </c>
      <c r="P908" s="43">
        <v>9</v>
      </c>
      <c r="Q908" s="43">
        <v>0</v>
      </c>
      <c r="R908" s="43">
        <v>2134</v>
      </c>
      <c r="S908" s="43">
        <v>0</v>
      </c>
      <c r="T908" s="43">
        <v>0</v>
      </c>
      <c r="U908" s="43">
        <v>0</v>
      </c>
      <c r="V908" s="43">
        <v>3</v>
      </c>
      <c r="W908" s="43">
        <v>0</v>
      </c>
      <c r="X908" s="43">
        <v>0</v>
      </c>
      <c r="Y908" s="43">
        <v>2</v>
      </c>
      <c r="Z908" s="43">
        <v>0</v>
      </c>
      <c r="AA908" s="43">
        <v>0</v>
      </c>
      <c r="AB908" s="43">
        <v>3</v>
      </c>
      <c r="AC908" s="43">
        <v>2</v>
      </c>
      <c r="AD908" s="43">
        <v>1</v>
      </c>
      <c r="AE908" s="43">
        <v>2</v>
      </c>
      <c r="AF908" s="43">
        <v>0</v>
      </c>
      <c r="AG908" s="43">
        <v>0</v>
      </c>
      <c r="AH908" s="43">
        <v>1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</row>
    <row r="909" spans="1:40" x14ac:dyDescent="0.2">
      <c r="A909">
        <v>898</v>
      </c>
      <c r="B909" s="97">
        <v>0.62291666666666701</v>
      </c>
      <c r="C909">
        <f t="shared" ref="C909:C972" ca="1" si="42">INDIRECT("occ_sim_data!C"&amp;(ROUNDDOWN((A909-1)/10,0)+11))</f>
        <v>1</v>
      </c>
      <c r="D909">
        <f t="shared" ref="D909:D972" si="43">E909+F909</f>
        <v>2162</v>
      </c>
      <c r="E909">
        <f>IF(appliances!$D$46="YES",light_sim_data!B909,0)</f>
        <v>0</v>
      </c>
      <c r="F909">
        <f t="shared" ref="F909:F972" si="44">SUM(H909:AN909)</f>
        <v>2162</v>
      </c>
      <c r="H909" s="43">
        <v>0</v>
      </c>
      <c r="I909" s="43">
        <v>0</v>
      </c>
      <c r="J909" s="43">
        <v>0</v>
      </c>
      <c r="K909" s="43">
        <v>0</v>
      </c>
      <c r="L909" s="43">
        <v>0</v>
      </c>
      <c r="M909" s="43">
        <v>2</v>
      </c>
      <c r="N909" s="43">
        <v>2</v>
      </c>
      <c r="O909" s="43">
        <v>1</v>
      </c>
      <c r="P909" s="43">
        <v>9</v>
      </c>
      <c r="Q909" s="43">
        <v>0</v>
      </c>
      <c r="R909" s="43">
        <v>2134</v>
      </c>
      <c r="S909" s="43">
        <v>0</v>
      </c>
      <c r="T909" s="43">
        <v>0</v>
      </c>
      <c r="U909" s="43">
        <v>0</v>
      </c>
      <c r="V909" s="43">
        <v>3</v>
      </c>
      <c r="W909" s="43">
        <v>0</v>
      </c>
      <c r="X909" s="43">
        <v>0</v>
      </c>
      <c r="Y909" s="43">
        <v>2</v>
      </c>
      <c r="Z909" s="43">
        <v>0</v>
      </c>
      <c r="AA909" s="43">
        <v>0</v>
      </c>
      <c r="AB909" s="43">
        <v>3</v>
      </c>
      <c r="AC909" s="43">
        <v>2</v>
      </c>
      <c r="AD909" s="43">
        <v>1</v>
      </c>
      <c r="AE909" s="43">
        <v>2</v>
      </c>
      <c r="AF909" s="43">
        <v>0</v>
      </c>
      <c r="AG909" s="43">
        <v>0</v>
      </c>
      <c r="AH909" s="43">
        <v>1</v>
      </c>
      <c r="AI909" s="43">
        <v>0</v>
      </c>
      <c r="AJ909" s="43">
        <v>0</v>
      </c>
      <c r="AK909" s="43">
        <v>0</v>
      </c>
      <c r="AL909" s="43">
        <v>0</v>
      </c>
      <c r="AM909" s="43">
        <v>0</v>
      </c>
      <c r="AN909" s="43">
        <v>0</v>
      </c>
    </row>
    <row r="910" spans="1:40" x14ac:dyDescent="0.2">
      <c r="A910">
        <v>899</v>
      </c>
      <c r="B910" s="97">
        <v>0.62361111111111101</v>
      </c>
      <c r="C910">
        <f t="shared" ca="1" si="42"/>
        <v>1</v>
      </c>
      <c r="D910">
        <f t="shared" si="43"/>
        <v>2162</v>
      </c>
      <c r="E910">
        <f>IF(appliances!$D$46="YES",light_sim_data!B910,0)</f>
        <v>0</v>
      </c>
      <c r="F910">
        <f t="shared" si="44"/>
        <v>2162</v>
      </c>
      <c r="H910" s="43">
        <v>0</v>
      </c>
      <c r="I910" s="43">
        <v>0</v>
      </c>
      <c r="J910" s="43">
        <v>0</v>
      </c>
      <c r="K910" s="43">
        <v>0</v>
      </c>
      <c r="L910" s="43">
        <v>0</v>
      </c>
      <c r="M910" s="43">
        <v>2</v>
      </c>
      <c r="N910" s="43">
        <v>2</v>
      </c>
      <c r="O910" s="43">
        <v>1</v>
      </c>
      <c r="P910" s="43">
        <v>9</v>
      </c>
      <c r="Q910" s="43">
        <v>0</v>
      </c>
      <c r="R910" s="43">
        <v>2134</v>
      </c>
      <c r="S910" s="43">
        <v>0</v>
      </c>
      <c r="T910" s="43">
        <v>0</v>
      </c>
      <c r="U910" s="43">
        <v>0</v>
      </c>
      <c r="V910" s="43">
        <v>3</v>
      </c>
      <c r="W910" s="43">
        <v>0</v>
      </c>
      <c r="X910" s="43">
        <v>0</v>
      </c>
      <c r="Y910" s="43">
        <v>2</v>
      </c>
      <c r="Z910" s="43">
        <v>0</v>
      </c>
      <c r="AA910" s="43">
        <v>0</v>
      </c>
      <c r="AB910" s="43">
        <v>3</v>
      </c>
      <c r="AC910" s="43">
        <v>2</v>
      </c>
      <c r="AD910" s="43">
        <v>1</v>
      </c>
      <c r="AE910" s="43">
        <v>2</v>
      </c>
      <c r="AF910" s="43">
        <v>0</v>
      </c>
      <c r="AG910" s="43">
        <v>0</v>
      </c>
      <c r="AH910" s="43">
        <v>1</v>
      </c>
      <c r="AI910" s="43">
        <v>0</v>
      </c>
      <c r="AJ910" s="43">
        <v>0</v>
      </c>
      <c r="AK910" s="43">
        <v>0</v>
      </c>
      <c r="AL910" s="43">
        <v>0</v>
      </c>
      <c r="AM910" s="43">
        <v>0</v>
      </c>
      <c r="AN910" s="43">
        <v>0</v>
      </c>
    </row>
    <row r="911" spans="1:40" x14ac:dyDescent="0.2">
      <c r="A911">
        <v>900</v>
      </c>
      <c r="B911" s="97">
        <v>0.624305555555556</v>
      </c>
      <c r="C911">
        <f t="shared" ca="1" si="42"/>
        <v>1</v>
      </c>
      <c r="D911">
        <f t="shared" si="43"/>
        <v>28</v>
      </c>
      <c r="E911">
        <f>IF(appliances!$D$46="YES",light_sim_data!B911,0)</f>
        <v>0</v>
      </c>
      <c r="F911">
        <f t="shared" si="44"/>
        <v>28</v>
      </c>
      <c r="H911" s="43">
        <v>0</v>
      </c>
      <c r="I911" s="43">
        <v>0</v>
      </c>
      <c r="J911" s="43">
        <v>0</v>
      </c>
      <c r="K911" s="43">
        <v>0</v>
      </c>
      <c r="L911" s="43">
        <v>0</v>
      </c>
      <c r="M911" s="43">
        <v>2</v>
      </c>
      <c r="N911" s="43">
        <v>2</v>
      </c>
      <c r="O911" s="43">
        <v>1</v>
      </c>
      <c r="P911" s="43">
        <v>9</v>
      </c>
      <c r="Q911" s="43">
        <v>0</v>
      </c>
      <c r="R911" s="43">
        <v>0</v>
      </c>
      <c r="S911" s="43">
        <v>0</v>
      </c>
      <c r="T911" s="43">
        <v>0</v>
      </c>
      <c r="U911" s="43">
        <v>0</v>
      </c>
      <c r="V911" s="43">
        <v>3</v>
      </c>
      <c r="W911" s="43">
        <v>0</v>
      </c>
      <c r="X911" s="43">
        <v>0</v>
      </c>
      <c r="Y911" s="43">
        <v>2</v>
      </c>
      <c r="Z911" s="43">
        <v>0</v>
      </c>
      <c r="AA911" s="43">
        <v>0</v>
      </c>
      <c r="AB911" s="43">
        <v>3</v>
      </c>
      <c r="AC911" s="43">
        <v>2</v>
      </c>
      <c r="AD911" s="43">
        <v>1</v>
      </c>
      <c r="AE911" s="43">
        <v>2</v>
      </c>
      <c r="AF911" s="43">
        <v>0</v>
      </c>
      <c r="AG911" s="43">
        <v>0</v>
      </c>
      <c r="AH911" s="43">
        <v>1</v>
      </c>
      <c r="AI911" s="43">
        <v>0</v>
      </c>
      <c r="AJ911" s="43">
        <v>0</v>
      </c>
      <c r="AK911" s="43">
        <v>0</v>
      </c>
      <c r="AL911" s="43">
        <v>0</v>
      </c>
      <c r="AM911" s="43">
        <v>0</v>
      </c>
      <c r="AN911" s="43">
        <v>0</v>
      </c>
    </row>
    <row r="912" spans="1:40" x14ac:dyDescent="0.2">
      <c r="A912">
        <v>901</v>
      </c>
      <c r="B912" s="97">
        <v>0.625</v>
      </c>
      <c r="C912">
        <f t="shared" ca="1" si="42"/>
        <v>1</v>
      </c>
      <c r="D912">
        <f t="shared" si="43"/>
        <v>28</v>
      </c>
      <c r="E912">
        <f>IF(appliances!$D$46="YES",light_sim_data!B912,0)</f>
        <v>0</v>
      </c>
      <c r="F912">
        <f t="shared" si="44"/>
        <v>28</v>
      </c>
      <c r="H912" s="43">
        <v>0</v>
      </c>
      <c r="I912" s="43">
        <v>0</v>
      </c>
      <c r="J912" s="43">
        <v>0</v>
      </c>
      <c r="K912" s="43">
        <v>0</v>
      </c>
      <c r="L912" s="43">
        <v>0</v>
      </c>
      <c r="M912" s="43">
        <v>2</v>
      </c>
      <c r="N912" s="43">
        <v>2</v>
      </c>
      <c r="O912" s="43">
        <v>1</v>
      </c>
      <c r="P912" s="43">
        <v>9</v>
      </c>
      <c r="Q912" s="43">
        <v>0</v>
      </c>
      <c r="R912" s="43">
        <v>0</v>
      </c>
      <c r="S912" s="43">
        <v>0</v>
      </c>
      <c r="T912" s="43">
        <v>0</v>
      </c>
      <c r="U912" s="43">
        <v>0</v>
      </c>
      <c r="V912" s="43">
        <v>3</v>
      </c>
      <c r="W912" s="43">
        <v>0</v>
      </c>
      <c r="X912" s="43">
        <v>0</v>
      </c>
      <c r="Y912" s="43">
        <v>2</v>
      </c>
      <c r="Z912" s="43">
        <v>0</v>
      </c>
      <c r="AA912" s="43">
        <v>0</v>
      </c>
      <c r="AB912" s="43">
        <v>3</v>
      </c>
      <c r="AC912" s="43">
        <v>2</v>
      </c>
      <c r="AD912" s="43">
        <v>1</v>
      </c>
      <c r="AE912" s="43">
        <v>2</v>
      </c>
      <c r="AF912" s="43">
        <v>0</v>
      </c>
      <c r="AG912" s="43">
        <v>0</v>
      </c>
      <c r="AH912" s="43">
        <v>1</v>
      </c>
      <c r="AI912" s="43">
        <v>0</v>
      </c>
      <c r="AJ912" s="43">
        <v>0</v>
      </c>
      <c r="AK912" s="43">
        <v>0</v>
      </c>
      <c r="AL912" s="43">
        <v>0</v>
      </c>
      <c r="AM912" s="43">
        <v>0</v>
      </c>
      <c r="AN912" s="43">
        <v>0</v>
      </c>
    </row>
    <row r="913" spans="1:40" x14ac:dyDescent="0.2">
      <c r="A913">
        <v>902</v>
      </c>
      <c r="B913" s="97">
        <v>0.625694444444444</v>
      </c>
      <c r="C913">
        <f t="shared" ca="1" si="42"/>
        <v>1</v>
      </c>
      <c r="D913">
        <f t="shared" si="43"/>
        <v>28</v>
      </c>
      <c r="E913">
        <f>IF(appliances!$D$46="YES",light_sim_data!B913,0)</f>
        <v>0</v>
      </c>
      <c r="F913">
        <f t="shared" si="44"/>
        <v>28</v>
      </c>
      <c r="H913" s="43">
        <v>0</v>
      </c>
      <c r="I913" s="43">
        <v>0</v>
      </c>
      <c r="J913" s="43">
        <v>0</v>
      </c>
      <c r="K913" s="43">
        <v>0</v>
      </c>
      <c r="L913" s="43">
        <v>0</v>
      </c>
      <c r="M913" s="43">
        <v>2</v>
      </c>
      <c r="N913" s="43">
        <v>2</v>
      </c>
      <c r="O913" s="43">
        <v>1</v>
      </c>
      <c r="P913" s="43">
        <v>9</v>
      </c>
      <c r="Q913" s="43">
        <v>0</v>
      </c>
      <c r="R913" s="43">
        <v>0</v>
      </c>
      <c r="S913" s="43">
        <v>0</v>
      </c>
      <c r="T913" s="43">
        <v>0</v>
      </c>
      <c r="U913" s="43">
        <v>0</v>
      </c>
      <c r="V913" s="43">
        <v>3</v>
      </c>
      <c r="W913" s="43">
        <v>0</v>
      </c>
      <c r="X913" s="43">
        <v>0</v>
      </c>
      <c r="Y913" s="43">
        <v>2</v>
      </c>
      <c r="Z913" s="43">
        <v>0</v>
      </c>
      <c r="AA913" s="43">
        <v>0</v>
      </c>
      <c r="AB913" s="43">
        <v>3</v>
      </c>
      <c r="AC913" s="43">
        <v>2</v>
      </c>
      <c r="AD913" s="43">
        <v>1</v>
      </c>
      <c r="AE913" s="43">
        <v>2</v>
      </c>
      <c r="AF913" s="43">
        <v>0</v>
      </c>
      <c r="AG913" s="43">
        <v>0</v>
      </c>
      <c r="AH913" s="43">
        <v>1</v>
      </c>
      <c r="AI913" s="43">
        <v>0</v>
      </c>
      <c r="AJ913" s="43">
        <v>0</v>
      </c>
      <c r="AK913" s="43">
        <v>0</v>
      </c>
      <c r="AL913" s="43">
        <v>0</v>
      </c>
      <c r="AM913" s="43">
        <v>0</v>
      </c>
      <c r="AN913" s="43">
        <v>0</v>
      </c>
    </row>
    <row r="914" spans="1:40" x14ac:dyDescent="0.2">
      <c r="A914">
        <v>903</v>
      </c>
      <c r="B914" s="97">
        <v>0.62638888888888899</v>
      </c>
      <c r="C914">
        <f t="shared" ca="1" si="42"/>
        <v>1</v>
      </c>
      <c r="D914">
        <f t="shared" si="43"/>
        <v>28</v>
      </c>
      <c r="E914">
        <f>IF(appliances!$D$46="YES",light_sim_data!B914,0)</f>
        <v>0</v>
      </c>
      <c r="F914">
        <f t="shared" si="44"/>
        <v>28</v>
      </c>
      <c r="H914" s="43">
        <v>0</v>
      </c>
      <c r="I914" s="43">
        <v>0</v>
      </c>
      <c r="J914" s="43">
        <v>0</v>
      </c>
      <c r="K914" s="43">
        <v>0</v>
      </c>
      <c r="L914" s="43">
        <v>0</v>
      </c>
      <c r="M914" s="43">
        <v>2</v>
      </c>
      <c r="N914" s="43">
        <v>2</v>
      </c>
      <c r="O914" s="43">
        <v>1</v>
      </c>
      <c r="P914" s="43">
        <v>9</v>
      </c>
      <c r="Q914" s="43">
        <v>0</v>
      </c>
      <c r="R914" s="43">
        <v>0</v>
      </c>
      <c r="S914" s="43">
        <v>0</v>
      </c>
      <c r="T914" s="43">
        <v>0</v>
      </c>
      <c r="U914" s="43">
        <v>0</v>
      </c>
      <c r="V914" s="43">
        <v>3</v>
      </c>
      <c r="W914" s="43">
        <v>0</v>
      </c>
      <c r="X914" s="43">
        <v>0</v>
      </c>
      <c r="Y914" s="43">
        <v>2</v>
      </c>
      <c r="Z914" s="43">
        <v>0</v>
      </c>
      <c r="AA914" s="43">
        <v>0</v>
      </c>
      <c r="AB914" s="43">
        <v>3</v>
      </c>
      <c r="AC914" s="43">
        <v>2</v>
      </c>
      <c r="AD914" s="43">
        <v>1</v>
      </c>
      <c r="AE914" s="43">
        <v>2</v>
      </c>
      <c r="AF914" s="43">
        <v>0</v>
      </c>
      <c r="AG914" s="43">
        <v>0</v>
      </c>
      <c r="AH914" s="43">
        <v>1</v>
      </c>
      <c r="AI914" s="43">
        <v>0</v>
      </c>
      <c r="AJ914" s="43">
        <v>0</v>
      </c>
      <c r="AK914" s="43">
        <v>0</v>
      </c>
      <c r="AL914" s="43">
        <v>0</v>
      </c>
      <c r="AM914" s="43">
        <v>0</v>
      </c>
      <c r="AN914" s="43">
        <v>0</v>
      </c>
    </row>
    <row r="915" spans="1:40" x14ac:dyDescent="0.2">
      <c r="A915">
        <v>904</v>
      </c>
      <c r="B915" s="97">
        <v>0.62708333333333299</v>
      </c>
      <c r="C915">
        <f t="shared" ca="1" si="42"/>
        <v>1</v>
      </c>
      <c r="D915">
        <f t="shared" si="43"/>
        <v>28</v>
      </c>
      <c r="E915">
        <f>IF(appliances!$D$46="YES",light_sim_data!B915,0)</f>
        <v>0</v>
      </c>
      <c r="F915">
        <f t="shared" si="44"/>
        <v>28</v>
      </c>
      <c r="H915" s="43">
        <v>0</v>
      </c>
      <c r="I915" s="43">
        <v>0</v>
      </c>
      <c r="J915" s="43">
        <v>0</v>
      </c>
      <c r="K915" s="43">
        <v>0</v>
      </c>
      <c r="L915" s="43">
        <v>0</v>
      </c>
      <c r="M915" s="43">
        <v>2</v>
      </c>
      <c r="N915" s="43">
        <v>2</v>
      </c>
      <c r="O915" s="43">
        <v>1</v>
      </c>
      <c r="P915" s="43">
        <v>9</v>
      </c>
      <c r="Q915" s="43">
        <v>0</v>
      </c>
      <c r="R915" s="43">
        <v>0</v>
      </c>
      <c r="S915" s="43">
        <v>0</v>
      </c>
      <c r="T915" s="43">
        <v>0</v>
      </c>
      <c r="U915" s="43">
        <v>0</v>
      </c>
      <c r="V915" s="43">
        <v>3</v>
      </c>
      <c r="W915" s="43">
        <v>0</v>
      </c>
      <c r="X915" s="43">
        <v>0</v>
      </c>
      <c r="Y915" s="43">
        <v>2</v>
      </c>
      <c r="Z915" s="43">
        <v>0</v>
      </c>
      <c r="AA915" s="43">
        <v>0</v>
      </c>
      <c r="AB915" s="43">
        <v>3</v>
      </c>
      <c r="AC915" s="43">
        <v>2</v>
      </c>
      <c r="AD915" s="43">
        <v>1</v>
      </c>
      <c r="AE915" s="43">
        <v>2</v>
      </c>
      <c r="AF915" s="43">
        <v>0</v>
      </c>
      <c r="AG915" s="43">
        <v>0</v>
      </c>
      <c r="AH915" s="43">
        <v>1</v>
      </c>
      <c r="AI915" s="43">
        <v>0</v>
      </c>
      <c r="AJ915" s="43">
        <v>0</v>
      </c>
      <c r="AK915" s="43">
        <v>0</v>
      </c>
      <c r="AL915" s="43">
        <v>0</v>
      </c>
      <c r="AM915" s="43">
        <v>0</v>
      </c>
      <c r="AN915" s="43">
        <v>0</v>
      </c>
    </row>
    <row r="916" spans="1:40" x14ac:dyDescent="0.2">
      <c r="A916">
        <v>905</v>
      </c>
      <c r="B916" s="97">
        <v>0.62777777777777799</v>
      </c>
      <c r="C916">
        <f t="shared" ca="1" si="42"/>
        <v>1</v>
      </c>
      <c r="D916">
        <f t="shared" si="43"/>
        <v>28</v>
      </c>
      <c r="E916">
        <f>IF(appliances!$D$46="YES",light_sim_data!B916,0)</f>
        <v>0</v>
      </c>
      <c r="F916">
        <f t="shared" si="44"/>
        <v>28</v>
      </c>
      <c r="H916" s="43">
        <v>0</v>
      </c>
      <c r="I916" s="43">
        <v>0</v>
      </c>
      <c r="J916" s="43">
        <v>0</v>
      </c>
      <c r="K916" s="43">
        <v>0</v>
      </c>
      <c r="L916" s="43">
        <v>0</v>
      </c>
      <c r="M916" s="43">
        <v>2</v>
      </c>
      <c r="N916" s="43">
        <v>2</v>
      </c>
      <c r="O916" s="43">
        <v>1</v>
      </c>
      <c r="P916" s="43">
        <v>9</v>
      </c>
      <c r="Q916" s="43">
        <v>0</v>
      </c>
      <c r="R916" s="43">
        <v>0</v>
      </c>
      <c r="S916" s="43">
        <v>0</v>
      </c>
      <c r="T916" s="43">
        <v>0</v>
      </c>
      <c r="U916" s="43">
        <v>0</v>
      </c>
      <c r="V916" s="43">
        <v>3</v>
      </c>
      <c r="W916" s="43">
        <v>0</v>
      </c>
      <c r="X916" s="43">
        <v>0</v>
      </c>
      <c r="Y916" s="43">
        <v>2</v>
      </c>
      <c r="Z916" s="43">
        <v>0</v>
      </c>
      <c r="AA916" s="43">
        <v>0</v>
      </c>
      <c r="AB916" s="43">
        <v>3</v>
      </c>
      <c r="AC916" s="43">
        <v>2</v>
      </c>
      <c r="AD916" s="43">
        <v>1</v>
      </c>
      <c r="AE916" s="43">
        <v>2</v>
      </c>
      <c r="AF916" s="43">
        <v>0</v>
      </c>
      <c r="AG916" s="43">
        <v>0</v>
      </c>
      <c r="AH916" s="43">
        <v>1</v>
      </c>
      <c r="AI916" s="43">
        <v>0</v>
      </c>
      <c r="AJ916" s="43">
        <v>0</v>
      </c>
      <c r="AK916" s="43">
        <v>0</v>
      </c>
      <c r="AL916" s="43">
        <v>0</v>
      </c>
      <c r="AM916" s="43">
        <v>0</v>
      </c>
      <c r="AN916" s="43">
        <v>0</v>
      </c>
    </row>
    <row r="917" spans="1:40" x14ac:dyDescent="0.2">
      <c r="A917">
        <v>906</v>
      </c>
      <c r="B917" s="97">
        <v>0.62847222222222199</v>
      </c>
      <c r="C917">
        <f t="shared" ca="1" si="42"/>
        <v>1</v>
      </c>
      <c r="D917">
        <f t="shared" si="43"/>
        <v>28</v>
      </c>
      <c r="E917">
        <f>IF(appliances!$D$46="YES",light_sim_data!B917,0)</f>
        <v>0</v>
      </c>
      <c r="F917">
        <f t="shared" si="44"/>
        <v>28</v>
      </c>
      <c r="H917" s="43">
        <v>0</v>
      </c>
      <c r="I917" s="43">
        <v>0</v>
      </c>
      <c r="J917" s="43">
        <v>0</v>
      </c>
      <c r="K917" s="43">
        <v>0</v>
      </c>
      <c r="L917" s="43">
        <v>0</v>
      </c>
      <c r="M917" s="43">
        <v>2</v>
      </c>
      <c r="N917" s="43">
        <v>2</v>
      </c>
      <c r="O917" s="43">
        <v>1</v>
      </c>
      <c r="P917" s="43">
        <v>9</v>
      </c>
      <c r="Q917" s="43">
        <v>0</v>
      </c>
      <c r="R917" s="43">
        <v>0</v>
      </c>
      <c r="S917" s="43">
        <v>0</v>
      </c>
      <c r="T917" s="43">
        <v>0</v>
      </c>
      <c r="U917" s="43">
        <v>0</v>
      </c>
      <c r="V917" s="43">
        <v>3</v>
      </c>
      <c r="W917" s="43">
        <v>0</v>
      </c>
      <c r="X917" s="43">
        <v>0</v>
      </c>
      <c r="Y917" s="43">
        <v>2</v>
      </c>
      <c r="Z917" s="43">
        <v>0</v>
      </c>
      <c r="AA917" s="43">
        <v>0</v>
      </c>
      <c r="AB917" s="43">
        <v>3</v>
      </c>
      <c r="AC917" s="43">
        <v>2</v>
      </c>
      <c r="AD917" s="43">
        <v>1</v>
      </c>
      <c r="AE917" s="43">
        <v>2</v>
      </c>
      <c r="AF917" s="43">
        <v>0</v>
      </c>
      <c r="AG917" s="43">
        <v>0</v>
      </c>
      <c r="AH917" s="43">
        <v>1</v>
      </c>
      <c r="AI917" s="43">
        <v>0</v>
      </c>
      <c r="AJ917" s="43">
        <v>0</v>
      </c>
      <c r="AK917" s="43">
        <v>0</v>
      </c>
      <c r="AL917" s="43">
        <v>0</v>
      </c>
      <c r="AM917" s="43">
        <v>0</v>
      </c>
      <c r="AN917" s="43">
        <v>0</v>
      </c>
    </row>
    <row r="918" spans="1:40" x14ac:dyDescent="0.2">
      <c r="A918">
        <v>907</v>
      </c>
      <c r="B918" s="97">
        <v>0.62916666666666698</v>
      </c>
      <c r="C918">
        <f t="shared" ca="1" si="42"/>
        <v>1</v>
      </c>
      <c r="D918">
        <f t="shared" si="43"/>
        <v>28</v>
      </c>
      <c r="E918">
        <f>IF(appliances!$D$46="YES",light_sim_data!B918,0)</f>
        <v>0</v>
      </c>
      <c r="F918">
        <f t="shared" si="44"/>
        <v>28</v>
      </c>
      <c r="H918" s="43">
        <v>0</v>
      </c>
      <c r="I918" s="43">
        <v>0</v>
      </c>
      <c r="J918" s="43">
        <v>0</v>
      </c>
      <c r="K918" s="43">
        <v>0</v>
      </c>
      <c r="L918" s="43">
        <v>0</v>
      </c>
      <c r="M918" s="43">
        <v>2</v>
      </c>
      <c r="N918" s="43">
        <v>2</v>
      </c>
      <c r="O918" s="43">
        <v>1</v>
      </c>
      <c r="P918" s="43">
        <v>9</v>
      </c>
      <c r="Q918" s="43">
        <v>0</v>
      </c>
      <c r="R918" s="43">
        <v>0</v>
      </c>
      <c r="S918" s="43">
        <v>0</v>
      </c>
      <c r="T918" s="43">
        <v>0</v>
      </c>
      <c r="U918" s="43">
        <v>0</v>
      </c>
      <c r="V918" s="43">
        <v>3</v>
      </c>
      <c r="W918" s="43">
        <v>0</v>
      </c>
      <c r="X918" s="43">
        <v>0</v>
      </c>
      <c r="Y918" s="43">
        <v>2</v>
      </c>
      <c r="Z918" s="43">
        <v>0</v>
      </c>
      <c r="AA918" s="43">
        <v>0</v>
      </c>
      <c r="AB918" s="43">
        <v>3</v>
      </c>
      <c r="AC918" s="43">
        <v>2</v>
      </c>
      <c r="AD918" s="43">
        <v>1</v>
      </c>
      <c r="AE918" s="43">
        <v>2</v>
      </c>
      <c r="AF918" s="43">
        <v>0</v>
      </c>
      <c r="AG918" s="43">
        <v>0</v>
      </c>
      <c r="AH918" s="43">
        <v>1</v>
      </c>
      <c r="AI918" s="43">
        <v>0</v>
      </c>
      <c r="AJ918" s="43">
        <v>0</v>
      </c>
      <c r="AK918" s="43">
        <v>0</v>
      </c>
      <c r="AL918" s="43">
        <v>0</v>
      </c>
      <c r="AM918" s="43">
        <v>0</v>
      </c>
      <c r="AN918" s="43">
        <v>0</v>
      </c>
    </row>
    <row r="919" spans="1:40" x14ac:dyDescent="0.2">
      <c r="A919">
        <v>908</v>
      </c>
      <c r="B919" s="97">
        <v>0.62986111111111098</v>
      </c>
      <c r="C919">
        <f t="shared" ca="1" si="42"/>
        <v>1</v>
      </c>
      <c r="D919">
        <f t="shared" si="43"/>
        <v>187</v>
      </c>
      <c r="E919">
        <f>IF(appliances!$D$46="YES",light_sim_data!B919,0)</f>
        <v>0</v>
      </c>
      <c r="F919">
        <f t="shared" si="44"/>
        <v>187</v>
      </c>
      <c r="H919" s="43">
        <v>159</v>
      </c>
      <c r="I919" s="43">
        <v>0</v>
      </c>
      <c r="J919" s="43">
        <v>0</v>
      </c>
      <c r="K919" s="43">
        <v>0</v>
      </c>
      <c r="L919" s="43">
        <v>0</v>
      </c>
      <c r="M919" s="43">
        <v>2</v>
      </c>
      <c r="N919" s="43">
        <v>2</v>
      </c>
      <c r="O919" s="43">
        <v>1</v>
      </c>
      <c r="P919" s="43">
        <v>9</v>
      </c>
      <c r="Q919" s="43">
        <v>0</v>
      </c>
      <c r="R919" s="43">
        <v>0</v>
      </c>
      <c r="S919" s="43">
        <v>0</v>
      </c>
      <c r="T919" s="43">
        <v>0</v>
      </c>
      <c r="U919" s="43">
        <v>0</v>
      </c>
      <c r="V919" s="43">
        <v>3</v>
      </c>
      <c r="W919" s="43">
        <v>0</v>
      </c>
      <c r="X919" s="43">
        <v>0</v>
      </c>
      <c r="Y919" s="43">
        <v>2</v>
      </c>
      <c r="Z919" s="43">
        <v>0</v>
      </c>
      <c r="AA919" s="43">
        <v>0</v>
      </c>
      <c r="AB919" s="43">
        <v>3</v>
      </c>
      <c r="AC919" s="43">
        <v>2</v>
      </c>
      <c r="AD919" s="43">
        <v>1</v>
      </c>
      <c r="AE919" s="43">
        <v>2</v>
      </c>
      <c r="AF919" s="43">
        <v>0</v>
      </c>
      <c r="AG919" s="43">
        <v>0</v>
      </c>
      <c r="AH919" s="43">
        <v>1</v>
      </c>
      <c r="AI919" s="43">
        <v>0</v>
      </c>
      <c r="AJ919" s="43">
        <v>0</v>
      </c>
      <c r="AK919" s="43">
        <v>0</v>
      </c>
      <c r="AL919" s="43">
        <v>0</v>
      </c>
      <c r="AM919" s="43">
        <v>0</v>
      </c>
      <c r="AN919" s="43">
        <v>0</v>
      </c>
    </row>
    <row r="920" spans="1:40" x14ac:dyDescent="0.2">
      <c r="A920">
        <v>909</v>
      </c>
      <c r="B920" s="97">
        <v>0.63055555555555598</v>
      </c>
      <c r="C920">
        <f t="shared" ca="1" si="42"/>
        <v>1</v>
      </c>
      <c r="D920">
        <f t="shared" si="43"/>
        <v>187</v>
      </c>
      <c r="E920">
        <f>IF(appliances!$D$46="YES",light_sim_data!B920,0)</f>
        <v>0</v>
      </c>
      <c r="F920">
        <f t="shared" si="44"/>
        <v>187</v>
      </c>
      <c r="H920" s="43">
        <v>159</v>
      </c>
      <c r="I920" s="43">
        <v>0</v>
      </c>
      <c r="J920" s="43">
        <v>0</v>
      </c>
      <c r="K920" s="43">
        <v>0</v>
      </c>
      <c r="L920" s="43">
        <v>0</v>
      </c>
      <c r="M920" s="43">
        <v>2</v>
      </c>
      <c r="N920" s="43">
        <v>2</v>
      </c>
      <c r="O920" s="43">
        <v>1</v>
      </c>
      <c r="P920" s="43">
        <v>9</v>
      </c>
      <c r="Q920" s="43">
        <v>0</v>
      </c>
      <c r="R920" s="43">
        <v>0</v>
      </c>
      <c r="S920" s="43">
        <v>0</v>
      </c>
      <c r="T920" s="43">
        <v>0</v>
      </c>
      <c r="U920" s="43">
        <v>0</v>
      </c>
      <c r="V920" s="43">
        <v>3</v>
      </c>
      <c r="W920" s="43">
        <v>0</v>
      </c>
      <c r="X920" s="43">
        <v>0</v>
      </c>
      <c r="Y920" s="43">
        <v>2</v>
      </c>
      <c r="Z920" s="43">
        <v>0</v>
      </c>
      <c r="AA920" s="43">
        <v>0</v>
      </c>
      <c r="AB920" s="43">
        <v>3</v>
      </c>
      <c r="AC920" s="43">
        <v>2</v>
      </c>
      <c r="AD920" s="43">
        <v>1</v>
      </c>
      <c r="AE920" s="43">
        <v>2</v>
      </c>
      <c r="AF920" s="43">
        <v>0</v>
      </c>
      <c r="AG920" s="43">
        <v>0</v>
      </c>
      <c r="AH920" s="43">
        <v>1</v>
      </c>
      <c r="AI920" s="43">
        <v>0</v>
      </c>
      <c r="AJ920" s="43">
        <v>0</v>
      </c>
      <c r="AK920" s="43">
        <v>0</v>
      </c>
      <c r="AL920" s="43">
        <v>0</v>
      </c>
      <c r="AM920" s="43">
        <v>0</v>
      </c>
      <c r="AN920" s="43">
        <v>0</v>
      </c>
    </row>
    <row r="921" spans="1:40" x14ac:dyDescent="0.2">
      <c r="A921">
        <v>910</v>
      </c>
      <c r="B921" s="97">
        <v>0.63124999999999998</v>
      </c>
      <c r="C921">
        <f t="shared" ca="1" si="42"/>
        <v>1</v>
      </c>
      <c r="D921">
        <f t="shared" si="43"/>
        <v>187</v>
      </c>
      <c r="E921">
        <f>IF(appliances!$D$46="YES",light_sim_data!B921,0)</f>
        <v>0</v>
      </c>
      <c r="F921">
        <f t="shared" si="44"/>
        <v>187</v>
      </c>
      <c r="H921" s="43">
        <v>159</v>
      </c>
      <c r="I921" s="43">
        <v>0</v>
      </c>
      <c r="J921" s="43">
        <v>0</v>
      </c>
      <c r="K921" s="43">
        <v>0</v>
      </c>
      <c r="L921" s="43">
        <v>0</v>
      </c>
      <c r="M921" s="43">
        <v>2</v>
      </c>
      <c r="N921" s="43">
        <v>2</v>
      </c>
      <c r="O921" s="43">
        <v>1</v>
      </c>
      <c r="P921" s="43">
        <v>9</v>
      </c>
      <c r="Q921" s="43">
        <v>0</v>
      </c>
      <c r="R921" s="43">
        <v>0</v>
      </c>
      <c r="S921" s="43">
        <v>0</v>
      </c>
      <c r="T921" s="43">
        <v>0</v>
      </c>
      <c r="U921" s="43">
        <v>0</v>
      </c>
      <c r="V921" s="43">
        <v>3</v>
      </c>
      <c r="W921" s="43">
        <v>0</v>
      </c>
      <c r="X921" s="43">
        <v>0</v>
      </c>
      <c r="Y921" s="43">
        <v>2</v>
      </c>
      <c r="Z921" s="43">
        <v>0</v>
      </c>
      <c r="AA921" s="43">
        <v>0</v>
      </c>
      <c r="AB921" s="43">
        <v>3</v>
      </c>
      <c r="AC921" s="43">
        <v>2</v>
      </c>
      <c r="AD921" s="43">
        <v>1</v>
      </c>
      <c r="AE921" s="43">
        <v>2</v>
      </c>
      <c r="AF921" s="43">
        <v>0</v>
      </c>
      <c r="AG921" s="43">
        <v>0</v>
      </c>
      <c r="AH921" s="43">
        <v>1</v>
      </c>
      <c r="AI921" s="43">
        <v>0</v>
      </c>
      <c r="AJ921" s="43">
        <v>0</v>
      </c>
      <c r="AK921" s="43">
        <v>0</v>
      </c>
      <c r="AL921" s="43">
        <v>0</v>
      </c>
      <c r="AM921" s="43">
        <v>0</v>
      </c>
      <c r="AN921" s="43">
        <v>0</v>
      </c>
    </row>
    <row r="922" spans="1:40" x14ac:dyDescent="0.2">
      <c r="A922">
        <v>911</v>
      </c>
      <c r="B922" s="97">
        <v>0.63194444444444398</v>
      </c>
      <c r="C922">
        <f t="shared" ca="1" si="42"/>
        <v>1</v>
      </c>
      <c r="D922">
        <f t="shared" si="43"/>
        <v>187</v>
      </c>
      <c r="E922">
        <f>IF(appliances!$D$46="YES",light_sim_data!B922,0)</f>
        <v>0</v>
      </c>
      <c r="F922">
        <f t="shared" si="44"/>
        <v>187</v>
      </c>
      <c r="H922" s="43">
        <v>159</v>
      </c>
      <c r="I922" s="43">
        <v>0</v>
      </c>
      <c r="J922" s="43">
        <v>0</v>
      </c>
      <c r="K922" s="43">
        <v>0</v>
      </c>
      <c r="L922" s="43">
        <v>0</v>
      </c>
      <c r="M922" s="43">
        <v>2</v>
      </c>
      <c r="N922" s="43">
        <v>2</v>
      </c>
      <c r="O922" s="43">
        <v>1</v>
      </c>
      <c r="P922" s="43">
        <v>9</v>
      </c>
      <c r="Q922" s="43">
        <v>0</v>
      </c>
      <c r="R922" s="43">
        <v>0</v>
      </c>
      <c r="S922" s="43">
        <v>0</v>
      </c>
      <c r="T922" s="43">
        <v>0</v>
      </c>
      <c r="U922" s="43">
        <v>0</v>
      </c>
      <c r="V922" s="43">
        <v>3</v>
      </c>
      <c r="W922" s="43">
        <v>0</v>
      </c>
      <c r="X922" s="43">
        <v>0</v>
      </c>
      <c r="Y922" s="43">
        <v>2</v>
      </c>
      <c r="Z922" s="43">
        <v>0</v>
      </c>
      <c r="AA922" s="43">
        <v>0</v>
      </c>
      <c r="AB922" s="43">
        <v>3</v>
      </c>
      <c r="AC922" s="43">
        <v>2</v>
      </c>
      <c r="AD922" s="43">
        <v>1</v>
      </c>
      <c r="AE922" s="43">
        <v>2</v>
      </c>
      <c r="AF922" s="43">
        <v>0</v>
      </c>
      <c r="AG922" s="43">
        <v>0</v>
      </c>
      <c r="AH922" s="43">
        <v>1</v>
      </c>
      <c r="AI922" s="43">
        <v>0</v>
      </c>
      <c r="AJ922" s="43">
        <v>0</v>
      </c>
      <c r="AK922" s="43">
        <v>0</v>
      </c>
      <c r="AL922" s="43">
        <v>0</v>
      </c>
      <c r="AM922" s="43">
        <v>0</v>
      </c>
      <c r="AN922" s="43">
        <v>0</v>
      </c>
    </row>
    <row r="923" spans="1:40" x14ac:dyDescent="0.2">
      <c r="A923">
        <v>912</v>
      </c>
      <c r="B923" s="97">
        <v>0.63263888888888897</v>
      </c>
      <c r="C923">
        <f t="shared" ca="1" si="42"/>
        <v>1</v>
      </c>
      <c r="D923">
        <f t="shared" si="43"/>
        <v>187</v>
      </c>
      <c r="E923">
        <f>IF(appliances!$D$46="YES",light_sim_data!B923,0)</f>
        <v>0</v>
      </c>
      <c r="F923">
        <f t="shared" si="44"/>
        <v>187</v>
      </c>
      <c r="H923" s="43">
        <v>159</v>
      </c>
      <c r="I923" s="43">
        <v>0</v>
      </c>
      <c r="J923" s="43">
        <v>0</v>
      </c>
      <c r="K923" s="43">
        <v>0</v>
      </c>
      <c r="L923" s="43">
        <v>0</v>
      </c>
      <c r="M923" s="43">
        <v>2</v>
      </c>
      <c r="N923" s="43">
        <v>2</v>
      </c>
      <c r="O923" s="43">
        <v>1</v>
      </c>
      <c r="P923" s="43">
        <v>9</v>
      </c>
      <c r="Q923" s="43">
        <v>0</v>
      </c>
      <c r="R923" s="43">
        <v>0</v>
      </c>
      <c r="S923" s="43">
        <v>0</v>
      </c>
      <c r="T923" s="43">
        <v>0</v>
      </c>
      <c r="U923" s="43">
        <v>0</v>
      </c>
      <c r="V923" s="43">
        <v>3</v>
      </c>
      <c r="W923" s="43">
        <v>0</v>
      </c>
      <c r="X923" s="43">
        <v>0</v>
      </c>
      <c r="Y923" s="43">
        <v>2</v>
      </c>
      <c r="Z923" s="43">
        <v>0</v>
      </c>
      <c r="AA923" s="43">
        <v>0</v>
      </c>
      <c r="AB923" s="43">
        <v>3</v>
      </c>
      <c r="AC923" s="43">
        <v>2</v>
      </c>
      <c r="AD923" s="43">
        <v>1</v>
      </c>
      <c r="AE923" s="43">
        <v>2</v>
      </c>
      <c r="AF923" s="43">
        <v>0</v>
      </c>
      <c r="AG923" s="43">
        <v>0</v>
      </c>
      <c r="AH923" s="43">
        <v>1</v>
      </c>
      <c r="AI923" s="43">
        <v>0</v>
      </c>
      <c r="AJ923" s="43">
        <v>0</v>
      </c>
      <c r="AK923" s="43">
        <v>0</v>
      </c>
      <c r="AL923" s="43">
        <v>0</v>
      </c>
      <c r="AM923" s="43">
        <v>0</v>
      </c>
      <c r="AN923" s="43">
        <v>0</v>
      </c>
    </row>
    <row r="924" spans="1:40" x14ac:dyDescent="0.2">
      <c r="A924">
        <v>913</v>
      </c>
      <c r="B924" s="97">
        <v>0.63333333333333297</v>
      </c>
      <c r="C924">
        <f t="shared" ca="1" si="42"/>
        <v>1</v>
      </c>
      <c r="D924">
        <f t="shared" si="43"/>
        <v>187</v>
      </c>
      <c r="E924">
        <f>IF(appliances!$D$46="YES",light_sim_data!B924,0)</f>
        <v>0</v>
      </c>
      <c r="F924">
        <f t="shared" si="44"/>
        <v>187</v>
      </c>
      <c r="H924" s="43">
        <v>159</v>
      </c>
      <c r="I924" s="43">
        <v>0</v>
      </c>
      <c r="J924" s="43">
        <v>0</v>
      </c>
      <c r="K924" s="43">
        <v>0</v>
      </c>
      <c r="L924" s="43">
        <v>0</v>
      </c>
      <c r="M924" s="43">
        <v>2</v>
      </c>
      <c r="N924" s="43">
        <v>2</v>
      </c>
      <c r="O924" s="43">
        <v>1</v>
      </c>
      <c r="P924" s="43">
        <v>9</v>
      </c>
      <c r="Q924" s="43">
        <v>0</v>
      </c>
      <c r="R924" s="43">
        <v>0</v>
      </c>
      <c r="S924" s="43">
        <v>0</v>
      </c>
      <c r="T924" s="43">
        <v>0</v>
      </c>
      <c r="U924" s="43">
        <v>0</v>
      </c>
      <c r="V924" s="43">
        <v>3</v>
      </c>
      <c r="W924" s="43">
        <v>0</v>
      </c>
      <c r="X924" s="43">
        <v>0</v>
      </c>
      <c r="Y924" s="43">
        <v>2</v>
      </c>
      <c r="Z924" s="43">
        <v>0</v>
      </c>
      <c r="AA924" s="43">
        <v>0</v>
      </c>
      <c r="AB924" s="43">
        <v>3</v>
      </c>
      <c r="AC924" s="43">
        <v>2</v>
      </c>
      <c r="AD924" s="43">
        <v>1</v>
      </c>
      <c r="AE924" s="43">
        <v>2</v>
      </c>
      <c r="AF924" s="43">
        <v>0</v>
      </c>
      <c r="AG924" s="43">
        <v>0</v>
      </c>
      <c r="AH924" s="43">
        <v>1</v>
      </c>
      <c r="AI924" s="43">
        <v>0</v>
      </c>
      <c r="AJ924" s="43">
        <v>0</v>
      </c>
      <c r="AK924" s="43">
        <v>0</v>
      </c>
      <c r="AL924" s="43">
        <v>0</v>
      </c>
      <c r="AM924" s="43">
        <v>0</v>
      </c>
      <c r="AN924" s="43">
        <v>0</v>
      </c>
    </row>
    <row r="925" spans="1:40" x14ac:dyDescent="0.2">
      <c r="A925">
        <v>914</v>
      </c>
      <c r="B925" s="97">
        <v>0.63402777777777797</v>
      </c>
      <c r="C925">
        <f t="shared" ca="1" si="42"/>
        <v>1</v>
      </c>
      <c r="D925">
        <f t="shared" si="43"/>
        <v>187</v>
      </c>
      <c r="E925">
        <f>IF(appliances!$D$46="YES",light_sim_data!B925,0)</f>
        <v>0</v>
      </c>
      <c r="F925">
        <f t="shared" si="44"/>
        <v>187</v>
      </c>
      <c r="H925" s="43">
        <v>159</v>
      </c>
      <c r="I925" s="43">
        <v>0</v>
      </c>
      <c r="J925" s="43">
        <v>0</v>
      </c>
      <c r="K925" s="43">
        <v>0</v>
      </c>
      <c r="L925" s="43">
        <v>0</v>
      </c>
      <c r="M925" s="43">
        <v>2</v>
      </c>
      <c r="N925" s="43">
        <v>2</v>
      </c>
      <c r="O925" s="43">
        <v>1</v>
      </c>
      <c r="P925" s="43">
        <v>9</v>
      </c>
      <c r="Q925" s="43">
        <v>0</v>
      </c>
      <c r="R925" s="43">
        <v>0</v>
      </c>
      <c r="S925" s="43">
        <v>0</v>
      </c>
      <c r="T925" s="43">
        <v>0</v>
      </c>
      <c r="U925" s="43">
        <v>0</v>
      </c>
      <c r="V925" s="43">
        <v>3</v>
      </c>
      <c r="W925" s="43">
        <v>0</v>
      </c>
      <c r="X925" s="43">
        <v>0</v>
      </c>
      <c r="Y925" s="43">
        <v>2</v>
      </c>
      <c r="Z925" s="43">
        <v>0</v>
      </c>
      <c r="AA925" s="43">
        <v>0</v>
      </c>
      <c r="AB925" s="43">
        <v>3</v>
      </c>
      <c r="AC925" s="43">
        <v>2</v>
      </c>
      <c r="AD925" s="43">
        <v>1</v>
      </c>
      <c r="AE925" s="43">
        <v>2</v>
      </c>
      <c r="AF925" s="43">
        <v>0</v>
      </c>
      <c r="AG925" s="43">
        <v>0</v>
      </c>
      <c r="AH925" s="43">
        <v>1</v>
      </c>
      <c r="AI925" s="43">
        <v>0</v>
      </c>
      <c r="AJ925" s="43">
        <v>0</v>
      </c>
      <c r="AK925" s="43">
        <v>0</v>
      </c>
      <c r="AL925" s="43">
        <v>0</v>
      </c>
      <c r="AM925" s="43">
        <v>0</v>
      </c>
      <c r="AN925" s="43">
        <v>0</v>
      </c>
    </row>
    <row r="926" spans="1:40" x14ac:dyDescent="0.2">
      <c r="A926">
        <v>915</v>
      </c>
      <c r="B926" s="97">
        <v>0.63472222222222197</v>
      </c>
      <c r="C926">
        <f t="shared" ca="1" si="42"/>
        <v>1</v>
      </c>
      <c r="D926">
        <f t="shared" si="43"/>
        <v>187</v>
      </c>
      <c r="E926">
        <f>IF(appliances!$D$46="YES",light_sim_data!B926,0)</f>
        <v>0</v>
      </c>
      <c r="F926">
        <f t="shared" si="44"/>
        <v>187</v>
      </c>
      <c r="H926" s="43">
        <v>159</v>
      </c>
      <c r="I926" s="43">
        <v>0</v>
      </c>
      <c r="J926" s="43">
        <v>0</v>
      </c>
      <c r="K926" s="43">
        <v>0</v>
      </c>
      <c r="L926" s="43">
        <v>0</v>
      </c>
      <c r="M926" s="43">
        <v>2</v>
      </c>
      <c r="N926" s="43">
        <v>2</v>
      </c>
      <c r="O926" s="43">
        <v>1</v>
      </c>
      <c r="P926" s="43">
        <v>9</v>
      </c>
      <c r="Q926" s="43">
        <v>0</v>
      </c>
      <c r="R926" s="43">
        <v>0</v>
      </c>
      <c r="S926" s="43">
        <v>0</v>
      </c>
      <c r="T926" s="43">
        <v>0</v>
      </c>
      <c r="U926" s="43">
        <v>0</v>
      </c>
      <c r="V926" s="43">
        <v>3</v>
      </c>
      <c r="W926" s="43">
        <v>0</v>
      </c>
      <c r="X926" s="43">
        <v>0</v>
      </c>
      <c r="Y926" s="43">
        <v>2</v>
      </c>
      <c r="Z926" s="43">
        <v>0</v>
      </c>
      <c r="AA926" s="43">
        <v>0</v>
      </c>
      <c r="AB926" s="43">
        <v>3</v>
      </c>
      <c r="AC926" s="43">
        <v>2</v>
      </c>
      <c r="AD926" s="43">
        <v>1</v>
      </c>
      <c r="AE926" s="43">
        <v>2</v>
      </c>
      <c r="AF926" s="43">
        <v>0</v>
      </c>
      <c r="AG926" s="43">
        <v>0</v>
      </c>
      <c r="AH926" s="43">
        <v>1</v>
      </c>
      <c r="AI926" s="43">
        <v>0</v>
      </c>
      <c r="AJ926" s="43">
        <v>0</v>
      </c>
      <c r="AK926" s="43">
        <v>0</v>
      </c>
      <c r="AL926" s="43">
        <v>0</v>
      </c>
      <c r="AM926" s="43">
        <v>0</v>
      </c>
      <c r="AN926" s="43">
        <v>0</v>
      </c>
    </row>
    <row r="927" spans="1:40" x14ac:dyDescent="0.2">
      <c r="A927">
        <v>916</v>
      </c>
      <c r="B927" s="97">
        <v>0.63541666666666696</v>
      </c>
      <c r="C927">
        <f t="shared" ca="1" si="42"/>
        <v>1</v>
      </c>
      <c r="D927">
        <f t="shared" si="43"/>
        <v>187</v>
      </c>
      <c r="E927">
        <f>IF(appliances!$D$46="YES",light_sim_data!B927,0)</f>
        <v>0</v>
      </c>
      <c r="F927">
        <f t="shared" si="44"/>
        <v>187</v>
      </c>
      <c r="H927" s="43">
        <v>159</v>
      </c>
      <c r="I927" s="43">
        <v>0</v>
      </c>
      <c r="J927" s="43">
        <v>0</v>
      </c>
      <c r="K927" s="43">
        <v>0</v>
      </c>
      <c r="L927" s="43">
        <v>0</v>
      </c>
      <c r="M927" s="43">
        <v>2</v>
      </c>
      <c r="N927" s="43">
        <v>2</v>
      </c>
      <c r="O927" s="43">
        <v>1</v>
      </c>
      <c r="P927" s="43">
        <v>9</v>
      </c>
      <c r="Q927" s="43">
        <v>0</v>
      </c>
      <c r="R927" s="43">
        <v>0</v>
      </c>
      <c r="S927" s="43">
        <v>0</v>
      </c>
      <c r="T927" s="43">
        <v>0</v>
      </c>
      <c r="U927" s="43">
        <v>0</v>
      </c>
      <c r="V927" s="43">
        <v>3</v>
      </c>
      <c r="W927" s="43">
        <v>0</v>
      </c>
      <c r="X927" s="43">
        <v>0</v>
      </c>
      <c r="Y927" s="43">
        <v>2</v>
      </c>
      <c r="Z927" s="43">
        <v>0</v>
      </c>
      <c r="AA927" s="43">
        <v>0</v>
      </c>
      <c r="AB927" s="43">
        <v>3</v>
      </c>
      <c r="AC927" s="43">
        <v>2</v>
      </c>
      <c r="AD927" s="43">
        <v>1</v>
      </c>
      <c r="AE927" s="43">
        <v>2</v>
      </c>
      <c r="AF927" s="43">
        <v>0</v>
      </c>
      <c r="AG927" s="43">
        <v>0</v>
      </c>
      <c r="AH927" s="43">
        <v>1</v>
      </c>
      <c r="AI927" s="43">
        <v>0</v>
      </c>
      <c r="AJ927" s="43">
        <v>0</v>
      </c>
      <c r="AK927" s="43">
        <v>0</v>
      </c>
      <c r="AL927" s="43">
        <v>0</v>
      </c>
      <c r="AM927" s="43">
        <v>0</v>
      </c>
      <c r="AN927" s="43">
        <v>0</v>
      </c>
    </row>
    <row r="928" spans="1:40" x14ac:dyDescent="0.2">
      <c r="A928">
        <v>917</v>
      </c>
      <c r="B928" s="97">
        <v>0.63611111111111096</v>
      </c>
      <c r="C928">
        <f t="shared" ca="1" si="42"/>
        <v>1</v>
      </c>
      <c r="D928">
        <f t="shared" si="43"/>
        <v>187</v>
      </c>
      <c r="E928">
        <f>IF(appliances!$D$46="YES",light_sim_data!B928,0)</f>
        <v>0</v>
      </c>
      <c r="F928">
        <f t="shared" si="44"/>
        <v>187</v>
      </c>
      <c r="H928" s="43">
        <v>159</v>
      </c>
      <c r="I928" s="43">
        <v>0</v>
      </c>
      <c r="J928" s="43">
        <v>0</v>
      </c>
      <c r="K928" s="43">
        <v>0</v>
      </c>
      <c r="L928" s="43">
        <v>0</v>
      </c>
      <c r="M928" s="43">
        <v>2</v>
      </c>
      <c r="N928" s="43">
        <v>2</v>
      </c>
      <c r="O928" s="43">
        <v>1</v>
      </c>
      <c r="P928" s="43">
        <v>9</v>
      </c>
      <c r="Q928" s="43">
        <v>0</v>
      </c>
      <c r="R928" s="43">
        <v>0</v>
      </c>
      <c r="S928" s="43">
        <v>0</v>
      </c>
      <c r="T928" s="43">
        <v>0</v>
      </c>
      <c r="U928" s="43">
        <v>0</v>
      </c>
      <c r="V928" s="43">
        <v>3</v>
      </c>
      <c r="W928" s="43">
        <v>0</v>
      </c>
      <c r="X928" s="43">
        <v>0</v>
      </c>
      <c r="Y928" s="43">
        <v>2</v>
      </c>
      <c r="Z928" s="43">
        <v>0</v>
      </c>
      <c r="AA928" s="43">
        <v>0</v>
      </c>
      <c r="AB928" s="43">
        <v>3</v>
      </c>
      <c r="AC928" s="43">
        <v>2</v>
      </c>
      <c r="AD928" s="43">
        <v>1</v>
      </c>
      <c r="AE928" s="43">
        <v>2</v>
      </c>
      <c r="AF928" s="43">
        <v>0</v>
      </c>
      <c r="AG928" s="43">
        <v>0</v>
      </c>
      <c r="AH928" s="43">
        <v>1</v>
      </c>
      <c r="AI928" s="43">
        <v>0</v>
      </c>
      <c r="AJ928" s="43">
        <v>0</v>
      </c>
      <c r="AK928" s="43">
        <v>0</v>
      </c>
      <c r="AL928" s="43">
        <v>0</v>
      </c>
      <c r="AM928" s="43">
        <v>0</v>
      </c>
      <c r="AN928" s="43">
        <v>0</v>
      </c>
    </row>
    <row r="929" spans="1:40" x14ac:dyDescent="0.2">
      <c r="A929">
        <v>918</v>
      </c>
      <c r="B929" s="97">
        <v>0.63680555555555596</v>
      </c>
      <c r="C929">
        <f t="shared" ca="1" si="42"/>
        <v>1</v>
      </c>
      <c r="D929">
        <f t="shared" si="43"/>
        <v>187</v>
      </c>
      <c r="E929">
        <f>IF(appliances!$D$46="YES",light_sim_data!B929,0)</f>
        <v>0</v>
      </c>
      <c r="F929">
        <f t="shared" si="44"/>
        <v>187</v>
      </c>
      <c r="H929" s="43">
        <v>159</v>
      </c>
      <c r="I929" s="43">
        <v>0</v>
      </c>
      <c r="J929" s="43">
        <v>0</v>
      </c>
      <c r="K929" s="43">
        <v>0</v>
      </c>
      <c r="L929" s="43">
        <v>0</v>
      </c>
      <c r="M929" s="43">
        <v>2</v>
      </c>
      <c r="N929" s="43">
        <v>2</v>
      </c>
      <c r="O929" s="43">
        <v>1</v>
      </c>
      <c r="P929" s="43">
        <v>9</v>
      </c>
      <c r="Q929" s="43">
        <v>0</v>
      </c>
      <c r="R929" s="43">
        <v>0</v>
      </c>
      <c r="S929" s="43">
        <v>0</v>
      </c>
      <c r="T929" s="43">
        <v>0</v>
      </c>
      <c r="U929" s="43">
        <v>0</v>
      </c>
      <c r="V929" s="43">
        <v>3</v>
      </c>
      <c r="W929" s="43">
        <v>0</v>
      </c>
      <c r="X929" s="43">
        <v>0</v>
      </c>
      <c r="Y929" s="43">
        <v>2</v>
      </c>
      <c r="Z929" s="43">
        <v>0</v>
      </c>
      <c r="AA929" s="43">
        <v>0</v>
      </c>
      <c r="AB929" s="43">
        <v>3</v>
      </c>
      <c r="AC929" s="43">
        <v>2</v>
      </c>
      <c r="AD929" s="43">
        <v>1</v>
      </c>
      <c r="AE929" s="43">
        <v>2</v>
      </c>
      <c r="AF929" s="43">
        <v>0</v>
      </c>
      <c r="AG929" s="43">
        <v>0</v>
      </c>
      <c r="AH929" s="43">
        <v>1</v>
      </c>
      <c r="AI929" s="43">
        <v>0</v>
      </c>
      <c r="AJ929" s="43">
        <v>0</v>
      </c>
      <c r="AK929" s="43">
        <v>0</v>
      </c>
      <c r="AL929" s="43">
        <v>0</v>
      </c>
      <c r="AM929" s="43">
        <v>0</v>
      </c>
      <c r="AN929" s="43">
        <v>0</v>
      </c>
    </row>
    <row r="930" spans="1:40" x14ac:dyDescent="0.2">
      <c r="A930">
        <v>919</v>
      </c>
      <c r="B930" s="97">
        <v>0.63749999999999996</v>
      </c>
      <c r="C930">
        <f t="shared" ca="1" si="42"/>
        <v>1</v>
      </c>
      <c r="D930">
        <f t="shared" si="43"/>
        <v>187</v>
      </c>
      <c r="E930">
        <f>IF(appliances!$D$46="YES",light_sim_data!B930,0)</f>
        <v>0</v>
      </c>
      <c r="F930">
        <f t="shared" si="44"/>
        <v>187</v>
      </c>
      <c r="H930" s="43">
        <v>159</v>
      </c>
      <c r="I930" s="43">
        <v>0</v>
      </c>
      <c r="J930" s="43">
        <v>0</v>
      </c>
      <c r="K930" s="43">
        <v>0</v>
      </c>
      <c r="L930" s="43">
        <v>0</v>
      </c>
      <c r="M930" s="43">
        <v>2</v>
      </c>
      <c r="N930" s="43">
        <v>2</v>
      </c>
      <c r="O930" s="43">
        <v>1</v>
      </c>
      <c r="P930" s="43">
        <v>9</v>
      </c>
      <c r="Q930" s="43">
        <v>0</v>
      </c>
      <c r="R930" s="43">
        <v>0</v>
      </c>
      <c r="S930" s="43">
        <v>0</v>
      </c>
      <c r="T930" s="43">
        <v>0</v>
      </c>
      <c r="U930" s="43">
        <v>0</v>
      </c>
      <c r="V930" s="43">
        <v>3</v>
      </c>
      <c r="W930" s="43">
        <v>0</v>
      </c>
      <c r="X930" s="43">
        <v>0</v>
      </c>
      <c r="Y930" s="43">
        <v>2</v>
      </c>
      <c r="Z930" s="43">
        <v>0</v>
      </c>
      <c r="AA930" s="43">
        <v>0</v>
      </c>
      <c r="AB930" s="43">
        <v>3</v>
      </c>
      <c r="AC930" s="43">
        <v>2</v>
      </c>
      <c r="AD930" s="43">
        <v>1</v>
      </c>
      <c r="AE930" s="43">
        <v>2</v>
      </c>
      <c r="AF930" s="43">
        <v>0</v>
      </c>
      <c r="AG930" s="43">
        <v>0</v>
      </c>
      <c r="AH930" s="43">
        <v>1</v>
      </c>
      <c r="AI930" s="43">
        <v>0</v>
      </c>
      <c r="AJ930" s="43">
        <v>0</v>
      </c>
      <c r="AK930" s="43">
        <v>0</v>
      </c>
      <c r="AL930" s="43">
        <v>0</v>
      </c>
      <c r="AM930" s="43">
        <v>0</v>
      </c>
      <c r="AN930" s="43">
        <v>0</v>
      </c>
    </row>
    <row r="931" spans="1:40" x14ac:dyDescent="0.2">
      <c r="A931">
        <v>920</v>
      </c>
      <c r="B931" s="97">
        <v>0.63819444444444495</v>
      </c>
      <c r="C931">
        <f t="shared" ca="1" si="42"/>
        <v>1</v>
      </c>
      <c r="D931">
        <f t="shared" si="43"/>
        <v>187</v>
      </c>
      <c r="E931">
        <f>IF(appliances!$D$46="YES",light_sim_data!B931,0)</f>
        <v>0</v>
      </c>
      <c r="F931">
        <f t="shared" si="44"/>
        <v>187</v>
      </c>
      <c r="H931" s="43">
        <v>159</v>
      </c>
      <c r="I931" s="43">
        <v>0</v>
      </c>
      <c r="J931" s="43">
        <v>0</v>
      </c>
      <c r="K931" s="43">
        <v>0</v>
      </c>
      <c r="L931" s="43">
        <v>0</v>
      </c>
      <c r="M931" s="43">
        <v>2</v>
      </c>
      <c r="N931" s="43">
        <v>2</v>
      </c>
      <c r="O931" s="43">
        <v>1</v>
      </c>
      <c r="P931" s="43">
        <v>9</v>
      </c>
      <c r="Q931" s="43">
        <v>0</v>
      </c>
      <c r="R931" s="43">
        <v>0</v>
      </c>
      <c r="S931" s="43">
        <v>0</v>
      </c>
      <c r="T931" s="43">
        <v>0</v>
      </c>
      <c r="U931" s="43">
        <v>0</v>
      </c>
      <c r="V931" s="43">
        <v>3</v>
      </c>
      <c r="W931" s="43">
        <v>0</v>
      </c>
      <c r="X931" s="43">
        <v>0</v>
      </c>
      <c r="Y931" s="43">
        <v>2</v>
      </c>
      <c r="Z931" s="43">
        <v>0</v>
      </c>
      <c r="AA931" s="43">
        <v>0</v>
      </c>
      <c r="AB931" s="43">
        <v>3</v>
      </c>
      <c r="AC931" s="43">
        <v>2</v>
      </c>
      <c r="AD931" s="43">
        <v>1</v>
      </c>
      <c r="AE931" s="43">
        <v>2</v>
      </c>
      <c r="AF931" s="43">
        <v>0</v>
      </c>
      <c r="AG931" s="43">
        <v>0</v>
      </c>
      <c r="AH931" s="43">
        <v>1</v>
      </c>
      <c r="AI931" s="43">
        <v>0</v>
      </c>
      <c r="AJ931" s="43">
        <v>0</v>
      </c>
      <c r="AK931" s="43">
        <v>0</v>
      </c>
      <c r="AL931" s="43">
        <v>0</v>
      </c>
      <c r="AM931" s="43">
        <v>0</v>
      </c>
      <c r="AN931" s="43">
        <v>0</v>
      </c>
    </row>
    <row r="932" spans="1:40" x14ac:dyDescent="0.2">
      <c r="A932">
        <v>921</v>
      </c>
      <c r="B932" s="97">
        <v>0.63888888888888895</v>
      </c>
      <c r="C932">
        <f t="shared" ca="1" si="42"/>
        <v>1</v>
      </c>
      <c r="D932">
        <f t="shared" si="43"/>
        <v>187</v>
      </c>
      <c r="E932">
        <f>IF(appliances!$D$46="YES",light_sim_data!B932,0)</f>
        <v>0</v>
      </c>
      <c r="F932">
        <f t="shared" si="44"/>
        <v>187</v>
      </c>
      <c r="H932" s="43">
        <v>159</v>
      </c>
      <c r="I932" s="43">
        <v>0</v>
      </c>
      <c r="J932" s="43">
        <v>0</v>
      </c>
      <c r="K932" s="43">
        <v>0</v>
      </c>
      <c r="L932" s="43">
        <v>0</v>
      </c>
      <c r="M932" s="43">
        <v>2</v>
      </c>
      <c r="N932" s="43">
        <v>2</v>
      </c>
      <c r="O932" s="43">
        <v>1</v>
      </c>
      <c r="P932" s="43">
        <v>9</v>
      </c>
      <c r="Q932" s="43">
        <v>0</v>
      </c>
      <c r="R932" s="43">
        <v>0</v>
      </c>
      <c r="S932" s="43">
        <v>0</v>
      </c>
      <c r="T932" s="43">
        <v>0</v>
      </c>
      <c r="U932" s="43">
        <v>0</v>
      </c>
      <c r="V932" s="43">
        <v>3</v>
      </c>
      <c r="W932" s="43">
        <v>0</v>
      </c>
      <c r="X932" s="43">
        <v>0</v>
      </c>
      <c r="Y932" s="43">
        <v>2</v>
      </c>
      <c r="Z932" s="43">
        <v>0</v>
      </c>
      <c r="AA932" s="43">
        <v>0</v>
      </c>
      <c r="AB932" s="43">
        <v>3</v>
      </c>
      <c r="AC932" s="43">
        <v>2</v>
      </c>
      <c r="AD932" s="43">
        <v>1</v>
      </c>
      <c r="AE932" s="43">
        <v>2</v>
      </c>
      <c r="AF932" s="43">
        <v>0</v>
      </c>
      <c r="AG932" s="43">
        <v>0</v>
      </c>
      <c r="AH932" s="43">
        <v>1</v>
      </c>
      <c r="AI932" s="43">
        <v>0</v>
      </c>
      <c r="AJ932" s="43">
        <v>0</v>
      </c>
      <c r="AK932" s="43">
        <v>0</v>
      </c>
      <c r="AL932" s="43">
        <v>0</v>
      </c>
      <c r="AM932" s="43">
        <v>0</v>
      </c>
      <c r="AN932" s="43">
        <v>0</v>
      </c>
    </row>
    <row r="933" spans="1:40" x14ac:dyDescent="0.2">
      <c r="A933">
        <v>922</v>
      </c>
      <c r="B933" s="97">
        <v>0.63958333333333295</v>
      </c>
      <c r="C933">
        <f t="shared" ca="1" si="42"/>
        <v>1</v>
      </c>
      <c r="D933">
        <f t="shared" si="43"/>
        <v>28</v>
      </c>
      <c r="E933">
        <f>IF(appliances!$D$46="YES",light_sim_data!B933,0)</f>
        <v>0</v>
      </c>
      <c r="F933">
        <f t="shared" si="44"/>
        <v>28</v>
      </c>
      <c r="H933" s="43">
        <v>0</v>
      </c>
      <c r="I933" s="43">
        <v>0</v>
      </c>
      <c r="J933" s="43">
        <v>0</v>
      </c>
      <c r="K933" s="43">
        <v>0</v>
      </c>
      <c r="L933" s="43">
        <v>0</v>
      </c>
      <c r="M933" s="43">
        <v>2</v>
      </c>
      <c r="N933" s="43">
        <v>2</v>
      </c>
      <c r="O933" s="43">
        <v>1</v>
      </c>
      <c r="P933" s="43">
        <v>9</v>
      </c>
      <c r="Q933" s="43">
        <v>0</v>
      </c>
      <c r="R933" s="43">
        <v>0</v>
      </c>
      <c r="S933" s="43">
        <v>0</v>
      </c>
      <c r="T933" s="43">
        <v>0</v>
      </c>
      <c r="U933" s="43">
        <v>0</v>
      </c>
      <c r="V933" s="43">
        <v>3</v>
      </c>
      <c r="W933" s="43">
        <v>0</v>
      </c>
      <c r="X933" s="43">
        <v>0</v>
      </c>
      <c r="Y933" s="43">
        <v>2</v>
      </c>
      <c r="Z933" s="43">
        <v>0</v>
      </c>
      <c r="AA933" s="43">
        <v>0</v>
      </c>
      <c r="AB933" s="43">
        <v>3</v>
      </c>
      <c r="AC933" s="43">
        <v>2</v>
      </c>
      <c r="AD933" s="43">
        <v>1</v>
      </c>
      <c r="AE933" s="43">
        <v>2</v>
      </c>
      <c r="AF933" s="43">
        <v>0</v>
      </c>
      <c r="AG933" s="43">
        <v>0</v>
      </c>
      <c r="AH933" s="43">
        <v>1</v>
      </c>
      <c r="AI933" s="43">
        <v>0</v>
      </c>
      <c r="AJ933" s="43">
        <v>0</v>
      </c>
      <c r="AK933" s="43">
        <v>0</v>
      </c>
      <c r="AL933" s="43">
        <v>0</v>
      </c>
      <c r="AM933" s="43">
        <v>0</v>
      </c>
      <c r="AN933" s="43">
        <v>0</v>
      </c>
    </row>
    <row r="934" spans="1:40" x14ac:dyDescent="0.2">
      <c r="A934">
        <v>923</v>
      </c>
      <c r="B934" s="97">
        <v>0.64027777777777795</v>
      </c>
      <c r="C934">
        <f t="shared" ca="1" si="42"/>
        <v>1</v>
      </c>
      <c r="D934">
        <f t="shared" si="43"/>
        <v>28</v>
      </c>
      <c r="E934">
        <f>IF(appliances!$D$46="YES",light_sim_data!B934,0)</f>
        <v>0</v>
      </c>
      <c r="F934">
        <f t="shared" si="44"/>
        <v>28</v>
      </c>
      <c r="H934" s="43">
        <v>0</v>
      </c>
      <c r="I934" s="43">
        <v>0</v>
      </c>
      <c r="J934" s="43">
        <v>0</v>
      </c>
      <c r="K934" s="43">
        <v>0</v>
      </c>
      <c r="L934" s="43">
        <v>0</v>
      </c>
      <c r="M934" s="43">
        <v>2</v>
      </c>
      <c r="N934" s="43">
        <v>2</v>
      </c>
      <c r="O934" s="43">
        <v>1</v>
      </c>
      <c r="P934" s="43">
        <v>9</v>
      </c>
      <c r="Q934" s="43">
        <v>0</v>
      </c>
      <c r="R934" s="43">
        <v>0</v>
      </c>
      <c r="S934" s="43">
        <v>0</v>
      </c>
      <c r="T934" s="43">
        <v>0</v>
      </c>
      <c r="U934" s="43">
        <v>0</v>
      </c>
      <c r="V934" s="43">
        <v>3</v>
      </c>
      <c r="W934" s="43">
        <v>0</v>
      </c>
      <c r="X934" s="43">
        <v>0</v>
      </c>
      <c r="Y934" s="43">
        <v>2</v>
      </c>
      <c r="Z934" s="43">
        <v>0</v>
      </c>
      <c r="AA934" s="43">
        <v>0</v>
      </c>
      <c r="AB934" s="43">
        <v>3</v>
      </c>
      <c r="AC934" s="43">
        <v>2</v>
      </c>
      <c r="AD934" s="43">
        <v>1</v>
      </c>
      <c r="AE934" s="43">
        <v>2</v>
      </c>
      <c r="AF934" s="43">
        <v>0</v>
      </c>
      <c r="AG934" s="43">
        <v>0</v>
      </c>
      <c r="AH934" s="43">
        <v>1</v>
      </c>
      <c r="AI934" s="43">
        <v>0</v>
      </c>
      <c r="AJ934" s="43">
        <v>0</v>
      </c>
      <c r="AK934" s="43">
        <v>0</v>
      </c>
      <c r="AL934" s="43">
        <v>0</v>
      </c>
      <c r="AM934" s="43">
        <v>0</v>
      </c>
      <c r="AN934" s="43">
        <v>0</v>
      </c>
    </row>
    <row r="935" spans="1:40" x14ac:dyDescent="0.2">
      <c r="A935">
        <v>924</v>
      </c>
      <c r="B935" s="97">
        <v>0.64097222222222205</v>
      </c>
      <c r="C935">
        <f t="shared" ca="1" si="42"/>
        <v>1</v>
      </c>
      <c r="D935">
        <f t="shared" si="43"/>
        <v>28</v>
      </c>
      <c r="E935">
        <f>IF(appliances!$D$46="YES",light_sim_data!B935,0)</f>
        <v>0</v>
      </c>
      <c r="F935">
        <f t="shared" si="44"/>
        <v>28</v>
      </c>
      <c r="H935" s="43">
        <v>0</v>
      </c>
      <c r="I935" s="43">
        <v>0</v>
      </c>
      <c r="J935" s="43">
        <v>0</v>
      </c>
      <c r="K935" s="43">
        <v>0</v>
      </c>
      <c r="L935" s="43">
        <v>0</v>
      </c>
      <c r="M935" s="43">
        <v>2</v>
      </c>
      <c r="N935" s="43">
        <v>2</v>
      </c>
      <c r="O935" s="43">
        <v>1</v>
      </c>
      <c r="P935" s="43">
        <v>9</v>
      </c>
      <c r="Q935" s="43">
        <v>0</v>
      </c>
      <c r="R935" s="43">
        <v>0</v>
      </c>
      <c r="S935" s="43">
        <v>0</v>
      </c>
      <c r="T935" s="43">
        <v>0</v>
      </c>
      <c r="U935" s="43">
        <v>0</v>
      </c>
      <c r="V935" s="43">
        <v>3</v>
      </c>
      <c r="W935" s="43">
        <v>0</v>
      </c>
      <c r="X935" s="43">
        <v>0</v>
      </c>
      <c r="Y935" s="43">
        <v>2</v>
      </c>
      <c r="Z935" s="43">
        <v>0</v>
      </c>
      <c r="AA935" s="43">
        <v>0</v>
      </c>
      <c r="AB935" s="43">
        <v>3</v>
      </c>
      <c r="AC935" s="43">
        <v>2</v>
      </c>
      <c r="AD935" s="43">
        <v>1</v>
      </c>
      <c r="AE935" s="43">
        <v>2</v>
      </c>
      <c r="AF935" s="43">
        <v>0</v>
      </c>
      <c r="AG935" s="43">
        <v>0</v>
      </c>
      <c r="AH935" s="43">
        <v>1</v>
      </c>
      <c r="AI935" s="43">
        <v>0</v>
      </c>
      <c r="AJ935" s="43">
        <v>0</v>
      </c>
      <c r="AK935" s="43">
        <v>0</v>
      </c>
      <c r="AL935" s="43">
        <v>0</v>
      </c>
      <c r="AM935" s="43">
        <v>0</v>
      </c>
      <c r="AN935" s="43">
        <v>0</v>
      </c>
    </row>
    <row r="936" spans="1:40" x14ac:dyDescent="0.2">
      <c r="A936">
        <v>925</v>
      </c>
      <c r="B936" s="97">
        <v>0.64166666666666705</v>
      </c>
      <c r="C936">
        <f t="shared" ca="1" si="42"/>
        <v>1</v>
      </c>
      <c r="D936">
        <f t="shared" si="43"/>
        <v>28</v>
      </c>
      <c r="E936">
        <f>IF(appliances!$D$46="YES",light_sim_data!B936,0)</f>
        <v>0</v>
      </c>
      <c r="F936">
        <f t="shared" si="44"/>
        <v>28</v>
      </c>
      <c r="H936" s="43">
        <v>0</v>
      </c>
      <c r="I936" s="43">
        <v>0</v>
      </c>
      <c r="J936" s="43">
        <v>0</v>
      </c>
      <c r="K936" s="43">
        <v>0</v>
      </c>
      <c r="L936" s="43">
        <v>0</v>
      </c>
      <c r="M936" s="43">
        <v>2</v>
      </c>
      <c r="N936" s="43">
        <v>2</v>
      </c>
      <c r="O936" s="43">
        <v>1</v>
      </c>
      <c r="P936" s="43">
        <v>9</v>
      </c>
      <c r="Q936" s="43">
        <v>0</v>
      </c>
      <c r="R936" s="43">
        <v>0</v>
      </c>
      <c r="S936" s="43">
        <v>0</v>
      </c>
      <c r="T936" s="43">
        <v>0</v>
      </c>
      <c r="U936" s="43">
        <v>0</v>
      </c>
      <c r="V936" s="43">
        <v>3</v>
      </c>
      <c r="W936" s="43">
        <v>0</v>
      </c>
      <c r="X936" s="43">
        <v>0</v>
      </c>
      <c r="Y936" s="43">
        <v>2</v>
      </c>
      <c r="Z936" s="43">
        <v>0</v>
      </c>
      <c r="AA936" s="43">
        <v>0</v>
      </c>
      <c r="AB936" s="43">
        <v>3</v>
      </c>
      <c r="AC936" s="43">
        <v>2</v>
      </c>
      <c r="AD936" s="43">
        <v>1</v>
      </c>
      <c r="AE936" s="43">
        <v>2</v>
      </c>
      <c r="AF936" s="43">
        <v>0</v>
      </c>
      <c r="AG936" s="43">
        <v>0</v>
      </c>
      <c r="AH936" s="43">
        <v>1</v>
      </c>
      <c r="AI936" s="43">
        <v>0</v>
      </c>
      <c r="AJ936" s="43">
        <v>0</v>
      </c>
      <c r="AK936" s="43">
        <v>0</v>
      </c>
      <c r="AL936" s="43">
        <v>0</v>
      </c>
      <c r="AM936" s="43">
        <v>0</v>
      </c>
      <c r="AN936" s="43">
        <v>0</v>
      </c>
    </row>
    <row r="937" spans="1:40" x14ac:dyDescent="0.2">
      <c r="A937">
        <v>926</v>
      </c>
      <c r="B937" s="97">
        <v>0.64236111111111105</v>
      </c>
      <c r="C937">
        <f t="shared" ca="1" si="42"/>
        <v>1</v>
      </c>
      <c r="D937">
        <f t="shared" si="43"/>
        <v>28</v>
      </c>
      <c r="E937">
        <f>IF(appliances!$D$46="YES",light_sim_data!B937,0)</f>
        <v>0</v>
      </c>
      <c r="F937">
        <f t="shared" si="44"/>
        <v>28</v>
      </c>
      <c r="H937" s="43">
        <v>0</v>
      </c>
      <c r="I937" s="43">
        <v>0</v>
      </c>
      <c r="J937" s="43">
        <v>0</v>
      </c>
      <c r="K937" s="43">
        <v>0</v>
      </c>
      <c r="L937" s="43">
        <v>0</v>
      </c>
      <c r="M937" s="43">
        <v>2</v>
      </c>
      <c r="N937" s="43">
        <v>2</v>
      </c>
      <c r="O937" s="43">
        <v>1</v>
      </c>
      <c r="P937" s="43">
        <v>9</v>
      </c>
      <c r="Q937" s="43">
        <v>0</v>
      </c>
      <c r="R937" s="43">
        <v>0</v>
      </c>
      <c r="S937" s="43">
        <v>0</v>
      </c>
      <c r="T937" s="43">
        <v>0</v>
      </c>
      <c r="U937" s="43">
        <v>0</v>
      </c>
      <c r="V937" s="43">
        <v>3</v>
      </c>
      <c r="W937" s="43">
        <v>0</v>
      </c>
      <c r="X937" s="43">
        <v>0</v>
      </c>
      <c r="Y937" s="43">
        <v>2</v>
      </c>
      <c r="Z937" s="43">
        <v>0</v>
      </c>
      <c r="AA937" s="43">
        <v>0</v>
      </c>
      <c r="AB937" s="43">
        <v>3</v>
      </c>
      <c r="AC937" s="43">
        <v>2</v>
      </c>
      <c r="AD937" s="43">
        <v>1</v>
      </c>
      <c r="AE937" s="43">
        <v>2</v>
      </c>
      <c r="AF937" s="43">
        <v>0</v>
      </c>
      <c r="AG937" s="43">
        <v>0</v>
      </c>
      <c r="AH937" s="43">
        <v>1</v>
      </c>
      <c r="AI937" s="43">
        <v>0</v>
      </c>
      <c r="AJ937" s="43">
        <v>0</v>
      </c>
      <c r="AK937" s="43">
        <v>0</v>
      </c>
      <c r="AL937" s="43">
        <v>0</v>
      </c>
      <c r="AM937" s="43">
        <v>0</v>
      </c>
      <c r="AN937" s="43">
        <v>0</v>
      </c>
    </row>
    <row r="938" spans="1:40" x14ac:dyDescent="0.2">
      <c r="A938">
        <v>927</v>
      </c>
      <c r="B938" s="97">
        <v>0.64305555555555605</v>
      </c>
      <c r="C938">
        <f t="shared" ca="1" si="42"/>
        <v>1</v>
      </c>
      <c r="D938">
        <f t="shared" si="43"/>
        <v>28</v>
      </c>
      <c r="E938">
        <f>IF(appliances!$D$46="YES",light_sim_data!B938,0)</f>
        <v>0</v>
      </c>
      <c r="F938">
        <f t="shared" si="44"/>
        <v>28</v>
      </c>
      <c r="H938" s="43">
        <v>0</v>
      </c>
      <c r="I938" s="43">
        <v>0</v>
      </c>
      <c r="J938" s="43">
        <v>0</v>
      </c>
      <c r="K938" s="43">
        <v>0</v>
      </c>
      <c r="L938" s="43">
        <v>0</v>
      </c>
      <c r="M938" s="43">
        <v>2</v>
      </c>
      <c r="N938" s="43">
        <v>2</v>
      </c>
      <c r="O938" s="43">
        <v>1</v>
      </c>
      <c r="P938" s="43">
        <v>9</v>
      </c>
      <c r="Q938" s="43">
        <v>0</v>
      </c>
      <c r="R938" s="43">
        <v>0</v>
      </c>
      <c r="S938" s="43">
        <v>0</v>
      </c>
      <c r="T938" s="43">
        <v>0</v>
      </c>
      <c r="U938" s="43">
        <v>0</v>
      </c>
      <c r="V938" s="43">
        <v>3</v>
      </c>
      <c r="W938" s="43">
        <v>0</v>
      </c>
      <c r="X938" s="43">
        <v>0</v>
      </c>
      <c r="Y938" s="43">
        <v>2</v>
      </c>
      <c r="Z938" s="43">
        <v>0</v>
      </c>
      <c r="AA938" s="43">
        <v>0</v>
      </c>
      <c r="AB938" s="43">
        <v>3</v>
      </c>
      <c r="AC938" s="43">
        <v>2</v>
      </c>
      <c r="AD938" s="43">
        <v>1</v>
      </c>
      <c r="AE938" s="43">
        <v>2</v>
      </c>
      <c r="AF938" s="43">
        <v>0</v>
      </c>
      <c r="AG938" s="43">
        <v>0</v>
      </c>
      <c r="AH938" s="43">
        <v>1</v>
      </c>
      <c r="AI938" s="43">
        <v>0</v>
      </c>
      <c r="AJ938" s="43">
        <v>0</v>
      </c>
      <c r="AK938" s="43">
        <v>0</v>
      </c>
      <c r="AL938" s="43">
        <v>0</v>
      </c>
      <c r="AM938" s="43">
        <v>0</v>
      </c>
      <c r="AN938" s="43">
        <v>0</v>
      </c>
    </row>
    <row r="939" spans="1:40" x14ac:dyDescent="0.2">
      <c r="A939">
        <v>928</v>
      </c>
      <c r="B939" s="97">
        <v>0.64375000000000004</v>
      </c>
      <c r="C939">
        <f t="shared" ca="1" si="42"/>
        <v>1</v>
      </c>
      <c r="D939">
        <f t="shared" si="43"/>
        <v>28</v>
      </c>
      <c r="E939">
        <f>IF(appliances!$D$46="YES",light_sim_data!B939,0)</f>
        <v>0</v>
      </c>
      <c r="F939">
        <f t="shared" si="44"/>
        <v>28</v>
      </c>
      <c r="H939" s="43">
        <v>0</v>
      </c>
      <c r="I939" s="43">
        <v>0</v>
      </c>
      <c r="J939" s="43">
        <v>0</v>
      </c>
      <c r="K939" s="43">
        <v>0</v>
      </c>
      <c r="L939" s="43">
        <v>0</v>
      </c>
      <c r="M939" s="43">
        <v>2</v>
      </c>
      <c r="N939" s="43">
        <v>2</v>
      </c>
      <c r="O939" s="43">
        <v>1</v>
      </c>
      <c r="P939" s="43">
        <v>9</v>
      </c>
      <c r="Q939" s="43">
        <v>0</v>
      </c>
      <c r="R939" s="43">
        <v>0</v>
      </c>
      <c r="S939" s="43">
        <v>0</v>
      </c>
      <c r="T939" s="43">
        <v>0</v>
      </c>
      <c r="U939" s="43">
        <v>0</v>
      </c>
      <c r="V939" s="43">
        <v>3</v>
      </c>
      <c r="W939" s="43">
        <v>0</v>
      </c>
      <c r="X939" s="43">
        <v>0</v>
      </c>
      <c r="Y939" s="43">
        <v>2</v>
      </c>
      <c r="Z939" s="43">
        <v>0</v>
      </c>
      <c r="AA939" s="43">
        <v>0</v>
      </c>
      <c r="AB939" s="43">
        <v>3</v>
      </c>
      <c r="AC939" s="43">
        <v>2</v>
      </c>
      <c r="AD939" s="43">
        <v>1</v>
      </c>
      <c r="AE939" s="43">
        <v>2</v>
      </c>
      <c r="AF939" s="43">
        <v>0</v>
      </c>
      <c r="AG939" s="43">
        <v>0</v>
      </c>
      <c r="AH939" s="43">
        <v>1</v>
      </c>
      <c r="AI939" s="43">
        <v>0</v>
      </c>
      <c r="AJ939" s="43">
        <v>0</v>
      </c>
      <c r="AK939" s="43">
        <v>0</v>
      </c>
      <c r="AL939" s="43">
        <v>0</v>
      </c>
      <c r="AM939" s="43">
        <v>0</v>
      </c>
      <c r="AN939" s="43">
        <v>0</v>
      </c>
    </row>
    <row r="940" spans="1:40" x14ac:dyDescent="0.2">
      <c r="A940">
        <v>929</v>
      </c>
      <c r="B940" s="97">
        <v>0.64444444444444404</v>
      </c>
      <c r="C940">
        <f t="shared" ca="1" si="42"/>
        <v>1</v>
      </c>
      <c r="D940">
        <f t="shared" si="43"/>
        <v>28</v>
      </c>
      <c r="E940">
        <f>IF(appliances!$D$46="YES",light_sim_data!B940,0)</f>
        <v>0</v>
      </c>
      <c r="F940">
        <f t="shared" si="44"/>
        <v>28</v>
      </c>
      <c r="H940" s="43">
        <v>0</v>
      </c>
      <c r="I940" s="43">
        <v>0</v>
      </c>
      <c r="J940" s="43">
        <v>0</v>
      </c>
      <c r="K940" s="43">
        <v>0</v>
      </c>
      <c r="L940" s="43">
        <v>0</v>
      </c>
      <c r="M940" s="43">
        <v>2</v>
      </c>
      <c r="N940" s="43">
        <v>2</v>
      </c>
      <c r="O940" s="43">
        <v>1</v>
      </c>
      <c r="P940" s="43">
        <v>9</v>
      </c>
      <c r="Q940" s="43">
        <v>0</v>
      </c>
      <c r="R940" s="43">
        <v>0</v>
      </c>
      <c r="S940" s="43">
        <v>0</v>
      </c>
      <c r="T940" s="43">
        <v>0</v>
      </c>
      <c r="U940" s="43">
        <v>0</v>
      </c>
      <c r="V940" s="43">
        <v>3</v>
      </c>
      <c r="W940" s="43">
        <v>0</v>
      </c>
      <c r="X940" s="43">
        <v>0</v>
      </c>
      <c r="Y940" s="43">
        <v>2</v>
      </c>
      <c r="Z940" s="43">
        <v>0</v>
      </c>
      <c r="AA940" s="43">
        <v>0</v>
      </c>
      <c r="AB940" s="43">
        <v>3</v>
      </c>
      <c r="AC940" s="43">
        <v>2</v>
      </c>
      <c r="AD940" s="43">
        <v>1</v>
      </c>
      <c r="AE940" s="43">
        <v>2</v>
      </c>
      <c r="AF940" s="43">
        <v>0</v>
      </c>
      <c r="AG940" s="43">
        <v>0</v>
      </c>
      <c r="AH940" s="43">
        <v>1</v>
      </c>
      <c r="AI940" s="43">
        <v>0</v>
      </c>
      <c r="AJ940" s="43">
        <v>0</v>
      </c>
      <c r="AK940" s="43">
        <v>0</v>
      </c>
      <c r="AL940" s="43">
        <v>0</v>
      </c>
      <c r="AM940" s="43">
        <v>0</v>
      </c>
      <c r="AN940" s="43">
        <v>0</v>
      </c>
    </row>
    <row r="941" spans="1:40" x14ac:dyDescent="0.2">
      <c r="A941">
        <v>930</v>
      </c>
      <c r="B941" s="97">
        <v>0.64513888888888904</v>
      </c>
      <c r="C941">
        <f t="shared" ca="1" si="42"/>
        <v>1</v>
      </c>
      <c r="D941">
        <f t="shared" si="43"/>
        <v>28</v>
      </c>
      <c r="E941">
        <f>IF(appliances!$D$46="YES",light_sim_data!B941,0)</f>
        <v>0</v>
      </c>
      <c r="F941">
        <f t="shared" si="44"/>
        <v>28</v>
      </c>
      <c r="H941" s="43">
        <v>0</v>
      </c>
      <c r="I941" s="43">
        <v>0</v>
      </c>
      <c r="J941" s="43">
        <v>0</v>
      </c>
      <c r="K941" s="43">
        <v>0</v>
      </c>
      <c r="L941" s="43">
        <v>0</v>
      </c>
      <c r="M941" s="43">
        <v>2</v>
      </c>
      <c r="N941" s="43">
        <v>2</v>
      </c>
      <c r="O941" s="43">
        <v>1</v>
      </c>
      <c r="P941" s="43">
        <v>9</v>
      </c>
      <c r="Q941" s="43">
        <v>0</v>
      </c>
      <c r="R941" s="43">
        <v>0</v>
      </c>
      <c r="S941" s="43">
        <v>0</v>
      </c>
      <c r="T941" s="43">
        <v>0</v>
      </c>
      <c r="U941" s="43">
        <v>0</v>
      </c>
      <c r="V941" s="43">
        <v>3</v>
      </c>
      <c r="W941" s="43">
        <v>0</v>
      </c>
      <c r="X941" s="43">
        <v>0</v>
      </c>
      <c r="Y941" s="43">
        <v>2</v>
      </c>
      <c r="Z941" s="43">
        <v>0</v>
      </c>
      <c r="AA941" s="43">
        <v>0</v>
      </c>
      <c r="AB941" s="43">
        <v>3</v>
      </c>
      <c r="AC941" s="43">
        <v>2</v>
      </c>
      <c r="AD941" s="43">
        <v>1</v>
      </c>
      <c r="AE941" s="43">
        <v>2</v>
      </c>
      <c r="AF941" s="43">
        <v>0</v>
      </c>
      <c r="AG941" s="43">
        <v>0</v>
      </c>
      <c r="AH941" s="43">
        <v>1</v>
      </c>
      <c r="AI941" s="43">
        <v>0</v>
      </c>
      <c r="AJ941" s="43">
        <v>0</v>
      </c>
      <c r="AK941" s="43">
        <v>0</v>
      </c>
      <c r="AL941" s="43">
        <v>0</v>
      </c>
      <c r="AM941" s="43">
        <v>0</v>
      </c>
      <c r="AN941" s="43">
        <v>0</v>
      </c>
    </row>
    <row r="942" spans="1:40" x14ac:dyDescent="0.2">
      <c r="A942">
        <v>931</v>
      </c>
      <c r="B942" s="97">
        <v>0.64583333333333304</v>
      </c>
      <c r="C942">
        <f t="shared" ca="1" si="42"/>
        <v>1</v>
      </c>
      <c r="D942">
        <f t="shared" si="43"/>
        <v>28</v>
      </c>
      <c r="E942">
        <f>IF(appliances!$D$46="YES",light_sim_data!B942,0)</f>
        <v>0</v>
      </c>
      <c r="F942">
        <f t="shared" si="44"/>
        <v>28</v>
      </c>
      <c r="H942" s="43">
        <v>0</v>
      </c>
      <c r="I942" s="43">
        <v>0</v>
      </c>
      <c r="J942" s="43">
        <v>0</v>
      </c>
      <c r="K942" s="43">
        <v>0</v>
      </c>
      <c r="L942" s="43">
        <v>0</v>
      </c>
      <c r="M942" s="43">
        <v>2</v>
      </c>
      <c r="N942" s="43">
        <v>2</v>
      </c>
      <c r="O942" s="43">
        <v>1</v>
      </c>
      <c r="P942" s="43">
        <v>9</v>
      </c>
      <c r="Q942" s="43">
        <v>0</v>
      </c>
      <c r="R942" s="43">
        <v>0</v>
      </c>
      <c r="S942" s="43">
        <v>0</v>
      </c>
      <c r="T942" s="43">
        <v>0</v>
      </c>
      <c r="U942" s="43">
        <v>0</v>
      </c>
      <c r="V942" s="43">
        <v>3</v>
      </c>
      <c r="W942" s="43">
        <v>0</v>
      </c>
      <c r="X942" s="43">
        <v>0</v>
      </c>
      <c r="Y942" s="43">
        <v>2</v>
      </c>
      <c r="Z942" s="43">
        <v>0</v>
      </c>
      <c r="AA942" s="43">
        <v>0</v>
      </c>
      <c r="AB942" s="43">
        <v>3</v>
      </c>
      <c r="AC942" s="43">
        <v>2</v>
      </c>
      <c r="AD942" s="43">
        <v>1</v>
      </c>
      <c r="AE942" s="43">
        <v>2</v>
      </c>
      <c r="AF942" s="43">
        <v>0</v>
      </c>
      <c r="AG942" s="43">
        <v>0</v>
      </c>
      <c r="AH942" s="43">
        <v>1</v>
      </c>
      <c r="AI942" s="43">
        <v>0</v>
      </c>
      <c r="AJ942" s="43">
        <v>0</v>
      </c>
      <c r="AK942" s="43">
        <v>0</v>
      </c>
      <c r="AL942" s="43">
        <v>0</v>
      </c>
      <c r="AM942" s="43">
        <v>0</v>
      </c>
      <c r="AN942" s="43">
        <v>0</v>
      </c>
    </row>
    <row r="943" spans="1:40" x14ac:dyDescent="0.2">
      <c r="A943">
        <v>932</v>
      </c>
      <c r="B943" s="97">
        <v>0.64652777777777803</v>
      </c>
      <c r="C943">
        <f t="shared" ca="1" si="42"/>
        <v>1</v>
      </c>
      <c r="D943">
        <f t="shared" si="43"/>
        <v>28</v>
      </c>
      <c r="E943">
        <f>IF(appliances!$D$46="YES",light_sim_data!B943,0)</f>
        <v>0</v>
      </c>
      <c r="F943">
        <f t="shared" si="44"/>
        <v>28</v>
      </c>
      <c r="H943" s="43">
        <v>0</v>
      </c>
      <c r="I943" s="43">
        <v>0</v>
      </c>
      <c r="J943" s="43">
        <v>0</v>
      </c>
      <c r="K943" s="43">
        <v>0</v>
      </c>
      <c r="L943" s="43">
        <v>0</v>
      </c>
      <c r="M943" s="43">
        <v>2</v>
      </c>
      <c r="N943" s="43">
        <v>2</v>
      </c>
      <c r="O943" s="43">
        <v>1</v>
      </c>
      <c r="P943" s="43">
        <v>9</v>
      </c>
      <c r="Q943" s="43">
        <v>0</v>
      </c>
      <c r="R943" s="43">
        <v>0</v>
      </c>
      <c r="S943" s="43">
        <v>0</v>
      </c>
      <c r="T943" s="43">
        <v>0</v>
      </c>
      <c r="U943" s="43">
        <v>0</v>
      </c>
      <c r="V943" s="43">
        <v>3</v>
      </c>
      <c r="W943" s="43">
        <v>0</v>
      </c>
      <c r="X943" s="43">
        <v>0</v>
      </c>
      <c r="Y943" s="43">
        <v>2</v>
      </c>
      <c r="Z943" s="43">
        <v>0</v>
      </c>
      <c r="AA943" s="43">
        <v>0</v>
      </c>
      <c r="AB943" s="43">
        <v>3</v>
      </c>
      <c r="AC943" s="43">
        <v>2</v>
      </c>
      <c r="AD943" s="43">
        <v>1</v>
      </c>
      <c r="AE943" s="43">
        <v>2</v>
      </c>
      <c r="AF943" s="43">
        <v>0</v>
      </c>
      <c r="AG943" s="43">
        <v>0</v>
      </c>
      <c r="AH943" s="43">
        <v>1</v>
      </c>
      <c r="AI943" s="43">
        <v>0</v>
      </c>
      <c r="AJ943" s="43">
        <v>0</v>
      </c>
      <c r="AK943" s="43">
        <v>0</v>
      </c>
      <c r="AL943" s="43">
        <v>0</v>
      </c>
      <c r="AM943" s="43">
        <v>0</v>
      </c>
      <c r="AN943" s="43">
        <v>0</v>
      </c>
    </row>
    <row r="944" spans="1:40" x14ac:dyDescent="0.2">
      <c r="A944">
        <v>933</v>
      </c>
      <c r="B944" s="97">
        <v>0.64722222222222203</v>
      </c>
      <c r="C944">
        <f t="shared" ca="1" si="42"/>
        <v>1</v>
      </c>
      <c r="D944">
        <f t="shared" si="43"/>
        <v>28</v>
      </c>
      <c r="E944">
        <f>IF(appliances!$D$46="YES",light_sim_data!B944,0)</f>
        <v>0</v>
      </c>
      <c r="F944">
        <f t="shared" si="44"/>
        <v>28</v>
      </c>
      <c r="H944" s="43">
        <v>0</v>
      </c>
      <c r="I944" s="43">
        <v>0</v>
      </c>
      <c r="J944" s="43">
        <v>0</v>
      </c>
      <c r="K944" s="43">
        <v>0</v>
      </c>
      <c r="L944" s="43">
        <v>0</v>
      </c>
      <c r="M944" s="43">
        <v>2</v>
      </c>
      <c r="N944" s="43">
        <v>2</v>
      </c>
      <c r="O944" s="43">
        <v>1</v>
      </c>
      <c r="P944" s="43">
        <v>9</v>
      </c>
      <c r="Q944" s="43">
        <v>0</v>
      </c>
      <c r="R944" s="43">
        <v>0</v>
      </c>
      <c r="S944" s="43">
        <v>0</v>
      </c>
      <c r="T944" s="43">
        <v>0</v>
      </c>
      <c r="U944" s="43">
        <v>0</v>
      </c>
      <c r="V944" s="43">
        <v>3</v>
      </c>
      <c r="W944" s="43">
        <v>0</v>
      </c>
      <c r="X944" s="43">
        <v>0</v>
      </c>
      <c r="Y944" s="43">
        <v>2</v>
      </c>
      <c r="Z944" s="43">
        <v>0</v>
      </c>
      <c r="AA944" s="43">
        <v>0</v>
      </c>
      <c r="AB944" s="43">
        <v>3</v>
      </c>
      <c r="AC944" s="43">
        <v>2</v>
      </c>
      <c r="AD944" s="43">
        <v>1</v>
      </c>
      <c r="AE944" s="43">
        <v>2</v>
      </c>
      <c r="AF944" s="43">
        <v>0</v>
      </c>
      <c r="AG944" s="43">
        <v>0</v>
      </c>
      <c r="AH944" s="43">
        <v>1</v>
      </c>
      <c r="AI944" s="43">
        <v>0</v>
      </c>
      <c r="AJ944" s="43">
        <v>0</v>
      </c>
      <c r="AK944" s="43">
        <v>0</v>
      </c>
      <c r="AL944" s="43">
        <v>0</v>
      </c>
      <c r="AM944" s="43">
        <v>0</v>
      </c>
      <c r="AN944" s="43">
        <v>0</v>
      </c>
    </row>
    <row r="945" spans="1:40" x14ac:dyDescent="0.2">
      <c r="A945">
        <v>934</v>
      </c>
      <c r="B945" s="97">
        <v>0.64791666666666703</v>
      </c>
      <c r="C945">
        <f t="shared" ca="1" si="42"/>
        <v>1</v>
      </c>
      <c r="D945">
        <f t="shared" si="43"/>
        <v>28</v>
      </c>
      <c r="E945">
        <f>IF(appliances!$D$46="YES",light_sim_data!B945,0)</f>
        <v>0</v>
      </c>
      <c r="F945">
        <f t="shared" si="44"/>
        <v>28</v>
      </c>
      <c r="H945" s="43">
        <v>0</v>
      </c>
      <c r="I945" s="43">
        <v>0</v>
      </c>
      <c r="J945" s="43">
        <v>0</v>
      </c>
      <c r="K945" s="43">
        <v>0</v>
      </c>
      <c r="L945" s="43">
        <v>0</v>
      </c>
      <c r="M945" s="43">
        <v>2</v>
      </c>
      <c r="N945" s="43">
        <v>2</v>
      </c>
      <c r="O945" s="43">
        <v>1</v>
      </c>
      <c r="P945" s="43">
        <v>9</v>
      </c>
      <c r="Q945" s="43">
        <v>0</v>
      </c>
      <c r="R945" s="43">
        <v>0</v>
      </c>
      <c r="S945" s="43">
        <v>0</v>
      </c>
      <c r="T945" s="43">
        <v>0</v>
      </c>
      <c r="U945" s="43">
        <v>0</v>
      </c>
      <c r="V945" s="43">
        <v>3</v>
      </c>
      <c r="W945" s="43">
        <v>0</v>
      </c>
      <c r="X945" s="43">
        <v>0</v>
      </c>
      <c r="Y945" s="43">
        <v>2</v>
      </c>
      <c r="Z945" s="43">
        <v>0</v>
      </c>
      <c r="AA945" s="43">
        <v>0</v>
      </c>
      <c r="AB945" s="43">
        <v>3</v>
      </c>
      <c r="AC945" s="43">
        <v>2</v>
      </c>
      <c r="AD945" s="43">
        <v>1</v>
      </c>
      <c r="AE945" s="43">
        <v>2</v>
      </c>
      <c r="AF945" s="43">
        <v>0</v>
      </c>
      <c r="AG945" s="43">
        <v>0</v>
      </c>
      <c r="AH945" s="43">
        <v>1</v>
      </c>
      <c r="AI945" s="43">
        <v>0</v>
      </c>
      <c r="AJ945" s="43">
        <v>0</v>
      </c>
      <c r="AK945" s="43">
        <v>0</v>
      </c>
      <c r="AL945" s="43">
        <v>0</v>
      </c>
      <c r="AM945" s="43">
        <v>0</v>
      </c>
      <c r="AN945" s="43">
        <v>0</v>
      </c>
    </row>
    <row r="946" spans="1:40" x14ac:dyDescent="0.2">
      <c r="A946">
        <v>935</v>
      </c>
      <c r="B946" s="97">
        <v>0.64861111111111103</v>
      </c>
      <c r="C946">
        <f t="shared" ca="1" si="42"/>
        <v>1</v>
      </c>
      <c r="D946">
        <f t="shared" si="43"/>
        <v>28</v>
      </c>
      <c r="E946">
        <f>IF(appliances!$D$46="YES",light_sim_data!B946,0)</f>
        <v>0</v>
      </c>
      <c r="F946">
        <f t="shared" si="44"/>
        <v>28</v>
      </c>
      <c r="H946" s="43">
        <v>0</v>
      </c>
      <c r="I946" s="43">
        <v>0</v>
      </c>
      <c r="J946" s="43">
        <v>0</v>
      </c>
      <c r="K946" s="43">
        <v>0</v>
      </c>
      <c r="L946" s="43">
        <v>0</v>
      </c>
      <c r="M946" s="43">
        <v>2</v>
      </c>
      <c r="N946" s="43">
        <v>2</v>
      </c>
      <c r="O946" s="43">
        <v>1</v>
      </c>
      <c r="P946" s="43">
        <v>9</v>
      </c>
      <c r="Q946" s="43">
        <v>0</v>
      </c>
      <c r="R946" s="43">
        <v>0</v>
      </c>
      <c r="S946" s="43">
        <v>0</v>
      </c>
      <c r="T946" s="43">
        <v>0</v>
      </c>
      <c r="U946" s="43">
        <v>0</v>
      </c>
      <c r="V946" s="43">
        <v>3</v>
      </c>
      <c r="W946" s="43">
        <v>0</v>
      </c>
      <c r="X946" s="43">
        <v>0</v>
      </c>
      <c r="Y946" s="43">
        <v>2</v>
      </c>
      <c r="Z946" s="43">
        <v>0</v>
      </c>
      <c r="AA946" s="43">
        <v>0</v>
      </c>
      <c r="AB946" s="43">
        <v>3</v>
      </c>
      <c r="AC946" s="43">
        <v>2</v>
      </c>
      <c r="AD946" s="43">
        <v>1</v>
      </c>
      <c r="AE946" s="43">
        <v>2</v>
      </c>
      <c r="AF946" s="43">
        <v>0</v>
      </c>
      <c r="AG946" s="43">
        <v>0</v>
      </c>
      <c r="AH946" s="43">
        <v>1</v>
      </c>
      <c r="AI946" s="43">
        <v>0</v>
      </c>
      <c r="AJ946" s="43">
        <v>0</v>
      </c>
      <c r="AK946" s="43">
        <v>0</v>
      </c>
      <c r="AL946" s="43">
        <v>0</v>
      </c>
      <c r="AM946" s="43">
        <v>0</v>
      </c>
      <c r="AN946" s="43">
        <v>0</v>
      </c>
    </row>
    <row r="947" spans="1:40" x14ac:dyDescent="0.2">
      <c r="A947">
        <v>936</v>
      </c>
      <c r="B947" s="97">
        <v>0.64930555555555602</v>
      </c>
      <c r="C947">
        <f t="shared" ca="1" si="42"/>
        <v>1</v>
      </c>
      <c r="D947">
        <f t="shared" si="43"/>
        <v>28</v>
      </c>
      <c r="E947">
        <f>IF(appliances!$D$46="YES",light_sim_data!B947,0)</f>
        <v>0</v>
      </c>
      <c r="F947">
        <f t="shared" si="44"/>
        <v>28</v>
      </c>
      <c r="H947" s="43">
        <v>0</v>
      </c>
      <c r="I947" s="43">
        <v>0</v>
      </c>
      <c r="J947" s="43">
        <v>0</v>
      </c>
      <c r="K947" s="43">
        <v>0</v>
      </c>
      <c r="L947" s="43">
        <v>0</v>
      </c>
      <c r="M947" s="43">
        <v>2</v>
      </c>
      <c r="N947" s="43">
        <v>2</v>
      </c>
      <c r="O947" s="43">
        <v>1</v>
      </c>
      <c r="P947" s="43">
        <v>9</v>
      </c>
      <c r="Q947" s="43">
        <v>0</v>
      </c>
      <c r="R947" s="43">
        <v>0</v>
      </c>
      <c r="S947" s="43">
        <v>0</v>
      </c>
      <c r="T947" s="43">
        <v>0</v>
      </c>
      <c r="U947" s="43">
        <v>0</v>
      </c>
      <c r="V947" s="43">
        <v>3</v>
      </c>
      <c r="W947" s="43">
        <v>0</v>
      </c>
      <c r="X947" s="43">
        <v>0</v>
      </c>
      <c r="Y947" s="43">
        <v>2</v>
      </c>
      <c r="Z947" s="43">
        <v>0</v>
      </c>
      <c r="AA947" s="43">
        <v>0</v>
      </c>
      <c r="AB947" s="43">
        <v>3</v>
      </c>
      <c r="AC947" s="43">
        <v>2</v>
      </c>
      <c r="AD947" s="43">
        <v>1</v>
      </c>
      <c r="AE947" s="43">
        <v>2</v>
      </c>
      <c r="AF947" s="43">
        <v>0</v>
      </c>
      <c r="AG947" s="43">
        <v>0</v>
      </c>
      <c r="AH947" s="43">
        <v>1</v>
      </c>
      <c r="AI947" s="43">
        <v>0</v>
      </c>
      <c r="AJ947" s="43">
        <v>0</v>
      </c>
      <c r="AK947" s="43">
        <v>0</v>
      </c>
      <c r="AL947" s="43">
        <v>0</v>
      </c>
      <c r="AM947" s="43">
        <v>0</v>
      </c>
      <c r="AN947" s="43">
        <v>0</v>
      </c>
    </row>
    <row r="948" spans="1:40" x14ac:dyDescent="0.2">
      <c r="A948">
        <v>937</v>
      </c>
      <c r="B948" s="97">
        <v>0.65</v>
      </c>
      <c r="C948">
        <f t="shared" ca="1" si="42"/>
        <v>1</v>
      </c>
      <c r="D948">
        <f t="shared" si="43"/>
        <v>28</v>
      </c>
      <c r="E948">
        <f>IF(appliances!$D$46="YES",light_sim_data!B948,0)</f>
        <v>0</v>
      </c>
      <c r="F948">
        <f t="shared" si="44"/>
        <v>28</v>
      </c>
      <c r="H948" s="43">
        <v>0</v>
      </c>
      <c r="I948" s="43">
        <v>0</v>
      </c>
      <c r="J948" s="43">
        <v>0</v>
      </c>
      <c r="K948" s="43">
        <v>0</v>
      </c>
      <c r="L948" s="43">
        <v>0</v>
      </c>
      <c r="M948" s="43">
        <v>2</v>
      </c>
      <c r="N948" s="43">
        <v>2</v>
      </c>
      <c r="O948" s="43">
        <v>1</v>
      </c>
      <c r="P948" s="43">
        <v>9</v>
      </c>
      <c r="Q948" s="43">
        <v>0</v>
      </c>
      <c r="R948" s="43">
        <v>0</v>
      </c>
      <c r="S948" s="43">
        <v>0</v>
      </c>
      <c r="T948" s="43">
        <v>0</v>
      </c>
      <c r="U948" s="43">
        <v>0</v>
      </c>
      <c r="V948" s="43">
        <v>3</v>
      </c>
      <c r="W948" s="43">
        <v>0</v>
      </c>
      <c r="X948" s="43">
        <v>0</v>
      </c>
      <c r="Y948" s="43">
        <v>2</v>
      </c>
      <c r="Z948" s="43">
        <v>0</v>
      </c>
      <c r="AA948" s="43">
        <v>0</v>
      </c>
      <c r="AB948" s="43">
        <v>3</v>
      </c>
      <c r="AC948" s="43">
        <v>2</v>
      </c>
      <c r="AD948" s="43">
        <v>1</v>
      </c>
      <c r="AE948" s="43">
        <v>2</v>
      </c>
      <c r="AF948" s="43">
        <v>0</v>
      </c>
      <c r="AG948" s="43">
        <v>0</v>
      </c>
      <c r="AH948" s="43">
        <v>1</v>
      </c>
      <c r="AI948" s="43">
        <v>0</v>
      </c>
      <c r="AJ948" s="43">
        <v>0</v>
      </c>
      <c r="AK948" s="43">
        <v>0</v>
      </c>
      <c r="AL948" s="43">
        <v>0</v>
      </c>
      <c r="AM948" s="43">
        <v>0</v>
      </c>
      <c r="AN948" s="43">
        <v>0</v>
      </c>
    </row>
    <row r="949" spans="1:40" x14ac:dyDescent="0.2">
      <c r="A949">
        <v>938</v>
      </c>
      <c r="B949" s="97">
        <v>0.65069444444444402</v>
      </c>
      <c r="C949">
        <f t="shared" ca="1" si="42"/>
        <v>1</v>
      </c>
      <c r="D949">
        <f t="shared" si="43"/>
        <v>28</v>
      </c>
      <c r="E949">
        <f>IF(appliances!$D$46="YES",light_sim_data!B949,0)</f>
        <v>0</v>
      </c>
      <c r="F949">
        <f t="shared" si="44"/>
        <v>28</v>
      </c>
      <c r="H949" s="43">
        <v>0</v>
      </c>
      <c r="I949" s="43">
        <v>0</v>
      </c>
      <c r="J949" s="43">
        <v>0</v>
      </c>
      <c r="K949" s="43">
        <v>0</v>
      </c>
      <c r="L949" s="43">
        <v>0</v>
      </c>
      <c r="M949" s="43">
        <v>2</v>
      </c>
      <c r="N949" s="43">
        <v>2</v>
      </c>
      <c r="O949" s="43">
        <v>1</v>
      </c>
      <c r="P949" s="43">
        <v>9</v>
      </c>
      <c r="Q949" s="43">
        <v>0</v>
      </c>
      <c r="R949" s="43">
        <v>0</v>
      </c>
      <c r="S949" s="43">
        <v>0</v>
      </c>
      <c r="T949" s="43">
        <v>0</v>
      </c>
      <c r="U949" s="43">
        <v>0</v>
      </c>
      <c r="V949" s="43">
        <v>3</v>
      </c>
      <c r="W949" s="43">
        <v>0</v>
      </c>
      <c r="X949" s="43">
        <v>0</v>
      </c>
      <c r="Y949" s="43">
        <v>2</v>
      </c>
      <c r="Z949" s="43">
        <v>0</v>
      </c>
      <c r="AA949" s="43">
        <v>0</v>
      </c>
      <c r="AB949" s="43">
        <v>3</v>
      </c>
      <c r="AC949" s="43">
        <v>2</v>
      </c>
      <c r="AD949" s="43">
        <v>1</v>
      </c>
      <c r="AE949" s="43">
        <v>2</v>
      </c>
      <c r="AF949" s="43">
        <v>0</v>
      </c>
      <c r="AG949" s="43">
        <v>0</v>
      </c>
      <c r="AH949" s="43">
        <v>1</v>
      </c>
      <c r="AI949" s="43">
        <v>0</v>
      </c>
      <c r="AJ949" s="43">
        <v>0</v>
      </c>
      <c r="AK949" s="43">
        <v>0</v>
      </c>
      <c r="AL949" s="43">
        <v>0</v>
      </c>
      <c r="AM949" s="43">
        <v>0</v>
      </c>
      <c r="AN949" s="43">
        <v>0</v>
      </c>
    </row>
    <row r="950" spans="1:40" x14ac:dyDescent="0.2">
      <c r="A950">
        <v>939</v>
      </c>
      <c r="B950" s="97">
        <v>0.65138888888888902</v>
      </c>
      <c r="C950">
        <f t="shared" ca="1" si="42"/>
        <v>1</v>
      </c>
      <c r="D950">
        <f t="shared" si="43"/>
        <v>208</v>
      </c>
      <c r="E950">
        <f>IF(appliances!$D$46="YES",light_sim_data!B950,0)</f>
        <v>0</v>
      </c>
      <c r="F950">
        <f t="shared" si="44"/>
        <v>208</v>
      </c>
      <c r="H950" s="43">
        <v>0</v>
      </c>
      <c r="I950" s="43">
        <v>180</v>
      </c>
      <c r="J950" s="43">
        <v>0</v>
      </c>
      <c r="K950" s="43">
        <v>0</v>
      </c>
      <c r="L950" s="43">
        <v>0</v>
      </c>
      <c r="M950" s="43">
        <v>2</v>
      </c>
      <c r="N950" s="43">
        <v>2</v>
      </c>
      <c r="O950" s="43">
        <v>1</v>
      </c>
      <c r="P950" s="43">
        <v>9</v>
      </c>
      <c r="Q950" s="43">
        <v>0</v>
      </c>
      <c r="R950" s="43">
        <v>0</v>
      </c>
      <c r="S950" s="43">
        <v>0</v>
      </c>
      <c r="T950" s="43">
        <v>0</v>
      </c>
      <c r="U950" s="43">
        <v>0</v>
      </c>
      <c r="V950" s="43">
        <v>3</v>
      </c>
      <c r="W950" s="43">
        <v>0</v>
      </c>
      <c r="X950" s="43">
        <v>0</v>
      </c>
      <c r="Y950" s="43">
        <v>2</v>
      </c>
      <c r="Z950" s="43">
        <v>0</v>
      </c>
      <c r="AA950" s="43">
        <v>0</v>
      </c>
      <c r="AB950" s="43">
        <v>3</v>
      </c>
      <c r="AC950" s="43">
        <v>2</v>
      </c>
      <c r="AD950" s="43">
        <v>1</v>
      </c>
      <c r="AE950" s="43">
        <v>2</v>
      </c>
      <c r="AF950" s="43">
        <v>0</v>
      </c>
      <c r="AG950" s="43">
        <v>0</v>
      </c>
      <c r="AH950" s="43">
        <v>1</v>
      </c>
      <c r="AI950" s="43">
        <v>0</v>
      </c>
      <c r="AJ950" s="43">
        <v>0</v>
      </c>
      <c r="AK950" s="43">
        <v>0</v>
      </c>
      <c r="AL950" s="43">
        <v>0</v>
      </c>
      <c r="AM950" s="43">
        <v>0</v>
      </c>
      <c r="AN950" s="43">
        <v>0</v>
      </c>
    </row>
    <row r="951" spans="1:40" x14ac:dyDescent="0.2">
      <c r="A951">
        <v>940</v>
      </c>
      <c r="B951" s="97">
        <v>0.65208333333333302</v>
      </c>
      <c r="C951">
        <f t="shared" ca="1" si="42"/>
        <v>1</v>
      </c>
      <c r="D951">
        <f t="shared" si="43"/>
        <v>208</v>
      </c>
      <c r="E951">
        <f>IF(appliances!$D$46="YES",light_sim_data!B951,0)</f>
        <v>0</v>
      </c>
      <c r="F951">
        <f t="shared" si="44"/>
        <v>208</v>
      </c>
      <c r="H951" s="43">
        <v>0</v>
      </c>
      <c r="I951" s="43">
        <v>180</v>
      </c>
      <c r="J951" s="43">
        <v>0</v>
      </c>
      <c r="K951" s="43">
        <v>0</v>
      </c>
      <c r="L951" s="43">
        <v>0</v>
      </c>
      <c r="M951" s="43">
        <v>2</v>
      </c>
      <c r="N951" s="43">
        <v>2</v>
      </c>
      <c r="O951" s="43">
        <v>1</v>
      </c>
      <c r="P951" s="43">
        <v>9</v>
      </c>
      <c r="Q951" s="43">
        <v>0</v>
      </c>
      <c r="R951" s="43">
        <v>0</v>
      </c>
      <c r="S951" s="43">
        <v>0</v>
      </c>
      <c r="T951" s="43">
        <v>0</v>
      </c>
      <c r="U951" s="43">
        <v>0</v>
      </c>
      <c r="V951" s="43">
        <v>3</v>
      </c>
      <c r="W951" s="43">
        <v>0</v>
      </c>
      <c r="X951" s="43">
        <v>0</v>
      </c>
      <c r="Y951" s="43">
        <v>2</v>
      </c>
      <c r="Z951" s="43">
        <v>0</v>
      </c>
      <c r="AA951" s="43">
        <v>0</v>
      </c>
      <c r="AB951" s="43">
        <v>3</v>
      </c>
      <c r="AC951" s="43">
        <v>2</v>
      </c>
      <c r="AD951" s="43">
        <v>1</v>
      </c>
      <c r="AE951" s="43">
        <v>2</v>
      </c>
      <c r="AF951" s="43">
        <v>0</v>
      </c>
      <c r="AG951" s="43">
        <v>0</v>
      </c>
      <c r="AH951" s="43">
        <v>1</v>
      </c>
      <c r="AI951" s="43">
        <v>0</v>
      </c>
      <c r="AJ951" s="43">
        <v>0</v>
      </c>
      <c r="AK951" s="43">
        <v>0</v>
      </c>
      <c r="AL951" s="43">
        <v>0</v>
      </c>
      <c r="AM951" s="43">
        <v>0</v>
      </c>
      <c r="AN951" s="43">
        <v>0</v>
      </c>
    </row>
    <row r="952" spans="1:40" x14ac:dyDescent="0.2">
      <c r="A952">
        <v>941</v>
      </c>
      <c r="B952" s="97">
        <v>0.65277777777777801</v>
      </c>
      <c r="C952">
        <f t="shared" ca="1" si="42"/>
        <v>2</v>
      </c>
      <c r="D952">
        <f t="shared" si="43"/>
        <v>208</v>
      </c>
      <c r="E952">
        <f>IF(appliances!$D$46="YES",light_sim_data!B952,0)</f>
        <v>0</v>
      </c>
      <c r="F952">
        <f t="shared" si="44"/>
        <v>208</v>
      </c>
      <c r="H952" s="43">
        <v>0</v>
      </c>
      <c r="I952" s="43">
        <v>180</v>
      </c>
      <c r="J952" s="43">
        <v>0</v>
      </c>
      <c r="K952" s="43">
        <v>0</v>
      </c>
      <c r="L952" s="43">
        <v>0</v>
      </c>
      <c r="M952" s="43">
        <v>2</v>
      </c>
      <c r="N952" s="43">
        <v>2</v>
      </c>
      <c r="O952" s="43">
        <v>1</v>
      </c>
      <c r="P952" s="43">
        <v>9</v>
      </c>
      <c r="Q952" s="43">
        <v>0</v>
      </c>
      <c r="R952" s="43">
        <v>0</v>
      </c>
      <c r="S952" s="43">
        <v>0</v>
      </c>
      <c r="T952" s="43">
        <v>0</v>
      </c>
      <c r="U952" s="43">
        <v>0</v>
      </c>
      <c r="V952" s="43">
        <v>3</v>
      </c>
      <c r="W952" s="43">
        <v>0</v>
      </c>
      <c r="X952" s="43">
        <v>0</v>
      </c>
      <c r="Y952" s="43">
        <v>2</v>
      </c>
      <c r="Z952" s="43">
        <v>0</v>
      </c>
      <c r="AA952" s="43">
        <v>0</v>
      </c>
      <c r="AB952" s="43">
        <v>3</v>
      </c>
      <c r="AC952" s="43">
        <v>2</v>
      </c>
      <c r="AD952" s="43">
        <v>1</v>
      </c>
      <c r="AE952" s="43">
        <v>2</v>
      </c>
      <c r="AF952" s="43">
        <v>0</v>
      </c>
      <c r="AG952" s="43">
        <v>0</v>
      </c>
      <c r="AH952" s="43">
        <v>1</v>
      </c>
      <c r="AI952" s="43">
        <v>0</v>
      </c>
      <c r="AJ952" s="43">
        <v>0</v>
      </c>
      <c r="AK952" s="43">
        <v>0</v>
      </c>
      <c r="AL952" s="43">
        <v>0</v>
      </c>
      <c r="AM952" s="43">
        <v>0</v>
      </c>
      <c r="AN952" s="43">
        <v>0</v>
      </c>
    </row>
    <row r="953" spans="1:40" x14ac:dyDescent="0.2">
      <c r="A953">
        <v>942</v>
      </c>
      <c r="B953" s="97">
        <v>0.65347222222222201</v>
      </c>
      <c r="C953">
        <f t="shared" ca="1" si="42"/>
        <v>2</v>
      </c>
      <c r="D953">
        <f t="shared" si="43"/>
        <v>208</v>
      </c>
      <c r="E953">
        <f>IF(appliances!$D$46="YES",light_sim_data!B953,0)</f>
        <v>0</v>
      </c>
      <c r="F953">
        <f t="shared" si="44"/>
        <v>208</v>
      </c>
      <c r="H953" s="43">
        <v>0</v>
      </c>
      <c r="I953" s="43">
        <v>180</v>
      </c>
      <c r="J953" s="43">
        <v>0</v>
      </c>
      <c r="K953" s="43">
        <v>0</v>
      </c>
      <c r="L953" s="43">
        <v>0</v>
      </c>
      <c r="M953" s="43">
        <v>2</v>
      </c>
      <c r="N953" s="43">
        <v>2</v>
      </c>
      <c r="O953" s="43">
        <v>1</v>
      </c>
      <c r="P953" s="43">
        <v>9</v>
      </c>
      <c r="Q953" s="43">
        <v>0</v>
      </c>
      <c r="R953" s="43">
        <v>0</v>
      </c>
      <c r="S953" s="43">
        <v>0</v>
      </c>
      <c r="T953" s="43">
        <v>0</v>
      </c>
      <c r="U953" s="43">
        <v>0</v>
      </c>
      <c r="V953" s="43">
        <v>3</v>
      </c>
      <c r="W953" s="43">
        <v>0</v>
      </c>
      <c r="X953" s="43">
        <v>0</v>
      </c>
      <c r="Y953" s="43">
        <v>2</v>
      </c>
      <c r="Z953" s="43">
        <v>0</v>
      </c>
      <c r="AA953" s="43">
        <v>0</v>
      </c>
      <c r="AB953" s="43">
        <v>3</v>
      </c>
      <c r="AC953" s="43">
        <v>2</v>
      </c>
      <c r="AD953" s="43">
        <v>1</v>
      </c>
      <c r="AE953" s="43">
        <v>2</v>
      </c>
      <c r="AF953" s="43">
        <v>0</v>
      </c>
      <c r="AG953" s="43">
        <v>0</v>
      </c>
      <c r="AH953" s="43">
        <v>1</v>
      </c>
      <c r="AI953" s="43">
        <v>0</v>
      </c>
      <c r="AJ953" s="43">
        <v>0</v>
      </c>
      <c r="AK953" s="43">
        <v>0</v>
      </c>
      <c r="AL953" s="43">
        <v>0</v>
      </c>
      <c r="AM953" s="43">
        <v>0</v>
      </c>
      <c r="AN953" s="43">
        <v>0</v>
      </c>
    </row>
    <row r="954" spans="1:40" x14ac:dyDescent="0.2">
      <c r="A954">
        <v>943</v>
      </c>
      <c r="B954" s="97">
        <v>0.65416666666666701</v>
      </c>
      <c r="C954">
        <f t="shared" ca="1" si="42"/>
        <v>2</v>
      </c>
      <c r="D954">
        <f t="shared" si="43"/>
        <v>208</v>
      </c>
      <c r="E954">
        <f>IF(appliances!$D$46="YES",light_sim_data!B954,0)</f>
        <v>0</v>
      </c>
      <c r="F954">
        <f t="shared" si="44"/>
        <v>208</v>
      </c>
      <c r="H954" s="43">
        <v>0</v>
      </c>
      <c r="I954" s="43">
        <v>180</v>
      </c>
      <c r="J954" s="43">
        <v>0</v>
      </c>
      <c r="K954" s="43">
        <v>0</v>
      </c>
      <c r="L954" s="43">
        <v>0</v>
      </c>
      <c r="M954" s="43">
        <v>2</v>
      </c>
      <c r="N954" s="43">
        <v>2</v>
      </c>
      <c r="O954" s="43">
        <v>1</v>
      </c>
      <c r="P954" s="43">
        <v>9</v>
      </c>
      <c r="Q954" s="43">
        <v>0</v>
      </c>
      <c r="R954" s="43">
        <v>0</v>
      </c>
      <c r="S954" s="43">
        <v>0</v>
      </c>
      <c r="T954" s="43">
        <v>0</v>
      </c>
      <c r="U954" s="43">
        <v>0</v>
      </c>
      <c r="V954" s="43">
        <v>3</v>
      </c>
      <c r="W954" s="43">
        <v>0</v>
      </c>
      <c r="X954" s="43">
        <v>0</v>
      </c>
      <c r="Y954" s="43">
        <v>2</v>
      </c>
      <c r="Z954" s="43">
        <v>0</v>
      </c>
      <c r="AA954" s="43">
        <v>0</v>
      </c>
      <c r="AB954" s="43">
        <v>3</v>
      </c>
      <c r="AC954" s="43">
        <v>2</v>
      </c>
      <c r="AD954" s="43">
        <v>1</v>
      </c>
      <c r="AE954" s="43">
        <v>2</v>
      </c>
      <c r="AF954" s="43">
        <v>0</v>
      </c>
      <c r="AG954" s="43">
        <v>0</v>
      </c>
      <c r="AH954" s="43">
        <v>1</v>
      </c>
      <c r="AI954" s="43">
        <v>0</v>
      </c>
      <c r="AJ954" s="43">
        <v>0</v>
      </c>
      <c r="AK954" s="43">
        <v>0</v>
      </c>
      <c r="AL954" s="43">
        <v>0</v>
      </c>
      <c r="AM954" s="43">
        <v>0</v>
      </c>
      <c r="AN954" s="43">
        <v>0</v>
      </c>
    </row>
    <row r="955" spans="1:40" x14ac:dyDescent="0.2">
      <c r="A955">
        <v>944</v>
      </c>
      <c r="B955" s="97">
        <v>0.65486111111111101</v>
      </c>
      <c r="C955">
        <f t="shared" ca="1" si="42"/>
        <v>2</v>
      </c>
      <c r="D955">
        <f t="shared" si="43"/>
        <v>208</v>
      </c>
      <c r="E955">
        <f>IF(appliances!$D$46="YES",light_sim_data!B955,0)</f>
        <v>0</v>
      </c>
      <c r="F955">
        <f t="shared" si="44"/>
        <v>208</v>
      </c>
      <c r="H955" s="43">
        <v>0</v>
      </c>
      <c r="I955" s="43">
        <v>180</v>
      </c>
      <c r="J955" s="43">
        <v>0</v>
      </c>
      <c r="K955" s="43">
        <v>0</v>
      </c>
      <c r="L955" s="43">
        <v>0</v>
      </c>
      <c r="M955" s="43">
        <v>2</v>
      </c>
      <c r="N955" s="43">
        <v>2</v>
      </c>
      <c r="O955" s="43">
        <v>1</v>
      </c>
      <c r="P955" s="43">
        <v>9</v>
      </c>
      <c r="Q955" s="43">
        <v>0</v>
      </c>
      <c r="R955" s="43">
        <v>0</v>
      </c>
      <c r="S955" s="43">
        <v>0</v>
      </c>
      <c r="T955" s="43">
        <v>0</v>
      </c>
      <c r="U955" s="43">
        <v>0</v>
      </c>
      <c r="V955" s="43">
        <v>3</v>
      </c>
      <c r="W955" s="43">
        <v>0</v>
      </c>
      <c r="X955" s="43">
        <v>0</v>
      </c>
      <c r="Y955" s="43">
        <v>2</v>
      </c>
      <c r="Z955" s="43">
        <v>0</v>
      </c>
      <c r="AA955" s="43">
        <v>0</v>
      </c>
      <c r="AB955" s="43">
        <v>3</v>
      </c>
      <c r="AC955" s="43">
        <v>2</v>
      </c>
      <c r="AD955" s="43">
        <v>1</v>
      </c>
      <c r="AE955" s="43">
        <v>2</v>
      </c>
      <c r="AF955" s="43">
        <v>0</v>
      </c>
      <c r="AG955" s="43">
        <v>0</v>
      </c>
      <c r="AH955" s="43">
        <v>1</v>
      </c>
      <c r="AI955" s="43">
        <v>0</v>
      </c>
      <c r="AJ955" s="43">
        <v>0</v>
      </c>
      <c r="AK955" s="43">
        <v>0</v>
      </c>
      <c r="AL955" s="43">
        <v>0</v>
      </c>
      <c r="AM955" s="43">
        <v>0</v>
      </c>
      <c r="AN955" s="43">
        <v>0</v>
      </c>
    </row>
    <row r="956" spans="1:40" x14ac:dyDescent="0.2">
      <c r="A956">
        <v>945</v>
      </c>
      <c r="B956" s="97">
        <v>0.655555555555556</v>
      </c>
      <c r="C956">
        <f t="shared" ca="1" si="42"/>
        <v>2</v>
      </c>
      <c r="D956">
        <f t="shared" si="43"/>
        <v>208</v>
      </c>
      <c r="E956">
        <f>IF(appliances!$D$46="YES",light_sim_data!B956,0)</f>
        <v>0</v>
      </c>
      <c r="F956">
        <f t="shared" si="44"/>
        <v>208</v>
      </c>
      <c r="H956" s="43">
        <v>0</v>
      </c>
      <c r="I956" s="43">
        <v>180</v>
      </c>
      <c r="J956" s="43">
        <v>0</v>
      </c>
      <c r="K956" s="43">
        <v>0</v>
      </c>
      <c r="L956" s="43">
        <v>0</v>
      </c>
      <c r="M956" s="43">
        <v>2</v>
      </c>
      <c r="N956" s="43">
        <v>2</v>
      </c>
      <c r="O956" s="43">
        <v>1</v>
      </c>
      <c r="P956" s="43">
        <v>9</v>
      </c>
      <c r="Q956" s="43">
        <v>0</v>
      </c>
      <c r="R956" s="43">
        <v>0</v>
      </c>
      <c r="S956" s="43">
        <v>0</v>
      </c>
      <c r="T956" s="43">
        <v>0</v>
      </c>
      <c r="U956" s="43">
        <v>0</v>
      </c>
      <c r="V956" s="43">
        <v>3</v>
      </c>
      <c r="W956" s="43">
        <v>0</v>
      </c>
      <c r="X956" s="43">
        <v>0</v>
      </c>
      <c r="Y956" s="43">
        <v>2</v>
      </c>
      <c r="Z956" s="43">
        <v>0</v>
      </c>
      <c r="AA956" s="43">
        <v>0</v>
      </c>
      <c r="AB956" s="43">
        <v>3</v>
      </c>
      <c r="AC956" s="43">
        <v>2</v>
      </c>
      <c r="AD956" s="43">
        <v>1</v>
      </c>
      <c r="AE956" s="43">
        <v>2</v>
      </c>
      <c r="AF956" s="43">
        <v>0</v>
      </c>
      <c r="AG956" s="43">
        <v>0</v>
      </c>
      <c r="AH956" s="43">
        <v>1</v>
      </c>
      <c r="AI956" s="43">
        <v>0</v>
      </c>
      <c r="AJ956" s="43">
        <v>0</v>
      </c>
      <c r="AK956" s="43">
        <v>0</v>
      </c>
      <c r="AL956" s="43">
        <v>0</v>
      </c>
      <c r="AM956" s="43">
        <v>0</v>
      </c>
      <c r="AN956" s="43">
        <v>0</v>
      </c>
    </row>
    <row r="957" spans="1:40" x14ac:dyDescent="0.2">
      <c r="A957">
        <v>946</v>
      </c>
      <c r="B957" s="97">
        <v>0.65625</v>
      </c>
      <c r="C957">
        <f t="shared" ca="1" si="42"/>
        <v>2</v>
      </c>
      <c r="D957">
        <f t="shared" si="43"/>
        <v>208</v>
      </c>
      <c r="E957">
        <f>IF(appliances!$D$46="YES",light_sim_data!B957,0)</f>
        <v>0</v>
      </c>
      <c r="F957">
        <f t="shared" si="44"/>
        <v>208</v>
      </c>
      <c r="H957" s="43">
        <v>0</v>
      </c>
      <c r="I957" s="43">
        <v>180</v>
      </c>
      <c r="J957" s="43">
        <v>0</v>
      </c>
      <c r="K957" s="43">
        <v>0</v>
      </c>
      <c r="L957" s="43">
        <v>0</v>
      </c>
      <c r="M957" s="43">
        <v>2</v>
      </c>
      <c r="N957" s="43">
        <v>2</v>
      </c>
      <c r="O957" s="43">
        <v>1</v>
      </c>
      <c r="P957" s="43">
        <v>9</v>
      </c>
      <c r="Q957" s="43">
        <v>0</v>
      </c>
      <c r="R957" s="43">
        <v>0</v>
      </c>
      <c r="S957" s="43">
        <v>0</v>
      </c>
      <c r="T957" s="43">
        <v>0</v>
      </c>
      <c r="U957" s="43">
        <v>0</v>
      </c>
      <c r="V957" s="43">
        <v>3</v>
      </c>
      <c r="W957" s="43">
        <v>0</v>
      </c>
      <c r="X957" s="43">
        <v>0</v>
      </c>
      <c r="Y957" s="43">
        <v>2</v>
      </c>
      <c r="Z957" s="43">
        <v>0</v>
      </c>
      <c r="AA957" s="43">
        <v>0</v>
      </c>
      <c r="AB957" s="43">
        <v>3</v>
      </c>
      <c r="AC957" s="43">
        <v>2</v>
      </c>
      <c r="AD957" s="43">
        <v>1</v>
      </c>
      <c r="AE957" s="43">
        <v>2</v>
      </c>
      <c r="AF957" s="43">
        <v>0</v>
      </c>
      <c r="AG957" s="43">
        <v>0</v>
      </c>
      <c r="AH957" s="43">
        <v>1</v>
      </c>
      <c r="AI957" s="43">
        <v>0</v>
      </c>
      <c r="AJ957" s="43">
        <v>0</v>
      </c>
      <c r="AK957" s="43">
        <v>0</v>
      </c>
      <c r="AL957" s="43">
        <v>0</v>
      </c>
      <c r="AM957" s="43">
        <v>0</v>
      </c>
      <c r="AN957" s="43">
        <v>0</v>
      </c>
    </row>
    <row r="958" spans="1:40" x14ac:dyDescent="0.2">
      <c r="A958">
        <v>947</v>
      </c>
      <c r="B958" s="97">
        <v>0.656944444444444</v>
      </c>
      <c r="C958">
        <f t="shared" ca="1" si="42"/>
        <v>2</v>
      </c>
      <c r="D958">
        <f t="shared" si="43"/>
        <v>208</v>
      </c>
      <c r="E958">
        <f>IF(appliances!$D$46="YES",light_sim_data!B958,0)</f>
        <v>0</v>
      </c>
      <c r="F958">
        <f t="shared" si="44"/>
        <v>208</v>
      </c>
      <c r="H958" s="43">
        <v>0</v>
      </c>
      <c r="I958" s="43">
        <v>180</v>
      </c>
      <c r="J958" s="43">
        <v>0</v>
      </c>
      <c r="K958" s="43">
        <v>0</v>
      </c>
      <c r="L958" s="43">
        <v>0</v>
      </c>
      <c r="M958" s="43">
        <v>2</v>
      </c>
      <c r="N958" s="43">
        <v>2</v>
      </c>
      <c r="O958" s="43">
        <v>1</v>
      </c>
      <c r="P958" s="43">
        <v>9</v>
      </c>
      <c r="Q958" s="43">
        <v>0</v>
      </c>
      <c r="R958" s="43">
        <v>0</v>
      </c>
      <c r="S958" s="43">
        <v>0</v>
      </c>
      <c r="T958" s="43">
        <v>0</v>
      </c>
      <c r="U958" s="43">
        <v>0</v>
      </c>
      <c r="V958" s="43">
        <v>3</v>
      </c>
      <c r="W958" s="43">
        <v>0</v>
      </c>
      <c r="X958" s="43">
        <v>0</v>
      </c>
      <c r="Y958" s="43">
        <v>2</v>
      </c>
      <c r="Z958" s="43">
        <v>0</v>
      </c>
      <c r="AA958" s="43">
        <v>0</v>
      </c>
      <c r="AB958" s="43">
        <v>3</v>
      </c>
      <c r="AC958" s="43">
        <v>2</v>
      </c>
      <c r="AD958" s="43">
        <v>1</v>
      </c>
      <c r="AE958" s="43">
        <v>2</v>
      </c>
      <c r="AF958" s="43">
        <v>0</v>
      </c>
      <c r="AG958" s="43">
        <v>0</v>
      </c>
      <c r="AH958" s="43">
        <v>1</v>
      </c>
      <c r="AI958" s="43">
        <v>0</v>
      </c>
      <c r="AJ958" s="43">
        <v>0</v>
      </c>
      <c r="AK958" s="43">
        <v>0</v>
      </c>
      <c r="AL958" s="43">
        <v>0</v>
      </c>
      <c r="AM958" s="43">
        <v>0</v>
      </c>
      <c r="AN958" s="43">
        <v>0</v>
      </c>
    </row>
    <row r="959" spans="1:40" x14ac:dyDescent="0.2">
      <c r="A959">
        <v>948</v>
      </c>
      <c r="B959" s="97">
        <v>0.65763888888888899</v>
      </c>
      <c r="C959">
        <f t="shared" ca="1" si="42"/>
        <v>2</v>
      </c>
      <c r="D959">
        <f t="shared" si="43"/>
        <v>208</v>
      </c>
      <c r="E959">
        <f>IF(appliances!$D$46="YES",light_sim_data!B959,0)</f>
        <v>0</v>
      </c>
      <c r="F959">
        <f t="shared" si="44"/>
        <v>208</v>
      </c>
      <c r="H959" s="43">
        <v>0</v>
      </c>
      <c r="I959" s="43">
        <v>180</v>
      </c>
      <c r="J959" s="43">
        <v>0</v>
      </c>
      <c r="K959" s="43">
        <v>0</v>
      </c>
      <c r="L959" s="43">
        <v>0</v>
      </c>
      <c r="M959" s="43">
        <v>2</v>
      </c>
      <c r="N959" s="43">
        <v>2</v>
      </c>
      <c r="O959" s="43">
        <v>1</v>
      </c>
      <c r="P959" s="43">
        <v>9</v>
      </c>
      <c r="Q959" s="43">
        <v>0</v>
      </c>
      <c r="R959" s="43">
        <v>0</v>
      </c>
      <c r="S959" s="43">
        <v>0</v>
      </c>
      <c r="T959" s="43">
        <v>0</v>
      </c>
      <c r="U959" s="43">
        <v>0</v>
      </c>
      <c r="V959" s="43">
        <v>3</v>
      </c>
      <c r="W959" s="43">
        <v>0</v>
      </c>
      <c r="X959" s="43">
        <v>0</v>
      </c>
      <c r="Y959" s="43">
        <v>2</v>
      </c>
      <c r="Z959" s="43">
        <v>0</v>
      </c>
      <c r="AA959" s="43">
        <v>0</v>
      </c>
      <c r="AB959" s="43">
        <v>3</v>
      </c>
      <c r="AC959" s="43">
        <v>2</v>
      </c>
      <c r="AD959" s="43">
        <v>1</v>
      </c>
      <c r="AE959" s="43">
        <v>2</v>
      </c>
      <c r="AF959" s="43">
        <v>0</v>
      </c>
      <c r="AG959" s="43">
        <v>0</v>
      </c>
      <c r="AH959" s="43">
        <v>1</v>
      </c>
      <c r="AI959" s="43">
        <v>0</v>
      </c>
      <c r="AJ959" s="43">
        <v>0</v>
      </c>
      <c r="AK959" s="43">
        <v>0</v>
      </c>
      <c r="AL959" s="43">
        <v>0</v>
      </c>
      <c r="AM959" s="43">
        <v>0</v>
      </c>
      <c r="AN959" s="43">
        <v>0</v>
      </c>
    </row>
    <row r="960" spans="1:40" x14ac:dyDescent="0.2">
      <c r="A960">
        <v>949</v>
      </c>
      <c r="B960" s="97">
        <v>0.65833333333333299</v>
      </c>
      <c r="C960">
        <f t="shared" ca="1" si="42"/>
        <v>2</v>
      </c>
      <c r="D960">
        <f t="shared" si="43"/>
        <v>208</v>
      </c>
      <c r="E960">
        <f>IF(appliances!$D$46="YES",light_sim_data!B960,0)</f>
        <v>0</v>
      </c>
      <c r="F960">
        <f t="shared" si="44"/>
        <v>208</v>
      </c>
      <c r="H960" s="43">
        <v>0</v>
      </c>
      <c r="I960" s="43">
        <v>180</v>
      </c>
      <c r="J960" s="43">
        <v>0</v>
      </c>
      <c r="K960" s="43">
        <v>0</v>
      </c>
      <c r="L960" s="43">
        <v>0</v>
      </c>
      <c r="M960" s="43">
        <v>2</v>
      </c>
      <c r="N960" s="43">
        <v>2</v>
      </c>
      <c r="O960" s="43">
        <v>1</v>
      </c>
      <c r="P960" s="43">
        <v>9</v>
      </c>
      <c r="Q960" s="43">
        <v>0</v>
      </c>
      <c r="R960" s="43">
        <v>0</v>
      </c>
      <c r="S960" s="43">
        <v>0</v>
      </c>
      <c r="T960" s="43">
        <v>0</v>
      </c>
      <c r="U960" s="43">
        <v>0</v>
      </c>
      <c r="V960" s="43">
        <v>3</v>
      </c>
      <c r="W960" s="43">
        <v>0</v>
      </c>
      <c r="X960" s="43">
        <v>0</v>
      </c>
      <c r="Y960" s="43">
        <v>2</v>
      </c>
      <c r="Z960" s="43">
        <v>0</v>
      </c>
      <c r="AA960" s="43">
        <v>0</v>
      </c>
      <c r="AB960" s="43">
        <v>3</v>
      </c>
      <c r="AC960" s="43">
        <v>2</v>
      </c>
      <c r="AD960" s="43">
        <v>1</v>
      </c>
      <c r="AE960" s="43">
        <v>2</v>
      </c>
      <c r="AF960" s="43">
        <v>0</v>
      </c>
      <c r="AG960" s="43">
        <v>0</v>
      </c>
      <c r="AH960" s="43">
        <v>1</v>
      </c>
      <c r="AI960" s="43">
        <v>0</v>
      </c>
      <c r="AJ960" s="43">
        <v>0</v>
      </c>
      <c r="AK960" s="43">
        <v>0</v>
      </c>
      <c r="AL960" s="43">
        <v>0</v>
      </c>
      <c r="AM960" s="43">
        <v>0</v>
      </c>
      <c r="AN960" s="43">
        <v>0</v>
      </c>
    </row>
    <row r="961" spans="1:40" x14ac:dyDescent="0.2">
      <c r="A961">
        <v>950</v>
      </c>
      <c r="B961" s="97">
        <v>0.65902777777777799</v>
      </c>
      <c r="C961">
        <f t="shared" ca="1" si="42"/>
        <v>2</v>
      </c>
      <c r="D961">
        <f t="shared" si="43"/>
        <v>208</v>
      </c>
      <c r="E961">
        <f>IF(appliances!$D$46="YES",light_sim_data!B961,0)</f>
        <v>0</v>
      </c>
      <c r="F961">
        <f t="shared" si="44"/>
        <v>208</v>
      </c>
      <c r="H961" s="43">
        <v>0</v>
      </c>
      <c r="I961" s="43">
        <v>180</v>
      </c>
      <c r="J961" s="43">
        <v>0</v>
      </c>
      <c r="K961" s="43">
        <v>0</v>
      </c>
      <c r="L961" s="43">
        <v>0</v>
      </c>
      <c r="M961" s="43">
        <v>2</v>
      </c>
      <c r="N961" s="43">
        <v>2</v>
      </c>
      <c r="O961" s="43">
        <v>1</v>
      </c>
      <c r="P961" s="43">
        <v>9</v>
      </c>
      <c r="Q961" s="43">
        <v>0</v>
      </c>
      <c r="R961" s="43">
        <v>0</v>
      </c>
      <c r="S961" s="43">
        <v>0</v>
      </c>
      <c r="T961" s="43">
        <v>0</v>
      </c>
      <c r="U961" s="43">
        <v>0</v>
      </c>
      <c r="V961" s="43">
        <v>3</v>
      </c>
      <c r="W961" s="43">
        <v>0</v>
      </c>
      <c r="X961" s="43">
        <v>0</v>
      </c>
      <c r="Y961" s="43">
        <v>2</v>
      </c>
      <c r="Z961" s="43">
        <v>0</v>
      </c>
      <c r="AA961" s="43">
        <v>0</v>
      </c>
      <c r="AB961" s="43">
        <v>3</v>
      </c>
      <c r="AC961" s="43">
        <v>2</v>
      </c>
      <c r="AD961" s="43">
        <v>1</v>
      </c>
      <c r="AE961" s="43">
        <v>2</v>
      </c>
      <c r="AF961" s="43">
        <v>0</v>
      </c>
      <c r="AG961" s="43">
        <v>0</v>
      </c>
      <c r="AH961" s="43">
        <v>1</v>
      </c>
      <c r="AI961" s="43">
        <v>0</v>
      </c>
      <c r="AJ961" s="43">
        <v>0</v>
      </c>
      <c r="AK961" s="43">
        <v>0</v>
      </c>
      <c r="AL961" s="43">
        <v>0</v>
      </c>
      <c r="AM961" s="43">
        <v>0</v>
      </c>
      <c r="AN961" s="43">
        <v>0</v>
      </c>
    </row>
    <row r="962" spans="1:40" x14ac:dyDescent="0.2">
      <c r="A962">
        <v>951</v>
      </c>
      <c r="B962" s="97">
        <v>0.65972222222222199</v>
      </c>
      <c r="C962">
        <f t="shared" ca="1" si="42"/>
        <v>2</v>
      </c>
      <c r="D962">
        <f t="shared" si="43"/>
        <v>208</v>
      </c>
      <c r="E962">
        <f>IF(appliances!$D$46="YES",light_sim_data!B962,0)</f>
        <v>0</v>
      </c>
      <c r="F962">
        <f t="shared" si="44"/>
        <v>208</v>
      </c>
      <c r="H962" s="43">
        <v>0</v>
      </c>
      <c r="I962" s="43">
        <v>180</v>
      </c>
      <c r="J962" s="43">
        <v>0</v>
      </c>
      <c r="K962" s="43">
        <v>0</v>
      </c>
      <c r="L962" s="43">
        <v>0</v>
      </c>
      <c r="M962" s="43">
        <v>2</v>
      </c>
      <c r="N962" s="43">
        <v>2</v>
      </c>
      <c r="O962" s="43">
        <v>1</v>
      </c>
      <c r="P962" s="43">
        <v>9</v>
      </c>
      <c r="Q962" s="43">
        <v>0</v>
      </c>
      <c r="R962" s="43">
        <v>0</v>
      </c>
      <c r="S962" s="43">
        <v>0</v>
      </c>
      <c r="T962" s="43">
        <v>0</v>
      </c>
      <c r="U962" s="43">
        <v>0</v>
      </c>
      <c r="V962" s="43">
        <v>3</v>
      </c>
      <c r="W962" s="43">
        <v>0</v>
      </c>
      <c r="X962" s="43">
        <v>0</v>
      </c>
      <c r="Y962" s="43">
        <v>2</v>
      </c>
      <c r="Z962" s="43">
        <v>0</v>
      </c>
      <c r="AA962" s="43">
        <v>0</v>
      </c>
      <c r="AB962" s="43">
        <v>3</v>
      </c>
      <c r="AC962" s="43">
        <v>2</v>
      </c>
      <c r="AD962" s="43">
        <v>1</v>
      </c>
      <c r="AE962" s="43">
        <v>2</v>
      </c>
      <c r="AF962" s="43">
        <v>0</v>
      </c>
      <c r="AG962" s="43">
        <v>0</v>
      </c>
      <c r="AH962" s="43">
        <v>1</v>
      </c>
      <c r="AI962" s="43">
        <v>0</v>
      </c>
      <c r="AJ962" s="43">
        <v>0</v>
      </c>
      <c r="AK962" s="43">
        <v>0</v>
      </c>
      <c r="AL962" s="43">
        <v>0</v>
      </c>
      <c r="AM962" s="43">
        <v>0</v>
      </c>
      <c r="AN962" s="43">
        <v>0</v>
      </c>
    </row>
    <row r="963" spans="1:40" x14ac:dyDescent="0.2">
      <c r="A963">
        <v>952</v>
      </c>
      <c r="B963" s="97">
        <v>0.66041666666666698</v>
      </c>
      <c r="C963">
        <f t="shared" ca="1" si="42"/>
        <v>2</v>
      </c>
      <c r="D963">
        <f t="shared" si="43"/>
        <v>208</v>
      </c>
      <c r="E963">
        <f>IF(appliances!$D$46="YES",light_sim_data!B963,0)</f>
        <v>0</v>
      </c>
      <c r="F963">
        <f t="shared" si="44"/>
        <v>208</v>
      </c>
      <c r="H963" s="43">
        <v>0</v>
      </c>
      <c r="I963" s="43">
        <v>180</v>
      </c>
      <c r="J963" s="43">
        <v>0</v>
      </c>
      <c r="K963" s="43">
        <v>0</v>
      </c>
      <c r="L963" s="43">
        <v>0</v>
      </c>
      <c r="M963" s="43">
        <v>2</v>
      </c>
      <c r="N963" s="43">
        <v>2</v>
      </c>
      <c r="O963" s="43">
        <v>1</v>
      </c>
      <c r="P963" s="43">
        <v>9</v>
      </c>
      <c r="Q963" s="43">
        <v>0</v>
      </c>
      <c r="R963" s="43">
        <v>0</v>
      </c>
      <c r="S963" s="43">
        <v>0</v>
      </c>
      <c r="T963" s="43">
        <v>0</v>
      </c>
      <c r="U963" s="43">
        <v>0</v>
      </c>
      <c r="V963" s="43">
        <v>3</v>
      </c>
      <c r="W963" s="43">
        <v>0</v>
      </c>
      <c r="X963" s="43">
        <v>0</v>
      </c>
      <c r="Y963" s="43">
        <v>2</v>
      </c>
      <c r="Z963" s="43">
        <v>0</v>
      </c>
      <c r="AA963" s="43">
        <v>0</v>
      </c>
      <c r="AB963" s="43">
        <v>3</v>
      </c>
      <c r="AC963" s="43">
        <v>2</v>
      </c>
      <c r="AD963" s="43">
        <v>1</v>
      </c>
      <c r="AE963" s="43">
        <v>2</v>
      </c>
      <c r="AF963" s="43">
        <v>0</v>
      </c>
      <c r="AG963" s="43">
        <v>0</v>
      </c>
      <c r="AH963" s="43">
        <v>1</v>
      </c>
      <c r="AI963" s="43">
        <v>0</v>
      </c>
      <c r="AJ963" s="43">
        <v>0</v>
      </c>
      <c r="AK963" s="43">
        <v>0</v>
      </c>
      <c r="AL963" s="43">
        <v>0</v>
      </c>
      <c r="AM963" s="43">
        <v>0</v>
      </c>
      <c r="AN963" s="43">
        <v>0</v>
      </c>
    </row>
    <row r="964" spans="1:40" x14ac:dyDescent="0.2">
      <c r="A964">
        <v>953</v>
      </c>
      <c r="B964" s="97">
        <v>0.66111111111111098</v>
      </c>
      <c r="C964">
        <f t="shared" ca="1" si="42"/>
        <v>2</v>
      </c>
      <c r="D964">
        <f t="shared" si="43"/>
        <v>208</v>
      </c>
      <c r="E964">
        <f>IF(appliances!$D$46="YES",light_sim_data!B964,0)</f>
        <v>0</v>
      </c>
      <c r="F964">
        <f t="shared" si="44"/>
        <v>208</v>
      </c>
      <c r="H964" s="43">
        <v>0</v>
      </c>
      <c r="I964" s="43">
        <v>180</v>
      </c>
      <c r="J964" s="43">
        <v>0</v>
      </c>
      <c r="K964" s="43">
        <v>0</v>
      </c>
      <c r="L964" s="43">
        <v>0</v>
      </c>
      <c r="M964" s="43">
        <v>2</v>
      </c>
      <c r="N964" s="43">
        <v>2</v>
      </c>
      <c r="O964" s="43">
        <v>1</v>
      </c>
      <c r="P964" s="43">
        <v>9</v>
      </c>
      <c r="Q964" s="43">
        <v>0</v>
      </c>
      <c r="R964" s="43">
        <v>0</v>
      </c>
      <c r="S964" s="43">
        <v>0</v>
      </c>
      <c r="T964" s="43">
        <v>0</v>
      </c>
      <c r="U964" s="43">
        <v>0</v>
      </c>
      <c r="V964" s="43">
        <v>3</v>
      </c>
      <c r="W964" s="43">
        <v>0</v>
      </c>
      <c r="X964" s="43">
        <v>0</v>
      </c>
      <c r="Y964" s="43">
        <v>2</v>
      </c>
      <c r="Z964" s="43">
        <v>0</v>
      </c>
      <c r="AA964" s="43">
        <v>0</v>
      </c>
      <c r="AB964" s="43">
        <v>3</v>
      </c>
      <c r="AC964" s="43">
        <v>2</v>
      </c>
      <c r="AD964" s="43">
        <v>1</v>
      </c>
      <c r="AE964" s="43">
        <v>2</v>
      </c>
      <c r="AF964" s="43">
        <v>0</v>
      </c>
      <c r="AG964" s="43">
        <v>0</v>
      </c>
      <c r="AH964" s="43">
        <v>1</v>
      </c>
      <c r="AI964" s="43">
        <v>0</v>
      </c>
      <c r="AJ964" s="43">
        <v>0</v>
      </c>
      <c r="AK964" s="43">
        <v>0</v>
      </c>
      <c r="AL964" s="43">
        <v>0</v>
      </c>
      <c r="AM964" s="43">
        <v>0</v>
      </c>
      <c r="AN964" s="43">
        <v>0</v>
      </c>
    </row>
    <row r="965" spans="1:40" x14ac:dyDescent="0.2">
      <c r="A965">
        <v>954</v>
      </c>
      <c r="B965" s="97">
        <v>0.66180555555555598</v>
      </c>
      <c r="C965">
        <f t="shared" ca="1" si="42"/>
        <v>2</v>
      </c>
      <c r="D965">
        <f t="shared" si="43"/>
        <v>208</v>
      </c>
      <c r="E965">
        <f>IF(appliances!$D$46="YES",light_sim_data!B965,0)</f>
        <v>0</v>
      </c>
      <c r="F965">
        <f t="shared" si="44"/>
        <v>208</v>
      </c>
      <c r="H965" s="43">
        <v>0</v>
      </c>
      <c r="I965" s="43">
        <v>180</v>
      </c>
      <c r="J965" s="43">
        <v>0</v>
      </c>
      <c r="K965" s="43">
        <v>0</v>
      </c>
      <c r="L965" s="43">
        <v>0</v>
      </c>
      <c r="M965" s="43">
        <v>2</v>
      </c>
      <c r="N965" s="43">
        <v>2</v>
      </c>
      <c r="O965" s="43">
        <v>1</v>
      </c>
      <c r="P965" s="43">
        <v>9</v>
      </c>
      <c r="Q965" s="43">
        <v>0</v>
      </c>
      <c r="R965" s="43">
        <v>0</v>
      </c>
      <c r="S965" s="43">
        <v>0</v>
      </c>
      <c r="T965" s="43">
        <v>0</v>
      </c>
      <c r="U965" s="43">
        <v>0</v>
      </c>
      <c r="V965" s="43">
        <v>3</v>
      </c>
      <c r="W965" s="43">
        <v>0</v>
      </c>
      <c r="X965" s="43">
        <v>0</v>
      </c>
      <c r="Y965" s="43">
        <v>2</v>
      </c>
      <c r="Z965" s="43">
        <v>0</v>
      </c>
      <c r="AA965" s="43">
        <v>0</v>
      </c>
      <c r="AB965" s="43">
        <v>3</v>
      </c>
      <c r="AC965" s="43">
        <v>2</v>
      </c>
      <c r="AD965" s="43">
        <v>1</v>
      </c>
      <c r="AE965" s="43">
        <v>2</v>
      </c>
      <c r="AF965" s="43">
        <v>0</v>
      </c>
      <c r="AG965" s="43">
        <v>0</v>
      </c>
      <c r="AH965" s="43">
        <v>1</v>
      </c>
      <c r="AI965" s="43">
        <v>0</v>
      </c>
      <c r="AJ965" s="43">
        <v>0</v>
      </c>
      <c r="AK965" s="43">
        <v>0</v>
      </c>
      <c r="AL965" s="43">
        <v>0</v>
      </c>
      <c r="AM965" s="43">
        <v>0</v>
      </c>
      <c r="AN965" s="43">
        <v>0</v>
      </c>
    </row>
    <row r="966" spans="1:40" x14ac:dyDescent="0.2">
      <c r="A966">
        <v>955</v>
      </c>
      <c r="B966" s="97">
        <v>0.66249999999999998</v>
      </c>
      <c r="C966">
        <f t="shared" ca="1" si="42"/>
        <v>2</v>
      </c>
      <c r="D966">
        <f t="shared" si="43"/>
        <v>208</v>
      </c>
      <c r="E966">
        <f>IF(appliances!$D$46="YES",light_sim_data!B966,0)</f>
        <v>0</v>
      </c>
      <c r="F966">
        <f t="shared" si="44"/>
        <v>208</v>
      </c>
      <c r="H966" s="43">
        <v>0</v>
      </c>
      <c r="I966" s="43">
        <v>180</v>
      </c>
      <c r="J966" s="43">
        <v>0</v>
      </c>
      <c r="K966" s="43">
        <v>0</v>
      </c>
      <c r="L966" s="43">
        <v>0</v>
      </c>
      <c r="M966" s="43">
        <v>2</v>
      </c>
      <c r="N966" s="43">
        <v>2</v>
      </c>
      <c r="O966" s="43">
        <v>1</v>
      </c>
      <c r="P966" s="43">
        <v>9</v>
      </c>
      <c r="Q966" s="43">
        <v>0</v>
      </c>
      <c r="R966" s="43">
        <v>0</v>
      </c>
      <c r="S966" s="43">
        <v>0</v>
      </c>
      <c r="T966" s="43">
        <v>0</v>
      </c>
      <c r="U966" s="43">
        <v>0</v>
      </c>
      <c r="V966" s="43">
        <v>3</v>
      </c>
      <c r="W966" s="43">
        <v>0</v>
      </c>
      <c r="X966" s="43">
        <v>0</v>
      </c>
      <c r="Y966" s="43">
        <v>2</v>
      </c>
      <c r="Z966" s="43">
        <v>0</v>
      </c>
      <c r="AA966" s="43">
        <v>0</v>
      </c>
      <c r="AB966" s="43">
        <v>3</v>
      </c>
      <c r="AC966" s="43">
        <v>2</v>
      </c>
      <c r="AD966" s="43">
        <v>1</v>
      </c>
      <c r="AE966" s="43">
        <v>2</v>
      </c>
      <c r="AF966" s="43">
        <v>0</v>
      </c>
      <c r="AG966" s="43">
        <v>0</v>
      </c>
      <c r="AH966" s="43">
        <v>1</v>
      </c>
      <c r="AI966" s="43">
        <v>0</v>
      </c>
      <c r="AJ966" s="43">
        <v>0</v>
      </c>
      <c r="AK966" s="43">
        <v>0</v>
      </c>
      <c r="AL966" s="43">
        <v>0</v>
      </c>
      <c r="AM966" s="43">
        <v>0</v>
      </c>
      <c r="AN966" s="43">
        <v>0</v>
      </c>
    </row>
    <row r="967" spans="1:40" x14ac:dyDescent="0.2">
      <c r="A967">
        <v>956</v>
      </c>
      <c r="B967" s="97">
        <v>0.66319444444444398</v>
      </c>
      <c r="C967">
        <f t="shared" ca="1" si="42"/>
        <v>2</v>
      </c>
      <c r="D967">
        <f t="shared" si="43"/>
        <v>208</v>
      </c>
      <c r="E967">
        <f>IF(appliances!$D$46="YES",light_sim_data!B967,0)</f>
        <v>0</v>
      </c>
      <c r="F967">
        <f t="shared" si="44"/>
        <v>208</v>
      </c>
      <c r="H967" s="43">
        <v>0</v>
      </c>
      <c r="I967" s="43">
        <v>180</v>
      </c>
      <c r="J967" s="43">
        <v>0</v>
      </c>
      <c r="K967" s="43">
        <v>0</v>
      </c>
      <c r="L967" s="43">
        <v>0</v>
      </c>
      <c r="M967" s="43">
        <v>2</v>
      </c>
      <c r="N967" s="43">
        <v>2</v>
      </c>
      <c r="O967" s="43">
        <v>1</v>
      </c>
      <c r="P967" s="43">
        <v>9</v>
      </c>
      <c r="Q967" s="43">
        <v>0</v>
      </c>
      <c r="R967" s="43">
        <v>0</v>
      </c>
      <c r="S967" s="43">
        <v>0</v>
      </c>
      <c r="T967" s="43">
        <v>0</v>
      </c>
      <c r="U967" s="43">
        <v>0</v>
      </c>
      <c r="V967" s="43">
        <v>3</v>
      </c>
      <c r="W967" s="43">
        <v>0</v>
      </c>
      <c r="X967" s="43">
        <v>0</v>
      </c>
      <c r="Y967" s="43">
        <v>2</v>
      </c>
      <c r="Z967" s="43">
        <v>0</v>
      </c>
      <c r="AA967" s="43">
        <v>0</v>
      </c>
      <c r="AB967" s="43">
        <v>3</v>
      </c>
      <c r="AC967" s="43">
        <v>2</v>
      </c>
      <c r="AD967" s="43">
        <v>1</v>
      </c>
      <c r="AE967" s="43">
        <v>2</v>
      </c>
      <c r="AF967" s="43">
        <v>0</v>
      </c>
      <c r="AG967" s="43">
        <v>0</v>
      </c>
      <c r="AH967" s="43">
        <v>1</v>
      </c>
      <c r="AI967" s="43">
        <v>0</v>
      </c>
      <c r="AJ967" s="43">
        <v>0</v>
      </c>
      <c r="AK967" s="43">
        <v>0</v>
      </c>
      <c r="AL967" s="43">
        <v>0</v>
      </c>
      <c r="AM967" s="43">
        <v>0</v>
      </c>
      <c r="AN967" s="43">
        <v>0</v>
      </c>
    </row>
    <row r="968" spans="1:40" x14ac:dyDescent="0.2">
      <c r="A968">
        <v>957</v>
      </c>
      <c r="B968" s="97">
        <v>0.66388888888888897</v>
      </c>
      <c r="C968">
        <f t="shared" ca="1" si="42"/>
        <v>2</v>
      </c>
      <c r="D968">
        <f t="shared" si="43"/>
        <v>208</v>
      </c>
      <c r="E968">
        <f>IF(appliances!$D$46="YES",light_sim_data!B968,0)</f>
        <v>0</v>
      </c>
      <c r="F968">
        <f t="shared" si="44"/>
        <v>208</v>
      </c>
      <c r="H968" s="43">
        <v>0</v>
      </c>
      <c r="I968" s="43">
        <v>180</v>
      </c>
      <c r="J968" s="43">
        <v>0</v>
      </c>
      <c r="K968" s="43">
        <v>0</v>
      </c>
      <c r="L968" s="43">
        <v>0</v>
      </c>
      <c r="M968" s="43">
        <v>2</v>
      </c>
      <c r="N968" s="43">
        <v>2</v>
      </c>
      <c r="O968" s="43">
        <v>1</v>
      </c>
      <c r="P968" s="43">
        <v>9</v>
      </c>
      <c r="Q968" s="43">
        <v>0</v>
      </c>
      <c r="R968" s="43">
        <v>0</v>
      </c>
      <c r="S968" s="43">
        <v>0</v>
      </c>
      <c r="T968" s="43">
        <v>0</v>
      </c>
      <c r="U968" s="43">
        <v>0</v>
      </c>
      <c r="V968" s="43">
        <v>3</v>
      </c>
      <c r="W968" s="43">
        <v>0</v>
      </c>
      <c r="X968" s="43">
        <v>0</v>
      </c>
      <c r="Y968" s="43">
        <v>2</v>
      </c>
      <c r="Z968" s="43">
        <v>0</v>
      </c>
      <c r="AA968" s="43">
        <v>0</v>
      </c>
      <c r="AB968" s="43">
        <v>3</v>
      </c>
      <c r="AC968" s="43">
        <v>2</v>
      </c>
      <c r="AD968" s="43">
        <v>1</v>
      </c>
      <c r="AE968" s="43">
        <v>2</v>
      </c>
      <c r="AF968" s="43">
        <v>0</v>
      </c>
      <c r="AG968" s="43">
        <v>0</v>
      </c>
      <c r="AH968" s="43">
        <v>1</v>
      </c>
      <c r="AI968" s="43">
        <v>0</v>
      </c>
      <c r="AJ968" s="43">
        <v>0</v>
      </c>
      <c r="AK968" s="43">
        <v>0</v>
      </c>
      <c r="AL968" s="43">
        <v>0</v>
      </c>
      <c r="AM968" s="43">
        <v>0</v>
      </c>
      <c r="AN968" s="43">
        <v>0</v>
      </c>
    </row>
    <row r="969" spans="1:40" x14ac:dyDescent="0.2">
      <c r="A969">
        <v>958</v>
      </c>
      <c r="B969" s="97">
        <v>0.66458333333333297</v>
      </c>
      <c r="C969">
        <f t="shared" ca="1" si="42"/>
        <v>2</v>
      </c>
      <c r="D969">
        <f t="shared" si="43"/>
        <v>208</v>
      </c>
      <c r="E969">
        <f>IF(appliances!$D$46="YES",light_sim_data!B969,0)</f>
        <v>0</v>
      </c>
      <c r="F969">
        <f t="shared" si="44"/>
        <v>208</v>
      </c>
      <c r="H969" s="43">
        <v>0</v>
      </c>
      <c r="I969" s="43">
        <v>180</v>
      </c>
      <c r="J969" s="43">
        <v>0</v>
      </c>
      <c r="K969" s="43">
        <v>0</v>
      </c>
      <c r="L969" s="43">
        <v>0</v>
      </c>
      <c r="M969" s="43">
        <v>2</v>
      </c>
      <c r="N969" s="43">
        <v>2</v>
      </c>
      <c r="O969" s="43">
        <v>1</v>
      </c>
      <c r="P969" s="43">
        <v>9</v>
      </c>
      <c r="Q969" s="43">
        <v>0</v>
      </c>
      <c r="R969" s="43">
        <v>0</v>
      </c>
      <c r="S969" s="43">
        <v>0</v>
      </c>
      <c r="T969" s="43">
        <v>0</v>
      </c>
      <c r="U969" s="43">
        <v>0</v>
      </c>
      <c r="V969" s="43">
        <v>3</v>
      </c>
      <c r="W969" s="43">
        <v>0</v>
      </c>
      <c r="X969" s="43">
        <v>0</v>
      </c>
      <c r="Y969" s="43">
        <v>2</v>
      </c>
      <c r="Z969" s="43">
        <v>0</v>
      </c>
      <c r="AA969" s="43">
        <v>0</v>
      </c>
      <c r="AB969" s="43">
        <v>3</v>
      </c>
      <c r="AC969" s="43">
        <v>2</v>
      </c>
      <c r="AD969" s="43">
        <v>1</v>
      </c>
      <c r="AE969" s="43">
        <v>2</v>
      </c>
      <c r="AF969" s="43">
        <v>0</v>
      </c>
      <c r="AG969" s="43">
        <v>0</v>
      </c>
      <c r="AH969" s="43">
        <v>1</v>
      </c>
      <c r="AI969" s="43">
        <v>0</v>
      </c>
      <c r="AJ969" s="43">
        <v>0</v>
      </c>
      <c r="AK969" s="43">
        <v>0</v>
      </c>
      <c r="AL969" s="43">
        <v>0</v>
      </c>
      <c r="AM969" s="43">
        <v>0</v>
      </c>
      <c r="AN969" s="43">
        <v>0</v>
      </c>
    </row>
    <row r="970" spans="1:40" x14ac:dyDescent="0.2">
      <c r="A970">
        <v>959</v>
      </c>
      <c r="B970" s="97">
        <v>0.66527777777777797</v>
      </c>
      <c r="C970">
        <f t="shared" ca="1" si="42"/>
        <v>2</v>
      </c>
      <c r="D970">
        <f t="shared" si="43"/>
        <v>208</v>
      </c>
      <c r="E970">
        <f>IF(appliances!$D$46="YES",light_sim_data!B970,0)</f>
        <v>0</v>
      </c>
      <c r="F970">
        <f t="shared" si="44"/>
        <v>208</v>
      </c>
      <c r="H970" s="43">
        <v>0</v>
      </c>
      <c r="I970" s="43">
        <v>180</v>
      </c>
      <c r="J970" s="43">
        <v>0</v>
      </c>
      <c r="K970" s="43">
        <v>0</v>
      </c>
      <c r="L970" s="43">
        <v>0</v>
      </c>
      <c r="M970" s="43">
        <v>2</v>
      </c>
      <c r="N970" s="43">
        <v>2</v>
      </c>
      <c r="O970" s="43">
        <v>1</v>
      </c>
      <c r="P970" s="43">
        <v>9</v>
      </c>
      <c r="Q970" s="43">
        <v>0</v>
      </c>
      <c r="R970" s="43">
        <v>0</v>
      </c>
      <c r="S970" s="43">
        <v>0</v>
      </c>
      <c r="T970" s="43">
        <v>0</v>
      </c>
      <c r="U970" s="43">
        <v>0</v>
      </c>
      <c r="V970" s="43">
        <v>3</v>
      </c>
      <c r="W970" s="43">
        <v>0</v>
      </c>
      <c r="X970" s="43">
        <v>0</v>
      </c>
      <c r="Y970" s="43">
        <v>2</v>
      </c>
      <c r="Z970" s="43">
        <v>0</v>
      </c>
      <c r="AA970" s="43">
        <v>0</v>
      </c>
      <c r="AB970" s="43">
        <v>3</v>
      </c>
      <c r="AC970" s="43">
        <v>2</v>
      </c>
      <c r="AD970" s="43">
        <v>1</v>
      </c>
      <c r="AE970" s="43">
        <v>2</v>
      </c>
      <c r="AF970" s="43">
        <v>0</v>
      </c>
      <c r="AG970" s="43">
        <v>0</v>
      </c>
      <c r="AH970" s="43">
        <v>1</v>
      </c>
      <c r="AI970" s="43">
        <v>0</v>
      </c>
      <c r="AJ970" s="43">
        <v>0</v>
      </c>
      <c r="AK970" s="43">
        <v>0</v>
      </c>
      <c r="AL970" s="43">
        <v>0</v>
      </c>
      <c r="AM970" s="43">
        <v>0</v>
      </c>
      <c r="AN970" s="43">
        <v>0</v>
      </c>
    </row>
    <row r="971" spans="1:40" x14ac:dyDescent="0.2">
      <c r="A971">
        <v>960</v>
      </c>
      <c r="B971" s="97">
        <v>0.66597222222222197</v>
      </c>
      <c r="C971">
        <f t="shared" ca="1" si="42"/>
        <v>2</v>
      </c>
      <c r="D971">
        <f t="shared" si="43"/>
        <v>208</v>
      </c>
      <c r="E971">
        <f>IF(appliances!$D$46="YES",light_sim_data!B971,0)</f>
        <v>0</v>
      </c>
      <c r="F971">
        <f t="shared" si="44"/>
        <v>208</v>
      </c>
      <c r="H971" s="43">
        <v>0</v>
      </c>
      <c r="I971" s="43">
        <v>180</v>
      </c>
      <c r="J971" s="43">
        <v>0</v>
      </c>
      <c r="K971" s="43">
        <v>0</v>
      </c>
      <c r="L971" s="43">
        <v>0</v>
      </c>
      <c r="M971" s="43">
        <v>2</v>
      </c>
      <c r="N971" s="43">
        <v>2</v>
      </c>
      <c r="O971" s="43">
        <v>1</v>
      </c>
      <c r="P971" s="43">
        <v>9</v>
      </c>
      <c r="Q971" s="43">
        <v>0</v>
      </c>
      <c r="R971" s="43">
        <v>0</v>
      </c>
      <c r="S971" s="43">
        <v>0</v>
      </c>
      <c r="T971" s="43">
        <v>0</v>
      </c>
      <c r="U971" s="43">
        <v>0</v>
      </c>
      <c r="V971" s="43">
        <v>3</v>
      </c>
      <c r="W971" s="43">
        <v>0</v>
      </c>
      <c r="X971" s="43">
        <v>0</v>
      </c>
      <c r="Y971" s="43">
        <v>2</v>
      </c>
      <c r="Z971" s="43">
        <v>0</v>
      </c>
      <c r="AA971" s="43">
        <v>0</v>
      </c>
      <c r="AB971" s="43">
        <v>3</v>
      </c>
      <c r="AC971" s="43">
        <v>2</v>
      </c>
      <c r="AD971" s="43">
        <v>1</v>
      </c>
      <c r="AE971" s="43">
        <v>2</v>
      </c>
      <c r="AF971" s="43">
        <v>0</v>
      </c>
      <c r="AG971" s="43">
        <v>0</v>
      </c>
      <c r="AH971" s="43">
        <v>1</v>
      </c>
      <c r="AI971" s="43">
        <v>0</v>
      </c>
      <c r="AJ971" s="43">
        <v>0</v>
      </c>
      <c r="AK971" s="43">
        <v>0</v>
      </c>
      <c r="AL971" s="43">
        <v>0</v>
      </c>
      <c r="AM971" s="43">
        <v>0</v>
      </c>
      <c r="AN971" s="43">
        <v>0</v>
      </c>
    </row>
    <row r="972" spans="1:40" x14ac:dyDescent="0.2">
      <c r="A972">
        <v>961</v>
      </c>
      <c r="B972" s="97">
        <v>0.66666666666666696</v>
      </c>
      <c r="C972">
        <f t="shared" ca="1" si="42"/>
        <v>2</v>
      </c>
      <c r="D972">
        <f t="shared" si="43"/>
        <v>28</v>
      </c>
      <c r="E972">
        <f>IF(appliances!$D$46="YES",light_sim_data!B972,0)</f>
        <v>0</v>
      </c>
      <c r="F972">
        <f t="shared" si="44"/>
        <v>28</v>
      </c>
      <c r="H972" s="43">
        <v>0</v>
      </c>
      <c r="I972" s="43">
        <v>0</v>
      </c>
      <c r="J972" s="43">
        <v>0</v>
      </c>
      <c r="K972" s="43">
        <v>0</v>
      </c>
      <c r="L972" s="43">
        <v>0</v>
      </c>
      <c r="M972" s="43">
        <v>2</v>
      </c>
      <c r="N972" s="43">
        <v>2</v>
      </c>
      <c r="O972" s="43">
        <v>1</v>
      </c>
      <c r="P972" s="43">
        <v>9</v>
      </c>
      <c r="Q972" s="43">
        <v>0</v>
      </c>
      <c r="R972" s="43">
        <v>0</v>
      </c>
      <c r="S972" s="43">
        <v>0</v>
      </c>
      <c r="T972" s="43">
        <v>0</v>
      </c>
      <c r="U972" s="43">
        <v>0</v>
      </c>
      <c r="V972" s="43">
        <v>3</v>
      </c>
      <c r="W972" s="43">
        <v>0</v>
      </c>
      <c r="X972" s="43">
        <v>0</v>
      </c>
      <c r="Y972" s="43">
        <v>2</v>
      </c>
      <c r="Z972" s="43">
        <v>0</v>
      </c>
      <c r="AA972" s="43">
        <v>0</v>
      </c>
      <c r="AB972" s="43">
        <v>3</v>
      </c>
      <c r="AC972" s="43">
        <v>2</v>
      </c>
      <c r="AD972" s="43">
        <v>1</v>
      </c>
      <c r="AE972" s="43">
        <v>2</v>
      </c>
      <c r="AF972" s="43">
        <v>0</v>
      </c>
      <c r="AG972" s="43">
        <v>0</v>
      </c>
      <c r="AH972" s="43">
        <v>1</v>
      </c>
      <c r="AI972" s="43">
        <v>0</v>
      </c>
      <c r="AJ972" s="43">
        <v>0</v>
      </c>
      <c r="AK972" s="43">
        <v>0</v>
      </c>
      <c r="AL972" s="43">
        <v>0</v>
      </c>
      <c r="AM972" s="43">
        <v>0</v>
      </c>
      <c r="AN972" s="43">
        <v>0</v>
      </c>
    </row>
    <row r="973" spans="1:40" x14ac:dyDescent="0.2">
      <c r="A973">
        <v>962</v>
      </c>
      <c r="B973" s="97">
        <v>0.66736111111111096</v>
      </c>
      <c r="C973">
        <f t="shared" ref="C973:C1036" ca="1" si="45">INDIRECT("occ_sim_data!C"&amp;(ROUNDDOWN((A973-1)/10,0)+11))</f>
        <v>2</v>
      </c>
      <c r="D973">
        <f t="shared" ref="D973:D1036" si="46">E973+F973</f>
        <v>28</v>
      </c>
      <c r="E973">
        <f>IF(appliances!$D$46="YES",light_sim_data!B973,0)</f>
        <v>0</v>
      </c>
      <c r="F973">
        <f t="shared" ref="F973:F1036" si="47">SUM(H973:AN973)</f>
        <v>28</v>
      </c>
      <c r="H973" s="43">
        <v>0</v>
      </c>
      <c r="I973" s="43">
        <v>0</v>
      </c>
      <c r="J973" s="43">
        <v>0</v>
      </c>
      <c r="K973" s="43">
        <v>0</v>
      </c>
      <c r="L973" s="43">
        <v>0</v>
      </c>
      <c r="M973" s="43">
        <v>2</v>
      </c>
      <c r="N973" s="43">
        <v>2</v>
      </c>
      <c r="O973" s="43">
        <v>1</v>
      </c>
      <c r="P973" s="43">
        <v>9</v>
      </c>
      <c r="Q973" s="43">
        <v>0</v>
      </c>
      <c r="R973" s="43">
        <v>0</v>
      </c>
      <c r="S973" s="43">
        <v>0</v>
      </c>
      <c r="T973" s="43">
        <v>0</v>
      </c>
      <c r="U973" s="43">
        <v>0</v>
      </c>
      <c r="V973" s="43">
        <v>3</v>
      </c>
      <c r="W973" s="43">
        <v>0</v>
      </c>
      <c r="X973" s="43">
        <v>0</v>
      </c>
      <c r="Y973" s="43">
        <v>2</v>
      </c>
      <c r="Z973" s="43">
        <v>0</v>
      </c>
      <c r="AA973" s="43">
        <v>0</v>
      </c>
      <c r="AB973" s="43">
        <v>3</v>
      </c>
      <c r="AC973" s="43">
        <v>2</v>
      </c>
      <c r="AD973" s="43">
        <v>1</v>
      </c>
      <c r="AE973" s="43">
        <v>2</v>
      </c>
      <c r="AF973" s="43">
        <v>0</v>
      </c>
      <c r="AG973" s="43">
        <v>0</v>
      </c>
      <c r="AH973" s="43">
        <v>1</v>
      </c>
      <c r="AI973" s="43">
        <v>0</v>
      </c>
      <c r="AJ973" s="43">
        <v>0</v>
      </c>
      <c r="AK973" s="43">
        <v>0</v>
      </c>
      <c r="AL973" s="43">
        <v>0</v>
      </c>
      <c r="AM973" s="43">
        <v>0</v>
      </c>
      <c r="AN973" s="43">
        <v>0</v>
      </c>
    </row>
    <row r="974" spans="1:40" x14ac:dyDescent="0.2">
      <c r="A974">
        <v>963</v>
      </c>
      <c r="B974" s="97">
        <v>0.66805555555555596</v>
      </c>
      <c r="C974">
        <f t="shared" ca="1" si="45"/>
        <v>2</v>
      </c>
      <c r="D974">
        <f t="shared" si="46"/>
        <v>159</v>
      </c>
      <c r="E974">
        <f>IF(appliances!$D$46="YES",light_sim_data!B974,0)</f>
        <v>0</v>
      </c>
      <c r="F974">
        <f t="shared" si="47"/>
        <v>159</v>
      </c>
      <c r="H974" s="43">
        <v>0</v>
      </c>
      <c r="I974" s="43">
        <v>0</v>
      </c>
      <c r="J974" s="43">
        <v>0</v>
      </c>
      <c r="K974" s="43">
        <v>0</v>
      </c>
      <c r="L974" s="43">
        <v>0</v>
      </c>
      <c r="M974" s="43">
        <v>2</v>
      </c>
      <c r="N974" s="43">
        <v>2</v>
      </c>
      <c r="O974" s="43">
        <v>1</v>
      </c>
      <c r="P974" s="43">
        <v>9</v>
      </c>
      <c r="Q974" s="43">
        <v>0</v>
      </c>
      <c r="R974" s="43">
        <v>0</v>
      </c>
      <c r="S974" s="43">
        <v>0</v>
      </c>
      <c r="T974" s="43">
        <v>0</v>
      </c>
      <c r="U974" s="43">
        <v>0</v>
      </c>
      <c r="V974" s="43">
        <v>134</v>
      </c>
      <c r="W974" s="43">
        <v>0</v>
      </c>
      <c r="X974" s="43">
        <v>0</v>
      </c>
      <c r="Y974" s="43">
        <v>2</v>
      </c>
      <c r="Z974" s="43">
        <v>0</v>
      </c>
      <c r="AA974" s="43">
        <v>0</v>
      </c>
      <c r="AB974" s="43">
        <v>3</v>
      </c>
      <c r="AC974" s="43">
        <v>2</v>
      </c>
      <c r="AD974" s="43">
        <v>1</v>
      </c>
      <c r="AE974" s="43">
        <v>2</v>
      </c>
      <c r="AF974" s="43">
        <v>0</v>
      </c>
      <c r="AG974" s="43">
        <v>0</v>
      </c>
      <c r="AH974" s="43">
        <v>1</v>
      </c>
      <c r="AI974" s="43">
        <v>0</v>
      </c>
      <c r="AJ974" s="43">
        <v>0</v>
      </c>
      <c r="AK974" s="43">
        <v>0</v>
      </c>
      <c r="AL974" s="43">
        <v>0</v>
      </c>
      <c r="AM974" s="43">
        <v>0</v>
      </c>
      <c r="AN974" s="43">
        <v>0</v>
      </c>
    </row>
    <row r="975" spans="1:40" x14ac:dyDescent="0.2">
      <c r="A975">
        <v>964</v>
      </c>
      <c r="B975" s="97">
        <v>0.66874999999999996</v>
      </c>
      <c r="C975">
        <f t="shared" ca="1" si="45"/>
        <v>2</v>
      </c>
      <c r="D975">
        <f t="shared" si="46"/>
        <v>159</v>
      </c>
      <c r="E975">
        <f>IF(appliances!$D$46="YES",light_sim_data!B975,0)</f>
        <v>0</v>
      </c>
      <c r="F975">
        <f t="shared" si="47"/>
        <v>159</v>
      </c>
      <c r="H975" s="43">
        <v>0</v>
      </c>
      <c r="I975" s="43">
        <v>0</v>
      </c>
      <c r="J975" s="43">
        <v>0</v>
      </c>
      <c r="K975" s="43">
        <v>0</v>
      </c>
      <c r="L975" s="43">
        <v>0</v>
      </c>
      <c r="M975" s="43">
        <v>2</v>
      </c>
      <c r="N975" s="43">
        <v>2</v>
      </c>
      <c r="O975" s="43">
        <v>1</v>
      </c>
      <c r="P975" s="43">
        <v>9</v>
      </c>
      <c r="Q975" s="43">
        <v>0</v>
      </c>
      <c r="R975" s="43">
        <v>0</v>
      </c>
      <c r="S975" s="43">
        <v>0</v>
      </c>
      <c r="T975" s="43">
        <v>0</v>
      </c>
      <c r="U975" s="43">
        <v>0</v>
      </c>
      <c r="V975" s="43">
        <v>134</v>
      </c>
      <c r="W975" s="43">
        <v>0</v>
      </c>
      <c r="X975" s="43">
        <v>0</v>
      </c>
      <c r="Y975" s="43">
        <v>2</v>
      </c>
      <c r="Z975" s="43">
        <v>0</v>
      </c>
      <c r="AA975" s="43">
        <v>0</v>
      </c>
      <c r="AB975" s="43">
        <v>3</v>
      </c>
      <c r="AC975" s="43">
        <v>2</v>
      </c>
      <c r="AD975" s="43">
        <v>1</v>
      </c>
      <c r="AE975" s="43">
        <v>2</v>
      </c>
      <c r="AF975" s="43">
        <v>0</v>
      </c>
      <c r="AG975" s="43">
        <v>0</v>
      </c>
      <c r="AH975" s="43">
        <v>1</v>
      </c>
      <c r="AI975" s="43">
        <v>0</v>
      </c>
      <c r="AJ975" s="43">
        <v>0</v>
      </c>
      <c r="AK975" s="43">
        <v>0</v>
      </c>
      <c r="AL975" s="43">
        <v>0</v>
      </c>
      <c r="AM975" s="43">
        <v>0</v>
      </c>
      <c r="AN975" s="43">
        <v>0</v>
      </c>
    </row>
    <row r="976" spans="1:40" x14ac:dyDescent="0.2">
      <c r="A976">
        <v>965</v>
      </c>
      <c r="B976" s="97">
        <v>0.66944444444444495</v>
      </c>
      <c r="C976">
        <f t="shared" ca="1" si="45"/>
        <v>2</v>
      </c>
      <c r="D976">
        <f t="shared" si="46"/>
        <v>159</v>
      </c>
      <c r="E976">
        <f>IF(appliances!$D$46="YES",light_sim_data!B976,0)</f>
        <v>0</v>
      </c>
      <c r="F976">
        <f t="shared" si="47"/>
        <v>159</v>
      </c>
      <c r="H976" s="43">
        <v>0</v>
      </c>
      <c r="I976" s="43">
        <v>0</v>
      </c>
      <c r="J976" s="43">
        <v>0</v>
      </c>
      <c r="K976" s="43">
        <v>0</v>
      </c>
      <c r="L976" s="43">
        <v>0</v>
      </c>
      <c r="M976" s="43">
        <v>2</v>
      </c>
      <c r="N976" s="43">
        <v>2</v>
      </c>
      <c r="O976" s="43">
        <v>1</v>
      </c>
      <c r="P976" s="43">
        <v>9</v>
      </c>
      <c r="Q976" s="43">
        <v>0</v>
      </c>
      <c r="R976" s="43">
        <v>0</v>
      </c>
      <c r="S976" s="43">
        <v>0</v>
      </c>
      <c r="T976" s="43">
        <v>0</v>
      </c>
      <c r="U976" s="43">
        <v>0</v>
      </c>
      <c r="V976" s="43">
        <v>134</v>
      </c>
      <c r="W976" s="43">
        <v>0</v>
      </c>
      <c r="X976" s="43">
        <v>0</v>
      </c>
      <c r="Y976" s="43">
        <v>2</v>
      </c>
      <c r="Z976" s="43">
        <v>0</v>
      </c>
      <c r="AA976" s="43">
        <v>0</v>
      </c>
      <c r="AB976" s="43">
        <v>3</v>
      </c>
      <c r="AC976" s="43">
        <v>2</v>
      </c>
      <c r="AD976" s="43">
        <v>1</v>
      </c>
      <c r="AE976" s="43">
        <v>2</v>
      </c>
      <c r="AF976" s="43">
        <v>0</v>
      </c>
      <c r="AG976" s="43">
        <v>0</v>
      </c>
      <c r="AH976" s="43">
        <v>1</v>
      </c>
      <c r="AI976" s="43">
        <v>0</v>
      </c>
      <c r="AJ976" s="43">
        <v>0</v>
      </c>
      <c r="AK976" s="43">
        <v>0</v>
      </c>
      <c r="AL976" s="43">
        <v>0</v>
      </c>
      <c r="AM976" s="43">
        <v>0</v>
      </c>
      <c r="AN976" s="43">
        <v>0</v>
      </c>
    </row>
    <row r="977" spans="1:40" x14ac:dyDescent="0.2">
      <c r="A977">
        <v>966</v>
      </c>
      <c r="B977" s="97">
        <v>0.67013888888888895</v>
      </c>
      <c r="C977">
        <f t="shared" ca="1" si="45"/>
        <v>2</v>
      </c>
      <c r="D977">
        <f t="shared" si="46"/>
        <v>159</v>
      </c>
      <c r="E977">
        <f>IF(appliances!$D$46="YES",light_sim_data!B977,0)</f>
        <v>0</v>
      </c>
      <c r="F977">
        <f t="shared" si="47"/>
        <v>159</v>
      </c>
      <c r="H977" s="43">
        <v>0</v>
      </c>
      <c r="I977" s="43">
        <v>0</v>
      </c>
      <c r="J977" s="43">
        <v>0</v>
      </c>
      <c r="K977" s="43">
        <v>0</v>
      </c>
      <c r="L977" s="43">
        <v>0</v>
      </c>
      <c r="M977" s="43">
        <v>2</v>
      </c>
      <c r="N977" s="43">
        <v>2</v>
      </c>
      <c r="O977" s="43">
        <v>1</v>
      </c>
      <c r="P977" s="43">
        <v>9</v>
      </c>
      <c r="Q977" s="43">
        <v>0</v>
      </c>
      <c r="R977" s="43">
        <v>0</v>
      </c>
      <c r="S977" s="43">
        <v>0</v>
      </c>
      <c r="T977" s="43">
        <v>0</v>
      </c>
      <c r="U977" s="43">
        <v>0</v>
      </c>
      <c r="V977" s="43">
        <v>134</v>
      </c>
      <c r="W977" s="43">
        <v>0</v>
      </c>
      <c r="X977" s="43">
        <v>0</v>
      </c>
      <c r="Y977" s="43">
        <v>2</v>
      </c>
      <c r="Z977" s="43">
        <v>0</v>
      </c>
      <c r="AA977" s="43">
        <v>0</v>
      </c>
      <c r="AB977" s="43">
        <v>3</v>
      </c>
      <c r="AC977" s="43">
        <v>2</v>
      </c>
      <c r="AD977" s="43">
        <v>1</v>
      </c>
      <c r="AE977" s="43">
        <v>2</v>
      </c>
      <c r="AF977" s="43">
        <v>0</v>
      </c>
      <c r="AG977" s="43">
        <v>0</v>
      </c>
      <c r="AH977" s="43">
        <v>1</v>
      </c>
      <c r="AI977" s="43">
        <v>0</v>
      </c>
      <c r="AJ977" s="43">
        <v>0</v>
      </c>
      <c r="AK977" s="43">
        <v>0</v>
      </c>
      <c r="AL977" s="43">
        <v>0</v>
      </c>
      <c r="AM977" s="43">
        <v>0</v>
      </c>
      <c r="AN977" s="43">
        <v>0</v>
      </c>
    </row>
    <row r="978" spans="1:40" x14ac:dyDescent="0.2">
      <c r="A978">
        <v>967</v>
      </c>
      <c r="B978" s="97">
        <v>0.67083333333333295</v>
      </c>
      <c r="C978">
        <f t="shared" ca="1" si="45"/>
        <v>2</v>
      </c>
      <c r="D978">
        <f t="shared" si="46"/>
        <v>159</v>
      </c>
      <c r="E978">
        <f>IF(appliances!$D$46="YES",light_sim_data!B978,0)</f>
        <v>0</v>
      </c>
      <c r="F978">
        <f t="shared" si="47"/>
        <v>159</v>
      </c>
      <c r="H978" s="43">
        <v>0</v>
      </c>
      <c r="I978" s="43">
        <v>0</v>
      </c>
      <c r="J978" s="43">
        <v>0</v>
      </c>
      <c r="K978" s="43">
        <v>0</v>
      </c>
      <c r="L978" s="43">
        <v>0</v>
      </c>
      <c r="M978" s="43">
        <v>2</v>
      </c>
      <c r="N978" s="43">
        <v>2</v>
      </c>
      <c r="O978" s="43">
        <v>1</v>
      </c>
      <c r="P978" s="43">
        <v>9</v>
      </c>
      <c r="Q978" s="43">
        <v>0</v>
      </c>
      <c r="R978" s="43">
        <v>0</v>
      </c>
      <c r="S978" s="43">
        <v>0</v>
      </c>
      <c r="T978" s="43">
        <v>0</v>
      </c>
      <c r="U978" s="43">
        <v>0</v>
      </c>
      <c r="V978" s="43">
        <v>134</v>
      </c>
      <c r="W978" s="43">
        <v>0</v>
      </c>
      <c r="X978" s="43">
        <v>0</v>
      </c>
      <c r="Y978" s="43">
        <v>2</v>
      </c>
      <c r="Z978" s="43">
        <v>0</v>
      </c>
      <c r="AA978" s="43">
        <v>0</v>
      </c>
      <c r="AB978" s="43">
        <v>3</v>
      </c>
      <c r="AC978" s="43">
        <v>2</v>
      </c>
      <c r="AD978" s="43">
        <v>1</v>
      </c>
      <c r="AE978" s="43">
        <v>2</v>
      </c>
      <c r="AF978" s="43">
        <v>0</v>
      </c>
      <c r="AG978" s="43">
        <v>0</v>
      </c>
      <c r="AH978" s="43">
        <v>1</v>
      </c>
      <c r="AI978" s="43">
        <v>0</v>
      </c>
      <c r="AJ978" s="43">
        <v>0</v>
      </c>
      <c r="AK978" s="43">
        <v>0</v>
      </c>
      <c r="AL978" s="43">
        <v>0</v>
      </c>
      <c r="AM978" s="43">
        <v>0</v>
      </c>
      <c r="AN978" s="43">
        <v>0</v>
      </c>
    </row>
    <row r="979" spans="1:40" x14ac:dyDescent="0.2">
      <c r="A979">
        <v>968</v>
      </c>
      <c r="B979" s="97">
        <v>0.67152777777777795</v>
      </c>
      <c r="C979">
        <f t="shared" ca="1" si="45"/>
        <v>2</v>
      </c>
      <c r="D979">
        <f t="shared" si="46"/>
        <v>159</v>
      </c>
      <c r="E979">
        <f>IF(appliances!$D$46="YES",light_sim_data!B979,0)</f>
        <v>0</v>
      </c>
      <c r="F979">
        <f t="shared" si="47"/>
        <v>159</v>
      </c>
      <c r="H979" s="43">
        <v>0</v>
      </c>
      <c r="I979" s="43">
        <v>0</v>
      </c>
      <c r="J979" s="43">
        <v>0</v>
      </c>
      <c r="K979" s="43">
        <v>0</v>
      </c>
      <c r="L979" s="43">
        <v>0</v>
      </c>
      <c r="M979" s="43">
        <v>2</v>
      </c>
      <c r="N979" s="43">
        <v>2</v>
      </c>
      <c r="O979" s="43">
        <v>1</v>
      </c>
      <c r="P979" s="43">
        <v>9</v>
      </c>
      <c r="Q979" s="43">
        <v>0</v>
      </c>
      <c r="R979" s="43">
        <v>0</v>
      </c>
      <c r="S979" s="43">
        <v>0</v>
      </c>
      <c r="T979" s="43">
        <v>0</v>
      </c>
      <c r="U979" s="43">
        <v>0</v>
      </c>
      <c r="V979" s="43">
        <v>134</v>
      </c>
      <c r="W979" s="43">
        <v>0</v>
      </c>
      <c r="X979" s="43">
        <v>0</v>
      </c>
      <c r="Y979" s="43">
        <v>2</v>
      </c>
      <c r="Z979" s="43">
        <v>0</v>
      </c>
      <c r="AA979" s="43">
        <v>0</v>
      </c>
      <c r="AB979" s="43">
        <v>3</v>
      </c>
      <c r="AC979" s="43">
        <v>2</v>
      </c>
      <c r="AD979" s="43">
        <v>1</v>
      </c>
      <c r="AE979" s="43">
        <v>2</v>
      </c>
      <c r="AF979" s="43">
        <v>0</v>
      </c>
      <c r="AG979" s="43">
        <v>0</v>
      </c>
      <c r="AH979" s="43">
        <v>1</v>
      </c>
      <c r="AI979" s="43">
        <v>0</v>
      </c>
      <c r="AJ979" s="43">
        <v>0</v>
      </c>
      <c r="AK979" s="43">
        <v>0</v>
      </c>
      <c r="AL979" s="43">
        <v>0</v>
      </c>
      <c r="AM979" s="43">
        <v>0</v>
      </c>
      <c r="AN979" s="43">
        <v>0</v>
      </c>
    </row>
    <row r="980" spans="1:40" x14ac:dyDescent="0.2">
      <c r="A980">
        <v>969</v>
      </c>
      <c r="B980" s="97">
        <v>0.67222222222222205</v>
      </c>
      <c r="C980">
        <f t="shared" ca="1" si="45"/>
        <v>2</v>
      </c>
      <c r="D980">
        <f t="shared" si="46"/>
        <v>159</v>
      </c>
      <c r="E980">
        <f>IF(appliances!$D$46="YES",light_sim_data!B980,0)</f>
        <v>0</v>
      </c>
      <c r="F980">
        <f t="shared" si="47"/>
        <v>159</v>
      </c>
      <c r="H980" s="43">
        <v>0</v>
      </c>
      <c r="I980" s="43">
        <v>0</v>
      </c>
      <c r="J980" s="43">
        <v>0</v>
      </c>
      <c r="K980" s="43">
        <v>0</v>
      </c>
      <c r="L980" s="43">
        <v>0</v>
      </c>
      <c r="M980" s="43">
        <v>2</v>
      </c>
      <c r="N980" s="43">
        <v>2</v>
      </c>
      <c r="O980" s="43">
        <v>1</v>
      </c>
      <c r="P980" s="43">
        <v>9</v>
      </c>
      <c r="Q980" s="43">
        <v>0</v>
      </c>
      <c r="R980" s="43">
        <v>0</v>
      </c>
      <c r="S980" s="43">
        <v>0</v>
      </c>
      <c r="T980" s="43">
        <v>0</v>
      </c>
      <c r="U980" s="43">
        <v>0</v>
      </c>
      <c r="V980" s="43">
        <v>134</v>
      </c>
      <c r="W980" s="43">
        <v>0</v>
      </c>
      <c r="X980" s="43">
        <v>0</v>
      </c>
      <c r="Y980" s="43">
        <v>2</v>
      </c>
      <c r="Z980" s="43">
        <v>0</v>
      </c>
      <c r="AA980" s="43">
        <v>0</v>
      </c>
      <c r="AB980" s="43">
        <v>3</v>
      </c>
      <c r="AC980" s="43">
        <v>2</v>
      </c>
      <c r="AD980" s="43">
        <v>1</v>
      </c>
      <c r="AE980" s="43">
        <v>2</v>
      </c>
      <c r="AF980" s="43">
        <v>0</v>
      </c>
      <c r="AG980" s="43">
        <v>0</v>
      </c>
      <c r="AH980" s="43">
        <v>1</v>
      </c>
      <c r="AI980" s="43">
        <v>0</v>
      </c>
      <c r="AJ980" s="43">
        <v>0</v>
      </c>
      <c r="AK980" s="43">
        <v>0</v>
      </c>
      <c r="AL980" s="43">
        <v>0</v>
      </c>
      <c r="AM980" s="43">
        <v>0</v>
      </c>
      <c r="AN980" s="43">
        <v>0</v>
      </c>
    </row>
    <row r="981" spans="1:40" x14ac:dyDescent="0.2">
      <c r="A981">
        <v>970</v>
      </c>
      <c r="B981" s="97">
        <v>0.67291666666666705</v>
      </c>
      <c r="C981">
        <f t="shared" ca="1" si="45"/>
        <v>2</v>
      </c>
      <c r="D981">
        <f t="shared" si="46"/>
        <v>159</v>
      </c>
      <c r="E981">
        <f>IF(appliances!$D$46="YES",light_sim_data!B981,0)</f>
        <v>0</v>
      </c>
      <c r="F981">
        <f t="shared" si="47"/>
        <v>159</v>
      </c>
      <c r="H981" s="43">
        <v>0</v>
      </c>
      <c r="I981" s="43">
        <v>0</v>
      </c>
      <c r="J981" s="43">
        <v>0</v>
      </c>
      <c r="K981" s="43">
        <v>0</v>
      </c>
      <c r="L981" s="43">
        <v>0</v>
      </c>
      <c r="M981" s="43">
        <v>2</v>
      </c>
      <c r="N981" s="43">
        <v>2</v>
      </c>
      <c r="O981" s="43">
        <v>1</v>
      </c>
      <c r="P981" s="43">
        <v>9</v>
      </c>
      <c r="Q981" s="43">
        <v>0</v>
      </c>
      <c r="R981" s="43">
        <v>0</v>
      </c>
      <c r="S981" s="43">
        <v>0</v>
      </c>
      <c r="T981" s="43">
        <v>0</v>
      </c>
      <c r="U981" s="43">
        <v>0</v>
      </c>
      <c r="V981" s="43">
        <v>134</v>
      </c>
      <c r="W981" s="43">
        <v>0</v>
      </c>
      <c r="X981" s="43">
        <v>0</v>
      </c>
      <c r="Y981" s="43">
        <v>2</v>
      </c>
      <c r="Z981" s="43">
        <v>0</v>
      </c>
      <c r="AA981" s="43">
        <v>0</v>
      </c>
      <c r="AB981" s="43">
        <v>3</v>
      </c>
      <c r="AC981" s="43">
        <v>2</v>
      </c>
      <c r="AD981" s="43">
        <v>1</v>
      </c>
      <c r="AE981" s="43">
        <v>2</v>
      </c>
      <c r="AF981" s="43">
        <v>0</v>
      </c>
      <c r="AG981" s="43">
        <v>0</v>
      </c>
      <c r="AH981" s="43">
        <v>1</v>
      </c>
      <c r="AI981" s="43">
        <v>0</v>
      </c>
      <c r="AJ981" s="43">
        <v>0</v>
      </c>
      <c r="AK981" s="43">
        <v>0</v>
      </c>
      <c r="AL981" s="43">
        <v>0</v>
      </c>
      <c r="AM981" s="43">
        <v>0</v>
      </c>
      <c r="AN981" s="43">
        <v>0</v>
      </c>
    </row>
    <row r="982" spans="1:40" x14ac:dyDescent="0.2">
      <c r="A982">
        <v>971</v>
      </c>
      <c r="B982" s="97">
        <v>0.67361111111111105</v>
      </c>
      <c r="C982">
        <f t="shared" ca="1" si="45"/>
        <v>2</v>
      </c>
      <c r="D982">
        <f t="shared" si="46"/>
        <v>159</v>
      </c>
      <c r="E982">
        <f>IF(appliances!$D$46="YES",light_sim_data!B982,0)</f>
        <v>0</v>
      </c>
      <c r="F982">
        <f t="shared" si="47"/>
        <v>159</v>
      </c>
      <c r="H982" s="43">
        <v>0</v>
      </c>
      <c r="I982" s="43">
        <v>0</v>
      </c>
      <c r="J982" s="43">
        <v>0</v>
      </c>
      <c r="K982" s="43">
        <v>0</v>
      </c>
      <c r="L982" s="43">
        <v>0</v>
      </c>
      <c r="M982" s="43">
        <v>2</v>
      </c>
      <c r="N982" s="43">
        <v>2</v>
      </c>
      <c r="O982" s="43">
        <v>1</v>
      </c>
      <c r="P982" s="43">
        <v>9</v>
      </c>
      <c r="Q982" s="43">
        <v>0</v>
      </c>
      <c r="R982" s="43">
        <v>0</v>
      </c>
      <c r="S982" s="43">
        <v>0</v>
      </c>
      <c r="T982" s="43">
        <v>0</v>
      </c>
      <c r="U982" s="43">
        <v>0</v>
      </c>
      <c r="V982" s="43">
        <v>134</v>
      </c>
      <c r="W982" s="43">
        <v>0</v>
      </c>
      <c r="X982" s="43">
        <v>0</v>
      </c>
      <c r="Y982" s="43">
        <v>2</v>
      </c>
      <c r="Z982" s="43">
        <v>0</v>
      </c>
      <c r="AA982" s="43">
        <v>0</v>
      </c>
      <c r="AB982" s="43">
        <v>3</v>
      </c>
      <c r="AC982" s="43">
        <v>2</v>
      </c>
      <c r="AD982" s="43">
        <v>1</v>
      </c>
      <c r="AE982" s="43">
        <v>2</v>
      </c>
      <c r="AF982" s="43">
        <v>0</v>
      </c>
      <c r="AG982" s="43">
        <v>0</v>
      </c>
      <c r="AH982" s="43">
        <v>1</v>
      </c>
      <c r="AI982" s="43">
        <v>0</v>
      </c>
      <c r="AJ982" s="43">
        <v>0</v>
      </c>
      <c r="AK982" s="43">
        <v>0</v>
      </c>
      <c r="AL982" s="43">
        <v>0</v>
      </c>
      <c r="AM982" s="43">
        <v>0</v>
      </c>
      <c r="AN982" s="43">
        <v>0</v>
      </c>
    </row>
    <row r="983" spans="1:40" x14ac:dyDescent="0.2">
      <c r="A983">
        <v>972</v>
      </c>
      <c r="B983" s="97">
        <v>0.67430555555555605</v>
      </c>
      <c r="C983">
        <f t="shared" ca="1" si="45"/>
        <v>2</v>
      </c>
      <c r="D983">
        <f t="shared" si="46"/>
        <v>159</v>
      </c>
      <c r="E983">
        <f>IF(appliances!$D$46="YES",light_sim_data!B983,0)</f>
        <v>0</v>
      </c>
      <c r="F983">
        <f t="shared" si="47"/>
        <v>159</v>
      </c>
      <c r="H983" s="43">
        <v>0</v>
      </c>
      <c r="I983" s="43">
        <v>0</v>
      </c>
      <c r="J983" s="43">
        <v>0</v>
      </c>
      <c r="K983" s="43">
        <v>0</v>
      </c>
      <c r="L983" s="43">
        <v>0</v>
      </c>
      <c r="M983" s="43">
        <v>2</v>
      </c>
      <c r="N983" s="43">
        <v>2</v>
      </c>
      <c r="O983" s="43">
        <v>1</v>
      </c>
      <c r="P983" s="43">
        <v>9</v>
      </c>
      <c r="Q983" s="43">
        <v>0</v>
      </c>
      <c r="R983" s="43">
        <v>0</v>
      </c>
      <c r="S983" s="43">
        <v>0</v>
      </c>
      <c r="T983" s="43">
        <v>0</v>
      </c>
      <c r="U983" s="43">
        <v>0</v>
      </c>
      <c r="V983" s="43">
        <v>134</v>
      </c>
      <c r="W983" s="43">
        <v>0</v>
      </c>
      <c r="X983" s="43">
        <v>0</v>
      </c>
      <c r="Y983" s="43">
        <v>2</v>
      </c>
      <c r="Z983" s="43">
        <v>0</v>
      </c>
      <c r="AA983" s="43">
        <v>0</v>
      </c>
      <c r="AB983" s="43">
        <v>3</v>
      </c>
      <c r="AC983" s="43">
        <v>2</v>
      </c>
      <c r="AD983" s="43">
        <v>1</v>
      </c>
      <c r="AE983" s="43">
        <v>2</v>
      </c>
      <c r="AF983" s="43">
        <v>0</v>
      </c>
      <c r="AG983" s="43">
        <v>0</v>
      </c>
      <c r="AH983" s="43">
        <v>1</v>
      </c>
      <c r="AI983" s="43">
        <v>0</v>
      </c>
      <c r="AJ983" s="43">
        <v>0</v>
      </c>
      <c r="AK983" s="43">
        <v>0</v>
      </c>
      <c r="AL983" s="43">
        <v>0</v>
      </c>
      <c r="AM983" s="43">
        <v>0</v>
      </c>
      <c r="AN983" s="43">
        <v>0</v>
      </c>
    </row>
    <row r="984" spans="1:40" x14ac:dyDescent="0.2">
      <c r="A984">
        <v>973</v>
      </c>
      <c r="B984" s="97">
        <v>0.67500000000000004</v>
      </c>
      <c r="C984">
        <f t="shared" ca="1" si="45"/>
        <v>2</v>
      </c>
      <c r="D984">
        <f t="shared" si="46"/>
        <v>159</v>
      </c>
      <c r="E984">
        <f>IF(appliances!$D$46="YES",light_sim_data!B984,0)</f>
        <v>0</v>
      </c>
      <c r="F984">
        <f t="shared" si="47"/>
        <v>159</v>
      </c>
      <c r="H984" s="43">
        <v>0</v>
      </c>
      <c r="I984" s="43">
        <v>0</v>
      </c>
      <c r="J984" s="43">
        <v>0</v>
      </c>
      <c r="K984" s="43">
        <v>0</v>
      </c>
      <c r="L984" s="43">
        <v>0</v>
      </c>
      <c r="M984" s="43">
        <v>2</v>
      </c>
      <c r="N984" s="43">
        <v>2</v>
      </c>
      <c r="O984" s="43">
        <v>1</v>
      </c>
      <c r="P984" s="43">
        <v>9</v>
      </c>
      <c r="Q984" s="43">
        <v>0</v>
      </c>
      <c r="R984" s="43">
        <v>0</v>
      </c>
      <c r="S984" s="43">
        <v>0</v>
      </c>
      <c r="T984" s="43">
        <v>0</v>
      </c>
      <c r="U984" s="43">
        <v>0</v>
      </c>
      <c r="V984" s="43">
        <v>134</v>
      </c>
      <c r="W984" s="43">
        <v>0</v>
      </c>
      <c r="X984" s="43">
        <v>0</v>
      </c>
      <c r="Y984" s="43">
        <v>2</v>
      </c>
      <c r="Z984" s="43">
        <v>0</v>
      </c>
      <c r="AA984" s="43">
        <v>0</v>
      </c>
      <c r="AB984" s="43">
        <v>3</v>
      </c>
      <c r="AC984" s="43">
        <v>2</v>
      </c>
      <c r="AD984" s="43">
        <v>1</v>
      </c>
      <c r="AE984" s="43">
        <v>2</v>
      </c>
      <c r="AF984" s="43">
        <v>0</v>
      </c>
      <c r="AG984" s="43">
        <v>0</v>
      </c>
      <c r="AH984" s="43">
        <v>1</v>
      </c>
      <c r="AI984" s="43">
        <v>0</v>
      </c>
      <c r="AJ984" s="43">
        <v>0</v>
      </c>
      <c r="AK984" s="43">
        <v>0</v>
      </c>
      <c r="AL984" s="43">
        <v>0</v>
      </c>
      <c r="AM984" s="43">
        <v>0</v>
      </c>
      <c r="AN984" s="43">
        <v>0</v>
      </c>
    </row>
    <row r="985" spans="1:40" x14ac:dyDescent="0.2">
      <c r="A985">
        <v>974</v>
      </c>
      <c r="B985" s="97">
        <v>0.67569444444444404</v>
      </c>
      <c r="C985">
        <f t="shared" ca="1" si="45"/>
        <v>2</v>
      </c>
      <c r="D985">
        <f t="shared" si="46"/>
        <v>159</v>
      </c>
      <c r="E985">
        <f>IF(appliances!$D$46="YES",light_sim_data!B985,0)</f>
        <v>0</v>
      </c>
      <c r="F985">
        <f t="shared" si="47"/>
        <v>159</v>
      </c>
      <c r="H985" s="43">
        <v>0</v>
      </c>
      <c r="I985" s="43">
        <v>0</v>
      </c>
      <c r="J985" s="43">
        <v>0</v>
      </c>
      <c r="K985" s="43">
        <v>0</v>
      </c>
      <c r="L985" s="43">
        <v>0</v>
      </c>
      <c r="M985" s="43">
        <v>2</v>
      </c>
      <c r="N985" s="43">
        <v>2</v>
      </c>
      <c r="O985" s="43">
        <v>1</v>
      </c>
      <c r="P985" s="43">
        <v>9</v>
      </c>
      <c r="Q985" s="43">
        <v>0</v>
      </c>
      <c r="R985" s="43">
        <v>0</v>
      </c>
      <c r="S985" s="43">
        <v>0</v>
      </c>
      <c r="T985" s="43">
        <v>0</v>
      </c>
      <c r="U985" s="43">
        <v>0</v>
      </c>
      <c r="V985" s="43">
        <v>134</v>
      </c>
      <c r="W985" s="43">
        <v>0</v>
      </c>
      <c r="X985" s="43">
        <v>0</v>
      </c>
      <c r="Y985" s="43">
        <v>2</v>
      </c>
      <c r="Z985" s="43">
        <v>0</v>
      </c>
      <c r="AA985" s="43">
        <v>0</v>
      </c>
      <c r="AB985" s="43">
        <v>3</v>
      </c>
      <c r="AC985" s="43">
        <v>2</v>
      </c>
      <c r="AD985" s="43">
        <v>1</v>
      </c>
      <c r="AE985" s="43">
        <v>2</v>
      </c>
      <c r="AF985" s="43">
        <v>0</v>
      </c>
      <c r="AG985" s="43">
        <v>0</v>
      </c>
      <c r="AH985" s="43">
        <v>1</v>
      </c>
      <c r="AI985" s="43">
        <v>0</v>
      </c>
      <c r="AJ985" s="43">
        <v>0</v>
      </c>
      <c r="AK985" s="43">
        <v>0</v>
      </c>
      <c r="AL985" s="43">
        <v>0</v>
      </c>
      <c r="AM985" s="43">
        <v>0</v>
      </c>
      <c r="AN985" s="43">
        <v>0</v>
      </c>
    </row>
    <row r="986" spans="1:40" x14ac:dyDescent="0.2">
      <c r="A986">
        <v>975</v>
      </c>
      <c r="B986" s="97">
        <v>0.67638888888888904</v>
      </c>
      <c r="C986">
        <f t="shared" ca="1" si="45"/>
        <v>2</v>
      </c>
      <c r="D986">
        <f t="shared" si="46"/>
        <v>159</v>
      </c>
      <c r="E986">
        <f>IF(appliances!$D$46="YES",light_sim_data!B986,0)</f>
        <v>0</v>
      </c>
      <c r="F986">
        <f t="shared" si="47"/>
        <v>159</v>
      </c>
      <c r="H986" s="43">
        <v>0</v>
      </c>
      <c r="I986" s="43">
        <v>0</v>
      </c>
      <c r="J986" s="43">
        <v>0</v>
      </c>
      <c r="K986" s="43">
        <v>0</v>
      </c>
      <c r="L986" s="43">
        <v>0</v>
      </c>
      <c r="M986" s="43">
        <v>2</v>
      </c>
      <c r="N986" s="43">
        <v>2</v>
      </c>
      <c r="O986" s="43">
        <v>1</v>
      </c>
      <c r="P986" s="43">
        <v>9</v>
      </c>
      <c r="Q986" s="43">
        <v>0</v>
      </c>
      <c r="R986" s="43">
        <v>0</v>
      </c>
      <c r="S986" s="43">
        <v>0</v>
      </c>
      <c r="T986" s="43">
        <v>0</v>
      </c>
      <c r="U986" s="43">
        <v>0</v>
      </c>
      <c r="V986" s="43">
        <v>134</v>
      </c>
      <c r="W986" s="43">
        <v>0</v>
      </c>
      <c r="X986" s="43">
        <v>0</v>
      </c>
      <c r="Y986" s="43">
        <v>2</v>
      </c>
      <c r="Z986" s="43">
        <v>0</v>
      </c>
      <c r="AA986" s="43">
        <v>0</v>
      </c>
      <c r="AB986" s="43">
        <v>3</v>
      </c>
      <c r="AC986" s="43">
        <v>2</v>
      </c>
      <c r="AD986" s="43">
        <v>1</v>
      </c>
      <c r="AE986" s="43">
        <v>2</v>
      </c>
      <c r="AF986" s="43">
        <v>0</v>
      </c>
      <c r="AG986" s="43">
        <v>0</v>
      </c>
      <c r="AH986" s="43">
        <v>1</v>
      </c>
      <c r="AI986" s="43">
        <v>0</v>
      </c>
      <c r="AJ986" s="43">
        <v>0</v>
      </c>
      <c r="AK986" s="43">
        <v>0</v>
      </c>
      <c r="AL986" s="43">
        <v>0</v>
      </c>
      <c r="AM986" s="43">
        <v>0</v>
      </c>
      <c r="AN986" s="43">
        <v>0</v>
      </c>
    </row>
    <row r="987" spans="1:40" x14ac:dyDescent="0.2">
      <c r="A987">
        <v>976</v>
      </c>
      <c r="B987" s="97">
        <v>0.67708333333333304</v>
      </c>
      <c r="C987">
        <f t="shared" ca="1" si="45"/>
        <v>2</v>
      </c>
      <c r="D987">
        <f t="shared" si="46"/>
        <v>159</v>
      </c>
      <c r="E987">
        <f>IF(appliances!$D$46="YES",light_sim_data!B987,0)</f>
        <v>0</v>
      </c>
      <c r="F987">
        <f t="shared" si="47"/>
        <v>159</v>
      </c>
      <c r="H987" s="43">
        <v>0</v>
      </c>
      <c r="I987" s="43">
        <v>0</v>
      </c>
      <c r="J987" s="43">
        <v>0</v>
      </c>
      <c r="K987" s="43">
        <v>0</v>
      </c>
      <c r="L987" s="43">
        <v>0</v>
      </c>
      <c r="M987" s="43">
        <v>2</v>
      </c>
      <c r="N987" s="43">
        <v>2</v>
      </c>
      <c r="O987" s="43">
        <v>1</v>
      </c>
      <c r="P987" s="43">
        <v>9</v>
      </c>
      <c r="Q987" s="43">
        <v>0</v>
      </c>
      <c r="R987" s="43">
        <v>0</v>
      </c>
      <c r="S987" s="43">
        <v>0</v>
      </c>
      <c r="T987" s="43">
        <v>0</v>
      </c>
      <c r="U987" s="43">
        <v>0</v>
      </c>
      <c r="V987" s="43">
        <v>134</v>
      </c>
      <c r="W987" s="43">
        <v>0</v>
      </c>
      <c r="X987" s="43">
        <v>0</v>
      </c>
      <c r="Y987" s="43">
        <v>2</v>
      </c>
      <c r="Z987" s="43">
        <v>0</v>
      </c>
      <c r="AA987" s="43">
        <v>0</v>
      </c>
      <c r="AB987" s="43">
        <v>3</v>
      </c>
      <c r="AC987" s="43">
        <v>2</v>
      </c>
      <c r="AD987" s="43">
        <v>1</v>
      </c>
      <c r="AE987" s="43">
        <v>2</v>
      </c>
      <c r="AF987" s="43">
        <v>0</v>
      </c>
      <c r="AG987" s="43">
        <v>0</v>
      </c>
      <c r="AH987" s="43">
        <v>1</v>
      </c>
      <c r="AI987" s="43">
        <v>0</v>
      </c>
      <c r="AJ987" s="43">
        <v>0</v>
      </c>
      <c r="AK987" s="43">
        <v>0</v>
      </c>
      <c r="AL987" s="43">
        <v>0</v>
      </c>
      <c r="AM987" s="43">
        <v>0</v>
      </c>
      <c r="AN987" s="43">
        <v>0</v>
      </c>
    </row>
    <row r="988" spans="1:40" x14ac:dyDescent="0.2">
      <c r="A988">
        <v>977</v>
      </c>
      <c r="B988" s="97">
        <v>0.67777777777777803</v>
      </c>
      <c r="C988">
        <f t="shared" ca="1" si="45"/>
        <v>2</v>
      </c>
      <c r="D988">
        <f t="shared" si="46"/>
        <v>159</v>
      </c>
      <c r="E988">
        <f>IF(appliances!$D$46="YES",light_sim_data!B988,0)</f>
        <v>0</v>
      </c>
      <c r="F988">
        <f t="shared" si="47"/>
        <v>159</v>
      </c>
      <c r="H988" s="43">
        <v>0</v>
      </c>
      <c r="I988" s="43">
        <v>0</v>
      </c>
      <c r="J988" s="43">
        <v>0</v>
      </c>
      <c r="K988" s="43">
        <v>0</v>
      </c>
      <c r="L988" s="43">
        <v>0</v>
      </c>
      <c r="M988" s="43">
        <v>2</v>
      </c>
      <c r="N988" s="43">
        <v>2</v>
      </c>
      <c r="O988" s="43">
        <v>1</v>
      </c>
      <c r="P988" s="43">
        <v>9</v>
      </c>
      <c r="Q988" s="43">
        <v>0</v>
      </c>
      <c r="R988" s="43">
        <v>0</v>
      </c>
      <c r="S988" s="43">
        <v>0</v>
      </c>
      <c r="T988" s="43">
        <v>0</v>
      </c>
      <c r="U988" s="43">
        <v>0</v>
      </c>
      <c r="V988" s="43">
        <v>134</v>
      </c>
      <c r="W988" s="43">
        <v>0</v>
      </c>
      <c r="X988" s="43">
        <v>0</v>
      </c>
      <c r="Y988" s="43">
        <v>2</v>
      </c>
      <c r="Z988" s="43">
        <v>0</v>
      </c>
      <c r="AA988" s="43">
        <v>0</v>
      </c>
      <c r="AB988" s="43">
        <v>3</v>
      </c>
      <c r="AC988" s="43">
        <v>2</v>
      </c>
      <c r="AD988" s="43">
        <v>1</v>
      </c>
      <c r="AE988" s="43">
        <v>2</v>
      </c>
      <c r="AF988" s="43">
        <v>0</v>
      </c>
      <c r="AG988" s="43">
        <v>0</v>
      </c>
      <c r="AH988" s="43">
        <v>1</v>
      </c>
      <c r="AI988" s="43">
        <v>0</v>
      </c>
      <c r="AJ988" s="43">
        <v>0</v>
      </c>
      <c r="AK988" s="43">
        <v>0</v>
      </c>
      <c r="AL988" s="43">
        <v>0</v>
      </c>
      <c r="AM988" s="43">
        <v>0</v>
      </c>
      <c r="AN988" s="43">
        <v>0</v>
      </c>
    </row>
    <row r="989" spans="1:40" x14ac:dyDescent="0.2">
      <c r="A989">
        <v>978</v>
      </c>
      <c r="B989" s="97">
        <v>0.67847222222222203</v>
      </c>
      <c r="C989">
        <f t="shared" ca="1" si="45"/>
        <v>2</v>
      </c>
      <c r="D989">
        <f t="shared" si="46"/>
        <v>159</v>
      </c>
      <c r="E989">
        <f>IF(appliances!$D$46="YES",light_sim_data!B989,0)</f>
        <v>0</v>
      </c>
      <c r="F989">
        <f t="shared" si="47"/>
        <v>159</v>
      </c>
      <c r="H989" s="43">
        <v>0</v>
      </c>
      <c r="I989" s="43">
        <v>0</v>
      </c>
      <c r="J989" s="43">
        <v>0</v>
      </c>
      <c r="K989" s="43">
        <v>0</v>
      </c>
      <c r="L989" s="43">
        <v>0</v>
      </c>
      <c r="M989" s="43">
        <v>2</v>
      </c>
      <c r="N989" s="43">
        <v>2</v>
      </c>
      <c r="O989" s="43">
        <v>1</v>
      </c>
      <c r="P989" s="43">
        <v>9</v>
      </c>
      <c r="Q989" s="43">
        <v>0</v>
      </c>
      <c r="R989" s="43">
        <v>0</v>
      </c>
      <c r="S989" s="43">
        <v>0</v>
      </c>
      <c r="T989" s="43">
        <v>0</v>
      </c>
      <c r="U989" s="43">
        <v>0</v>
      </c>
      <c r="V989" s="43">
        <v>134</v>
      </c>
      <c r="W989" s="43">
        <v>0</v>
      </c>
      <c r="X989" s="43">
        <v>0</v>
      </c>
      <c r="Y989" s="43">
        <v>2</v>
      </c>
      <c r="Z989" s="43">
        <v>0</v>
      </c>
      <c r="AA989" s="43">
        <v>0</v>
      </c>
      <c r="AB989" s="43">
        <v>3</v>
      </c>
      <c r="AC989" s="43">
        <v>2</v>
      </c>
      <c r="AD989" s="43">
        <v>1</v>
      </c>
      <c r="AE989" s="43">
        <v>2</v>
      </c>
      <c r="AF989" s="43">
        <v>0</v>
      </c>
      <c r="AG989" s="43">
        <v>0</v>
      </c>
      <c r="AH989" s="43">
        <v>1</v>
      </c>
      <c r="AI989" s="43">
        <v>0</v>
      </c>
      <c r="AJ989" s="43">
        <v>0</v>
      </c>
      <c r="AK989" s="43">
        <v>0</v>
      </c>
      <c r="AL989" s="43">
        <v>0</v>
      </c>
      <c r="AM989" s="43">
        <v>0</v>
      </c>
      <c r="AN989" s="43">
        <v>0</v>
      </c>
    </row>
    <row r="990" spans="1:40" x14ac:dyDescent="0.2">
      <c r="A990">
        <v>979</v>
      </c>
      <c r="B990" s="97">
        <v>0.67916666666666703</v>
      </c>
      <c r="C990">
        <f t="shared" ca="1" si="45"/>
        <v>2</v>
      </c>
      <c r="D990">
        <f t="shared" si="46"/>
        <v>1371</v>
      </c>
      <c r="E990">
        <f>IF(appliances!$D$46="YES",light_sim_data!B990,0)</f>
        <v>0</v>
      </c>
      <c r="F990">
        <f t="shared" si="47"/>
        <v>1371</v>
      </c>
      <c r="H990" s="43">
        <v>0</v>
      </c>
      <c r="I990" s="43">
        <v>0</v>
      </c>
      <c r="J990" s="43">
        <v>0</v>
      </c>
      <c r="K990" s="43">
        <v>0</v>
      </c>
      <c r="L990" s="43">
        <v>0</v>
      </c>
      <c r="M990" s="43">
        <v>2</v>
      </c>
      <c r="N990" s="43">
        <v>2</v>
      </c>
      <c r="O990" s="43">
        <v>1</v>
      </c>
      <c r="P990" s="43">
        <v>9</v>
      </c>
      <c r="Q990" s="43">
        <v>0</v>
      </c>
      <c r="R990" s="43">
        <v>0</v>
      </c>
      <c r="S990" s="43">
        <v>0</v>
      </c>
      <c r="T990" s="43">
        <v>0</v>
      </c>
      <c r="U990" s="43">
        <v>0</v>
      </c>
      <c r="V990" s="43">
        <v>134</v>
      </c>
      <c r="W990" s="43">
        <v>0</v>
      </c>
      <c r="X990" s="43">
        <v>0</v>
      </c>
      <c r="Y990" s="43">
        <v>2</v>
      </c>
      <c r="Z990" s="43">
        <v>0</v>
      </c>
      <c r="AA990" s="43">
        <v>0</v>
      </c>
      <c r="AB990" s="43">
        <v>3</v>
      </c>
      <c r="AC990" s="43">
        <v>2</v>
      </c>
      <c r="AD990" s="43">
        <v>1</v>
      </c>
      <c r="AE990" s="43">
        <v>2</v>
      </c>
      <c r="AF990" s="43">
        <v>1212</v>
      </c>
      <c r="AG990" s="43">
        <v>0</v>
      </c>
      <c r="AH990" s="43">
        <v>1</v>
      </c>
      <c r="AI990" s="43">
        <v>0</v>
      </c>
      <c r="AJ990" s="43">
        <v>0</v>
      </c>
      <c r="AK990" s="43">
        <v>0</v>
      </c>
      <c r="AL990" s="43">
        <v>0</v>
      </c>
      <c r="AM990" s="43">
        <v>0</v>
      </c>
      <c r="AN990" s="43">
        <v>0</v>
      </c>
    </row>
    <row r="991" spans="1:40" x14ac:dyDescent="0.2">
      <c r="A991">
        <v>980</v>
      </c>
      <c r="B991" s="97">
        <v>0.67986111111111103</v>
      </c>
      <c r="C991">
        <f t="shared" ca="1" si="45"/>
        <v>2</v>
      </c>
      <c r="D991">
        <f t="shared" si="46"/>
        <v>1371</v>
      </c>
      <c r="E991">
        <f>IF(appliances!$D$46="YES",light_sim_data!B991,0)</f>
        <v>0</v>
      </c>
      <c r="F991">
        <f t="shared" si="47"/>
        <v>1371</v>
      </c>
      <c r="H991" s="43">
        <v>0</v>
      </c>
      <c r="I991" s="43">
        <v>0</v>
      </c>
      <c r="J991" s="43">
        <v>0</v>
      </c>
      <c r="K991" s="43">
        <v>0</v>
      </c>
      <c r="L991" s="43">
        <v>0</v>
      </c>
      <c r="M991" s="43">
        <v>2</v>
      </c>
      <c r="N991" s="43">
        <v>2</v>
      </c>
      <c r="O991" s="43">
        <v>1</v>
      </c>
      <c r="P991" s="43">
        <v>9</v>
      </c>
      <c r="Q991" s="43">
        <v>0</v>
      </c>
      <c r="R991" s="43">
        <v>0</v>
      </c>
      <c r="S991" s="43">
        <v>0</v>
      </c>
      <c r="T991" s="43">
        <v>0</v>
      </c>
      <c r="U991" s="43">
        <v>0</v>
      </c>
      <c r="V991" s="43">
        <v>134</v>
      </c>
      <c r="W991" s="43">
        <v>0</v>
      </c>
      <c r="X991" s="43">
        <v>0</v>
      </c>
      <c r="Y991" s="43">
        <v>2</v>
      </c>
      <c r="Z991" s="43">
        <v>0</v>
      </c>
      <c r="AA991" s="43">
        <v>0</v>
      </c>
      <c r="AB991" s="43">
        <v>3</v>
      </c>
      <c r="AC991" s="43">
        <v>2</v>
      </c>
      <c r="AD991" s="43">
        <v>1</v>
      </c>
      <c r="AE991" s="43">
        <v>2</v>
      </c>
      <c r="AF991" s="43">
        <v>1212</v>
      </c>
      <c r="AG991" s="43">
        <v>0</v>
      </c>
      <c r="AH991" s="43">
        <v>1</v>
      </c>
      <c r="AI991" s="43">
        <v>0</v>
      </c>
      <c r="AJ991" s="43">
        <v>0</v>
      </c>
      <c r="AK991" s="43">
        <v>0</v>
      </c>
      <c r="AL991" s="43">
        <v>0</v>
      </c>
      <c r="AM991" s="43">
        <v>0</v>
      </c>
      <c r="AN991" s="43">
        <v>0</v>
      </c>
    </row>
    <row r="992" spans="1:40" x14ac:dyDescent="0.2">
      <c r="A992">
        <v>981</v>
      </c>
      <c r="B992" s="97">
        <v>0.68055555555555602</v>
      </c>
      <c r="C992">
        <f t="shared" ca="1" si="45"/>
        <v>2</v>
      </c>
      <c r="D992">
        <f t="shared" si="46"/>
        <v>1371</v>
      </c>
      <c r="E992">
        <f>IF(appliances!$D$46="YES",light_sim_data!B992,0)</f>
        <v>0</v>
      </c>
      <c r="F992">
        <f t="shared" si="47"/>
        <v>1371</v>
      </c>
      <c r="H992" s="43">
        <v>0</v>
      </c>
      <c r="I992" s="43">
        <v>0</v>
      </c>
      <c r="J992" s="43">
        <v>0</v>
      </c>
      <c r="K992" s="43">
        <v>0</v>
      </c>
      <c r="L992" s="43">
        <v>0</v>
      </c>
      <c r="M992" s="43">
        <v>2</v>
      </c>
      <c r="N992" s="43">
        <v>2</v>
      </c>
      <c r="O992" s="43">
        <v>1</v>
      </c>
      <c r="P992" s="43">
        <v>9</v>
      </c>
      <c r="Q992" s="43">
        <v>0</v>
      </c>
      <c r="R992" s="43">
        <v>0</v>
      </c>
      <c r="S992" s="43">
        <v>0</v>
      </c>
      <c r="T992" s="43">
        <v>0</v>
      </c>
      <c r="U992" s="43">
        <v>0</v>
      </c>
      <c r="V992" s="43">
        <v>134</v>
      </c>
      <c r="W992" s="43">
        <v>0</v>
      </c>
      <c r="X992" s="43">
        <v>0</v>
      </c>
      <c r="Y992" s="43">
        <v>2</v>
      </c>
      <c r="Z992" s="43">
        <v>0</v>
      </c>
      <c r="AA992" s="43">
        <v>0</v>
      </c>
      <c r="AB992" s="43">
        <v>3</v>
      </c>
      <c r="AC992" s="43">
        <v>2</v>
      </c>
      <c r="AD992" s="43">
        <v>1</v>
      </c>
      <c r="AE992" s="43">
        <v>2</v>
      </c>
      <c r="AF992" s="43">
        <v>1212</v>
      </c>
      <c r="AG992" s="43">
        <v>0</v>
      </c>
      <c r="AH992" s="43">
        <v>1</v>
      </c>
      <c r="AI992" s="43">
        <v>0</v>
      </c>
      <c r="AJ992" s="43">
        <v>0</v>
      </c>
      <c r="AK992" s="43">
        <v>0</v>
      </c>
      <c r="AL992" s="43">
        <v>0</v>
      </c>
      <c r="AM992" s="43">
        <v>0</v>
      </c>
      <c r="AN992" s="43">
        <v>0</v>
      </c>
    </row>
    <row r="993" spans="1:40" x14ac:dyDescent="0.2">
      <c r="A993">
        <v>982</v>
      </c>
      <c r="B993" s="97">
        <v>0.68125000000000002</v>
      </c>
      <c r="C993">
        <f t="shared" ca="1" si="45"/>
        <v>2</v>
      </c>
      <c r="D993">
        <f t="shared" si="46"/>
        <v>1530</v>
      </c>
      <c r="E993">
        <f>IF(appliances!$D$46="YES",light_sim_data!B993,0)</f>
        <v>0</v>
      </c>
      <c r="F993">
        <f t="shared" si="47"/>
        <v>1530</v>
      </c>
      <c r="H993" s="43">
        <v>159</v>
      </c>
      <c r="I993" s="43">
        <v>0</v>
      </c>
      <c r="J993" s="43">
        <v>0</v>
      </c>
      <c r="K993" s="43">
        <v>0</v>
      </c>
      <c r="L993" s="43">
        <v>0</v>
      </c>
      <c r="M993" s="43">
        <v>2</v>
      </c>
      <c r="N993" s="43">
        <v>2</v>
      </c>
      <c r="O993" s="43">
        <v>1</v>
      </c>
      <c r="P993" s="43">
        <v>9</v>
      </c>
      <c r="Q993" s="43">
        <v>0</v>
      </c>
      <c r="R993" s="43">
        <v>0</v>
      </c>
      <c r="S993" s="43">
        <v>0</v>
      </c>
      <c r="T993" s="43">
        <v>0</v>
      </c>
      <c r="U993" s="43">
        <v>0</v>
      </c>
      <c r="V993" s="43">
        <v>134</v>
      </c>
      <c r="W993" s="43">
        <v>0</v>
      </c>
      <c r="X993" s="43">
        <v>0</v>
      </c>
      <c r="Y993" s="43">
        <v>2</v>
      </c>
      <c r="Z993" s="43">
        <v>0</v>
      </c>
      <c r="AA993" s="43">
        <v>0</v>
      </c>
      <c r="AB993" s="43">
        <v>3</v>
      </c>
      <c r="AC993" s="43">
        <v>2</v>
      </c>
      <c r="AD993" s="43">
        <v>1</v>
      </c>
      <c r="AE993" s="43">
        <v>2</v>
      </c>
      <c r="AF993" s="43">
        <v>1212</v>
      </c>
      <c r="AG993" s="43">
        <v>0</v>
      </c>
      <c r="AH993" s="43">
        <v>1</v>
      </c>
      <c r="AI993" s="43">
        <v>0</v>
      </c>
      <c r="AJ993" s="43">
        <v>0</v>
      </c>
      <c r="AK993" s="43">
        <v>0</v>
      </c>
      <c r="AL993" s="43">
        <v>0</v>
      </c>
      <c r="AM993" s="43">
        <v>0</v>
      </c>
      <c r="AN993" s="43">
        <v>0</v>
      </c>
    </row>
    <row r="994" spans="1:40" x14ac:dyDescent="0.2">
      <c r="A994">
        <v>983</v>
      </c>
      <c r="B994" s="97">
        <v>0.68194444444444402</v>
      </c>
      <c r="C994">
        <f t="shared" ca="1" si="45"/>
        <v>2</v>
      </c>
      <c r="D994">
        <f t="shared" si="46"/>
        <v>1530</v>
      </c>
      <c r="E994">
        <f>IF(appliances!$D$46="YES",light_sim_data!B994,0)</f>
        <v>0</v>
      </c>
      <c r="F994">
        <f t="shared" si="47"/>
        <v>1530</v>
      </c>
      <c r="H994" s="43">
        <v>159</v>
      </c>
      <c r="I994" s="43">
        <v>0</v>
      </c>
      <c r="J994" s="43">
        <v>0</v>
      </c>
      <c r="K994" s="43">
        <v>0</v>
      </c>
      <c r="L994" s="43">
        <v>0</v>
      </c>
      <c r="M994" s="43">
        <v>2</v>
      </c>
      <c r="N994" s="43">
        <v>2</v>
      </c>
      <c r="O994" s="43">
        <v>1</v>
      </c>
      <c r="P994" s="43">
        <v>9</v>
      </c>
      <c r="Q994" s="43">
        <v>0</v>
      </c>
      <c r="R994" s="43">
        <v>0</v>
      </c>
      <c r="S994" s="43">
        <v>0</v>
      </c>
      <c r="T994" s="43">
        <v>0</v>
      </c>
      <c r="U994" s="43">
        <v>0</v>
      </c>
      <c r="V994" s="43">
        <v>134</v>
      </c>
      <c r="W994" s="43">
        <v>0</v>
      </c>
      <c r="X994" s="43">
        <v>0</v>
      </c>
      <c r="Y994" s="43">
        <v>2</v>
      </c>
      <c r="Z994" s="43">
        <v>0</v>
      </c>
      <c r="AA994" s="43">
        <v>0</v>
      </c>
      <c r="AB994" s="43">
        <v>3</v>
      </c>
      <c r="AC994" s="43">
        <v>2</v>
      </c>
      <c r="AD994" s="43">
        <v>1</v>
      </c>
      <c r="AE994" s="43">
        <v>2</v>
      </c>
      <c r="AF994" s="43">
        <v>1212</v>
      </c>
      <c r="AG994" s="43">
        <v>0</v>
      </c>
      <c r="AH994" s="43">
        <v>1</v>
      </c>
      <c r="AI994" s="43">
        <v>0</v>
      </c>
      <c r="AJ994" s="43">
        <v>0</v>
      </c>
      <c r="AK994" s="43">
        <v>0</v>
      </c>
      <c r="AL994" s="43">
        <v>0</v>
      </c>
      <c r="AM994" s="43">
        <v>0</v>
      </c>
      <c r="AN994" s="43">
        <v>0</v>
      </c>
    </row>
    <row r="995" spans="1:40" x14ac:dyDescent="0.2">
      <c r="A995">
        <v>984</v>
      </c>
      <c r="B995" s="97">
        <v>0.68263888888888902</v>
      </c>
      <c r="C995">
        <f t="shared" ca="1" si="45"/>
        <v>2</v>
      </c>
      <c r="D995">
        <f t="shared" si="46"/>
        <v>1530</v>
      </c>
      <c r="E995">
        <f>IF(appliances!$D$46="YES",light_sim_data!B995,0)</f>
        <v>0</v>
      </c>
      <c r="F995">
        <f t="shared" si="47"/>
        <v>1530</v>
      </c>
      <c r="H995" s="43">
        <v>159</v>
      </c>
      <c r="I995" s="43">
        <v>0</v>
      </c>
      <c r="J995" s="43">
        <v>0</v>
      </c>
      <c r="K995" s="43">
        <v>0</v>
      </c>
      <c r="L995" s="43">
        <v>0</v>
      </c>
      <c r="M995" s="43">
        <v>2</v>
      </c>
      <c r="N995" s="43">
        <v>2</v>
      </c>
      <c r="O995" s="43">
        <v>1</v>
      </c>
      <c r="P995" s="43">
        <v>9</v>
      </c>
      <c r="Q995" s="43">
        <v>0</v>
      </c>
      <c r="R995" s="43">
        <v>0</v>
      </c>
      <c r="S995" s="43">
        <v>0</v>
      </c>
      <c r="T995" s="43">
        <v>0</v>
      </c>
      <c r="U995" s="43">
        <v>0</v>
      </c>
      <c r="V995" s="43">
        <v>134</v>
      </c>
      <c r="W995" s="43">
        <v>0</v>
      </c>
      <c r="X995" s="43">
        <v>0</v>
      </c>
      <c r="Y995" s="43">
        <v>2</v>
      </c>
      <c r="Z995" s="43">
        <v>0</v>
      </c>
      <c r="AA995" s="43">
        <v>0</v>
      </c>
      <c r="AB995" s="43">
        <v>3</v>
      </c>
      <c r="AC995" s="43">
        <v>2</v>
      </c>
      <c r="AD995" s="43">
        <v>1</v>
      </c>
      <c r="AE995" s="43">
        <v>2</v>
      </c>
      <c r="AF995" s="43">
        <v>1212</v>
      </c>
      <c r="AG995" s="43">
        <v>0</v>
      </c>
      <c r="AH995" s="43">
        <v>1</v>
      </c>
      <c r="AI995" s="43">
        <v>0</v>
      </c>
      <c r="AJ995" s="43">
        <v>0</v>
      </c>
      <c r="AK995" s="43">
        <v>0</v>
      </c>
      <c r="AL995" s="43">
        <v>0</v>
      </c>
      <c r="AM995" s="43">
        <v>0</v>
      </c>
      <c r="AN995" s="43">
        <v>0</v>
      </c>
    </row>
    <row r="996" spans="1:40" x14ac:dyDescent="0.2">
      <c r="A996">
        <v>985</v>
      </c>
      <c r="B996" s="97">
        <v>0.68333333333333302</v>
      </c>
      <c r="C996">
        <f t="shared" ca="1" si="45"/>
        <v>2</v>
      </c>
      <c r="D996">
        <f t="shared" si="46"/>
        <v>1530</v>
      </c>
      <c r="E996">
        <f>IF(appliances!$D$46="YES",light_sim_data!B996,0)</f>
        <v>0</v>
      </c>
      <c r="F996">
        <f t="shared" si="47"/>
        <v>1530</v>
      </c>
      <c r="H996" s="43">
        <v>159</v>
      </c>
      <c r="I996" s="43">
        <v>0</v>
      </c>
      <c r="J996" s="43">
        <v>0</v>
      </c>
      <c r="K996" s="43">
        <v>0</v>
      </c>
      <c r="L996" s="43">
        <v>0</v>
      </c>
      <c r="M996" s="43">
        <v>2</v>
      </c>
      <c r="N996" s="43">
        <v>2</v>
      </c>
      <c r="O996" s="43">
        <v>1</v>
      </c>
      <c r="P996" s="43">
        <v>9</v>
      </c>
      <c r="Q996" s="43">
        <v>0</v>
      </c>
      <c r="R996" s="43">
        <v>0</v>
      </c>
      <c r="S996" s="43">
        <v>0</v>
      </c>
      <c r="T996" s="43">
        <v>0</v>
      </c>
      <c r="U996" s="43">
        <v>0</v>
      </c>
      <c r="V996" s="43">
        <v>134</v>
      </c>
      <c r="W996" s="43">
        <v>0</v>
      </c>
      <c r="X996" s="43">
        <v>0</v>
      </c>
      <c r="Y996" s="43">
        <v>2</v>
      </c>
      <c r="Z996" s="43">
        <v>0</v>
      </c>
      <c r="AA996" s="43">
        <v>0</v>
      </c>
      <c r="AB996" s="43">
        <v>3</v>
      </c>
      <c r="AC996" s="43">
        <v>2</v>
      </c>
      <c r="AD996" s="43">
        <v>1</v>
      </c>
      <c r="AE996" s="43">
        <v>2</v>
      </c>
      <c r="AF996" s="43">
        <v>1212</v>
      </c>
      <c r="AG996" s="43">
        <v>0</v>
      </c>
      <c r="AH996" s="43">
        <v>1</v>
      </c>
      <c r="AI996" s="43">
        <v>0</v>
      </c>
      <c r="AJ996" s="43">
        <v>0</v>
      </c>
      <c r="AK996" s="43">
        <v>0</v>
      </c>
      <c r="AL996" s="43">
        <v>0</v>
      </c>
      <c r="AM996" s="43">
        <v>0</v>
      </c>
      <c r="AN996" s="43">
        <v>0</v>
      </c>
    </row>
    <row r="997" spans="1:40" x14ac:dyDescent="0.2">
      <c r="A997">
        <v>986</v>
      </c>
      <c r="B997" s="97">
        <v>0.68402777777777801</v>
      </c>
      <c r="C997">
        <f t="shared" ca="1" si="45"/>
        <v>2</v>
      </c>
      <c r="D997">
        <f t="shared" si="46"/>
        <v>1530</v>
      </c>
      <c r="E997">
        <f>IF(appliances!$D$46="YES",light_sim_data!B997,0)</f>
        <v>0</v>
      </c>
      <c r="F997">
        <f t="shared" si="47"/>
        <v>1530</v>
      </c>
      <c r="H997" s="43">
        <v>159</v>
      </c>
      <c r="I997" s="43">
        <v>0</v>
      </c>
      <c r="J997" s="43">
        <v>0</v>
      </c>
      <c r="K997" s="43">
        <v>0</v>
      </c>
      <c r="L997" s="43">
        <v>0</v>
      </c>
      <c r="M997" s="43">
        <v>2</v>
      </c>
      <c r="N997" s="43">
        <v>2</v>
      </c>
      <c r="O997" s="43">
        <v>1</v>
      </c>
      <c r="P997" s="43">
        <v>9</v>
      </c>
      <c r="Q997" s="43">
        <v>0</v>
      </c>
      <c r="R997" s="43">
        <v>0</v>
      </c>
      <c r="S997" s="43">
        <v>0</v>
      </c>
      <c r="T997" s="43">
        <v>0</v>
      </c>
      <c r="U997" s="43">
        <v>0</v>
      </c>
      <c r="V997" s="43">
        <v>134</v>
      </c>
      <c r="W997" s="43">
        <v>0</v>
      </c>
      <c r="X997" s="43">
        <v>0</v>
      </c>
      <c r="Y997" s="43">
        <v>2</v>
      </c>
      <c r="Z997" s="43">
        <v>0</v>
      </c>
      <c r="AA997" s="43">
        <v>0</v>
      </c>
      <c r="AB997" s="43">
        <v>3</v>
      </c>
      <c r="AC997" s="43">
        <v>2</v>
      </c>
      <c r="AD997" s="43">
        <v>1</v>
      </c>
      <c r="AE997" s="43">
        <v>2</v>
      </c>
      <c r="AF997" s="43">
        <v>1212</v>
      </c>
      <c r="AG997" s="43">
        <v>0</v>
      </c>
      <c r="AH997" s="43">
        <v>1</v>
      </c>
      <c r="AI997" s="43">
        <v>0</v>
      </c>
      <c r="AJ997" s="43">
        <v>0</v>
      </c>
      <c r="AK997" s="43">
        <v>0</v>
      </c>
      <c r="AL997" s="43">
        <v>0</v>
      </c>
      <c r="AM997" s="43">
        <v>0</v>
      </c>
      <c r="AN997" s="43">
        <v>0</v>
      </c>
    </row>
    <row r="998" spans="1:40" x14ac:dyDescent="0.2">
      <c r="A998">
        <v>987</v>
      </c>
      <c r="B998" s="97">
        <v>0.68472222222222201</v>
      </c>
      <c r="C998">
        <f t="shared" ca="1" si="45"/>
        <v>2</v>
      </c>
      <c r="D998">
        <f t="shared" si="46"/>
        <v>1530</v>
      </c>
      <c r="E998">
        <f>IF(appliances!$D$46="YES",light_sim_data!B998,0)</f>
        <v>0</v>
      </c>
      <c r="F998">
        <f t="shared" si="47"/>
        <v>1530</v>
      </c>
      <c r="H998" s="43">
        <v>159</v>
      </c>
      <c r="I998" s="43">
        <v>0</v>
      </c>
      <c r="J998" s="43">
        <v>0</v>
      </c>
      <c r="K998" s="43">
        <v>0</v>
      </c>
      <c r="L998" s="43">
        <v>0</v>
      </c>
      <c r="M998" s="43">
        <v>2</v>
      </c>
      <c r="N998" s="43">
        <v>2</v>
      </c>
      <c r="O998" s="43">
        <v>1</v>
      </c>
      <c r="P998" s="43">
        <v>9</v>
      </c>
      <c r="Q998" s="43">
        <v>0</v>
      </c>
      <c r="R998" s="43">
        <v>0</v>
      </c>
      <c r="S998" s="43">
        <v>0</v>
      </c>
      <c r="T998" s="43">
        <v>0</v>
      </c>
      <c r="U998" s="43">
        <v>0</v>
      </c>
      <c r="V998" s="43">
        <v>134</v>
      </c>
      <c r="W998" s="43">
        <v>0</v>
      </c>
      <c r="X998" s="43">
        <v>0</v>
      </c>
      <c r="Y998" s="43">
        <v>2</v>
      </c>
      <c r="Z998" s="43">
        <v>0</v>
      </c>
      <c r="AA998" s="43">
        <v>0</v>
      </c>
      <c r="AB998" s="43">
        <v>3</v>
      </c>
      <c r="AC998" s="43">
        <v>2</v>
      </c>
      <c r="AD998" s="43">
        <v>1</v>
      </c>
      <c r="AE998" s="43">
        <v>2</v>
      </c>
      <c r="AF998" s="43">
        <v>1212</v>
      </c>
      <c r="AG998" s="43">
        <v>0</v>
      </c>
      <c r="AH998" s="43">
        <v>1</v>
      </c>
      <c r="AI998" s="43">
        <v>0</v>
      </c>
      <c r="AJ998" s="43">
        <v>0</v>
      </c>
      <c r="AK998" s="43">
        <v>0</v>
      </c>
      <c r="AL998" s="43">
        <v>0</v>
      </c>
      <c r="AM998" s="43">
        <v>0</v>
      </c>
      <c r="AN998" s="43">
        <v>0</v>
      </c>
    </row>
    <row r="999" spans="1:40" x14ac:dyDescent="0.2">
      <c r="A999">
        <v>988</v>
      </c>
      <c r="B999" s="97">
        <v>0.68541666666666701</v>
      </c>
      <c r="C999">
        <f t="shared" ca="1" si="45"/>
        <v>2</v>
      </c>
      <c r="D999">
        <f t="shared" si="46"/>
        <v>1530</v>
      </c>
      <c r="E999">
        <f>IF(appliances!$D$46="YES",light_sim_data!B999,0)</f>
        <v>0</v>
      </c>
      <c r="F999">
        <f t="shared" si="47"/>
        <v>1530</v>
      </c>
      <c r="H999" s="43">
        <v>159</v>
      </c>
      <c r="I999" s="43">
        <v>0</v>
      </c>
      <c r="J999" s="43">
        <v>0</v>
      </c>
      <c r="K999" s="43">
        <v>0</v>
      </c>
      <c r="L999" s="43">
        <v>0</v>
      </c>
      <c r="M999" s="43">
        <v>2</v>
      </c>
      <c r="N999" s="43">
        <v>2</v>
      </c>
      <c r="O999" s="43">
        <v>1</v>
      </c>
      <c r="P999" s="43">
        <v>9</v>
      </c>
      <c r="Q999" s="43">
        <v>0</v>
      </c>
      <c r="R999" s="43">
        <v>0</v>
      </c>
      <c r="S999" s="43">
        <v>0</v>
      </c>
      <c r="T999" s="43">
        <v>0</v>
      </c>
      <c r="U999" s="43">
        <v>0</v>
      </c>
      <c r="V999" s="43">
        <v>134</v>
      </c>
      <c r="W999" s="43">
        <v>0</v>
      </c>
      <c r="X999" s="43">
        <v>0</v>
      </c>
      <c r="Y999" s="43">
        <v>2</v>
      </c>
      <c r="Z999" s="43">
        <v>0</v>
      </c>
      <c r="AA999" s="43">
        <v>0</v>
      </c>
      <c r="AB999" s="43">
        <v>3</v>
      </c>
      <c r="AC999" s="43">
        <v>2</v>
      </c>
      <c r="AD999" s="43">
        <v>1</v>
      </c>
      <c r="AE999" s="43">
        <v>2</v>
      </c>
      <c r="AF999" s="43">
        <v>1212</v>
      </c>
      <c r="AG999" s="43">
        <v>0</v>
      </c>
      <c r="AH999" s="43">
        <v>1</v>
      </c>
      <c r="AI999" s="43">
        <v>0</v>
      </c>
      <c r="AJ999" s="43">
        <v>0</v>
      </c>
      <c r="AK999" s="43">
        <v>0</v>
      </c>
      <c r="AL999" s="43">
        <v>0</v>
      </c>
      <c r="AM999" s="43">
        <v>0</v>
      </c>
      <c r="AN999" s="43">
        <v>0</v>
      </c>
    </row>
    <row r="1000" spans="1:40" x14ac:dyDescent="0.2">
      <c r="A1000">
        <v>989</v>
      </c>
      <c r="B1000" s="97">
        <v>0.68611111111111101</v>
      </c>
      <c r="C1000">
        <f t="shared" ca="1" si="45"/>
        <v>2</v>
      </c>
      <c r="D1000">
        <f t="shared" si="46"/>
        <v>1530</v>
      </c>
      <c r="E1000">
        <f>IF(appliances!$D$46="YES",light_sim_data!B1000,0)</f>
        <v>0</v>
      </c>
      <c r="F1000">
        <f t="shared" si="47"/>
        <v>1530</v>
      </c>
      <c r="H1000" s="43">
        <v>159</v>
      </c>
      <c r="I1000" s="43">
        <v>0</v>
      </c>
      <c r="J1000" s="43">
        <v>0</v>
      </c>
      <c r="K1000" s="43">
        <v>0</v>
      </c>
      <c r="L1000" s="43">
        <v>0</v>
      </c>
      <c r="M1000" s="43">
        <v>2</v>
      </c>
      <c r="N1000" s="43">
        <v>2</v>
      </c>
      <c r="O1000" s="43">
        <v>1</v>
      </c>
      <c r="P1000" s="43">
        <v>9</v>
      </c>
      <c r="Q1000" s="43">
        <v>0</v>
      </c>
      <c r="R1000" s="43">
        <v>0</v>
      </c>
      <c r="S1000" s="43">
        <v>0</v>
      </c>
      <c r="T1000" s="43">
        <v>0</v>
      </c>
      <c r="U1000" s="43">
        <v>0</v>
      </c>
      <c r="V1000" s="43">
        <v>134</v>
      </c>
      <c r="W1000" s="43">
        <v>0</v>
      </c>
      <c r="X1000" s="43">
        <v>0</v>
      </c>
      <c r="Y1000" s="43">
        <v>2</v>
      </c>
      <c r="Z1000" s="43">
        <v>0</v>
      </c>
      <c r="AA1000" s="43">
        <v>0</v>
      </c>
      <c r="AB1000" s="43">
        <v>3</v>
      </c>
      <c r="AC1000" s="43">
        <v>2</v>
      </c>
      <c r="AD1000" s="43">
        <v>1</v>
      </c>
      <c r="AE1000" s="43">
        <v>2</v>
      </c>
      <c r="AF1000" s="43">
        <v>1212</v>
      </c>
      <c r="AG1000" s="43">
        <v>0</v>
      </c>
      <c r="AH1000" s="43">
        <v>1</v>
      </c>
      <c r="AI1000" s="43">
        <v>0</v>
      </c>
      <c r="AJ1000" s="43">
        <v>0</v>
      </c>
      <c r="AK1000" s="43">
        <v>0</v>
      </c>
      <c r="AL1000" s="43">
        <v>0</v>
      </c>
      <c r="AM1000" s="43">
        <v>0</v>
      </c>
      <c r="AN1000" s="43">
        <v>0</v>
      </c>
    </row>
    <row r="1001" spans="1:40" x14ac:dyDescent="0.2">
      <c r="A1001">
        <v>990</v>
      </c>
      <c r="B1001" s="97">
        <v>0.686805555555556</v>
      </c>
      <c r="C1001">
        <f t="shared" ca="1" si="45"/>
        <v>2</v>
      </c>
      <c r="D1001">
        <f t="shared" si="46"/>
        <v>1530</v>
      </c>
      <c r="E1001">
        <f>IF(appliances!$D$46="YES",light_sim_data!B1001,0)</f>
        <v>0</v>
      </c>
      <c r="F1001">
        <f t="shared" si="47"/>
        <v>1530</v>
      </c>
      <c r="H1001" s="43">
        <v>159</v>
      </c>
      <c r="I1001" s="43">
        <v>0</v>
      </c>
      <c r="J1001" s="43">
        <v>0</v>
      </c>
      <c r="K1001" s="43">
        <v>0</v>
      </c>
      <c r="L1001" s="43">
        <v>0</v>
      </c>
      <c r="M1001" s="43">
        <v>2</v>
      </c>
      <c r="N1001" s="43">
        <v>2</v>
      </c>
      <c r="O1001" s="43">
        <v>1</v>
      </c>
      <c r="P1001" s="43">
        <v>9</v>
      </c>
      <c r="Q1001" s="43">
        <v>0</v>
      </c>
      <c r="R1001" s="43">
        <v>0</v>
      </c>
      <c r="S1001" s="43">
        <v>0</v>
      </c>
      <c r="T1001" s="43">
        <v>0</v>
      </c>
      <c r="U1001" s="43">
        <v>0</v>
      </c>
      <c r="V1001" s="43">
        <v>134</v>
      </c>
      <c r="W1001" s="43">
        <v>0</v>
      </c>
      <c r="X1001" s="43">
        <v>0</v>
      </c>
      <c r="Y1001" s="43">
        <v>2</v>
      </c>
      <c r="Z1001" s="43">
        <v>0</v>
      </c>
      <c r="AA1001" s="43">
        <v>0</v>
      </c>
      <c r="AB1001" s="43">
        <v>3</v>
      </c>
      <c r="AC1001" s="43">
        <v>2</v>
      </c>
      <c r="AD1001" s="43">
        <v>1</v>
      </c>
      <c r="AE1001" s="43">
        <v>2</v>
      </c>
      <c r="AF1001" s="43">
        <v>1212</v>
      </c>
      <c r="AG1001" s="43">
        <v>0</v>
      </c>
      <c r="AH1001" s="43">
        <v>1</v>
      </c>
      <c r="AI1001" s="43">
        <v>0</v>
      </c>
      <c r="AJ1001" s="43">
        <v>0</v>
      </c>
      <c r="AK1001" s="43">
        <v>0</v>
      </c>
      <c r="AL1001" s="43">
        <v>0</v>
      </c>
      <c r="AM1001" s="43">
        <v>0</v>
      </c>
      <c r="AN1001" s="43">
        <v>0</v>
      </c>
    </row>
    <row r="1002" spans="1:40" x14ac:dyDescent="0.2">
      <c r="A1002">
        <v>991</v>
      </c>
      <c r="B1002" s="97">
        <v>0.6875</v>
      </c>
      <c r="C1002">
        <f t="shared" ca="1" si="45"/>
        <v>2</v>
      </c>
      <c r="D1002">
        <f t="shared" si="46"/>
        <v>1530</v>
      </c>
      <c r="E1002">
        <f>IF(appliances!$D$46="YES",light_sim_data!B1002,0)</f>
        <v>0</v>
      </c>
      <c r="F1002">
        <f t="shared" si="47"/>
        <v>1530</v>
      </c>
      <c r="H1002" s="43">
        <v>159</v>
      </c>
      <c r="I1002" s="43">
        <v>0</v>
      </c>
      <c r="J1002" s="43">
        <v>0</v>
      </c>
      <c r="K1002" s="43">
        <v>0</v>
      </c>
      <c r="L1002" s="43">
        <v>0</v>
      </c>
      <c r="M1002" s="43">
        <v>2</v>
      </c>
      <c r="N1002" s="43">
        <v>2</v>
      </c>
      <c r="O1002" s="43">
        <v>1</v>
      </c>
      <c r="P1002" s="43">
        <v>9</v>
      </c>
      <c r="Q1002" s="43">
        <v>0</v>
      </c>
      <c r="R1002" s="43">
        <v>0</v>
      </c>
      <c r="S1002" s="43">
        <v>0</v>
      </c>
      <c r="T1002" s="43">
        <v>0</v>
      </c>
      <c r="U1002" s="43">
        <v>0</v>
      </c>
      <c r="V1002" s="43">
        <v>134</v>
      </c>
      <c r="W1002" s="43">
        <v>0</v>
      </c>
      <c r="X1002" s="43">
        <v>0</v>
      </c>
      <c r="Y1002" s="43">
        <v>2</v>
      </c>
      <c r="Z1002" s="43">
        <v>0</v>
      </c>
      <c r="AA1002" s="43">
        <v>0</v>
      </c>
      <c r="AB1002" s="43">
        <v>3</v>
      </c>
      <c r="AC1002" s="43">
        <v>2</v>
      </c>
      <c r="AD1002" s="43">
        <v>1</v>
      </c>
      <c r="AE1002" s="43">
        <v>2</v>
      </c>
      <c r="AF1002" s="43">
        <v>1212</v>
      </c>
      <c r="AG1002" s="43">
        <v>0</v>
      </c>
      <c r="AH1002" s="43">
        <v>1</v>
      </c>
      <c r="AI1002" s="43">
        <v>0</v>
      </c>
      <c r="AJ1002" s="43">
        <v>0</v>
      </c>
      <c r="AK1002" s="43">
        <v>0</v>
      </c>
      <c r="AL1002" s="43">
        <v>0</v>
      </c>
      <c r="AM1002" s="43">
        <v>0</v>
      </c>
      <c r="AN1002" s="43">
        <v>0</v>
      </c>
    </row>
    <row r="1003" spans="1:40" x14ac:dyDescent="0.2">
      <c r="A1003">
        <v>992</v>
      </c>
      <c r="B1003" s="97">
        <v>0.688194444444444</v>
      </c>
      <c r="C1003">
        <f t="shared" ca="1" si="45"/>
        <v>2</v>
      </c>
      <c r="D1003">
        <f t="shared" si="46"/>
        <v>1530</v>
      </c>
      <c r="E1003">
        <f>IF(appliances!$D$46="YES",light_sim_data!B1003,0)</f>
        <v>0</v>
      </c>
      <c r="F1003">
        <f t="shared" si="47"/>
        <v>1530</v>
      </c>
      <c r="H1003" s="43">
        <v>159</v>
      </c>
      <c r="I1003" s="43">
        <v>0</v>
      </c>
      <c r="J1003" s="43">
        <v>0</v>
      </c>
      <c r="K1003" s="43">
        <v>0</v>
      </c>
      <c r="L1003" s="43">
        <v>0</v>
      </c>
      <c r="M1003" s="43">
        <v>2</v>
      </c>
      <c r="N1003" s="43">
        <v>2</v>
      </c>
      <c r="O1003" s="43">
        <v>1</v>
      </c>
      <c r="P1003" s="43">
        <v>9</v>
      </c>
      <c r="Q1003" s="43">
        <v>0</v>
      </c>
      <c r="R1003" s="43">
        <v>0</v>
      </c>
      <c r="S1003" s="43">
        <v>0</v>
      </c>
      <c r="T1003" s="43">
        <v>0</v>
      </c>
      <c r="U1003" s="43">
        <v>0</v>
      </c>
      <c r="V1003" s="43">
        <v>134</v>
      </c>
      <c r="W1003" s="43">
        <v>0</v>
      </c>
      <c r="X1003" s="43">
        <v>0</v>
      </c>
      <c r="Y1003" s="43">
        <v>2</v>
      </c>
      <c r="Z1003" s="43">
        <v>0</v>
      </c>
      <c r="AA1003" s="43">
        <v>0</v>
      </c>
      <c r="AB1003" s="43">
        <v>3</v>
      </c>
      <c r="AC1003" s="43">
        <v>2</v>
      </c>
      <c r="AD1003" s="43">
        <v>1</v>
      </c>
      <c r="AE1003" s="43">
        <v>2</v>
      </c>
      <c r="AF1003" s="43">
        <v>1212</v>
      </c>
      <c r="AG1003" s="43">
        <v>0</v>
      </c>
      <c r="AH1003" s="43">
        <v>1</v>
      </c>
      <c r="AI1003" s="43">
        <v>0</v>
      </c>
      <c r="AJ1003" s="43">
        <v>0</v>
      </c>
      <c r="AK1003" s="43">
        <v>0</v>
      </c>
      <c r="AL1003" s="43">
        <v>0</v>
      </c>
      <c r="AM1003" s="43">
        <v>0</v>
      </c>
      <c r="AN1003" s="43">
        <v>0</v>
      </c>
    </row>
    <row r="1004" spans="1:40" x14ac:dyDescent="0.2">
      <c r="A1004">
        <v>993</v>
      </c>
      <c r="B1004" s="97">
        <v>0.68888888888888899</v>
      </c>
      <c r="C1004">
        <f t="shared" ca="1" si="45"/>
        <v>2</v>
      </c>
      <c r="D1004">
        <f t="shared" si="46"/>
        <v>1530</v>
      </c>
      <c r="E1004">
        <f>IF(appliances!$D$46="YES",light_sim_data!B1004,0)</f>
        <v>0</v>
      </c>
      <c r="F1004">
        <f t="shared" si="47"/>
        <v>1530</v>
      </c>
      <c r="H1004" s="43">
        <v>159</v>
      </c>
      <c r="I1004" s="43">
        <v>0</v>
      </c>
      <c r="J1004" s="43">
        <v>0</v>
      </c>
      <c r="K1004" s="43">
        <v>0</v>
      </c>
      <c r="L1004" s="43">
        <v>0</v>
      </c>
      <c r="M1004" s="43">
        <v>2</v>
      </c>
      <c r="N1004" s="43">
        <v>2</v>
      </c>
      <c r="O1004" s="43">
        <v>1</v>
      </c>
      <c r="P1004" s="43">
        <v>9</v>
      </c>
      <c r="Q1004" s="43">
        <v>0</v>
      </c>
      <c r="R1004" s="43">
        <v>0</v>
      </c>
      <c r="S1004" s="43">
        <v>0</v>
      </c>
      <c r="T1004" s="43">
        <v>0</v>
      </c>
      <c r="U1004" s="43">
        <v>0</v>
      </c>
      <c r="V1004" s="43">
        <v>134</v>
      </c>
      <c r="W1004" s="43">
        <v>0</v>
      </c>
      <c r="X1004" s="43">
        <v>0</v>
      </c>
      <c r="Y1004" s="43">
        <v>2</v>
      </c>
      <c r="Z1004" s="43">
        <v>0</v>
      </c>
      <c r="AA1004" s="43">
        <v>0</v>
      </c>
      <c r="AB1004" s="43">
        <v>3</v>
      </c>
      <c r="AC1004" s="43">
        <v>2</v>
      </c>
      <c r="AD1004" s="43">
        <v>1</v>
      </c>
      <c r="AE1004" s="43">
        <v>2</v>
      </c>
      <c r="AF1004" s="43">
        <v>1212</v>
      </c>
      <c r="AG1004" s="43">
        <v>0</v>
      </c>
      <c r="AH1004" s="43">
        <v>1</v>
      </c>
      <c r="AI1004" s="43">
        <v>0</v>
      </c>
      <c r="AJ1004" s="43">
        <v>0</v>
      </c>
      <c r="AK1004" s="43">
        <v>0</v>
      </c>
      <c r="AL1004" s="43">
        <v>0</v>
      </c>
      <c r="AM1004" s="43">
        <v>0</v>
      </c>
      <c r="AN1004" s="43">
        <v>0</v>
      </c>
    </row>
    <row r="1005" spans="1:40" x14ac:dyDescent="0.2">
      <c r="A1005">
        <v>994</v>
      </c>
      <c r="B1005" s="97">
        <v>0.68958333333333299</v>
      </c>
      <c r="C1005">
        <f t="shared" ca="1" si="45"/>
        <v>2</v>
      </c>
      <c r="D1005">
        <f t="shared" si="46"/>
        <v>1530</v>
      </c>
      <c r="E1005">
        <f>IF(appliances!$D$46="YES",light_sim_data!B1005,0)</f>
        <v>0</v>
      </c>
      <c r="F1005">
        <f t="shared" si="47"/>
        <v>1530</v>
      </c>
      <c r="H1005" s="43">
        <v>159</v>
      </c>
      <c r="I1005" s="43">
        <v>0</v>
      </c>
      <c r="J1005" s="43">
        <v>0</v>
      </c>
      <c r="K1005" s="43">
        <v>0</v>
      </c>
      <c r="L1005" s="43">
        <v>0</v>
      </c>
      <c r="M1005" s="43">
        <v>2</v>
      </c>
      <c r="N1005" s="43">
        <v>2</v>
      </c>
      <c r="O1005" s="43">
        <v>1</v>
      </c>
      <c r="P1005" s="43">
        <v>9</v>
      </c>
      <c r="Q1005" s="43">
        <v>0</v>
      </c>
      <c r="R1005" s="43">
        <v>0</v>
      </c>
      <c r="S1005" s="43">
        <v>0</v>
      </c>
      <c r="T1005" s="43">
        <v>0</v>
      </c>
      <c r="U1005" s="43">
        <v>0</v>
      </c>
      <c r="V1005" s="43">
        <v>134</v>
      </c>
      <c r="W1005" s="43">
        <v>0</v>
      </c>
      <c r="X1005" s="43">
        <v>0</v>
      </c>
      <c r="Y1005" s="43">
        <v>2</v>
      </c>
      <c r="Z1005" s="43">
        <v>0</v>
      </c>
      <c r="AA1005" s="43">
        <v>0</v>
      </c>
      <c r="AB1005" s="43">
        <v>3</v>
      </c>
      <c r="AC1005" s="43">
        <v>2</v>
      </c>
      <c r="AD1005" s="43">
        <v>1</v>
      </c>
      <c r="AE1005" s="43">
        <v>2</v>
      </c>
      <c r="AF1005" s="43">
        <v>1212</v>
      </c>
      <c r="AG1005" s="43">
        <v>0</v>
      </c>
      <c r="AH1005" s="43">
        <v>1</v>
      </c>
      <c r="AI1005" s="43">
        <v>0</v>
      </c>
      <c r="AJ1005" s="43">
        <v>0</v>
      </c>
      <c r="AK1005" s="43">
        <v>0</v>
      </c>
      <c r="AL1005" s="43">
        <v>0</v>
      </c>
      <c r="AM1005" s="43">
        <v>0</v>
      </c>
      <c r="AN1005" s="43">
        <v>0</v>
      </c>
    </row>
    <row r="1006" spans="1:40" x14ac:dyDescent="0.2">
      <c r="A1006">
        <v>995</v>
      </c>
      <c r="B1006" s="97">
        <v>0.69027777777777799</v>
      </c>
      <c r="C1006">
        <f t="shared" ca="1" si="45"/>
        <v>2</v>
      </c>
      <c r="D1006">
        <f t="shared" si="46"/>
        <v>1530</v>
      </c>
      <c r="E1006">
        <f>IF(appliances!$D$46="YES",light_sim_data!B1006,0)</f>
        <v>0</v>
      </c>
      <c r="F1006">
        <f t="shared" si="47"/>
        <v>1530</v>
      </c>
      <c r="H1006" s="43">
        <v>159</v>
      </c>
      <c r="I1006" s="43">
        <v>0</v>
      </c>
      <c r="J1006" s="43">
        <v>0</v>
      </c>
      <c r="K1006" s="43">
        <v>0</v>
      </c>
      <c r="L1006" s="43">
        <v>0</v>
      </c>
      <c r="M1006" s="43">
        <v>2</v>
      </c>
      <c r="N1006" s="43">
        <v>2</v>
      </c>
      <c r="O1006" s="43">
        <v>1</v>
      </c>
      <c r="P1006" s="43">
        <v>9</v>
      </c>
      <c r="Q1006" s="43">
        <v>0</v>
      </c>
      <c r="R1006" s="43">
        <v>0</v>
      </c>
      <c r="S1006" s="43">
        <v>0</v>
      </c>
      <c r="T1006" s="43">
        <v>0</v>
      </c>
      <c r="U1006" s="43">
        <v>0</v>
      </c>
      <c r="V1006" s="43">
        <v>134</v>
      </c>
      <c r="W1006" s="43">
        <v>0</v>
      </c>
      <c r="X1006" s="43">
        <v>0</v>
      </c>
      <c r="Y1006" s="43">
        <v>2</v>
      </c>
      <c r="Z1006" s="43">
        <v>0</v>
      </c>
      <c r="AA1006" s="43">
        <v>0</v>
      </c>
      <c r="AB1006" s="43">
        <v>3</v>
      </c>
      <c r="AC1006" s="43">
        <v>2</v>
      </c>
      <c r="AD1006" s="43">
        <v>1</v>
      </c>
      <c r="AE1006" s="43">
        <v>2</v>
      </c>
      <c r="AF1006" s="43">
        <v>1212</v>
      </c>
      <c r="AG1006" s="43">
        <v>0</v>
      </c>
      <c r="AH1006" s="43">
        <v>1</v>
      </c>
      <c r="AI1006" s="43">
        <v>0</v>
      </c>
      <c r="AJ1006" s="43">
        <v>0</v>
      </c>
      <c r="AK1006" s="43">
        <v>0</v>
      </c>
      <c r="AL1006" s="43">
        <v>0</v>
      </c>
      <c r="AM1006" s="43">
        <v>0</v>
      </c>
      <c r="AN1006" s="43">
        <v>0</v>
      </c>
    </row>
    <row r="1007" spans="1:40" x14ac:dyDescent="0.2">
      <c r="A1007">
        <v>996</v>
      </c>
      <c r="B1007" s="97">
        <v>0.69097222222222199</v>
      </c>
      <c r="C1007">
        <f t="shared" ca="1" si="45"/>
        <v>2</v>
      </c>
      <c r="D1007">
        <f t="shared" si="46"/>
        <v>1371</v>
      </c>
      <c r="E1007">
        <f>IF(appliances!$D$46="YES",light_sim_data!B1007,0)</f>
        <v>0</v>
      </c>
      <c r="F1007">
        <f t="shared" si="47"/>
        <v>1371</v>
      </c>
      <c r="H1007" s="43">
        <v>0</v>
      </c>
      <c r="I1007" s="43">
        <v>0</v>
      </c>
      <c r="J1007" s="43">
        <v>0</v>
      </c>
      <c r="K1007" s="43">
        <v>0</v>
      </c>
      <c r="L1007" s="43">
        <v>0</v>
      </c>
      <c r="M1007" s="43">
        <v>2</v>
      </c>
      <c r="N1007" s="43">
        <v>2</v>
      </c>
      <c r="O1007" s="43">
        <v>1</v>
      </c>
      <c r="P1007" s="43">
        <v>9</v>
      </c>
      <c r="Q1007" s="43">
        <v>0</v>
      </c>
      <c r="R1007" s="43">
        <v>0</v>
      </c>
      <c r="S1007" s="43">
        <v>0</v>
      </c>
      <c r="T1007" s="43">
        <v>0</v>
      </c>
      <c r="U1007" s="43">
        <v>0</v>
      </c>
      <c r="V1007" s="43">
        <v>134</v>
      </c>
      <c r="W1007" s="43">
        <v>0</v>
      </c>
      <c r="X1007" s="43">
        <v>0</v>
      </c>
      <c r="Y1007" s="43">
        <v>2</v>
      </c>
      <c r="Z1007" s="43">
        <v>0</v>
      </c>
      <c r="AA1007" s="43">
        <v>0</v>
      </c>
      <c r="AB1007" s="43">
        <v>3</v>
      </c>
      <c r="AC1007" s="43">
        <v>2</v>
      </c>
      <c r="AD1007" s="43">
        <v>1</v>
      </c>
      <c r="AE1007" s="43">
        <v>2</v>
      </c>
      <c r="AF1007" s="43">
        <v>1212</v>
      </c>
      <c r="AG1007" s="43">
        <v>0</v>
      </c>
      <c r="AH1007" s="43">
        <v>1</v>
      </c>
      <c r="AI1007" s="43">
        <v>0</v>
      </c>
      <c r="AJ1007" s="43">
        <v>0</v>
      </c>
      <c r="AK1007" s="43">
        <v>0</v>
      </c>
      <c r="AL1007" s="43">
        <v>0</v>
      </c>
      <c r="AM1007" s="43">
        <v>0</v>
      </c>
      <c r="AN1007" s="43">
        <v>0</v>
      </c>
    </row>
    <row r="1008" spans="1:40" x14ac:dyDescent="0.2">
      <c r="A1008">
        <v>997</v>
      </c>
      <c r="B1008" s="97">
        <v>0.69166666666666698</v>
      </c>
      <c r="C1008">
        <f t="shared" ca="1" si="45"/>
        <v>2</v>
      </c>
      <c r="D1008">
        <f t="shared" si="46"/>
        <v>1371</v>
      </c>
      <c r="E1008">
        <f>IF(appliances!$D$46="YES",light_sim_data!B1008,0)</f>
        <v>0</v>
      </c>
      <c r="F1008">
        <f t="shared" si="47"/>
        <v>1371</v>
      </c>
      <c r="H1008" s="43">
        <v>0</v>
      </c>
      <c r="I1008" s="43">
        <v>0</v>
      </c>
      <c r="J1008" s="43">
        <v>0</v>
      </c>
      <c r="K1008" s="43">
        <v>0</v>
      </c>
      <c r="L1008" s="43">
        <v>0</v>
      </c>
      <c r="M1008" s="43">
        <v>2</v>
      </c>
      <c r="N1008" s="43">
        <v>2</v>
      </c>
      <c r="O1008" s="43">
        <v>1</v>
      </c>
      <c r="P1008" s="43">
        <v>9</v>
      </c>
      <c r="Q1008" s="43">
        <v>0</v>
      </c>
      <c r="R1008" s="43">
        <v>0</v>
      </c>
      <c r="S1008" s="43">
        <v>0</v>
      </c>
      <c r="T1008" s="43">
        <v>0</v>
      </c>
      <c r="U1008" s="43">
        <v>0</v>
      </c>
      <c r="V1008" s="43">
        <v>134</v>
      </c>
      <c r="W1008" s="43">
        <v>0</v>
      </c>
      <c r="X1008" s="43">
        <v>0</v>
      </c>
      <c r="Y1008" s="43">
        <v>2</v>
      </c>
      <c r="Z1008" s="43">
        <v>0</v>
      </c>
      <c r="AA1008" s="43">
        <v>0</v>
      </c>
      <c r="AB1008" s="43">
        <v>3</v>
      </c>
      <c r="AC1008" s="43">
        <v>2</v>
      </c>
      <c r="AD1008" s="43">
        <v>1</v>
      </c>
      <c r="AE1008" s="43">
        <v>2</v>
      </c>
      <c r="AF1008" s="43">
        <v>1212</v>
      </c>
      <c r="AG1008" s="43">
        <v>0</v>
      </c>
      <c r="AH1008" s="43">
        <v>1</v>
      </c>
      <c r="AI1008" s="43">
        <v>0</v>
      </c>
      <c r="AJ1008" s="43">
        <v>0</v>
      </c>
      <c r="AK1008" s="43">
        <v>0</v>
      </c>
      <c r="AL1008" s="43">
        <v>0</v>
      </c>
      <c r="AM1008" s="43">
        <v>0</v>
      </c>
      <c r="AN1008" s="43">
        <v>0</v>
      </c>
    </row>
    <row r="1009" spans="1:40" x14ac:dyDescent="0.2">
      <c r="A1009">
        <v>998</v>
      </c>
      <c r="B1009" s="97">
        <v>0.69236111111111098</v>
      </c>
      <c r="C1009">
        <f t="shared" ca="1" si="45"/>
        <v>2</v>
      </c>
      <c r="D1009">
        <f t="shared" si="46"/>
        <v>1371</v>
      </c>
      <c r="E1009">
        <f>IF(appliances!$D$46="YES",light_sim_data!B1009,0)</f>
        <v>0</v>
      </c>
      <c r="F1009">
        <f t="shared" si="47"/>
        <v>1371</v>
      </c>
      <c r="H1009" s="43">
        <v>0</v>
      </c>
      <c r="I1009" s="43">
        <v>0</v>
      </c>
      <c r="J1009" s="43">
        <v>0</v>
      </c>
      <c r="K1009" s="43">
        <v>0</v>
      </c>
      <c r="L1009" s="43">
        <v>0</v>
      </c>
      <c r="M1009" s="43">
        <v>2</v>
      </c>
      <c r="N1009" s="43">
        <v>2</v>
      </c>
      <c r="O1009" s="43">
        <v>1</v>
      </c>
      <c r="P1009" s="43">
        <v>9</v>
      </c>
      <c r="Q1009" s="43">
        <v>0</v>
      </c>
      <c r="R1009" s="43">
        <v>0</v>
      </c>
      <c r="S1009" s="43">
        <v>0</v>
      </c>
      <c r="T1009" s="43">
        <v>0</v>
      </c>
      <c r="U1009" s="43">
        <v>0</v>
      </c>
      <c r="V1009" s="43">
        <v>134</v>
      </c>
      <c r="W1009" s="43">
        <v>0</v>
      </c>
      <c r="X1009" s="43">
        <v>0</v>
      </c>
      <c r="Y1009" s="43">
        <v>2</v>
      </c>
      <c r="Z1009" s="43">
        <v>0</v>
      </c>
      <c r="AA1009" s="43">
        <v>0</v>
      </c>
      <c r="AB1009" s="43">
        <v>3</v>
      </c>
      <c r="AC1009" s="43">
        <v>2</v>
      </c>
      <c r="AD1009" s="43">
        <v>1</v>
      </c>
      <c r="AE1009" s="43">
        <v>2</v>
      </c>
      <c r="AF1009" s="43">
        <v>1212</v>
      </c>
      <c r="AG1009" s="43">
        <v>0</v>
      </c>
      <c r="AH1009" s="43">
        <v>1</v>
      </c>
      <c r="AI1009" s="43">
        <v>0</v>
      </c>
      <c r="AJ1009" s="43">
        <v>0</v>
      </c>
      <c r="AK1009" s="43">
        <v>0</v>
      </c>
      <c r="AL1009" s="43">
        <v>0</v>
      </c>
      <c r="AM1009" s="43">
        <v>0</v>
      </c>
      <c r="AN1009" s="43">
        <v>0</v>
      </c>
    </row>
    <row r="1010" spans="1:40" x14ac:dyDescent="0.2">
      <c r="A1010">
        <v>999</v>
      </c>
      <c r="B1010" s="97">
        <v>0.69305555555555598</v>
      </c>
      <c r="C1010">
        <f t="shared" ca="1" si="45"/>
        <v>2</v>
      </c>
      <c r="D1010">
        <f t="shared" si="46"/>
        <v>1371</v>
      </c>
      <c r="E1010">
        <f>IF(appliances!$D$46="YES",light_sim_data!B1010,0)</f>
        <v>0</v>
      </c>
      <c r="F1010">
        <f t="shared" si="47"/>
        <v>1371</v>
      </c>
      <c r="H1010" s="43">
        <v>0</v>
      </c>
      <c r="I1010" s="43">
        <v>0</v>
      </c>
      <c r="J1010" s="43">
        <v>0</v>
      </c>
      <c r="K1010" s="43">
        <v>0</v>
      </c>
      <c r="L1010" s="43">
        <v>0</v>
      </c>
      <c r="M1010" s="43">
        <v>2</v>
      </c>
      <c r="N1010" s="43">
        <v>2</v>
      </c>
      <c r="O1010" s="43">
        <v>1</v>
      </c>
      <c r="P1010" s="43">
        <v>9</v>
      </c>
      <c r="Q1010" s="43">
        <v>0</v>
      </c>
      <c r="R1010" s="43">
        <v>0</v>
      </c>
      <c r="S1010" s="43">
        <v>0</v>
      </c>
      <c r="T1010" s="43">
        <v>0</v>
      </c>
      <c r="U1010" s="43">
        <v>0</v>
      </c>
      <c r="V1010" s="43">
        <v>134</v>
      </c>
      <c r="W1010" s="43">
        <v>0</v>
      </c>
      <c r="X1010" s="43">
        <v>0</v>
      </c>
      <c r="Y1010" s="43">
        <v>2</v>
      </c>
      <c r="Z1010" s="43">
        <v>0</v>
      </c>
      <c r="AA1010" s="43">
        <v>0</v>
      </c>
      <c r="AB1010" s="43">
        <v>3</v>
      </c>
      <c r="AC1010" s="43">
        <v>2</v>
      </c>
      <c r="AD1010" s="43">
        <v>1</v>
      </c>
      <c r="AE1010" s="43">
        <v>2</v>
      </c>
      <c r="AF1010" s="43">
        <v>1212</v>
      </c>
      <c r="AG1010" s="43">
        <v>0</v>
      </c>
      <c r="AH1010" s="43">
        <v>1</v>
      </c>
      <c r="AI1010" s="43">
        <v>0</v>
      </c>
      <c r="AJ1010" s="43">
        <v>0</v>
      </c>
      <c r="AK1010" s="43">
        <v>0</v>
      </c>
      <c r="AL1010" s="43">
        <v>0</v>
      </c>
      <c r="AM1010" s="43">
        <v>0</v>
      </c>
      <c r="AN1010" s="43">
        <v>0</v>
      </c>
    </row>
    <row r="1011" spans="1:40" x14ac:dyDescent="0.2">
      <c r="A1011">
        <v>1000</v>
      </c>
      <c r="B1011" s="97">
        <v>0.69374999999999998</v>
      </c>
      <c r="C1011">
        <f t="shared" ca="1" si="45"/>
        <v>2</v>
      </c>
      <c r="D1011">
        <f t="shared" si="46"/>
        <v>1371</v>
      </c>
      <c r="E1011">
        <f>IF(appliances!$D$46="YES",light_sim_data!B1011,0)</f>
        <v>0</v>
      </c>
      <c r="F1011">
        <f t="shared" si="47"/>
        <v>1371</v>
      </c>
      <c r="H1011" s="43">
        <v>0</v>
      </c>
      <c r="I1011" s="43">
        <v>0</v>
      </c>
      <c r="J1011" s="43">
        <v>0</v>
      </c>
      <c r="K1011" s="43">
        <v>0</v>
      </c>
      <c r="L1011" s="43">
        <v>0</v>
      </c>
      <c r="M1011" s="43">
        <v>2</v>
      </c>
      <c r="N1011" s="43">
        <v>2</v>
      </c>
      <c r="O1011" s="43">
        <v>1</v>
      </c>
      <c r="P1011" s="43">
        <v>9</v>
      </c>
      <c r="Q1011" s="43">
        <v>0</v>
      </c>
      <c r="R1011" s="43">
        <v>0</v>
      </c>
      <c r="S1011" s="43">
        <v>0</v>
      </c>
      <c r="T1011" s="43">
        <v>0</v>
      </c>
      <c r="U1011" s="43">
        <v>0</v>
      </c>
      <c r="V1011" s="43">
        <v>134</v>
      </c>
      <c r="W1011" s="43">
        <v>0</v>
      </c>
      <c r="X1011" s="43">
        <v>0</v>
      </c>
      <c r="Y1011" s="43">
        <v>2</v>
      </c>
      <c r="Z1011" s="43">
        <v>0</v>
      </c>
      <c r="AA1011" s="43">
        <v>0</v>
      </c>
      <c r="AB1011" s="43">
        <v>3</v>
      </c>
      <c r="AC1011" s="43">
        <v>2</v>
      </c>
      <c r="AD1011" s="43">
        <v>1</v>
      </c>
      <c r="AE1011" s="43">
        <v>2</v>
      </c>
      <c r="AF1011" s="43">
        <v>1212</v>
      </c>
      <c r="AG1011" s="43">
        <v>0</v>
      </c>
      <c r="AH1011" s="43">
        <v>1</v>
      </c>
      <c r="AI1011" s="43">
        <v>0</v>
      </c>
      <c r="AJ1011" s="43">
        <v>0</v>
      </c>
      <c r="AK1011" s="43">
        <v>0</v>
      </c>
      <c r="AL1011" s="43">
        <v>0</v>
      </c>
      <c r="AM1011" s="43">
        <v>0</v>
      </c>
      <c r="AN1011" s="43">
        <v>0</v>
      </c>
    </row>
    <row r="1012" spans="1:40" x14ac:dyDescent="0.2">
      <c r="A1012">
        <v>1001</v>
      </c>
      <c r="B1012" s="97">
        <v>0.69444444444444398</v>
      </c>
      <c r="C1012">
        <f t="shared" ca="1" si="45"/>
        <v>2</v>
      </c>
      <c r="D1012">
        <f t="shared" si="46"/>
        <v>1371</v>
      </c>
      <c r="E1012">
        <f>IF(appliances!$D$46="YES",light_sim_data!B1012,0)</f>
        <v>0</v>
      </c>
      <c r="F1012">
        <f t="shared" si="47"/>
        <v>1371</v>
      </c>
      <c r="H1012" s="43">
        <v>0</v>
      </c>
      <c r="I1012" s="43">
        <v>0</v>
      </c>
      <c r="J1012" s="43">
        <v>0</v>
      </c>
      <c r="K1012" s="43">
        <v>0</v>
      </c>
      <c r="L1012" s="43">
        <v>0</v>
      </c>
      <c r="M1012" s="43">
        <v>2</v>
      </c>
      <c r="N1012" s="43">
        <v>2</v>
      </c>
      <c r="O1012" s="43">
        <v>1</v>
      </c>
      <c r="P1012" s="43">
        <v>9</v>
      </c>
      <c r="Q1012" s="43">
        <v>0</v>
      </c>
      <c r="R1012" s="43">
        <v>0</v>
      </c>
      <c r="S1012" s="43">
        <v>0</v>
      </c>
      <c r="T1012" s="43">
        <v>0</v>
      </c>
      <c r="U1012" s="43">
        <v>0</v>
      </c>
      <c r="V1012" s="43">
        <v>134</v>
      </c>
      <c r="W1012" s="43">
        <v>0</v>
      </c>
      <c r="X1012" s="43">
        <v>0</v>
      </c>
      <c r="Y1012" s="43">
        <v>2</v>
      </c>
      <c r="Z1012" s="43">
        <v>0</v>
      </c>
      <c r="AA1012" s="43">
        <v>0</v>
      </c>
      <c r="AB1012" s="43">
        <v>3</v>
      </c>
      <c r="AC1012" s="43">
        <v>2</v>
      </c>
      <c r="AD1012" s="43">
        <v>1</v>
      </c>
      <c r="AE1012" s="43">
        <v>2</v>
      </c>
      <c r="AF1012" s="43">
        <v>1212</v>
      </c>
      <c r="AG1012" s="43">
        <v>0</v>
      </c>
      <c r="AH1012" s="43">
        <v>1</v>
      </c>
      <c r="AI1012" s="43">
        <v>0</v>
      </c>
      <c r="AJ1012" s="43">
        <v>0</v>
      </c>
      <c r="AK1012" s="43">
        <v>0</v>
      </c>
      <c r="AL1012" s="43">
        <v>0</v>
      </c>
      <c r="AM1012" s="43">
        <v>0</v>
      </c>
      <c r="AN1012" s="43">
        <v>0</v>
      </c>
    </row>
    <row r="1013" spans="1:40" x14ac:dyDescent="0.2">
      <c r="A1013">
        <v>1002</v>
      </c>
      <c r="B1013" s="97">
        <v>0.69513888888888897</v>
      </c>
      <c r="C1013">
        <f t="shared" ca="1" si="45"/>
        <v>2</v>
      </c>
      <c r="D1013">
        <f t="shared" si="46"/>
        <v>1371</v>
      </c>
      <c r="E1013">
        <f>IF(appliances!$D$46="YES",light_sim_data!B1013,0)</f>
        <v>0</v>
      </c>
      <c r="F1013">
        <f t="shared" si="47"/>
        <v>1371</v>
      </c>
      <c r="H1013" s="43">
        <v>0</v>
      </c>
      <c r="I1013" s="43">
        <v>0</v>
      </c>
      <c r="J1013" s="43">
        <v>0</v>
      </c>
      <c r="K1013" s="43">
        <v>0</v>
      </c>
      <c r="L1013" s="43">
        <v>0</v>
      </c>
      <c r="M1013" s="43">
        <v>2</v>
      </c>
      <c r="N1013" s="43">
        <v>2</v>
      </c>
      <c r="O1013" s="43">
        <v>1</v>
      </c>
      <c r="P1013" s="43">
        <v>9</v>
      </c>
      <c r="Q1013" s="43">
        <v>0</v>
      </c>
      <c r="R1013" s="43">
        <v>0</v>
      </c>
      <c r="S1013" s="43">
        <v>0</v>
      </c>
      <c r="T1013" s="43">
        <v>0</v>
      </c>
      <c r="U1013" s="43">
        <v>0</v>
      </c>
      <c r="V1013" s="43">
        <v>134</v>
      </c>
      <c r="W1013" s="43">
        <v>0</v>
      </c>
      <c r="X1013" s="43">
        <v>0</v>
      </c>
      <c r="Y1013" s="43">
        <v>2</v>
      </c>
      <c r="Z1013" s="43">
        <v>0</v>
      </c>
      <c r="AA1013" s="43">
        <v>0</v>
      </c>
      <c r="AB1013" s="43">
        <v>3</v>
      </c>
      <c r="AC1013" s="43">
        <v>2</v>
      </c>
      <c r="AD1013" s="43">
        <v>1</v>
      </c>
      <c r="AE1013" s="43">
        <v>2</v>
      </c>
      <c r="AF1013" s="43">
        <v>1212</v>
      </c>
      <c r="AG1013" s="43">
        <v>0</v>
      </c>
      <c r="AH1013" s="43">
        <v>1</v>
      </c>
      <c r="AI1013" s="43">
        <v>0</v>
      </c>
      <c r="AJ1013" s="43">
        <v>0</v>
      </c>
      <c r="AK1013" s="43">
        <v>0</v>
      </c>
      <c r="AL1013" s="43">
        <v>0</v>
      </c>
      <c r="AM1013" s="43">
        <v>0</v>
      </c>
      <c r="AN1013" s="43">
        <v>0</v>
      </c>
    </row>
    <row r="1014" spans="1:40" x14ac:dyDescent="0.2">
      <c r="A1014">
        <v>1003</v>
      </c>
      <c r="B1014" s="97">
        <v>0.69583333333333297</v>
      </c>
      <c r="C1014">
        <f t="shared" ca="1" si="45"/>
        <v>2</v>
      </c>
      <c r="D1014">
        <f t="shared" si="46"/>
        <v>3031</v>
      </c>
      <c r="E1014">
        <f>IF(appliances!$D$46="YES",light_sim_data!B1014,0)</f>
        <v>0</v>
      </c>
      <c r="F1014">
        <f t="shared" si="47"/>
        <v>3031</v>
      </c>
      <c r="H1014" s="43">
        <v>0</v>
      </c>
      <c r="I1014" s="43">
        <v>0</v>
      </c>
      <c r="J1014" s="43">
        <v>0</v>
      </c>
      <c r="K1014" s="43">
        <v>0</v>
      </c>
      <c r="L1014" s="43">
        <v>0</v>
      </c>
      <c r="M1014" s="43">
        <v>2</v>
      </c>
      <c r="N1014" s="43">
        <v>2</v>
      </c>
      <c r="O1014" s="43">
        <v>1</v>
      </c>
      <c r="P1014" s="43">
        <v>9</v>
      </c>
      <c r="Q1014" s="43">
        <v>0</v>
      </c>
      <c r="R1014" s="43">
        <v>0</v>
      </c>
      <c r="S1014" s="43">
        <v>0</v>
      </c>
      <c r="T1014" s="43">
        <v>0</v>
      </c>
      <c r="U1014" s="43">
        <v>0</v>
      </c>
      <c r="V1014" s="43">
        <v>134</v>
      </c>
      <c r="W1014" s="43">
        <v>0</v>
      </c>
      <c r="X1014" s="43">
        <v>0</v>
      </c>
      <c r="Y1014" s="43">
        <v>2</v>
      </c>
      <c r="Z1014" s="43">
        <v>0</v>
      </c>
      <c r="AA1014" s="43">
        <v>0</v>
      </c>
      <c r="AB1014" s="43">
        <v>3</v>
      </c>
      <c r="AC1014" s="43">
        <v>2</v>
      </c>
      <c r="AD1014" s="43">
        <v>1661</v>
      </c>
      <c r="AE1014" s="43">
        <v>2</v>
      </c>
      <c r="AF1014" s="43">
        <v>1212</v>
      </c>
      <c r="AG1014" s="43">
        <v>0</v>
      </c>
      <c r="AH1014" s="43">
        <v>1</v>
      </c>
      <c r="AI1014" s="43">
        <v>0</v>
      </c>
      <c r="AJ1014" s="43">
        <v>0</v>
      </c>
      <c r="AK1014" s="43">
        <v>0</v>
      </c>
      <c r="AL1014" s="43">
        <v>0</v>
      </c>
      <c r="AM1014" s="43">
        <v>0</v>
      </c>
      <c r="AN1014" s="43">
        <v>0</v>
      </c>
    </row>
    <row r="1015" spans="1:40" x14ac:dyDescent="0.2">
      <c r="A1015">
        <v>1004</v>
      </c>
      <c r="B1015" s="97">
        <v>0.69652777777777797</v>
      </c>
      <c r="C1015">
        <f t="shared" ca="1" si="45"/>
        <v>2</v>
      </c>
      <c r="D1015">
        <f t="shared" si="46"/>
        <v>3031</v>
      </c>
      <c r="E1015">
        <f>IF(appliances!$D$46="YES",light_sim_data!B1015,0)</f>
        <v>0</v>
      </c>
      <c r="F1015">
        <f t="shared" si="47"/>
        <v>3031</v>
      </c>
      <c r="H1015" s="43">
        <v>0</v>
      </c>
      <c r="I1015" s="43">
        <v>0</v>
      </c>
      <c r="J1015" s="43">
        <v>0</v>
      </c>
      <c r="K1015" s="43">
        <v>0</v>
      </c>
      <c r="L1015" s="43">
        <v>0</v>
      </c>
      <c r="M1015" s="43">
        <v>2</v>
      </c>
      <c r="N1015" s="43">
        <v>2</v>
      </c>
      <c r="O1015" s="43">
        <v>1</v>
      </c>
      <c r="P1015" s="43">
        <v>9</v>
      </c>
      <c r="Q1015" s="43">
        <v>0</v>
      </c>
      <c r="R1015" s="43">
        <v>0</v>
      </c>
      <c r="S1015" s="43">
        <v>0</v>
      </c>
      <c r="T1015" s="43">
        <v>0</v>
      </c>
      <c r="U1015" s="43">
        <v>0</v>
      </c>
      <c r="V1015" s="43">
        <v>134</v>
      </c>
      <c r="W1015" s="43">
        <v>0</v>
      </c>
      <c r="X1015" s="43">
        <v>0</v>
      </c>
      <c r="Y1015" s="43">
        <v>2</v>
      </c>
      <c r="Z1015" s="43">
        <v>0</v>
      </c>
      <c r="AA1015" s="43">
        <v>0</v>
      </c>
      <c r="AB1015" s="43">
        <v>3</v>
      </c>
      <c r="AC1015" s="43">
        <v>2</v>
      </c>
      <c r="AD1015" s="43">
        <v>1661</v>
      </c>
      <c r="AE1015" s="43">
        <v>2</v>
      </c>
      <c r="AF1015" s="43">
        <v>1212</v>
      </c>
      <c r="AG1015" s="43">
        <v>0</v>
      </c>
      <c r="AH1015" s="43">
        <v>1</v>
      </c>
      <c r="AI1015" s="43">
        <v>0</v>
      </c>
      <c r="AJ1015" s="43">
        <v>0</v>
      </c>
      <c r="AK1015" s="43">
        <v>0</v>
      </c>
      <c r="AL1015" s="43">
        <v>0</v>
      </c>
      <c r="AM1015" s="43">
        <v>0</v>
      </c>
      <c r="AN1015" s="43">
        <v>0</v>
      </c>
    </row>
    <row r="1016" spans="1:40" x14ac:dyDescent="0.2">
      <c r="A1016">
        <v>1005</v>
      </c>
      <c r="B1016" s="97">
        <v>0.69722222222222197</v>
      </c>
      <c r="C1016">
        <f t="shared" ca="1" si="45"/>
        <v>2</v>
      </c>
      <c r="D1016">
        <f t="shared" si="46"/>
        <v>3031</v>
      </c>
      <c r="E1016">
        <f>IF(appliances!$D$46="YES",light_sim_data!B1016,0)</f>
        <v>0</v>
      </c>
      <c r="F1016">
        <f t="shared" si="47"/>
        <v>3031</v>
      </c>
      <c r="H1016" s="43">
        <v>0</v>
      </c>
      <c r="I1016" s="43">
        <v>0</v>
      </c>
      <c r="J1016" s="43">
        <v>0</v>
      </c>
      <c r="K1016" s="43">
        <v>0</v>
      </c>
      <c r="L1016" s="43">
        <v>0</v>
      </c>
      <c r="M1016" s="43">
        <v>2</v>
      </c>
      <c r="N1016" s="43">
        <v>2</v>
      </c>
      <c r="O1016" s="43">
        <v>1</v>
      </c>
      <c r="P1016" s="43">
        <v>9</v>
      </c>
      <c r="Q1016" s="43">
        <v>0</v>
      </c>
      <c r="R1016" s="43">
        <v>0</v>
      </c>
      <c r="S1016" s="43">
        <v>0</v>
      </c>
      <c r="T1016" s="43">
        <v>0</v>
      </c>
      <c r="U1016" s="43">
        <v>0</v>
      </c>
      <c r="V1016" s="43">
        <v>134</v>
      </c>
      <c r="W1016" s="43">
        <v>0</v>
      </c>
      <c r="X1016" s="43">
        <v>0</v>
      </c>
      <c r="Y1016" s="43">
        <v>2</v>
      </c>
      <c r="Z1016" s="43">
        <v>0</v>
      </c>
      <c r="AA1016" s="43">
        <v>0</v>
      </c>
      <c r="AB1016" s="43">
        <v>3</v>
      </c>
      <c r="AC1016" s="43">
        <v>2</v>
      </c>
      <c r="AD1016" s="43">
        <v>1661</v>
      </c>
      <c r="AE1016" s="43">
        <v>2</v>
      </c>
      <c r="AF1016" s="43">
        <v>1212</v>
      </c>
      <c r="AG1016" s="43">
        <v>0</v>
      </c>
      <c r="AH1016" s="43">
        <v>1</v>
      </c>
      <c r="AI1016" s="43">
        <v>0</v>
      </c>
      <c r="AJ1016" s="43">
        <v>0</v>
      </c>
      <c r="AK1016" s="43">
        <v>0</v>
      </c>
      <c r="AL1016" s="43">
        <v>0</v>
      </c>
      <c r="AM1016" s="43">
        <v>0</v>
      </c>
      <c r="AN1016" s="43">
        <v>0</v>
      </c>
    </row>
    <row r="1017" spans="1:40" x14ac:dyDescent="0.2">
      <c r="A1017">
        <v>1006</v>
      </c>
      <c r="B1017" s="97">
        <v>0.69791666666666696</v>
      </c>
      <c r="C1017">
        <f t="shared" ca="1" si="45"/>
        <v>2</v>
      </c>
      <c r="D1017">
        <f t="shared" si="46"/>
        <v>1371</v>
      </c>
      <c r="E1017">
        <f>IF(appliances!$D$46="YES",light_sim_data!B1017,0)</f>
        <v>0</v>
      </c>
      <c r="F1017">
        <f t="shared" si="47"/>
        <v>1371</v>
      </c>
      <c r="H1017" s="43">
        <v>0</v>
      </c>
      <c r="I1017" s="43">
        <v>0</v>
      </c>
      <c r="J1017" s="43">
        <v>0</v>
      </c>
      <c r="K1017" s="43">
        <v>0</v>
      </c>
      <c r="L1017" s="43">
        <v>0</v>
      </c>
      <c r="M1017" s="43">
        <v>2</v>
      </c>
      <c r="N1017" s="43">
        <v>2</v>
      </c>
      <c r="O1017" s="43">
        <v>1</v>
      </c>
      <c r="P1017" s="43">
        <v>9</v>
      </c>
      <c r="Q1017" s="43">
        <v>0</v>
      </c>
      <c r="R1017" s="43">
        <v>0</v>
      </c>
      <c r="S1017" s="43">
        <v>0</v>
      </c>
      <c r="T1017" s="43">
        <v>0</v>
      </c>
      <c r="U1017" s="43">
        <v>0</v>
      </c>
      <c r="V1017" s="43">
        <v>134</v>
      </c>
      <c r="W1017" s="43">
        <v>0</v>
      </c>
      <c r="X1017" s="43">
        <v>0</v>
      </c>
      <c r="Y1017" s="43">
        <v>2</v>
      </c>
      <c r="Z1017" s="43">
        <v>0</v>
      </c>
      <c r="AA1017" s="43">
        <v>0</v>
      </c>
      <c r="AB1017" s="43">
        <v>3</v>
      </c>
      <c r="AC1017" s="43">
        <v>2</v>
      </c>
      <c r="AD1017" s="43">
        <v>1</v>
      </c>
      <c r="AE1017" s="43">
        <v>2</v>
      </c>
      <c r="AF1017" s="43">
        <v>1212</v>
      </c>
      <c r="AG1017" s="43">
        <v>0</v>
      </c>
      <c r="AH1017" s="43">
        <v>1</v>
      </c>
      <c r="AI1017" s="43">
        <v>0</v>
      </c>
      <c r="AJ1017" s="43">
        <v>0</v>
      </c>
      <c r="AK1017" s="43">
        <v>0</v>
      </c>
      <c r="AL1017" s="43">
        <v>0</v>
      </c>
      <c r="AM1017" s="43">
        <v>0</v>
      </c>
      <c r="AN1017" s="43">
        <v>0</v>
      </c>
    </row>
    <row r="1018" spans="1:40" x14ac:dyDescent="0.2">
      <c r="A1018">
        <v>1007</v>
      </c>
      <c r="B1018" s="97">
        <v>0.69861111111111096</v>
      </c>
      <c r="C1018">
        <f t="shared" ca="1" si="45"/>
        <v>2</v>
      </c>
      <c r="D1018">
        <f t="shared" si="46"/>
        <v>1371</v>
      </c>
      <c r="E1018">
        <f>IF(appliances!$D$46="YES",light_sim_data!B1018,0)</f>
        <v>0</v>
      </c>
      <c r="F1018">
        <f t="shared" si="47"/>
        <v>1371</v>
      </c>
      <c r="H1018" s="43">
        <v>0</v>
      </c>
      <c r="I1018" s="43">
        <v>0</v>
      </c>
      <c r="J1018" s="43">
        <v>0</v>
      </c>
      <c r="K1018" s="43">
        <v>0</v>
      </c>
      <c r="L1018" s="43">
        <v>0</v>
      </c>
      <c r="M1018" s="43">
        <v>2</v>
      </c>
      <c r="N1018" s="43">
        <v>2</v>
      </c>
      <c r="O1018" s="43">
        <v>1</v>
      </c>
      <c r="P1018" s="43">
        <v>9</v>
      </c>
      <c r="Q1018" s="43">
        <v>0</v>
      </c>
      <c r="R1018" s="43">
        <v>0</v>
      </c>
      <c r="S1018" s="43">
        <v>0</v>
      </c>
      <c r="T1018" s="43">
        <v>0</v>
      </c>
      <c r="U1018" s="43">
        <v>0</v>
      </c>
      <c r="V1018" s="43">
        <v>134</v>
      </c>
      <c r="W1018" s="43">
        <v>0</v>
      </c>
      <c r="X1018" s="43">
        <v>0</v>
      </c>
      <c r="Y1018" s="43">
        <v>2</v>
      </c>
      <c r="Z1018" s="43">
        <v>0</v>
      </c>
      <c r="AA1018" s="43">
        <v>0</v>
      </c>
      <c r="AB1018" s="43">
        <v>3</v>
      </c>
      <c r="AC1018" s="43">
        <v>2</v>
      </c>
      <c r="AD1018" s="43">
        <v>1</v>
      </c>
      <c r="AE1018" s="43">
        <v>2</v>
      </c>
      <c r="AF1018" s="43">
        <v>1212</v>
      </c>
      <c r="AG1018" s="43">
        <v>0</v>
      </c>
      <c r="AH1018" s="43">
        <v>1</v>
      </c>
      <c r="AI1018" s="43">
        <v>0</v>
      </c>
      <c r="AJ1018" s="43">
        <v>0</v>
      </c>
      <c r="AK1018" s="43">
        <v>0</v>
      </c>
      <c r="AL1018" s="43">
        <v>0</v>
      </c>
      <c r="AM1018" s="43">
        <v>0</v>
      </c>
      <c r="AN1018" s="43">
        <v>0</v>
      </c>
    </row>
    <row r="1019" spans="1:40" x14ac:dyDescent="0.2">
      <c r="A1019">
        <v>1008</v>
      </c>
      <c r="B1019" s="97">
        <v>0.69930555555555596</v>
      </c>
      <c r="C1019">
        <f t="shared" ca="1" si="45"/>
        <v>2</v>
      </c>
      <c r="D1019">
        <f t="shared" si="46"/>
        <v>1371</v>
      </c>
      <c r="E1019">
        <f>IF(appliances!$D$46="YES",light_sim_data!B1019,0)</f>
        <v>0</v>
      </c>
      <c r="F1019">
        <f t="shared" si="47"/>
        <v>1371</v>
      </c>
      <c r="H1019" s="43">
        <v>0</v>
      </c>
      <c r="I1019" s="43">
        <v>0</v>
      </c>
      <c r="J1019" s="43">
        <v>0</v>
      </c>
      <c r="K1019" s="43">
        <v>0</v>
      </c>
      <c r="L1019" s="43">
        <v>0</v>
      </c>
      <c r="M1019" s="43">
        <v>2</v>
      </c>
      <c r="N1019" s="43">
        <v>2</v>
      </c>
      <c r="O1019" s="43">
        <v>1</v>
      </c>
      <c r="P1019" s="43">
        <v>9</v>
      </c>
      <c r="Q1019" s="43">
        <v>0</v>
      </c>
      <c r="R1019" s="43">
        <v>0</v>
      </c>
      <c r="S1019" s="43">
        <v>0</v>
      </c>
      <c r="T1019" s="43">
        <v>0</v>
      </c>
      <c r="U1019" s="43">
        <v>0</v>
      </c>
      <c r="V1019" s="43">
        <v>134</v>
      </c>
      <c r="W1019" s="43">
        <v>0</v>
      </c>
      <c r="X1019" s="43">
        <v>0</v>
      </c>
      <c r="Y1019" s="43">
        <v>2</v>
      </c>
      <c r="Z1019" s="43">
        <v>0</v>
      </c>
      <c r="AA1019" s="43">
        <v>0</v>
      </c>
      <c r="AB1019" s="43">
        <v>3</v>
      </c>
      <c r="AC1019" s="43">
        <v>2</v>
      </c>
      <c r="AD1019" s="43">
        <v>1</v>
      </c>
      <c r="AE1019" s="43">
        <v>2</v>
      </c>
      <c r="AF1019" s="43">
        <v>1212</v>
      </c>
      <c r="AG1019" s="43">
        <v>0</v>
      </c>
      <c r="AH1019" s="43">
        <v>1</v>
      </c>
      <c r="AI1019" s="43">
        <v>0</v>
      </c>
      <c r="AJ1019" s="43">
        <v>0</v>
      </c>
      <c r="AK1019" s="43">
        <v>0</v>
      </c>
      <c r="AL1019" s="43">
        <v>0</v>
      </c>
      <c r="AM1019" s="43">
        <v>0</v>
      </c>
      <c r="AN1019" s="43">
        <v>0</v>
      </c>
    </row>
    <row r="1020" spans="1:40" x14ac:dyDescent="0.2">
      <c r="A1020">
        <v>1009</v>
      </c>
      <c r="B1020" s="97">
        <v>0.7</v>
      </c>
      <c r="C1020">
        <f t="shared" ca="1" si="45"/>
        <v>2</v>
      </c>
      <c r="D1020">
        <f t="shared" si="46"/>
        <v>1371</v>
      </c>
      <c r="E1020">
        <f>IF(appliances!$D$46="YES",light_sim_data!B1020,0)</f>
        <v>0</v>
      </c>
      <c r="F1020">
        <f t="shared" si="47"/>
        <v>1371</v>
      </c>
      <c r="H1020" s="43">
        <v>0</v>
      </c>
      <c r="I1020" s="43">
        <v>0</v>
      </c>
      <c r="J1020" s="43">
        <v>0</v>
      </c>
      <c r="K1020" s="43">
        <v>0</v>
      </c>
      <c r="L1020" s="43">
        <v>0</v>
      </c>
      <c r="M1020" s="43">
        <v>2</v>
      </c>
      <c r="N1020" s="43">
        <v>2</v>
      </c>
      <c r="O1020" s="43">
        <v>1</v>
      </c>
      <c r="P1020" s="43">
        <v>9</v>
      </c>
      <c r="Q1020" s="43">
        <v>0</v>
      </c>
      <c r="R1020" s="43">
        <v>0</v>
      </c>
      <c r="S1020" s="43">
        <v>0</v>
      </c>
      <c r="T1020" s="43">
        <v>0</v>
      </c>
      <c r="U1020" s="43">
        <v>0</v>
      </c>
      <c r="V1020" s="43">
        <v>134</v>
      </c>
      <c r="W1020" s="43">
        <v>0</v>
      </c>
      <c r="X1020" s="43">
        <v>0</v>
      </c>
      <c r="Y1020" s="43">
        <v>2</v>
      </c>
      <c r="Z1020" s="43">
        <v>0</v>
      </c>
      <c r="AA1020" s="43">
        <v>0</v>
      </c>
      <c r="AB1020" s="43">
        <v>3</v>
      </c>
      <c r="AC1020" s="43">
        <v>2</v>
      </c>
      <c r="AD1020" s="43">
        <v>1</v>
      </c>
      <c r="AE1020" s="43">
        <v>2</v>
      </c>
      <c r="AF1020" s="43">
        <v>1212</v>
      </c>
      <c r="AG1020" s="43">
        <v>0</v>
      </c>
      <c r="AH1020" s="43">
        <v>1</v>
      </c>
      <c r="AI1020" s="43">
        <v>0</v>
      </c>
      <c r="AJ1020" s="43">
        <v>0</v>
      </c>
      <c r="AK1020" s="43">
        <v>0</v>
      </c>
      <c r="AL1020" s="43">
        <v>0</v>
      </c>
      <c r="AM1020" s="43">
        <v>0</v>
      </c>
      <c r="AN1020" s="43">
        <v>0</v>
      </c>
    </row>
    <row r="1021" spans="1:40" x14ac:dyDescent="0.2">
      <c r="A1021">
        <v>1010</v>
      </c>
      <c r="B1021" s="97">
        <v>0.70069444444444495</v>
      </c>
      <c r="C1021">
        <f t="shared" ca="1" si="45"/>
        <v>2</v>
      </c>
      <c r="D1021">
        <f t="shared" si="46"/>
        <v>1371</v>
      </c>
      <c r="E1021">
        <f>IF(appliances!$D$46="YES",light_sim_data!B1021,0)</f>
        <v>0</v>
      </c>
      <c r="F1021">
        <f t="shared" si="47"/>
        <v>1371</v>
      </c>
      <c r="H1021" s="43">
        <v>0</v>
      </c>
      <c r="I1021" s="43">
        <v>0</v>
      </c>
      <c r="J1021" s="43">
        <v>0</v>
      </c>
      <c r="K1021" s="43">
        <v>0</v>
      </c>
      <c r="L1021" s="43">
        <v>0</v>
      </c>
      <c r="M1021" s="43">
        <v>2</v>
      </c>
      <c r="N1021" s="43">
        <v>2</v>
      </c>
      <c r="O1021" s="43">
        <v>1</v>
      </c>
      <c r="P1021" s="43">
        <v>9</v>
      </c>
      <c r="Q1021" s="43">
        <v>0</v>
      </c>
      <c r="R1021" s="43">
        <v>0</v>
      </c>
      <c r="S1021" s="43">
        <v>0</v>
      </c>
      <c r="T1021" s="43">
        <v>0</v>
      </c>
      <c r="U1021" s="43">
        <v>0</v>
      </c>
      <c r="V1021" s="43">
        <v>134</v>
      </c>
      <c r="W1021" s="43">
        <v>0</v>
      </c>
      <c r="X1021" s="43">
        <v>0</v>
      </c>
      <c r="Y1021" s="43">
        <v>2</v>
      </c>
      <c r="Z1021" s="43">
        <v>0</v>
      </c>
      <c r="AA1021" s="43">
        <v>0</v>
      </c>
      <c r="AB1021" s="43">
        <v>3</v>
      </c>
      <c r="AC1021" s="43">
        <v>2</v>
      </c>
      <c r="AD1021" s="43">
        <v>1</v>
      </c>
      <c r="AE1021" s="43">
        <v>2</v>
      </c>
      <c r="AF1021" s="43">
        <v>1212</v>
      </c>
      <c r="AG1021" s="43">
        <v>0</v>
      </c>
      <c r="AH1021" s="43">
        <v>1</v>
      </c>
      <c r="AI1021" s="43">
        <v>0</v>
      </c>
      <c r="AJ1021" s="43">
        <v>0</v>
      </c>
      <c r="AK1021" s="43">
        <v>0</v>
      </c>
      <c r="AL1021" s="43">
        <v>0</v>
      </c>
      <c r="AM1021" s="43">
        <v>0</v>
      </c>
      <c r="AN1021" s="43">
        <v>0</v>
      </c>
    </row>
    <row r="1022" spans="1:40" x14ac:dyDescent="0.2">
      <c r="A1022">
        <v>1011</v>
      </c>
      <c r="B1022" s="97">
        <v>0.70138888888888895</v>
      </c>
      <c r="C1022">
        <f t="shared" ca="1" si="45"/>
        <v>3</v>
      </c>
      <c r="D1022">
        <f t="shared" si="46"/>
        <v>1371</v>
      </c>
      <c r="E1022">
        <f>IF(appliances!$D$46="YES",light_sim_data!B1022,0)</f>
        <v>0</v>
      </c>
      <c r="F1022">
        <f t="shared" si="47"/>
        <v>1371</v>
      </c>
      <c r="H1022" s="43">
        <v>0</v>
      </c>
      <c r="I1022" s="43">
        <v>0</v>
      </c>
      <c r="J1022" s="43">
        <v>0</v>
      </c>
      <c r="K1022" s="43">
        <v>0</v>
      </c>
      <c r="L1022" s="43">
        <v>0</v>
      </c>
      <c r="M1022" s="43">
        <v>2</v>
      </c>
      <c r="N1022" s="43">
        <v>2</v>
      </c>
      <c r="O1022" s="43">
        <v>1</v>
      </c>
      <c r="P1022" s="43">
        <v>9</v>
      </c>
      <c r="Q1022" s="43">
        <v>0</v>
      </c>
      <c r="R1022" s="43">
        <v>0</v>
      </c>
      <c r="S1022" s="43">
        <v>0</v>
      </c>
      <c r="T1022" s="43">
        <v>0</v>
      </c>
      <c r="U1022" s="43">
        <v>0</v>
      </c>
      <c r="V1022" s="43">
        <v>134</v>
      </c>
      <c r="W1022" s="43">
        <v>0</v>
      </c>
      <c r="X1022" s="43">
        <v>0</v>
      </c>
      <c r="Y1022" s="43">
        <v>2</v>
      </c>
      <c r="Z1022" s="43">
        <v>0</v>
      </c>
      <c r="AA1022" s="43">
        <v>0</v>
      </c>
      <c r="AB1022" s="43">
        <v>3</v>
      </c>
      <c r="AC1022" s="43">
        <v>2</v>
      </c>
      <c r="AD1022" s="43">
        <v>1</v>
      </c>
      <c r="AE1022" s="43">
        <v>2</v>
      </c>
      <c r="AF1022" s="43">
        <v>1212</v>
      </c>
      <c r="AG1022" s="43">
        <v>0</v>
      </c>
      <c r="AH1022" s="43">
        <v>1</v>
      </c>
      <c r="AI1022" s="43">
        <v>0</v>
      </c>
      <c r="AJ1022" s="43">
        <v>0</v>
      </c>
      <c r="AK1022" s="43">
        <v>0</v>
      </c>
      <c r="AL1022" s="43">
        <v>0</v>
      </c>
      <c r="AM1022" s="43">
        <v>0</v>
      </c>
      <c r="AN1022" s="43">
        <v>0</v>
      </c>
    </row>
    <row r="1023" spans="1:40" x14ac:dyDescent="0.2">
      <c r="A1023">
        <v>1012</v>
      </c>
      <c r="B1023" s="97">
        <v>0.70208333333333295</v>
      </c>
      <c r="C1023">
        <f t="shared" ca="1" si="45"/>
        <v>3</v>
      </c>
      <c r="D1023">
        <f t="shared" si="46"/>
        <v>1371</v>
      </c>
      <c r="E1023">
        <f>IF(appliances!$D$46="YES",light_sim_data!B1023,0)</f>
        <v>0</v>
      </c>
      <c r="F1023">
        <f t="shared" si="47"/>
        <v>1371</v>
      </c>
      <c r="H1023" s="43">
        <v>0</v>
      </c>
      <c r="I1023" s="43">
        <v>0</v>
      </c>
      <c r="J1023" s="43">
        <v>0</v>
      </c>
      <c r="K1023" s="43">
        <v>0</v>
      </c>
      <c r="L1023" s="43">
        <v>0</v>
      </c>
      <c r="M1023" s="43">
        <v>2</v>
      </c>
      <c r="N1023" s="43">
        <v>2</v>
      </c>
      <c r="O1023" s="43">
        <v>1</v>
      </c>
      <c r="P1023" s="43">
        <v>9</v>
      </c>
      <c r="Q1023" s="43">
        <v>0</v>
      </c>
      <c r="R1023" s="43">
        <v>0</v>
      </c>
      <c r="S1023" s="43">
        <v>0</v>
      </c>
      <c r="T1023" s="43">
        <v>0</v>
      </c>
      <c r="U1023" s="43">
        <v>0</v>
      </c>
      <c r="V1023" s="43">
        <v>134</v>
      </c>
      <c r="W1023" s="43">
        <v>0</v>
      </c>
      <c r="X1023" s="43">
        <v>0</v>
      </c>
      <c r="Y1023" s="43">
        <v>2</v>
      </c>
      <c r="Z1023" s="43">
        <v>0</v>
      </c>
      <c r="AA1023" s="43">
        <v>0</v>
      </c>
      <c r="AB1023" s="43">
        <v>3</v>
      </c>
      <c r="AC1023" s="43">
        <v>2</v>
      </c>
      <c r="AD1023" s="43">
        <v>1</v>
      </c>
      <c r="AE1023" s="43">
        <v>2</v>
      </c>
      <c r="AF1023" s="43">
        <v>1212</v>
      </c>
      <c r="AG1023" s="43">
        <v>0</v>
      </c>
      <c r="AH1023" s="43">
        <v>1</v>
      </c>
      <c r="AI1023" s="43">
        <v>0</v>
      </c>
      <c r="AJ1023" s="43">
        <v>0</v>
      </c>
      <c r="AK1023" s="43">
        <v>0</v>
      </c>
      <c r="AL1023" s="43">
        <v>0</v>
      </c>
      <c r="AM1023" s="43">
        <v>0</v>
      </c>
      <c r="AN1023" s="43">
        <v>0</v>
      </c>
    </row>
    <row r="1024" spans="1:40" x14ac:dyDescent="0.2">
      <c r="A1024">
        <v>1013</v>
      </c>
      <c r="B1024" s="97">
        <v>0.70277777777777795</v>
      </c>
      <c r="C1024">
        <f t="shared" ca="1" si="45"/>
        <v>3</v>
      </c>
      <c r="D1024">
        <f t="shared" si="46"/>
        <v>1371</v>
      </c>
      <c r="E1024">
        <f>IF(appliances!$D$46="YES",light_sim_data!B1024,0)</f>
        <v>0</v>
      </c>
      <c r="F1024">
        <f t="shared" si="47"/>
        <v>1371</v>
      </c>
      <c r="H1024" s="43">
        <v>0</v>
      </c>
      <c r="I1024" s="43">
        <v>0</v>
      </c>
      <c r="J1024" s="43">
        <v>0</v>
      </c>
      <c r="K1024" s="43">
        <v>0</v>
      </c>
      <c r="L1024" s="43">
        <v>0</v>
      </c>
      <c r="M1024" s="43">
        <v>2</v>
      </c>
      <c r="N1024" s="43">
        <v>2</v>
      </c>
      <c r="O1024" s="43">
        <v>1</v>
      </c>
      <c r="P1024" s="43">
        <v>9</v>
      </c>
      <c r="Q1024" s="43">
        <v>0</v>
      </c>
      <c r="R1024" s="43">
        <v>0</v>
      </c>
      <c r="S1024" s="43">
        <v>0</v>
      </c>
      <c r="T1024" s="43">
        <v>0</v>
      </c>
      <c r="U1024" s="43">
        <v>0</v>
      </c>
      <c r="V1024" s="43">
        <v>134</v>
      </c>
      <c r="W1024" s="43">
        <v>0</v>
      </c>
      <c r="X1024" s="43">
        <v>0</v>
      </c>
      <c r="Y1024" s="43">
        <v>2</v>
      </c>
      <c r="Z1024" s="43">
        <v>0</v>
      </c>
      <c r="AA1024" s="43">
        <v>0</v>
      </c>
      <c r="AB1024" s="43">
        <v>3</v>
      </c>
      <c r="AC1024" s="43">
        <v>2</v>
      </c>
      <c r="AD1024" s="43">
        <v>1</v>
      </c>
      <c r="AE1024" s="43">
        <v>2</v>
      </c>
      <c r="AF1024" s="43">
        <v>1212</v>
      </c>
      <c r="AG1024" s="43">
        <v>0</v>
      </c>
      <c r="AH1024" s="43">
        <v>1</v>
      </c>
      <c r="AI1024" s="43">
        <v>0</v>
      </c>
      <c r="AJ1024" s="43">
        <v>0</v>
      </c>
      <c r="AK1024" s="43">
        <v>0</v>
      </c>
      <c r="AL1024" s="43">
        <v>0</v>
      </c>
      <c r="AM1024" s="43">
        <v>0</v>
      </c>
      <c r="AN1024" s="43">
        <v>0</v>
      </c>
    </row>
    <row r="1025" spans="1:40" x14ac:dyDescent="0.2">
      <c r="A1025">
        <v>1014</v>
      </c>
      <c r="B1025" s="97">
        <v>0.70347222222222205</v>
      </c>
      <c r="C1025">
        <f t="shared" ca="1" si="45"/>
        <v>3</v>
      </c>
      <c r="D1025">
        <f t="shared" si="46"/>
        <v>1551</v>
      </c>
      <c r="E1025">
        <f>IF(appliances!$D$46="YES",light_sim_data!B1025,0)</f>
        <v>0</v>
      </c>
      <c r="F1025">
        <f t="shared" si="47"/>
        <v>1551</v>
      </c>
      <c r="H1025" s="43">
        <v>0</v>
      </c>
      <c r="I1025" s="43">
        <v>180</v>
      </c>
      <c r="J1025" s="43">
        <v>0</v>
      </c>
      <c r="K1025" s="43">
        <v>0</v>
      </c>
      <c r="L1025" s="43">
        <v>0</v>
      </c>
      <c r="M1025" s="43">
        <v>2</v>
      </c>
      <c r="N1025" s="43">
        <v>2</v>
      </c>
      <c r="O1025" s="43">
        <v>1</v>
      </c>
      <c r="P1025" s="43">
        <v>9</v>
      </c>
      <c r="Q1025" s="43">
        <v>0</v>
      </c>
      <c r="R1025" s="43">
        <v>0</v>
      </c>
      <c r="S1025" s="43">
        <v>0</v>
      </c>
      <c r="T1025" s="43">
        <v>0</v>
      </c>
      <c r="U1025" s="43">
        <v>0</v>
      </c>
      <c r="V1025" s="43">
        <v>134</v>
      </c>
      <c r="W1025" s="43">
        <v>0</v>
      </c>
      <c r="X1025" s="43">
        <v>0</v>
      </c>
      <c r="Y1025" s="43">
        <v>2</v>
      </c>
      <c r="Z1025" s="43">
        <v>0</v>
      </c>
      <c r="AA1025" s="43">
        <v>0</v>
      </c>
      <c r="AB1025" s="43">
        <v>3</v>
      </c>
      <c r="AC1025" s="43">
        <v>2</v>
      </c>
      <c r="AD1025" s="43">
        <v>1</v>
      </c>
      <c r="AE1025" s="43">
        <v>2</v>
      </c>
      <c r="AF1025" s="43">
        <v>1212</v>
      </c>
      <c r="AG1025" s="43">
        <v>0</v>
      </c>
      <c r="AH1025" s="43">
        <v>1</v>
      </c>
      <c r="AI1025" s="43">
        <v>0</v>
      </c>
      <c r="AJ1025" s="43">
        <v>0</v>
      </c>
      <c r="AK1025" s="43">
        <v>0</v>
      </c>
      <c r="AL1025" s="43">
        <v>0</v>
      </c>
      <c r="AM1025" s="43">
        <v>0</v>
      </c>
      <c r="AN1025" s="43">
        <v>0</v>
      </c>
    </row>
    <row r="1026" spans="1:40" x14ac:dyDescent="0.2">
      <c r="A1026">
        <v>1015</v>
      </c>
      <c r="B1026" s="97">
        <v>0.70416666666666705</v>
      </c>
      <c r="C1026">
        <f t="shared" ca="1" si="45"/>
        <v>3</v>
      </c>
      <c r="D1026">
        <f t="shared" si="46"/>
        <v>1551</v>
      </c>
      <c r="E1026">
        <f>IF(appliances!$D$46="YES",light_sim_data!B1026,0)</f>
        <v>0</v>
      </c>
      <c r="F1026">
        <f t="shared" si="47"/>
        <v>1551</v>
      </c>
      <c r="H1026" s="43">
        <v>0</v>
      </c>
      <c r="I1026" s="43">
        <v>180</v>
      </c>
      <c r="J1026" s="43">
        <v>0</v>
      </c>
      <c r="K1026" s="43">
        <v>0</v>
      </c>
      <c r="L1026" s="43">
        <v>0</v>
      </c>
      <c r="M1026" s="43">
        <v>2</v>
      </c>
      <c r="N1026" s="43">
        <v>2</v>
      </c>
      <c r="O1026" s="43">
        <v>1</v>
      </c>
      <c r="P1026" s="43">
        <v>9</v>
      </c>
      <c r="Q1026" s="43">
        <v>0</v>
      </c>
      <c r="R1026" s="43">
        <v>0</v>
      </c>
      <c r="S1026" s="43">
        <v>0</v>
      </c>
      <c r="T1026" s="43">
        <v>0</v>
      </c>
      <c r="U1026" s="43">
        <v>0</v>
      </c>
      <c r="V1026" s="43">
        <v>134</v>
      </c>
      <c r="W1026" s="43">
        <v>0</v>
      </c>
      <c r="X1026" s="43">
        <v>0</v>
      </c>
      <c r="Y1026" s="43">
        <v>2</v>
      </c>
      <c r="Z1026" s="43">
        <v>0</v>
      </c>
      <c r="AA1026" s="43">
        <v>0</v>
      </c>
      <c r="AB1026" s="43">
        <v>3</v>
      </c>
      <c r="AC1026" s="43">
        <v>2</v>
      </c>
      <c r="AD1026" s="43">
        <v>1</v>
      </c>
      <c r="AE1026" s="43">
        <v>2</v>
      </c>
      <c r="AF1026" s="43">
        <v>1212</v>
      </c>
      <c r="AG1026" s="43">
        <v>0</v>
      </c>
      <c r="AH1026" s="43">
        <v>1</v>
      </c>
      <c r="AI1026" s="43">
        <v>0</v>
      </c>
      <c r="AJ1026" s="43">
        <v>0</v>
      </c>
      <c r="AK1026" s="43">
        <v>0</v>
      </c>
      <c r="AL1026" s="43">
        <v>0</v>
      </c>
      <c r="AM1026" s="43">
        <v>0</v>
      </c>
      <c r="AN1026" s="43">
        <v>0</v>
      </c>
    </row>
    <row r="1027" spans="1:40" x14ac:dyDescent="0.2">
      <c r="A1027">
        <v>1016</v>
      </c>
      <c r="B1027" s="97">
        <v>0.70486111111111105</v>
      </c>
      <c r="C1027">
        <f t="shared" ca="1" si="45"/>
        <v>3</v>
      </c>
      <c r="D1027">
        <f t="shared" si="46"/>
        <v>1551</v>
      </c>
      <c r="E1027">
        <f>IF(appliances!$D$46="YES",light_sim_data!B1027,0)</f>
        <v>0</v>
      </c>
      <c r="F1027">
        <f t="shared" si="47"/>
        <v>1551</v>
      </c>
      <c r="H1027" s="43">
        <v>0</v>
      </c>
      <c r="I1027" s="43">
        <v>180</v>
      </c>
      <c r="J1027" s="43">
        <v>0</v>
      </c>
      <c r="K1027" s="43">
        <v>0</v>
      </c>
      <c r="L1027" s="43">
        <v>0</v>
      </c>
      <c r="M1027" s="43">
        <v>2</v>
      </c>
      <c r="N1027" s="43">
        <v>2</v>
      </c>
      <c r="O1027" s="43">
        <v>1</v>
      </c>
      <c r="P1027" s="43">
        <v>9</v>
      </c>
      <c r="Q1027" s="43">
        <v>0</v>
      </c>
      <c r="R1027" s="43">
        <v>0</v>
      </c>
      <c r="S1027" s="43">
        <v>0</v>
      </c>
      <c r="T1027" s="43">
        <v>0</v>
      </c>
      <c r="U1027" s="43">
        <v>0</v>
      </c>
      <c r="V1027" s="43">
        <v>134</v>
      </c>
      <c r="W1027" s="43">
        <v>0</v>
      </c>
      <c r="X1027" s="43">
        <v>0</v>
      </c>
      <c r="Y1027" s="43">
        <v>2</v>
      </c>
      <c r="Z1027" s="43">
        <v>0</v>
      </c>
      <c r="AA1027" s="43">
        <v>0</v>
      </c>
      <c r="AB1027" s="43">
        <v>3</v>
      </c>
      <c r="AC1027" s="43">
        <v>2</v>
      </c>
      <c r="AD1027" s="43">
        <v>1</v>
      </c>
      <c r="AE1027" s="43">
        <v>2</v>
      </c>
      <c r="AF1027" s="43">
        <v>1212</v>
      </c>
      <c r="AG1027" s="43">
        <v>0</v>
      </c>
      <c r="AH1027" s="43">
        <v>1</v>
      </c>
      <c r="AI1027" s="43">
        <v>0</v>
      </c>
      <c r="AJ1027" s="43">
        <v>0</v>
      </c>
      <c r="AK1027" s="43">
        <v>0</v>
      </c>
      <c r="AL1027" s="43">
        <v>0</v>
      </c>
      <c r="AM1027" s="43">
        <v>0</v>
      </c>
      <c r="AN1027" s="43">
        <v>0</v>
      </c>
    </row>
    <row r="1028" spans="1:40" x14ac:dyDescent="0.2">
      <c r="A1028">
        <v>1017</v>
      </c>
      <c r="B1028" s="97">
        <v>0.70555555555555605</v>
      </c>
      <c r="C1028">
        <f t="shared" ca="1" si="45"/>
        <v>3</v>
      </c>
      <c r="D1028">
        <f t="shared" si="46"/>
        <v>1551</v>
      </c>
      <c r="E1028">
        <f>IF(appliances!$D$46="YES",light_sim_data!B1028,0)</f>
        <v>0</v>
      </c>
      <c r="F1028">
        <f t="shared" si="47"/>
        <v>1551</v>
      </c>
      <c r="H1028" s="43">
        <v>0</v>
      </c>
      <c r="I1028" s="43">
        <v>180</v>
      </c>
      <c r="J1028" s="43">
        <v>0</v>
      </c>
      <c r="K1028" s="43">
        <v>0</v>
      </c>
      <c r="L1028" s="43">
        <v>0</v>
      </c>
      <c r="M1028" s="43">
        <v>2</v>
      </c>
      <c r="N1028" s="43">
        <v>2</v>
      </c>
      <c r="O1028" s="43">
        <v>1</v>
      </c>
      <c r="P1028" s="43">
        <v>9</v>
      </c>
      <c r="Q1028" s="43">
        <v>0</v>
      </c>
      <c r="R1028" s="43">
        <v>0</v>
      </c>
      <c r="S1028" s="43">
        <v>0</v>
      </c>
      <c r="T1028" s="43">
        <v>0</v>
      </c>
      <c r="U1028" s="43">
        <v>0</v>
      </c>
      <c r="V1028" s="43">
        <v>134</v>
      </c>
      <c r="W1028" s="43">
        <v>0</v>
      </c>
      <c r="X1028" s="43">
        <v>0</v>
      </c>
      <c r="Y1028" s="43">
        <v>2</v>
      </c>
      <c r="Z1028" s="43">
        <v>0</v>
      </c>
      <c r="AA1028" s="43">
        <v>0</v>
      </c>
      <c r="AB1028" s="43">
        <v>3</v>
      </c>
      <c r="AC1028" s="43">
        <v>2</v>
      </c>
      <c r="AD1028" s="43">
        <v>1</v>
      </c>
      <c r="AE1028" s="43">
        <v>2</v>
      </c>
      <c r="AF1028" s="43">
        <v>1212</v>
      </c>
      <c r="AG1028" s="43">
        <v>0</v>
      </c>
      <c r="AH1028" s="43">
        <v>1</v>
      </c>
      <c r="AI1028" s="43">
        <v>0</v>
      </c>
      <c r="AJ1028" s="43">
        <v>0</v>
      </c>
      <c r="AK1028" s="43">
        <v>0</v>
      </c>
      <c r="AL1028" s="43">
        <v>0</v>
      </c>
      <c r="AM1028" s="43">
        <v>0</v>
      </c>
      <c r="AN1028" s="43">
        <v>0</v>
      </c>
    </row>
    <row r="1029" spans="1:40" x14ac:dyDescent="0.2">
      <c r="A1029">
        <v>1018</v>
      </c>
      <c r="B1029" s="97">
        <v>0.70625000000000004</v>
      </c>
      <c r="C1029">
        <f t="shared" ca="1" si="45"/>
        <v>3</v>
      </c>
      <c r="D1029">
        <f t="shared" si="46"/>
        <v>3211</v>
      </c>
      <c r="E1029">
        <f>IF(appliances!$D$46="YES",light_sim_data!B1029,0)</f>
        <v>0</v>
      </c>
      <c r="F1029">
        <f t="shared" si="47"/>
        <v>3211</v>
      </c>
      <c r="H1029" s="43">
        <v>0</v>
      </c>
      <c r="I1029" s="43">
        <v>180</v>
      </c>
      <c r="J1029" s="43">
        <v>0</v>
      </c>
      <c r="K1029" s="43">
        <v>0</v>
      </c>
      <c r="L1029" s="43">
        <v>0</v>
      </c>
      <c r="M1029" s="43">
        <v>2</v>
      </c>
      <c r="N1029" s="43">
        <v>2</v>
      </c>
      <c r="O1029" s="43">
        <v>1</v>
      </c>
      <c r="P1029" s="43">
        <v>9</v>
      </c>
      <c r="Q1029" s="43">
        <v>0</v>
      </c>
      <c r="R1029" s="43">
        <v>0</v>
      </c>
      <c r="S1029" s="43">
        <v>0</v>
      </c>
      <c r="T1029" s="43">
        <v>0</v>
      </c>
      <c r="U1029" s="43">
        <v>0</v>
      </c>
      <c r="V1029" s="43">
        <v>134</v>
      </c>
      <c r="W1029" s="43">
        <v>0</v>
      </c>
      <c r="X1029" s="43">
        <v>0</v>
      </c>
      <c r="Y1029" s="43">
        <v>2</v>
      </c>
      <c r="Z1029" s="43">
        <v>0</v>
      </c>
      <c r="AA1029" s="43">
        <v>0</v>
      </c>
      <c r="AB1029" s="43">
        <v>3</v>
      </c>
      <c r="AC1029" s="43">
        <v>2</v>
      </c>
      <c r="AD1029" s="43">
        <v>1661</v>
      </c>
      <c r="AE1029" s="43">
        <v>2</v>
      </c>
      <c r="AF1029" s="43">
        <v>1212</v>
      </c>
      <c r="AG1029" s="43">
        <v>0</v>
      </c>
      <c r="AH1029" s="43">
        <v>1</v>
      </c>
      <c r="AI1029" s="43">
        <v>0</v>
      </c>
      <c r="AJ1029" s="43">
        <v>0</v>
      </c>
      <c r="AK1029" s="43">
        <v>0</v>
      </c>
      <c r="AL1029" s="43">
        <v>0</v>
      </c>
      <c r="AM1029" s="43">
        <v>0</v>
      </c>
      <c r="AN1029" s="43">
        <v>0</v>
      </c>
    </row>
    <row r="1030" spans="1:40" x14ac:dyDescent="0.2">
      <c r="A1030">
        <v>1019</v>
      </c>
      <c r="B1030" s="97">
        <v>0.70694444444444404</v>
      </c>
      <c r="C1030">
        <f t="shared" ca="1" si="45"/>
        <v>3</v>
      </c>
      <c r="D1030">
        <f t="shared" si="46"/>
        <v>3211</v>
      </c>
      <c r="E1030">
        <f>IF(appliances!$D$46="YES",light_sim_data!B1030,0)</f>
        <v>0</v>
      </c>
      <c r="F1030">
        <f t="shared" si="47"/>
        <v>3211</v>
      </c>
      <c r="H1030" s="43">
        <v>0</v>
      </c>
      <c r="I1030" s="43">
        <v>180</v>
      </c>
      <c r="J1030" s="43">
        <v>0</v>
      </c>
      <c r="K1030" s="43">
        <v>0</v>
      </c>
      <c r="L1030" s="43">
        <v>0</v>
      </c>
      <c r="M1030" s="43">
        <v>2</v>
      </c>
      <c r="N1030" s="43">
        <v>2</v>
      </c>
      <c r="O1030" s="43">
        <v>1</v>
      </c>
      <c r="P1030" s="43">
        <v>9</v>
      </c>
      <c r="Q1030" s="43">
        <v>0</v>
      </c>
      <c r="R1030" s="43">
        <v>0</v>
      </c>
      <c r="S1030" s="43">
        <v>0</v>
      </c>
      <c r="T1030" s="43">
        <v>0</v>
      </c>
      <c r="U1030" s="43">
        <v>0</v>
      </c>
      <c r="V1030" s="43">
        <v>134</v>
      </c>
      <c r="W1030" s="43">
        <v>0</v>
      </c>
      <c r="X1030" s="43">
        <v>0</v>
      </c>
      <c r="Y1030" s="43">
        <v>2</v>
      </c>
      <c r="Z1030" s="43">
        <v>0</v>
      </c>
      <c r="AA1030" s="43">
        <v>0</v>
      </c>
      <c r="AB1030" s="43">
        <v>3</v>
      </c>
      <c r="AC1030" s="43">
        <v>2</v>
      </c>
      <c r="AD1030" s="43">
        <v>1661</v>
      </c>
      <c r="AE1030" s="43">
        <v>2</v>
      </c>
      <c r="AF1030" s="43">
        <v>1212</v>
      </c>
      <c r="AG1030" s="43">
        <v>0</v>
      </c>
      <c r="AH1030" s="43">
        <v>1</v>
      </c>
      <c r="AI1030" s="43">
        <v>0</v>
      </c>
      <c r="AJ1030" s="43">
        <v>0</v>
      </c>
      <c r="AK1030" s="43">
        <v>0</v>
      </c>
      <c r="AL1030" s="43">
        <v>0</v>
      </c>
      <c r="AM1030" s="43">
        <v>0</v>
      </c>
      <c r="AN1030" s="43">
        <v>0</v>
      </c>
    </row>
    <row r="1031" spans="1:40" x14ac:dyDescent="0.2">
      <c r="A1031">
        <v>1020</v>
      </c>
      <c r="B1031" s="97">
        <v>0.70763888888888904</v>
      </c>
      <c r="C1031">
        <f t="shared" ca="1" si="45"/>
        <v>3</v>
      </c>
      <c r="D1031">
        <f t="shared" si="46"/>
        <v>3211</v>
      </c>
      <c r="E1031">
        <f>IF(appliances!$D$46="YES",light_sim_data!B1031,0)</f>
        <v>0</v>
      </c>
      <c r="F1031">
        <f t="shared" si="47"/>
        <v>3211</v>
      </c>
      <c r="H1031" s="43">
        <v>0</v>
      </c>
      <c r="I1031" s="43">
        <v>180</v>
      </c>
      <c r="J1031" s="43">
        <v>0</v>
      </c>
      <c r="K1031" s="43">
        <v>0</v>
      </c>
      <c r="L1031" s="43">
        <v>0</v>
      </c>
      <c r="M1031" s="43">
        <v>2</v>
      </c>
      <c r="N1031" s="43">
        <v>2</v>
      </c>
      <c r="O1031" s="43">
        <v>1</v>
      </c>
      <c r="P1031" s="43">
        <v>9</v>
      </c>
      <c r="Q1031" s="43">
        <v>0</v>
      </c>
      <c r="R1031" s="43">
        <v>0</v>
      </c>
      <c r="S1031" s="43">
        <v>0</v>
      </c>
      <c r="T1031" s="43">
        <v>0</v>
      </c>
      <c r="U1031" s="43">
        <v>0</v>
      </c>
      <c r="V1031" s="43">
        <v>134</v>
      </c>
      <c r="W1031" s="43">
        <v>0</v>
      </c>
      <c r="X1031" s="43">
        <v>0</v>
      </c>
      <c r="Y1031" s="43">
        <v>2</v>
      </c>
      <c r="Z1031" s="43">
        <v>0</v>
      </c>
      <c r="AA1031" s="43">
        <v>0</v>
      </c>
      <c r="AB1031" s="43">
        <v>3</v>
      </c>
      <c r="AC1031" s="43">
        <v>2</v>
      </c>
      <c r="AD1031" s="43">
        <v>1661</v>
      </c>
      <c r="AE1031" s="43">
        <v>2</v>
      </c>
      <c r="AF1031" s="43">
        <v>1212</v>
      </c>
      <c r="AG1031" s="43">
        <v>0</v>
      </c>
      <c r="AH1031" s="43">
        <v>1</v>
      </c>
      <c r="AI1031" s="43">
        <v>0</v>
      </c>
      <c r="AJ1031" s="43">
        <v>0</v>
      </c>
      <c r="AK1031" s="43">
        <v>0</v>
      </c>
      <c r="AL1031" s="43">
        <v>0</v>
      </c>
      <c r="AM1031" s="43">
        <v>0</v>
      </c>
      <c r="AN1031" s="43">
        <v>0</v>
      </c>
    </row>
    <row r="1032" spans="1:40" x14ac:dyDescent="0.2">
      <c r="A1032">
        <v>1021</v>
      </c>
      <c r="B1032" s="97">
        <v>0.70833333333333304</v>
      </c>
      <c r="C1032">
        <f t="shared" ca="1" si="45"/>
        <v>3</v>
      </c>
      <c r="D1032">
        <f t="shared" si="46"/>
        <v>1551</v>
      </c>
      <c r="E1032">
        <f>IF(appliances!$D$46="YES",light_sim_data!B1032,0)</f>
        <v>0</v>
      </c>
      <c r="F1032">
        <f t="shared" si="47"/>
        <v>1551</v>
      </c>
      <c r="H1032" s="43">
        <v>0</v>
      </c>
      <c r="I1032" s="43">
        <v>180</v>
      </c>
      <c r="J1032" s="43">
        <v>0</v>
      </c>
      <c r="K1032" s="43">
        <v>0</v>
      </c>
      <c r="L1032" s="43">
        <v>0</v>
      </c>
      <c r="M1032" s="43">
        <v>2</v>
      </c>
      <c r="N1032" s="43">
        <v>2</v>
      </c>
      <c r="O1032" s="43">
        <v>1</v>
      </c>
      <c r="P1032" s="43">
        <v>9</v>
      </c>
      <c r="Q1032" s="43">
        <v>0</v>
      </c>
      <c r="R1032" s="43">
        <v>0</v>
      </c>
      <c r="S1032" s="43">
        <v>0</v>
      </c>
      <c r="T1032" s="43">
        <v>0</v>
      </c>
      <c r="U1032" s="43">
        <v>0</v>
      </c>
      <c r="V1032" s="43">
        <v>134</v>
      </c>
      <c r="W1032" s="43">
        <v>0</v>
      </c>
      <c r="X1032" s="43">
        <v>0</v>
      </c>
      <c r="Y1032" s="43">
        <v>2</v>
      </c>
      <c r="Z1032" s="43">
        <v>0</v>
      </c>
      <c r="AA1032" s="43">
        <v>0</v>
      </c>
      <c r="AB1032" s="43">
        <v>3</v>
      </c>
      <c r="AC1032" s="43">
        <v>2</v>
      </c>
      <c r="AD1032" s="43">
        <v>1</v>
      </c>
      <c r="AE1032" s="43">
        <v>2</v>
      </c>
      <c r="AF1032" s="43">
        <v>1212</v>
      </c>
      <c r="AG1032" s="43">
        <v>0</v>
      </c>
      <c r="AH1032" s="43">
        <v>1</v>
      </c>
      <c r="AI1032" s="43">
        <v>0</v>
      </c>
      <c r="AJ1032" s="43">
        <v>0</v>
      </c>
      <c r="AK1032" s="43">
        <v>0</v>
      </c>
      <c r="AL1032" s="43">
        <v>0</v>
      </c>
      <c r="AM1032" s="43">
        <v>0</v>
      </c>
      <c r="AN1032" s="43">
        <v>0</v>
      </c>
    </row>
    <row r="1033" spans="1:40" x14ac:dyDescent="0.2">
      <c r="A1033">
        <v>1022</v>
      </c>
      <c r="B1033" s="97">
        <v>0.70902777777777803</v>
      </c>
      <c r="C1033">
        <f t="shared" ca="1" si="45"/>
        <v>3</v>
      </c>
      <c r="D1033">
        <f t="shared" si="46"/>
        <v>1551</v>
      </c>
      <c r="E1033">
        <f>IF(appliances!$D$46="YES",light_sim_data!B1033,0)</f>
        <v>0</v>
      </c>
      <c r="F1033">
        <f t="shared" si="47"/>
        <v>1551</v>
      </c>
      <c r="H1033" s="43">
        <v>0</v>
      </c>
      <c r="I1033" s="43">
        <v>180</v>
      </c>
      <c r="J1033" s="43">
        <v>0</v>
      </c>
      <c r="K1033" s="43">
        <v>0</v>
      </c>
      <c r="L1033" s="43">
        <v>0</v>
      </c>
      <c r="M1033" s="43">
        <v>2</v>
      </c>
      <c r="N1033" s="43">
        <v>2</v>
      </c>
      <c r="O1033" s="43">
        <v>1</v>
      </c>
      <c r="P1033" s="43">
        <v>9</v>
      </c>
      <c r="Q1033" s="43">
        <v>0</v>
      </c>
      <c r="R1033" s="43">
        <v>0</v>
      </c>
      <c r="S1033" s="43">
        <v>0</v>
      </c>
      <c r="T1033" s="43">
        <v>0</v>
      </c>
      <c r="U1033" s="43">
        <v>0</v>
      </c>
      <c r="V1033" s="43">
        <v>134</v>
      </c>
      <c r="W1033" s="43">
        <v>0</v>
      </c>
      <c r="X1033" s="43">
        <v>0</v>
      </c>
      <c r="Y1033" s="43">
        <v>2</v>
      </c>
      <c r="Z1033" s="43">
        <v>0</v>
      </c>
      <c r="AA1033" s="43">
        <v>0</v>
      </c>
      <c r="AB1033" s="43">
        <v>3</v>
      </c>
      <c r="AC1033" s="43">
        <v>2</v>
      </c>
      <c r="AD1033" s="43">
        <v>1</v>
      </c>
      <c r="AE1033" s="43">
        <v>2</v>
      </c>
      <c r="AF1033" s="43">
        <v>1212</v>
      </c>
      <c r="AG1033" s="43">
        <v>0</v>
      </c>
      <c r="AH1033" s="43">
        <v>1</v>
      </c>
      <c r="AI1033" s="43">
        <v>0</v>
      </c>
      <c r="AJ1033" s="43">
        <v>0</v>
      </c>
      <c r="AK1033" s="43">
        <v>0</v>
      </c>
      <c r="AL1033" s="43">
        <v>0</v>
      </c>
      <c r="AM1033" s="43">
        <v>0</v>
      </c>
      <c r="AN1033" s="43">
        <v>0</v>
      </c>
    </row>
    <row r="1034" spans="1:40" x14ac:dyDescent="0.2">
      <c r="A1034">
        <v>1023</v>
      </c>
      <c r="B1034" s="97">
        <v>0.70972222222222203</v>
      </c>
      <c r="C1034">
        <f t="shared" ca="1" si="45"/>
        <v>3</v>
      </c>
      <c r="D1034">
        <f t="shared" si="46"/>
        <v>1551</v>
      </c>
      <c r="E1034">
        <f>IF(appliances!$D$46="YES",light_sim_data!B1034,0)</f>
        <v>0</v>
      </c>
      <c r="F1034">
        <f t="shared" si="47"/>
        <v>1551</v>
      </c>
      <c r="H1034" s="43">
        <v>0</v>
      </c>
      <c r="I1034" s="43">
        <v>180</v>
      </c>
      <c r="J1034" s="43">
        <v>0</v>
      </c>
      <c r="K1034" s="43">
        <v>0</v>
      </c>
      <c r="L1034" s="43">
        <v>0</v>
      </c>
      <c r="M1034" s="43">
        <v>2</v>
      </c>
      <c r="N1034" s="43">
        <v>2</v>
      </c>
      <c r="O1034" s="43">
        <v>1</v>
      </c>
      <c r="P1034" s="43">
        <v>9</v>
      </c>
      <c r="Q1034" s="43">
        <v>0</v>
      </c>
      <c r="R1034" s="43">
        <v>0</v>
      </c>
      <c r="S1034" s="43">
        <v>0</v>
      </c>
      <c r="T1034" s="43">
        <v>0</v>
      </c>
      <c r="U1034" s="43">
        <v>0</v>
      </c>
      <c r="V1034" s="43">
        <v>134</v>
      </c>
      <c r="W1034" s="43">
        <v>0</v>
      </c>
      <c r="X1034" s="43">
        <v>0</v>
      </c>
      <c r="Y1034" s="43">
        <v>2</v>
      </c>
      <c r="Z1034" s="43">
        <v>0</v>
      </c>
      <c r="AA1034" s="43">
        <v>0</v>
      </c>
      <c r="AB1034" s="43">
        <v>3</v>
      </c>
      <c r="AC1034" s="43">
        <v>2</v>
      </c>
      <c r="AD1034" s="43">
        <v>1</v>
      </c>
      <c r="AE1034" s="43">
        <v>2</v>
      </c>
      <c r="AF1034" s="43">
        <v>1212</v>
      </c>
      <c r="AG1034" s="43">
        <v>0</v>
      </c>
      <c r="AH1034" s="43">
        <v>1</v>
      </c>
      <c r="AI1034" s="43">
        <v>0</v>
      </c>
      <c r="AJ1034" s="43">
        <v>0</v>
      </c>
      <c r="AK1034" s="43">
        <v>0</v>
      </c>
      <c r="AL1034" s="43">
        <v>0</v>
      </c>
      <c r="AM1034" s="43">
        <v>0</v>
      </c>
      <c r="AN1034" s="43">
        <v>0</v>
      </c>
    </row>
    <row r="1035" spans="1:40" x14ac:dyDescent="0.2">
      <c r="A1035">
        <v>1024</v>
      </c>
      <c r="B1035" s="97">
        <v>0.71041666666666703</v>
      </c>
      <c r="C1035">
        <f t="shared" ca="1" si="45"/>
        <v>3</v>
      </c>
      <c r="D1035">
        <f t="shared" si="46"/>
        <v>1551</v>
      </c>
      <c r="E1035">
        <f>IF(appliances!$D$46="YES",light_sim_data!B1035,0)</f>
        <v>0</v>
      </c>
      <c r="F1035">
        <f t="shared" si="47"/>
        <v>1551</v>
      </c>
      <c r="H1035" s="43">
        <v>0</v>
      </c>
      <c r="I1035" s="43">
        <v>180</v>
      </c>
      <c r="J1035" s="43">
        <v>0</v>
      </c>
      <c r="K1035" s="43">
        <v>0</v>
      </c>
      <c r="L1035" s="43">
        <v>0</v>
      </c>
      <c r="M1035" s="43">
        <v>2</v>
      </c>
      <c r="N1035" s="43">
        <v>2</v>
      </c>
      <c r="O1035" s="43">
        <v>1</v>
      </c>
      <c r="P1035" s="43">
        <v>9</v>
      </c>
      <c r="Q1035" s="43">
        <v>0</v>
      </c>
      <c r="R1035" s="43">
        <v>0</v>
      </c>
      <c r="S1035" s="43">
        <v>0</v>
      </c>
      <c r="T1035" s="43">
        <v>0</v>
      </c>
      <c r="U1035" s="43">
        <v>0</v>
      </c>
      <c r="V1035" s="43">
        <v>134</v>
      </c>
      <c r="W1035" s="43">
        <v>0</v>
      </c>
      <c r="X1035" s="43">
        <v>0</v>
      </c>
      <c r="Y1035" s="43">
        <v>2</v>
      </c>
      <c r="Z1035" s="43">
        <v>0</v>
      </c>
      <c r="AA1035" s="43">
        <v>0</v>
      </c>
      <c r="AB1035" s="43">
        <v>3</v>
      </c>
      <c r="AC1035" s="43">
        <v>2</v>
      </c>
      <c r="AD1035" s="43">
        <v>1</v>
      </c>
      <c r="AE1035" s="43">
        <v>2</v>
      </c>
      <c r="AF1035" s="43">
        <v>1212</v>
      </c>
      <c r="AG1035" s="43">
        <v>0</v>
      </c>
      <c r="AH1035" s="43">
        <v>1</v>
      </c>
      <c r="AI1035" s="43">
        <v>0</v>
      </c>
      <c r="AJ1035" s="43">
        <v>0</v>
      </c>
      <c r="AK1035" s="43">
        <v>0</v>
      </c>
      <c r="AL1035" s="43">
        <v>0</v>
      </c>
      <c r="AM1035" s="43">
        <v>0</v>
      </c>
      <c r="AN1035" s="43">
        <v>0</v>
      </c>
    </row>
    <row r="1036" spans="1:40" x14ac:dyDescent="0.2">
      <c r="A1036">
        <v>1025</v>
      </c>
      <c r="B1036" s="97">
        <v>0.71111111111111103</v>
      </c>
      <c r="C1036">
        <f t="shared" ca="1" si="45"/>
        <v>3</v>
      </c>
      <c r="D1036">
        <f t="shared" si="46"/>
        <v>1551</v>
      </c>
      <c r="E1036">
        <f>IF(appliances!$D$46="YES",light_sim_data!B1036,0)</f>
        <v>0</v>
      </c>
      <c r="F1036">
        <f t="shared" si="47"/>
        <v>1551</v>
      </c>
      <c r="H1036" s="43">
        <v>0</v>
      </c>
      <c r="I1036" s="43">
        <v>180</v>
      </c>
      <c r="J1036" s="43">
        <v>0</v>
      </c>
      <c r="K1036" s="43">
        <v>0</v>
      </c>
      <c r="L1036" s="43">
        <v>0</v>
      </c>
      <c r="M1036" s="43">
        <v>2</v>
      </c>
      <c r="N1036" s="43">
        <v>2</v>
      </c>
      <c r="O1036" s="43">
        <v>1</v>
      </c>
      <c r="P1036" s="43">
        <v>9</v>
      </c>
      <c r="Q1036" s="43">
        <v>0</v>
      </c>
      <c r="R1036" s="43">
        <v>0</v>
      </c>
      <c r="S1036" s="43">
        <v>0</v>
      </c>
      <c r="T1036" s="43">
        <v>0</v>
      </c>
      <c r="U1036" s="43">
        <v>0</v>
      </c>
      <c r="V1036" s="43">
        <v>134</v>
      </c>
      <c r="W1036" s="43">
        <v>0</v>
      </c>
      <c r="X1036" s="43">
        <v>0</v>
      </c>
      <c r="Y1036" s="43">
        <v>2</v>
      </c>
      <c r="Z1036" s="43">
        <v>0</v>
      </c>
      <c r="AA1036" s="43">
        <v>0</v>
      </c>
      <c r="AB1036" s="43">
        <v>3</v>
      </c>
      <c r="AC1036" s="43">
        <v>2</v>
      </c>
      <c r="AD1036" s="43">
        <v>1</v>
      </c>
      <c r="AE1036" s="43">
        <v>2</v>
      </c>
      <c r="AF1036" s="43">
        <v>1212</v>
      </c>
      <c r="AG1036" s="43">
        <v>0</v>
      </c>
      <c r="AH1036" s="43">
        <v>1</v>
      </c>
      <c r="AI1036" s="43">
        <v>0</v>
      </c>
      <c r="AJ1036" s="43">
        <v>0</v>
      </c>
      <c r="AK1036" s="43">
        <v>0</v>
      </c>
      <c r="AL1036" s="43">
        <v>0</v>
      </c>
      <c r="AM1036" s="43">
        <v>0</v>
      </c>
      <c r="AN1036" s="43">
        <v>0</v>
      </c>
    </row>
    <row r="1037" spans="1:40" x14ac:dyDescent="0.2">
      <c r="A1037">
        <v>1026</v>
      </c>
      <c r="B1037" s="97">
        <v>0.71180555555555602</v>
      </c>
      <c r="C1037">
        <f t="shared" ref="C1037:C1100" ca="1" si="48">INDIRECT("occ_sim_data!C"&amp;(ROUNDDOWN((A1037-1)/10,0)+11))</f>
        <v>3</v>
      </c>
      <c r="D1037">
        <f t="shared" ref="D1037:D1100" si="49">E1037+F1037</f>
        <v>1551</v>
      </c>
      <c r="E1037">
        <f>IF(appliances!$D$46="YES",light_sim_data!B1037,0)</f>
        <v>0</v>
      </c>
      <c r="F1037">
        <f t="shared" ref="F1037:F1100" si="50">SUM(H1037:AN1037)</f>
        <v>1551</v>
      </c>
      <c r="H1037" s="43">
        <v>0</v>
      </c>
      <c r="I1037" s="43">
        <v>180</v>
      </c>
      <c r="J1037" s="43">
        <v>0</v>
      </c>
      <c r="K1037" s="43">
        <v>0</v>
      </c>
      <c r="L1037" s="43">
        <v>0</v>
      </c>
      <c r="M1037" s="43">
        <v>2</v>
      </c>
      <c r="N1037" s="43">
        <v>2</v>
      </c>
      <c r="O1037" s="43">
        <v>1</v>
      </c>
      <c r="P1037" s="43">
        <v>9</v>
      </c>
      <c r="Q1037" s="43">
        <v>0</v>
      </c>
      <c r="R1037" s="43">
        <v>0</v>
      </c>
      <c r="S1037" s="43">
        <v>0</v>
      </c>
      <c r="T1037" s="43">
        <v>0</v>
      </c>
      <c r="U1037" s="43">
        <v>0</v>
      </c>
      <c r="V1037" s="43">
        <v>134</v>
      </c>
      <c r="W1037" s="43">
        <v>0</v>
      </c>
      <c r="X1037" s="43">
        <v>0</v>
      </c>
      <c r="Y1037" s="43">
        <v>2</v>
      </c>
      <c r="Z1037" s="43">
        <v>0</v>
      </c>
      <c r="AA1037" s="43">
        <v>0</v>
      </c>
      <c r="AB1037" s="43">
        <v>3</v>
      </c>
      <c r="AC1037" s="43">
        <v>2</v>
      </c>
      <c r="AD1037" s="43">
        <v>1</v>
      </c>
      <c r="AE1037" s="43">
        <v>2</v>
      </c>
      <c r="AF1037" s="43">
        <v>1212</v>
      </c>
      <c r="AG1037" s="43">
        <v>0</v>
      </c>
      <c r="AH1037" s="43">
        <v>1</v>
      </c>
      <c r="AI1037" s="43">
        <v>0</v>
      </c>
      <c r="AJ1037" s="43">
        <v>0</v>
      </c>
      <c r="AK1037" s="43">
        <v>0</v>
      </c>
      <c r="AL1037" s="43">
        <v>0</v>
      </c>
      <c r="AM1037" s="43">
        <v>0</v>
      </c>
      <c r="AN1037" s="43">
        <v>0</v>
      </c>
    </row>
    <row r="1038" spans="1:40" x14ac:dyDescent="0.2">
      <c r="A1038">
        <v>1027</v>
      </c>
      <c r="B1038" s="97">
        <v>0.71250000000000002</v>
      </c>
      <c r="C1038">
        <f t="shared" ca="1" si="48"/>
        <v>3</v>
      </c>
      <c r="D1038">
        <f t="shared" si="49"/>
        <v>1551</v>
      </c>
      <c r="E1038">
        <f>IF(appliances!$D$46="YES",light_sim_data!B1038,0)</f>
        <v>0</v>
      </c>
      <c r="F1038">
        <f t="shared" si="50"/>
        <v>1551</v>
      </c>
      <c r="H1038" s="43">
        <v>0</v>
      </c>
      <c r="I1038" s="43">
        <v>180</v>
      </c>
      <c r="J1038" s="43">
        <v>0</v>
      </c>
      <c r="K1038" s="43">
        <v>0</v>
      </c>
      <c r="L1038" s="43">
        <v>0</v>
      </c>
      <c r="M1038" s="43">
        <v>2</v>
      </c>
      <c r="N1038" s="43">
        <v>2</v>
      </c>
      <c r="O1038" s="43">
        <v>1</v>
      </c>
      <c r="P1038" s="43">
        <v>9</v>
      </c>
      <c r="Q1038" s="43">
        <v>0</v>
      </c>
      <c r="R1038" s="43">
        <v>0</v>
      </c>
      <c r="S1038" s="43">
        <v>0</v>
      </c>
      <c r="T1038" s="43">
        <v>0</v>
      </c>
      <c r="U1038" s="43">
        <v>0</v>
      </c>
      <c r="V1038" s="43">
        <v>134</v>
      </c>
      <c r="W1038" s="43">
        <v>0</v>
      </c>
      <c r="X1038" s="43">
        <v>0</v>
      </c>
      <c r="Y1038" s="43">
        <v>2</v>
      </c>
      <c r="Z1038" s="43">
        <v>0</v>
      </c>
      <c r="AA1038" s="43">
        <v>0</v>
      </c>
      <c r="AB1038" s="43">
        <v>3</v>
      </c>
      <c r="AC1038" s="43">
        <v>2</v>
      </c>
      <c r="AD1038" s="43">
        <v>1</v>
      </c>
      <c r="AE1038" s="43">
        <v>2</v>
      </c>
      <c r="AF1038" s="43">
        <v>1212</v>
      </c>
      <c r="AG1038" s="43">
        <v>0</v>
      </c>
      <c r="AH1038" s="43">
        <v>1</v>
      </c>
      <c r="AI1038" s="43">
        <v>0</v>
      </c>
      <c r="AJ1038" s="43">
        <v>0</v>
      </c>
      <c r="AK1038" s="43">
        <v>0</v>
      </c>
      <c r="AL1038" s="43">
        <v>0</v>
      </c>
      <c r="AM1038" s="43">
        <v>0</v>
      </c>
      <c r="AN1038" s="43">
        <v>0</v>
      </c>
    </row>
    <row r="1039" spans="1:40" x14ac:dyDescent="0.2">
      <c r="A1039">
        <v>1028</v>
      </c>
      <c r="B1039" s="97">
        <v>0.71319444444444402</v>
      </c>
      <c r="C1039">
        <f t="shared" ca="1" si="48"/>
        <v>3</v>
      </c>
      <c r="D1039">
        <f t="shared" si="49"/>
        <v>1551</v>
      </c>
      <c r="E1039">
        <f>IF(appliances!$D$46="YES",light_sim_data!B1039,0)</f>
        <v>0</v>
      </c>
      <c r="F1039">
        <f t="shared" si="50"/>
        <v>1551</v>
      </c>
      <c r="H1039" s="43">
        <v>0</v>
      </c>
      <c r="I1039" s="43">
        <v>180</v>
      </c>
      <c r="J1039" s="43">
        <v>0</v>
      </c>
      <c r="K1039" s="43">
        <v>0</v>
      </c>
      <c r="L1039" s="43">
        <v>0</v>
      </c>
      <c r="M1039" s="43">
        <v>2</v>
      </c>
      <c r="N1039" s="43">
        <v>2</v>
      </c>
      <c r="O1039" s="43">
        <v>1</v>
      </c>
      <c r="P1039" s="43">
        <v>9</v>
      </c>
      <c r="Q1039" s="43">
        <v>0</v>
      </c>
      <c r="R1039" s="43">
        <v>0</v>
      </c>
      <c r="S1039" s="43">
        <v>0</v>
      </c>
      <c r="T1039" s="43">
        <v>0</v>
      </c>
      <c r="U1039" s="43">
        <v>0</v>
      </c>
      <c r="V1039" s="43">
        <v>134</v>
      </c>
      <c r="W1039" s="43">
        <v>0</v>
      </c>
      <c r="X1039" s="43">
        <v>0</v>
      </c>
      <c r="Y1039" s="43">
        <v>2</v>
      </c>
      <c r="Z1039" s="43">
        <v>0</v>
      </c>
      <c r="AA1039" s="43">
        <v>0</v>
      </c>
      <c r="AB1039" s="43">
        <v>3</v>
      </c>
      <c r="AC1039" s="43">
        <v>2</v>
      </c>
      <c r="AD1039" s="43">
        <v>1</v>
      </c>
      <c r="AE1039" s="43">
        <v>2</v>
      </c>
      <c r="AF1039" s="43">
        <v>1212</v>
      </c>
      <c r="AG1039" s="43">
        <v>0</v>
      </c>
      <c r="AH1039" s="43">
        <v>1</v>
      </c>
      <c r="AI1039" s="43">
        <v>0</v>
      </c>
      <c r="AJ1039" s="43">
        <v>0</v>
      </c>
      <c r="AK1039" s="43">
        <v>0</v>
      </c>
      <c r="AL1039" s="43">
        <v>0</v>
      </c>
      <c r="AM1039" s="43">
        <v>0</v>
      </c>
      <c r="AN1039" s="43">
        <v>0</v>
      </c>
    </row>
    <row r="1040" spans="1:40" x14ac:dyDescent="0.2">
      <c r="A1040">
        <v>1029</v>
      </c>
      <c r="B1040" s="97">
        <v>0.71388888888888902</v>
      </c>
      <c r="C1040">
        <f t="shared" ca="1" si="48"/>
        <v>3</v>
      </c>
      <c r="D1040">
        <f t="shared" si="49"/>
        <v>1551</v>
      </c>
      <c r="E1040">
        <f>IF(appliances!$D$46="YES",light_sim_data!B1040,0)</f>
        <v>0</v>
      </c>
      <c r="F1040">
        <f t="shared" si="50"/>
        <v>1551</v>
      </c>
      <c r="H1040" s="43">
        <v>0</v>
      </c>
      <c r="I1040" s="43">
        <v>180</v>
      </c>
      <c r="J1040" s="43">
        <v>0</v>
      </c>
      <c r="K1040" s="43">
        <v>0</v>
      </c>
      <c r="L1040" s="43">
        <v>0</v>
      </c>
      <c r="M1040" s="43">
        <v>2</v>
      </c>
      <c r="N1040" s="43">
        <v>2</v>
      </c>
      <c r="O1040" s="43">
        <v>1</v>
      </c>
      <c r="P1040" s="43">
        <v>9</v>
      </c>
      <c r="Q1040" s="43">
        <v>0</v>
      </c>
      <c r="R1040" s="43">
        <v>0</v>
      </c>
      <c r="S1040" s="43">
        <v>0</v>
      </c>
      <c r="T1040" s="43">
        <v>0</v>
      </c>
      <c r="U1040" s="43">
        <v>0</v>
      </c>
      <c r="V1040" s="43">
        <v>134</v>
      </c>
      <c r="W1040" s="43">
        <v>0</v>
      </c>
      <c r="X1040" s="43">
        <v>0</v>
      </c>
      <c r="Y1040" s="43">
        <v>2</v>
      </c>
      <c r="Z1040" s="43">
        <v>0</v>
      </c>
      <c r="AA1040" s="43">
        <v>0</v>
      </c>
      <c r="AB1040" s="43">
        <v>3</v>
      </c>
      <c r="AC1040" s="43">
        <v>2</v>
      </c>
      <c r="AD1040" s="43">
        <v>1</v>
      </c>
      <c r="AE1040" s="43">
        <v>2</v>
      </c>
      <c r="AF1040" s="43">
        <v>1212</v>
      </c>
      <c r="AG1040" s="43">
        <v>0</v>
      </c>
      <c r="AH1040" s="43">
        <v>1</v>
      </c>
      <c r="AI1040" s="43">
        <v>0</v>
      </c>
      <c r="AJ1040" s="43">
        <v>0</v>
      </c>
      <c r="AK1040" s="43">
        <v>0</v>
      </c>
      <c r="AL1040" s="43">
        <v>0</v>
      </c>
      <c r="AM1040" s="43">
        <v>0</v>
      </c>
      <c r="AN1040" s="43">
        <v>0</v>
      </c>
    </row>
    <row r="1041" spans="1:40" x14ac:dyDescent="0.2">
      <c r="A1041">
        <v>1030</v>
      </c>
      <c r="B1041" s="97">
        <v>0.71458333333333302</v>
      </c>
      <c r="C1041">
        <f t="shared" ca="1" si="48"/>
        <v>3</v>
      </c>
      <c r="D1041">
        <f t="shared" si="49"/>
        <v>1551</v>
      </c>
      <c r="E1041">
        <f>IF(appliances!$D$46="YES",light_sim_data!B1041,0)</f>
        <v>0</v>
      </c>
      <c r="F1041">
        <f t="shared" si="50"/>
        <v>1551</v>
      </c>
      <c r="H1041" s="43">
        <v>0</v>
      </c>
      <c r="I1041" s="43">
        <v>180</v>
      </c>
      <c r="J1041" s="43">
        <v>0</v>
      </c>
      <c r="K1041" s="43">
        <v>0</v>
      </c>
      <c r="L1041" s="43">
        <v>0</v>
      </c>
      <c r="M1041" s="43">
        <v>2</v>
      </c>
      <c r="N1041" s="43">
        <v>2</v>
      </c>
      <c r="O1041" s="43">
        <v>1</v>
      </c>
      <c r="P1041" s="43">
        <v>9</v>
      </c>
      <c r="Q1041" s="43">
        <v>0</v>
      </c>
      <c r="R1041" s="43">
        <v>0</v>
      </c>
      <c r="S1041" s="43">
        <v>0</v>
      </c>
      <c r="T1041" s="43">
        <v>0</v>
      </c>
      <c r="U1041" s="43">
        <v>0</v>
      </c>
      <c r="V1041" s="43">
        <v>134</v>
      </c>
      <c r="W1041" s="43">
        <v>0</v>
      </c>
      <c r="X1041" s="43">
        <v>0</v>
      </c>
      <c r="Y1041" s="43">
        <v>2</v>
      </c>
      <c r="Z1041" s="43">
        <v>0</v>
      </c>
      <c r="AA1041" s="43">
        <v>0</v>
      </c>
      <c r="AB1041" s="43">
        <v>3</v>
      </c>
      <c r="AC1041" s="43">
        <v>2</v>
      </c>
      <c r="AD1041" s="43">
        <v>1</v>
      </c>
      <c r="AE1041" s="43">
        <v>2</v>
      </c>
      <c r="AF1041" s="43">
        <v>1212</v>
      </c>
      <c r="AG1041" s="43">
        <v>0</v>
      </c>
      <c r="AH1041" s="43">
        <v>1</v>
      </c>
      <c r="AI1041" s="43">
        <v>0</v>
      </c>
      <c r="AJ1041" s="43">
        <v>0</v>
      </c>
      <c r="AK1041" s="43">
        <v>0</v>
      </c>
      <c r="AL1041" s="43">
        <v>0</v>
      </c>
      <c r="AM1041" s="43">
        <v>0</v>
      </c>
      <c r="AN1041" s="43">
        <v>0</v>
      </c>
    </row>
    <row r="1042" spans="1:40" x14ac:dyDescent="0.2">
      <c r="A1042">
        <v>1031</v>
      </c>
      <c r="B1042" s="97">
        <v>0.71527777777777801</v>
      </c>
      <c r="C1042">
        <f t="shared" ca="1" si="48"/>
        <v>2</v>
      </c>
      <c r="D1042">
        <f t="shared" si="49"/>
        <v>1551</v>
      </c>
      <c r="E1042">
        <f>IF(appliances!$D$46="YES",light_sim_data!B1042,0)</f>
        <v>0</v>
      </c>
      <c r="F1042">
        <f t="shared" si="50"/>
        <v>1551</v>
      </c>
      <c r="H1042" s="43">
        <v>0</v>
      </c>
      <c r="I1042" s="43">
        <v>180</v>
      </c>
      <c r="J1042" s="43">
        <v>0</v>
      </c>
      <c r="K1042" s="43">
        <v>0</v>
      </c>
      <c r="L1042" s="43">
        <v>0</v>
      </c>
      <c r="M1042" s="43">
        <v>2</v>
      </c>
      <c r="N1042" s="43">
        <v>2</v>
      </c>
      <c r="O1042" s="43">
        <v>1</v>
      </c>
      <c r="P1042" s="43">
        <v>9</v>
      </c>
      <c r="Q1042" s="43">
        <v>0</v>
      </c>
      <c r="R1042" s="43">
        <v>0</v>
      </c>
      <c r="S1042" s="43">
        <v>0</v>
      </c>
      <c r="T1042" s="43">
        <v>0</v>
      </c>
      <c r="U1042" s="43">
        <v>0</v>
      </c>
      <c r="V1042" s="43">
        <v>134</v>
      </c>
      <c r="W1042" s="43">
        <v>0</v>
      </c>
      <c r="X1042" s="43">
        <v>0</v>
      </c>
      <c r="Y1042" s="43">
        <v>2</v>
      </c>
      <c r="Z1042" s="43">
        <v>0</v>
      </c>
      <c r="AA1042" s="43">
        <v>0</v>
      </c>
      <c r="AB1042" s="43">
        <v>3</v>
      </c>
      <c r="AC1042" s="43">
        <v>2</v>
      </c>
      <c r="AD1042" s="43">
        <v>1</v>
      </c>
      <c r="AE1042" s="43">
        <v>2</v>
      </c>
      <c r="AF1042" s="43">
        <v>1212</v>
      </c>
      <c r="AG1042" s="43">
        <v>0</v>
      </c>
      <c r="AH1042" s="43">
        <v>1</v>
      </c>
      <c r="AI1042" s="43">
        <v>0</v>
      </c>
      <c r="AJ1042" s="43">
        <v>0</v>
      </c>
      <c r="AK1042" s="43">
        <v>0</v>
      </c>
      <c r="AL1042" s="43">
        <v>0</v>
      </c>
      <c r="AM1042" s="43">
        <v>0</v>
      </c>
      <c r="AN1042" s="43">
        <v>0</v>
      </c>
    </row>
    <row r="1043" spans="1:40" x14ac:dyDescent="0.2">
      <c r="A1043">
        <v>1032</v>
      </c>
      <c r="B1043" s="97">
        <v>0.71597222222222201</v>
      </c>
      <c r="C1043">
        <f t="shared" ca="1" si="48"/>
        <v>2</v>
      </c>
      <c r="D1043">
        <f t="shared" si="49"/>
        <v>1551</v>
      </c>
      <c r="E1043">
        <f>IF(appliances!$D$46="YES",light_sim_data!B1043,0)</f>
        <v>0</v>
      </c>
      <c r="F1043">
        <f t="shared" si="50"/>
        <v>1551</v>
      </c>
      <c r="H1043" s="43">
        <v>0</v>
      </c>
      <c r="I1043" s="43">
        <v>180</v>
      </c>
      <c r="J1043" s="43">
        <v>0</v>
      </c>
      <c r="K1043" s="43">
        <v>0</v>
      </c>
      <c r="L1043" s="43">
        <v>0</v>
      </c>
      <c r="M1043" s="43">
        <v>2</v>
      </c>
      <c r="N1043" s="43">
        <v>2</v>
      </c>
      <c r="O1043" s="43">
        <v>1</v>
      </c>
      <c r="P1043" s="43">
        <v>9</v>
      </c>
      <c r="Q1043" s="43">
        <v>0</v>
      </c>
      <c r="R1043" s="43">
        <v>0</v>
      </c>
      <c r="S1043" s="43">
        <v>0</v>
      </c>
      <c r="T1043" s="43">
        <v>0</v>
      </c>
      <c r="U1043" s="43">
        <v>0</v>
      </c>
      <c r="V1043" s="43">
        <v>134</v>
      </c>
      <c r="W1043" s="43">
        <v>0</v>
      </c>
      <c r="X1043" s="43">
        <v>0</v>
      </c>
      <c r="Y1043" s="43">
        <v>2</v>
      </c>
      <c r="Z1043" s="43">
        <v>0</v>
      </c>
      <c r="AA1043" s="43">
        <v>0</v>
      </c>
      <c r="AB1043" s="43">
        <v>3</v>
      </c>
      <c r="AC1043" s="43">
        <v>2</v>
      </c>
      <c r="AD1043" s="43">
        <v>1</v>
      </c>
      <c r="AE1043" s="43">
        <v>2</v>
      </c>
      <c r="AF1043" s="43">
        <v>1212</v>
      </c>
      <c r="AG1043" s="43">
        <v>0</v>
      </c>
      <c r="AH1043" s="43">
        <v>1</v>
      </c>
      <c r="AI1043" s="43">
        <v>0</v>
      </c>
      <c r="AJ1043" s="43">
        <v>0</v>
      </c>
      <c r="AK1043" s="43">
        <v>0</v>
      </c>
      <c r="AL1043" s="43">
        <v>0</v>
      </c>
      <c r="AM1043" s="43">
        <v>0</v>
      </c>
      <c r="AN1043" s="43">
        <v>0</v>
      </c>
    </row>
    <row r="1044" spans="1:40" x14ac:dyDescent="0.2">
      <c r="A1044">
        <v>1033</v>
      </c>
      <c r="B1044" s="97">
        <v>0.71666666666666701</v>
      </c>
      <c r="C1044">
        <f t="shared" ca="1" si="48"/>
        <v>2</v>
      </c>
      <c r="D1044">
        <f t="shared" si="49"/>
        <v>1551</v>
      </c>
      <c r="E1044">
        <f>IF(appliances!$D$46="YES",light_sim_data!B1044,0)</f>
        <v>0</v>
      </c>
      <c r="F1044">
        <f t="shared" si="50"/>
        <v>1551</v>
      </c>
      <c r="H1044" s="43">
        <v>0</v>
      </c>
      <c r="I1044" s="43">
        <v>180</v>
      </c>
      <c r="J1044" s="43">
        <v>0</v>
      </c>
      <c r="K1044" s="43">
        <v>0</v>
      </c>
      <c r="L1044" s="43">
        <v>0</v>
      </c>
      <c r="M1044" s="43">
        <v>2</v>
      </c>
      <c r="N1044" s="43">
        <v>2</v>
      </c>
      <c r="O1044" s="43">
        <v>1</v>
      </c>
      <c r="P1044" s="43">
        <v>9</v>
      </c>
      <c r="Q1044" s="43">
        <v>0</v>
      </c>
      <c r="R1044" s="43">
        <v>0</v>
      </c>
      <c r="S1044" s="43">
        <v>0</v>
      </c>
      <c r="T1044" s="43">
        <v>0</v>
      </c>
      <c r="U1044" s="43">
        <v>0</v>
      </c>
      <c r="V1044" s="43">
        <v>134</v>
      </c>
      <c r="W1044" s="43">
        <v>0</v>
      </c>
      <c r="X1044" s="43">
        <v>0</v>
      </c>
      <c r="Y1044" s="43">
        <v>2</v>
      </c>
      <c r="Z1044" s="43">
        <v>0</v>
      </c>
      <c r="AA1044" s="43">
        <v>0</v>
      </c>
      <c r="AB1044" s="43">
        <v>3</v>
      </c>
      <c r="AC1044" s="43">
        <v>2</v>
      </c>
      <c r="AD1044" s="43">
        <v>1</v>
      </c>
      <c r="AE1044" s="43">
        <v>2</v>
      </c>
      <c r="AF1044" s="43">
        <v>1212</v>
      </c>
      <c r="AG1044" s="43">
        <v>0</v>
      </c>
      <c r="AH1044" s="43">
        <v>1</v>
      </c>
      <c r="AI1044" s="43">
        <v>0</v>
      </c>
      <c r="AJ1044" s="43">
        <v>0</v>
      </c>
      <c r="AK1044" s="43">
        <v>0</v>
      </c>
      <c r="AL1044" s="43">
        <v>0</v>
      </c>
      <c r="AM1044" s="43">
        <v>0</v>
      </c>
      <c r="AN1044" s="43">
        <v>0</v>
      </c>
    </row>
    <row r="1045" spans="1:40" x14ac:dyDescent="0.2">
      <c r="A1045">
        <v>1034</v>
      </c>
      <c r="B1045" s="97">
        <v>0.71736111111111101</v>
      </c>
      <c r="C1045">
        <f t="shared" ca="1" si="48"/>
        <v>2</v>
      </c>
      <c r="D1045">
        <f t="shared" si="49"/>
        <v>1551</v>
      </c>
      <c r="E1045">
        <f>IF(appliances!$D$46="YES",light_sim_data!B1045,0)</f>
        <v>0</v>
      </c>
      <c r="F1045">
        <f t="shared" si="50"/>
        <v>1551</v>
      </c>
      <c r="H1045" s="43">
        <v>0</v>
      </c>
      <c r="I1045" s="43">
        <v>180</v>
      </c>
      <c r="J1045" s="43">
        <v>0</v>
      </c>
      <c r="K1045" s="43">
        <v>0</v>
      </c>
      <c r="L1045" s="43">
        <v>0</v>
      </c>
      <c r="M1045" s="43">
        <v>2</v>
      </c>
      <c r="N1045" s="43">
        <v>2</v>
      </c>
      <c r="O1045" s="43">
        <v>1</v>
      </c>
      <c r="P1045" s="43">
        <v>9</v>
      </c>
      <c r="Q1045" s="43">
        <v>0</v>
      </c>
      <c r="R1045" s="43">
        <v>0</v>
      </c>
      <c r="S1045" s="43">
        <v>0</v>
      </c>
      <c r="T1045" s="43">
        <v>0</v>
      </c>
      <c r="U1045" s="43">
        <v>0</v>
      </c>
      <c r="V1045" s="43">
        <v>134</v>
      </c>
      <c r="W1045" s="43">
        <v>0</v>
      </c>
      <c r="X1045" s="43">
        <v>0</v>
      </c>
      <c r="Y1045" s="43">
        <v>2</v>
      </c>
      <c r="Z1045" s="43">
        <v>0</v>
      </c>
      <c r="AA1045" s="43">
        <v>0</v>
      </c>
      <c r="AB1045" s="43">
        <v>3</v>
      </c>
      <c r="AC1045" s="43">
        <v>2</v>
      </c>
      <c r="AD1045" s="43">
        <v>1</v>
      </c>
      <c r="AE1045" s="43">
        <v>2</v>
      </c>
      <c r="AF1045" s="43">
        <v>1212</v>
      </c>
      <c r="AG1045" s="43">
        <v>0</v>
      </c>
      <c r="AH1045" s="43">
        <v>1</v>
      </c>
      <c r="AI1045" s="43">
        <v>0</v>
      </c>
      <c r="AJ1045" s="43">
        <v>0</v>
      </c>
      <c r="AK1045" s="43">
        <v>0</v>
      </c>
      <c r="AL1045" s="43">
        <v>0</v>
      </c>
      <c r="AM1045" s="43">
        <v>0</v>
      </c>
      <c r="AN1045" s="43">
        <v>0</v>
      </c>
    </row>
    <row r="1046" spans="1:40" x14ac:dyDescent="0.2">
      <c r="A1046">
        <v>1035</v>
      </c>
      <c r="B1046" s="97">
        <v>0.718055555555556</v>
      </c>
      <c r="C1046">
        <f t="shared" ca="1" si="48"/>
        <v>2</v>
      </c>
      <c r="D1046">
        <f t="shared" si="49"/>
        <v>1551</v>
      </c>
      <c r="E1046">
        <f>IF(appliances!$D$46="YES",light_sim_data!B1046,0)</f>
        <v>0</v>
      </c>
      <c r="F1046">
        <f t="shared" si="50"/>
        <v>1551</v>
      </c>
      <c r="H1046" s="43">
        <v>0</v>
      </c>
      <c r="I1046" s="43">
        <v>180</v>
      </c>
      <c r="J1046" s="43">
        <v>0</v>
      </c>
      <c r="K1046" s="43">
        <v>0</v>
      </c>
      <c r="L1046" s="43">
        <v>0</v>
      </c>
      <c r="M1046" s="43">
        <v>2</v>
      </c>
      <c r="N1046" s="43">
        <v>2</v>
      </c>
      <c r="O1046" s="43">
        <v>1</v>
      </c>
      <c r="P1046" s="43">
        <v>9</v>
      </c>
      <c r="Q1046" s="43">
        <v>0</v>
      </c>
      <c r="R1046" s="43">
        <v>0</v>
      </c>
      <c r="S1046" s="43">
        <v>0</v>
      </c>
      <c r="T1046" s="43">
        <v>0</v>
      </c>
      <c r="U1046" s="43">
        <v>0</v>
      </c>
      <c r="V1046" s="43">
        <v>134</v>
      </c>
      <c r="W1046" s="43">
        <v>0</v>
      </c>
      <c r="X1046" s="43">
        <v>0</v>
      </c>
      <c r="Y1046" s="43">
        <v>2</v>
      </c>
      <c r="Z1046" s="43">
        <v>0</v>
      </c>
      <c r="AA1046" s="43">
        <v>0</v>
      </c>
      <c r="AB1046" s="43">
        <v>3</v>
      </c>
      <c r="AC1046" s="43">
        <v>2</v>
      </c>
      <c r="AD1046" s="43">
        <v>1</v>
      </c>
      <c r="AE1046" s="43">
        <v>2</v>
      </c>
      <c r="AF1046" s="43">
        <v>1212</v>
      </c>
      <c r="AG1046" s="43">
        <v>0</v>
      </c>
      <c r="AH1046" s="43">
        <v>1</v>
      </c>
      <c r="AI1046" s="43">
        <v>0</v>
      </c>
      <c r="AJ1046" s="43">
        <v>0</v>
      </c>
      <c r="AK1046" s="43">
        <v>0</v>
      </c>
      <c r="AL1046" s="43">
        <v>0</v>
      </c>
      <c r="AM1046" s="43">
        <v>0</v>
      </c>
      <c r="AN1046" s="43">
        <v>0</v>
      </c>
    </row>
    <row r="1047" spans="1:40" x14ac:dyDescent="0.2">
      <c r="A1047">
        <v>1036</v>
      </c>
      <c r="B1047" s="97">
        <v>0.71875</v>
      </c>
      <c r="C1047">
        <f t="shared" ca="1" si="48"/>
        <v>2</v>
      </c>
      <c r="D1047">
        <f t="shared" si="49"/>
        <v>1371</v>
      </c>
      <c r="E1047">
        <f>IF(appliances!$D$46="YES",light_sim_data!B1047,0)</f>
        <v>0</v>
      </c>
      <c r="F1047">
        <f t="shared" si="50"/>
        <v>1371</v>
      </c>
      <c r="H1047" s="43">
        <v>0</v>
      </c>
      <c r="I1047" s="43">
        <v>0</v>
      </c>
      <c r="J1047" s="43">
        <v>0</v>
      </c>
      <c r="K1047" s="43">
        <v>0</v>
      </c>
      <c r="L1047" s="43">
        <v>0</v>
      </c>
      <c r="M1047" s="43">
        <v>2</v>
      </c>
      <c r="N1047" s="43">
        <v>2</v>
      </c>
      <c r="O1047" s="43">
        <v>1</v>
      </c>
      <c r="P1047" s="43">
        <v>9</v>
      </c>
      <c r="Q1047" s="43">
        <v>0</v>
      </c>
      <c r="R1047" s="43">
        <v>0</v>
      </c>
      <c r="S1047" s="43">
        <v>0</v>
      </c>
      <c r="T1047" s="43">
        <v>0</v>
      </c>
      <c r="U1047" s="43">
        <v>0</v>
      </c>
      <c r="V1047" s="43">
        <v>134</v>
      </c>
      <c r="W1047" s="43">
        <v>0</v>
      </c>
      <c r="X1047" s="43">
        <v>0</v>
      </c>
      <c r="Y1047" s="43">
        <v>2</v>
      </c>
      <c r="Z1047" s="43">
        <v>0</v>
      </c>
      <c r="AA1047" s="43">
        <v>0</v>
      </c>
      <c r="AB1047" s="43">
        <v>3</v>
      </c>
      <c r="AC1047" s="43">
        <v>2</v>
      </c>
      <c r="AD1047" s="43">
        <v>1</v>
      </c>
      <c r="AE1047" s="43">
        <v>2</v>
      </c>
      <c r="AF1047" s="43">
        <v>1212</v>
      </c>
      <c r="AG1047" s="43">
        <v>0</v>
      </c>
      <c r="AH1047" s="43">
        <v>1</v>
      </c>
      <c r="AI1047" s="43">
        <v>0</v>
      </c>
      <c r="AJ1047" s="43">
        <v>0</v>
      </c>
      <c r="AK1047" s="43">
        <v>0</v>
      </c>
      <c r="AL1047" s="43">
        <v>0</v>
      </c>
      <c r="AM1047" s="43">
        <v>0</v>
      </c>
      <c r="AN1047" s="43">
        <v>0</v>
      </c>
    </row>
    <row r="1048" spans="1:40" x14ac:dyDescent="0.2">
      <c r="A1048">
        <v>1037</v>
      </c>
      <c r="B1048" s="97">
        <v>0.719444444444444</v>
      </c>
      <c r="C1048">
        <f t="shared" ca="1" si="48"/>
        <v>2</v>
      </c>
      <c r="D1048">
        <f t="shared" si="49"/>
        <v>1371</v>
      </c>
      <c r="E1048">
        <f>IF(appliances!$D$46="YES",light_sim_data!B1048,0)</f>
        <v>0</v>
      </c>
      <c r="F1048">
        <f t="shared" si="50"/>
        <v>1371</v>
      </c>
      <c r="H1048" s="43">
        <v>0</v>
      </c>
      <c r="I1048" s="43">
        <v>0</v>
      </c>
      <c r="J1048" s="43">
        <v>0</v>
      </c>
      <c r="K1048" s="43">
        <v>0</v>
      </c>
      <c r="L1048" s="43">
        <v>0</v>
      </c>
      <c r="M1048" s="43">
        <v>2</v>
      </c>
      <c r="N1048" s="43">
        <v>2</v>
      </c>
      <c r="O1048" s="43">
        <v>1</v>
      </c>
      <c r="P1048" s="43">
        <v>9</v>
      </c>
      <c r="Q1048" s="43">
        <v>0</v>
      </c>
      <c r="R1048" s="43">
        <v>0</v>
      </c>
      <c r="S1048" s="43">
        <v>0</v>
      </c>
      <c r="T1048" s="43">
        <v>0</v>
      </c>
      <c r="U1048" s="43">
        <v>0</v>
      </c>
      <c r="V1048" s="43">
        <v>134</v>
      </c>
      <c r="W1048" s="43">
        <v>0</v>
      </c>
      <c r="X1048" s="43">
        <v>0</v>
      </c>
      <c r="Y1048" s="43">
        <v>2</v>
      </c>
      <c r="Z1048" s="43">
        <v>0</v>
      </c>
      <c r="AA1048" s="43">
        <v>0</v>
      </c>
      <c r="AB1048" s="43">
        <v>3</v>
      </c>
      <c r="AC1048" s="43">
        <v>2</v>
      </c>
      <c r="AD1048" s="43">
        <v>1</v>
      </c>
      <c r="AE1048" s="43">
        <v>2</v>
      </c>
      <c r="AF1048" s="43">
        <v>1212</v>
      </c>
      <c r="AG1048" s="43">
        <v>0</v>
      </c>
      <c r="AH1048" s="43">
        <v>1</v>
      </c>
      <c r="AI1048" s="43">
        <v>0</v>
      </c>
      <c r="AJ1048" s="43">
        <v>0</v>
      </c>
      <c r="AK1048" s="43">
        <v>0</v>
      </c>
      <c r="AL1048" s="43">
        <v>0</v>
      </c>
      <c r="AM1048" s="43">
        <v>0</v>
      </c>
      <c r="AN1048" s="43">
        <v>0</v>
      </c>
    </row>
    <row r="1049" spans="1:40" x14ac:dyDescent="0.2">
      <c r="A1049">
        <v>1038</v>
      </c>
      <c r="B1049" s="97">
        <v>0.72013888888888899</v>
      </c>
      <c r="C1049">
        <f t="shared" ca="1" si="48"/>
        <v>2</v>
      </c>
      <c r="D1049">
        <f t="shared" si="49"/>
        <v>1371</v>
      </c>
      <c r="E1049">
        <f>IF(appliances!$D$46="YES",light_sim_data!B1049,0)</f>
        <v>0</v>
      </c>
      <c r="F1049">
        <f t="shared" si="50"/>
        <v>1371</v>
      </c>
      <c r="H1049" s="43">
        <v>0</v>
      </c>
      <c r="I1049" s="43">
        <v>0</v>
      </c>
      <c r="J1049" s="43">
        <v>0</v>
      </c>
      <c r="K1049" s="43">
        <v>0</v>
      </c>
      <c r="L1049" s="43">
        <v>0</v>
      </c>
      <c r="M1049" s="43">
        <v>2</v>
      </c>
      <c r="N1049" s="43">
        <v>2</v>
      </c>
      <c r="O1049" s="43">
        <v>1</v>
      </c>
      <c r="P1049" s="43">
        <v>9</v>
      </c>
      <c r="Q1049" s="43">
        <v>0</v>
      </c>
      <c r="R1049" s="43">
        <v>0</v>
      </c>
      <c r="S1049" s="43">
        <v>0</v>
      </c>
      <c r="T1049" s="43">
        <v>0</v>
      </c>
      <c r="U1049" s="43">
        <v>0</v>
      </c>
      <c r="V1049" s="43">
        <v>134</v>
      </c>
      <c r="W1049" s="43">
        <v>0</v>
      </c>
      <c r="X1049" s="43">
        <v>0</v>
      </c>
      <c r="Y1049" s="43">
        <v>2</v>
      </c>
      <c r="Z1049" s="43">
        <v>0</v>
      </c>
      <c r="AA1049" s="43">
        <v>0</v>
      </c>
      <c r="AB1049" s="43">
        <v>3</v>
      </c>
      <c r="AC1049" s="43">
        <v>2</v>
      </c>
      <c r="AD1049" s="43">
        <v>1</v>
      </c>
      <c r="AE1049" s="43">
        <v>2</v>
      </c>
      <c r="AF1049" s="43">
        <v>1212</v>
      </c>
      <c r="AG1049" s="43">
        <v>0</v>
      </c>
      <c r="AH1049" s="43">
        <v>1</v>
      </c>
      <c r="AI1049" s="43">
        <v>0</v>
      </c>
      <c r="AJ1049" s="43">
        <v>0</v>
      </c>
      <c r="AK1049" s="43">
        <v>0</v>
      </c>
      <c r="AL1049" s="43">
        <v>0</v>
      </c>
      <c r="AM1049" s="43">
        <v>0</v>
      </c>
      <c r="AN1049" s="43">
        <v>0</v>
      </c>
    </row>
    <row r="1050" spans="1:40" x14ac:dyDescent="0.2">
      <c r="A1050">
        <v>1039</v>
      </c>
      <c r="B1050" s="97">
        <v>0.72083333333333299</v>
      </c>
      <c r="C1050">
        <f t="shared" ca="1" si="48"/>
        <v>2</v>
      </c>
      <c r="D1050">
        <f t="shared" si="49"/>
        <v>159</v>
      </c>
      <c r="E1050">
        <f>IF(appliances!$D$46="YES",light_sim_data!B1050,0)</f>
        <v>0</v>
      </c>
      <c r="F1050">
        <f t="shared" si="50"/>
        <v>159</v>
      </c>
      <c r="H1050" s="43">
        <v>0</v>
      </c>
      <c r="I1050" s="43">
        <v>0</v>
      </c>
      <c r="J1050" s="43">
        <v>0</v>
      </c>
      <c r="K1050" s="43">
        <v>0</v>
      </c>
      <c r="L1050" s="43">
        <v>0</v>
      </c>
      <c r="M1050" s="43">
        <v>2</v>
      </c>
      <c r="N1050" s="43">
        <v>2</v>
      </c>
      <c r="O1050" s="43">
        <v>1</v>
      </c>
      <c r="P1050" s="43">
        <v>9</v>
      </c>
      <c r="Q1050" s="43">
        <v>0</v>
      </c>
      <c r="R1050" s="43">
        <v>0</v>
      </c>
      <c r="S1050" s="43">
        <v>0</v>
      </c>
      <c r="T1050" s="43">
        <v>0</v>
      </c>
      <c r="U1050" s="43">
        <v>0</v>
      </c>
      <c r="V1050" s="43">
        <v>134</v>
      </c>
      <c r="W1050" s="43">
        <v>0</v>
      </c>
      <c r="X1050" s="43">
        <v>0</v>
      </c>
      <c r="Y1050" s="43">
        <v>2</v>
      </c>
      <c r="Z1050" s="43">
        <v>0</v>
      </c>
      <c r="AA1050" s="43">
        <v>0</v>
      </c>
      <c r="AB1050" s="43">
        <v>3</v>
      </c>
      <c r="AC1050" s="43">
        <v>2</v>
      </c>
      <c r="AD1050" s="43">
        <v>1</v>
      </c>
      <c r="AE1050" s="43">
        <v>2</v>
      </c>
      <c r="AF1050" s="43">
        <v>0</v>
      </c>
      <c r="AG1050" s="43">
        <v>0</v>
      </c>
      <c r="AH1050" s="43">
        <v>1</v>
      </c>
      <c r="AI1050" s="43">
        <v>0</v>
      </c>
      <c r="AJ1050" s="43">
        <v>0</v>
      </c>
      <c r="AK1050" s="43">
        <v>0</v>
      </c>
      <c r="AL1050" s="43">
        <v>0</v>
      </c>
      <c r="AM1050" s="43">
        <v>0</v>
      </c>
      <c r="AN1050" s="43">
        <v>0</v>
      </c>
    </row>
    <row r="1051" spans="1:40" x14ac:dyDescent="0.2">
      <c r="A1051">
        <v>1040</v>
      </c>
      <c r="B1051" s="97">
        <v>0.72152777777777799</v>
      </c>
      <c r="C1051">
        <f t="shared" ca="1" si="48"/>
        <v>2</v>
      </c>
      <c r="D1051">
        <f t="shared" si="49"/>
        <v>159</v>
      </c>
      <c r="E1051">
        <f>IF(appliances!$D$46="YES",light_sim_data!B1051,0)</f>
        <v>0</v>
      </c>
      <c r="F1051">
        <f t="shared" si="50"/>
        <v>159</v>
      </c>
      <c r="H1051" s="43">
        <v>0</v>
      </c>
      <c r="I1051" s="43">
        <v>0</v>
      </c>
      <c r="J1051" s="43">
        <v>0</v>
      </c>
      <c r="K1051" s="43">
        <v>0</v>
      </c>
      <c r="L1051" s="43">
        <v>0</v>
      </c>
      <c r="M1051" s="43">
        <v>2</v>
      </c>
      <c r="N1051" s="43">
        <v>2</v>
      </c>
      <c r="O1051" s="43">
        <v>1</v>
      </c>
      <c r="P1051" s="43">
        <v>9</v>
      </c>
      <c r="Q1051" s="43">
        <v>0</v>
      </c>
      <c r="R1051" s="43">
        <v>0</v>
      </c>
      <c r="S1051" s="43">
        <v>0</v>
      </c>
      <c r="T1051" s="43">
        <v>0</v>
      </c>
      <c r="U1051" s="43">
        <v>0</v>
      </c>
      <c r="V1051" s="43">
        <v>134</v>
      </c>
      <c r="W1051" s="43">
        <v>0</v>
      </c>
      <c r="X1051" s="43">
        <v>0</v>
      </c>
      <c r="Y1051" s="43">
        <v>2</v>
      </c>
      <c r="Z1051" s="43">
        <v>0</v>
      </c>
      <c r="AA1051" s="43">
        <v>0</v>
      </c>
      <c r="AB1051" s="43">
        <v>3</v>
      </c>
      <c r="AC1051" s="43">
        <v>2</v>
      </c>
      <c r="AD1051" s="43">
        <v>1</v>
      </c>
      <c r="AE1051" s="43">
        <v>2</v>
      </c>
      <c r="AF1051" s="43">
        <v>0</v>
      </c>
      <c r="AG1051" s="43">
        <v>0</v>
      </c>
      <c r="AH1051" s="43">
        <v>1</v>
      </c>
      <c r="AI1051" s="43">
        <v>0</v>
      </c>
      <c r="AJ1051" s="43">
        <v>0</v>
      </c>
      <c r="AK1051" s="43">
        <v>0</v>
      </c>
      <c r="AL1051" s="43">
        <v>0</v>
      </c>
      <c r="AM1051" s="43">
        <v>0</v>
      </c>
      <c r="AN1051" s="43">
        <v>0</v>
      </c>
    </row>
    <row r="1052" spans="1:40" x14ac:dyDescent="0.2">
      <c r="A1052">
        <v>1041</v>
      </c>
      <c r="B1052" s="97">
        <v>0.72222222222222199</v>
      </c>
      <c r="C1052">
        <f t="shared" ca="1" si="48"/>
        <v>2</v>
      </c>
      <c r="D1052">
        <f t="shared" si="49"/>
        <v>159</v>
      </c>
      <c r="E1052">
        <f>IF(appliances!$D$46="YES",light_sim_data!B1052,0)</f>
        <v>0</v>
      </c>
      <c r="F1052">
        <f t="shared" si="50"/>
        <v>159</v>
      </c>
      <c r="H1052" s="43">
        <v>0</v>
      </c>
      <c r="I1052" s="43">
        <v>0</v>
      </c>
      <c r="J1052" s="43">
        <v>0</v>
      </c>
      <c r="K1052" s="43">
        <v>0</v>
      </c>
      <c r="L1052" s="43">
        <v>0</v>
      </c>
      <c r="M1052" s="43">
        <v>2</v>
      </c>
      <c r="N1052" s="43">
        <v>2</v>
      </c>
      <c r="O1052" s="43">
        <v>1</v>
      </c>
      <c r="P1052" s="43">
        <v>9</v>
      </c>
      <c r="Q1052" s="43">
        <v>0</v>
      </c>
      <c r="R1052" s="43">
        <v>0</v>
      </c>
      <c r="S1052" s="43">
        <v>0</v>
      </c>
      <c r="T1052" s="43">
        <v>0</v>
      </c>
      <c r="U1052" s="43">
        <v>0</v>
      </c>
      <c r="V1052" s="43">
        <v>134</v>
      </c>
      <c r="W1052" s="43">
        <v>0</v>
      </c>
      <c r="X1052" s="43">
        <v>0</v>
      </c>
      <c r="Y1052" s="43">
        <v>2</v>
      </c>
      <c r="Z1052" s="43">
        <v>0</v>
      </c>
      <c r="AA1052" s="43">
        <v>0</v>
      </c>
      <c r="AB1052" s="43">
        <v>3</v>
      </c>
      <c r="AC1052" s="43">
        <v>2</v>
      </c>
      <c r="AD1052" s="43">
        <v>1</v>
      </c>
      <c r="AE1052" s="43">
        <v>2</v>
      </c>
      <c r="AF1052" s="43">
        <v>0</v>
      </c>
      <c r="AG1052" s="43">
        <v>0</v>
      </c>
      <c r="AH1052" s="43">
        <v>1</v>
      </c>
      <c r="AI1052" s="43">
        <v>0</v>
      </c>
      <c r="AJ1052" s="43">
        <v>0</v>
      </c>
      <c r="AK1052" s="43">
        <v>0</v>
      </c>
      <c r="AL1052" s="43">
        <v>0</v>
      </c>
      <c r="AM1052" s="43">
        <v>0</v>
      </c>
      <c r="AN1052" s="43">
        <v>0</v>
      </c>
    </row>
    <row r="1053" spans="1:40" x14ac:dyDescent="0.2">
      <c r="A1053">
        <v>1042</v>
      </c>
      <c r="B1053" s="97">
        <v>0.72291666666666698</v>
      </c>
      <c r="C1053">
        <f t="shared" ca="1" si="48"/>
        <v>2</v>
      </c>
      <c r="D1053">
        <f t="shared" si="49"/>
        <v>1371</v>
      </c>
      <c r="E1053">
        <f>IF(appliances!$D$46="YES",light_sim_data!B1053,0)</f>
        <v>0</v>
      </c>
      <c r="F1053">
        <f t="shared" si="50"/>
        <v>1371</v>
      </c>
      <c r="H1053" s="43">
        <v>0</v>
      </c>
      <c r="I1053" s="43">
        <v>0</v>
      </c>
      <c r="J1053" s="43">
        <v>0</v>
      </c>
      <c r="K1053" s="43">
        <v>0</v>
      </c>
      <c r="L1053" s="43">
        <v>0</v>
      </c>
      <c r="M1053" s="43">
        <v>2</v>
      </c>
      <c r="N1053" s="43">
        <v>2</v>
      </c>
      <c r="O1053" s="43">
        <v>1</v>
      </c>
      <c r="P1053" s="43">
        <v>9</v>
      </c>
      <c r="Q1053" s="43">
        <v>0</v>
      </c>
      <c r="R1053" s="43">
        <v>0</v>
      </c>
      <c r="S1053" s="43">
        <v>0</v>
      </c>
      <c r="T1053" s="43">
        <v>0</v>
      </c>
      <c r="U1053" s="43">
        <v>0</v>
      </c>
      <c r="V1053" s="43">
        <v>134</v>
      </c>
      <c r="W1053" s="43">
        <v>0</v>
      </c>
      <c r="X1053" s="43">
        <v>0</v>
      </c>
      <c r="Y1053" s="43">
        <v>2</v>
      </c>
      <c r="Z1053" s="43">
        <v>0</v>
      </c>
      <c r="AA1053" s="43">
        <v>0</v>
      </c>
      <c r="AB1053" s="43">
        <v>3</v>
      </c>
      <c r="AC1053" s="43">
        <v>2</v>
      </c>
      <c r="AD1053" s="43">
        <v>1</v>
      </c>
      <c r="AE1053" s="43">
        <v>2</v>
      </c>
      <c r="AF1053" s="43">
        <v>1212</v>
      </c>
      <c r="AG1053" s="43">
        <v>0</v>
      </c>
      <c r="AH1053" s="43">
        <v>1</v>
      </c>
      <c r="AI1053" s="43">
        <v>0</v>
      </c>
      <c r="AJ1053" s="43">
        <v>0</v>
      </c>
      <c r="AK1053" s="43">
        <v>0</v>
      </c>
      <c r="AL1053" s="43">
        <v>0</v>
      </c>
      <c r="AM1053" s="43">
        <v>0</v>
      </c>
      <c r="AN1053" s="43">
        <v>0</v>
      </c>
    </row>
    <row r="1054" spans="1:40" x14ac:dyDescent="0.2">
      <c r="A1054">
        <v>1043</v>
      </c>
      <c r="B1054" s="97">
        <v>0.72361111111111098</v>
      </c>
      <c r="C1054">
        <f t="shared" ca="1" si="48"/>
        <v>2</v>
      </c>
      <c r="D1054">
        <f t="shared" si="49"/>
        <v>1371</v>
      </c>
      <c r="E1054">
        <f>IF(appliances!$D$46="YES",light_sim_data!B1054,0)</f>
        <v>0</v>
      </c>
      <c r="F1054">
        <f t="shared" si="50"/>
        <v>1371</v>
      </c>
      <c r="H1054" s="43">
        <v>0</v>
      </c>
      <c r="I1054" s="43">
        <v>0</v>
      </c>
      <c r="J1054" s="43">
        <v>0</v>
      </c>
      <c r="K1054" s="43">
        <v>0</v>
      </c>
      <c r="L1054" s="43">
        <v>0</v>
      </c>
      <c r="M1054" s="43">
        <v>2</v>
      </c>
      <c r="N1054" s="43">
        <v>2</v>
      </c>
      <c r="O1054" s="43">
        <v>1</v>
      </c>
      <c r="P1054" s="43">
        <v>9</v>
      </c>
      <c r="Q1054" s="43">
        <v>0</v>
      </c>
      <c r="R1054" s="43">
        <v>0</v>
      </c>
      <c r="S1054" s="43">
        <v>0</v>
      </c>
      <c r="T1054" s="43">
        <v>0</v>
      </c>
      <c r="U1054" s="43">
        <v>0</v>
      </c>
      <c r="V1054" s="43">
        <v>134</v>
      </c>
      <c r="W1054" s="43">
        <v>0</v>
      </c>
      <c r="X1054" s="43">
        <v>0</v>
      </c>
      <c r="Y1054" s="43">
        <v>2</v>
      </c>
      <c r="Z1054" s="43">
        <v>0</v>
      </c>
      <c r="AA1054" s="43">
        <v>0</v>
      </c>
      <c r="AB1054" s="43">
        <v>3</v>
      </c>
      <c r="AC1054" s="43">
        <v>2</v>
      </c>
      <c r="AD1054" s="43">
        <v>1</v>
      </c>
      <c r="AE1054" s="43">
        <v>2</v>
      </c>
      <c r="AF1054" s="43">
        <v>1212</v>
      </c>
      <c r="AG1054" s="43">
        <v>0</v>
      </c>
      <c r="AH1054" s="43">
        <v>1</v>
      </c>
      <c r="AI1054" s="43">
        <v>0</v>
      </c>
      <c r="AJ1054" s="43">
        <v>0</v>
      </c>
      <c r="AK1054" s="43">
        <v>0</v>
      </c>
      <c r="AL1054" s="43">
        <v>0</v>
      </c>
      <c r="AM1054" s="43">
        <v>0</v>
      </c>
      <c r="AN1054" s="43">
        <v>0</v>
      </c>
    </row>
    <row r="1055" spans="1:40" x14ac:dyDescent="0.2">
      <c r="A1055">
        <v>1044</v>
      </c>
      <c r="B1055" s="97">
        <v>0.72430555555555598</v>
      </c>
      <c r="C1055">
        <f t="shared" ca="1" si="48"/>
        <v>2</v>
      </c>
      <c r="D1055">
        <f t="shared" si="49"/>
        <v>1371</v>
      </c>
      <c r="E1055">
        <f>IF(appliances!$D$46="YES",light_sim_data!B1055,0)</f>
        <v>0</v>
      </c>
      <c r="F1055">
        <f t="shared" si="50"/>
        <v>1371</v>
      </c>
      <c r="H1055" s="43">
        <v>0</v>
      </c>
      <c r="I1055" s="43">
        <v>0</v>
      </c>
      <c r="J1055" s="43">
        <v>0</v>
      </c>
      <c r="K1055" s="43">
        <v>0</v>
      </c>
      <c r="L1055" s="43">
        <v>0</v>
      </c>
      <c r="M1055" s="43">
        <v>2</v>
      </c>
      <c r="N1055" s="43">
        <v>2</v>
      </c>
      <c r="O1055" s="43">
        <v>1</v>
      </c>
      <c r="P1055" s="43">
        <v>9</v>
      </c>
      <c r="Q1055" s="43">
        <v>0</v>
      </c>
      <c r="R1055" s="43">
        <v>0</v>
      </c>
      <c r="S1055" s="43">
        <v>0</v>
      </c>
      <c r="T1055" s="43">
        <v>0</v>
      </c>
      <c r="U1055" s="43">
        <v>0</v>
      </c>
      <c r="V1055" s="43">
        <v>134</v>
      </c>
      <c r="W1055" s="43">
        <v>0</v>
      </c>
      <c r="X1055" s="43">
        <v>0</v>
      </c>
      <c r="Y1055" s="43">
        <v>2</v>
      </c>
      <c r="Z1055" s="43">
        <v>0</v>
      </c>
      <c r="AA1055" s="43">
        <v>0</v>
      </c>
      <c r="AB1055" s="43">
        <v>3</v>
      </c>
      <c r="AC1055" s="43">
        <v>2</v>
      </c>
      <c r="AD1055" s="43">
        <v>1</v>
      </c>
      <c r="AE1055" s="43">
        <v>2</v>
      </c>
      <c r="AF1055" s="43">
        <v>1212</v>
      </c>
      <c r="AG1055" s="43">
        <v>0</v>
      </c>
      <c r="AH1055" s="43">
        <v>1</v>
      </c>
      <c r="AI1055" s="43">
        <v>0</v>
      </c>
      <c r="AJ1055" s="43">
        <v>0</v>
      </c>
      <c r="AK1055" s="43">
        <v>0</v>
      </c>
      <c r="AL1055" s="43">
        <v>0</v>
      </c>
      <c r="AM1055" s="43">
        <v>0</v>
      </c>
      <c r="AN1055" s="43">
        <v>0</v>
      </c>
    </row>
    <row r="1056" spans="1:40" x14ac:dyDescent="0.2">
      <c r="A1056">
        <v>1045</v>
      </c>
      <c r="B1056" s="97">
        <v>0.72499999999999998</v>
      </c>
      <c r="C1056">
        <f t="shared" ca="1" si="48"/>
        <v>2</v>
      </c>
      <c r="D1056">
        <f t="shared" si="49"/>
        <v>1371</v>
      </c>
      <c r="E1056">
        <f>IF(appliances!$D$46="YES",light_sim_data!B1056,0)</f>
        <v>0</v>
      </c>
      <c r="F1056">
        <f t="shared" si="50"/>
        <v>1371</v>
      </c>
      <c r="H1056" s="43">
        <v>0</v>
      </c>
      <c r="I1056" s="43">
        <v>0</v>
      </c>
      <c r="J1056" s="43">
        <v>0</v>
      </c>
      <c r="K1056" s="43">
        <v>0</v>
      </c>
      <c r="L1056" s="43">
        <v>0</v>
      </c>
      <c r="M1056" s="43">
        <v>2</v>
      </c>
      <c r="N1056" s="43">
        <v>2</v>
      </c>
      <c r="O1056" s="43">
        <v>1</v>
      </c>
      <c r="P1056" s="43">
        <v>9</v>
      </c>
      <c r="Q1056" s="43">
        <v>0</v>
      </c>
      <c r="R1056" s="43">
        <v>0</v>
      </c>
      <c r="S1056" s="43">
        <v>0</v>
      </c>
      <c r="T1056" s="43">
        <v>0</v>
      </c>
      <c r="U1056" s="43">
        <v>0</v>
      </c>
      <c r="V1056" s="43">
        <v>134</v>
      </c>
      <c r="W1056" s="43">
        <v>0</v>
      </c>
      <c r="X1056" s="43">
        <v>0</v>
      </c>
      <c r="Y1056" s="43">
        <v>2</v>
      </c>
      <c r="Z1056" s="43">
        <v>0</v>
      </c>
      <c r="AA1056" s="43">
        <v>0</v>
      </c>
      <c r="AB1056" s="43">
        <v>3</v>
      </c>
      <c r="AC1056" s="43">
        <v>2</v>
      </c>
      <c r="AD1056" s="43">
        <v>1</v>
      </c>
      <c r="AE1056" s="43">
        <v>2</v>
      </c>
      <c r="AF1056" s="43">
        <v>1212</v>
      </c>
      <c r="AG1056" s="43">
        <v>0</v>
      </c>
      <c r="AH1056" s="43">
        <v>1</v>
      </c>
      <c r="AI1056" s="43">
        <v>0</v>
      </c>
      <c r="AJ1056" s="43">
        <v>0</v>
      </c>
      <c r="AK1056" s="43">
        <v>0</v>
      </c>
      <c r="AL1056" s="43">
        <v>0</v>
      </c>
      <c r="AM1056" s="43">
        <v>0</v>
      </c>
      <c r="AN1056" s="43">
        <v>0</v>
      </c>
    </row>
    <row r="1057" spans="1:40" x14ac:dyDescent="0.2">
      <c r="A1057">
        <v>1046</v>
      </c>
      <c r="B1057" s="97">
        <v>0.72569444444444398</v>
      </c>
      <c r="C1057">
        <f t="shared" ca="1" si="48"/>
        <v>2</v>
      </c>
      <c r="D1057">
        <f t="shared" si="49"/>
        <v>1371</v>
      </c>
      <c r="E1057">
        <f>IF(appliances!$D$46="YES",light_sim_data!B1057,0)</f>
        <v>0</v>
      </c>
      <c r="F1057">
        <f t="shared" si="50"/>
        <v>1371</v>
      </c>
      <c r="H1057" s="43">
        <v>0</v>
      </c>
      <c r="I1057" s="43">
        <v>0</v>
      </c>
      <c r="J1057" s="43">
        <v>0</v>
      </c>
      <c r="K1057" s="43">
        <v>0</v>
      </c>
      <c r="L1057" s="43">
        <v>0</v>
      </c>
      <c r="M1057" s="43">
        <v>2</v>
      </c>
      <c r="N1057" s="43">
        <v>2</v>
      </c>
      <c r="O1057" s="43">
        <v>1</v>
      </c>
      <c r="P1057" s="43">
        <v>9</v>
      </c>
      <c r="Q1057" s="43">
        <v>0</v>
      </c>
      <c r="R1057" s="43">
        <v>0</v>
      </c>
      <c r="S1057" s="43">
        <v>0</v>
      </c>
      <c r="T1057" s="43">
        <v>0</v>
      </c>
      <c r="U1057" s="43">
        <v>0</v>
      </c>
      <c r="V1057" s="43">
        <v>134</v>
      </c>
      <c r="W1057" s="43">
        <v>0</v>
      </c>
      <c r="X1057" s="43">
        <v>0</v>
      </c>
      <c r="Y1057" s="43">
        <v>2</v>
      </c>
      <c r="Z1057" s="43">
        <v>0</v>
      </c>
      <c r="AA1057" s="43">
        <v>0</v>
      </c>
      <c r="AB1057" s="43">
        <v>3</v>
      </c>
      <c r="AC1057" s="43">
        <v>2</v>
      </c>
      <c r="AD1057" s="43">
        <v>1</v>
      </c>
      <c r="AE1057" s="43">
        <v>2</v>
      </c>
      <c r="AF1057" s="43">
        <v>1212</v>
      </c>
      <c r="AG1057" s="43">
        <v>0</v>
      </c>
      <c r="AH1057" s="43">
        <v>1</v>
      </c>
      <c r="AI1057" s="43">
        <v>0</v>
      </c>
      <c r="AJ1057" s="43">
        <v>0</v>
      </c>
      <c r="AK1057" s="43">
        <v>0</v>
      </c>
      <c r="AL1057" s="43">
        <v>0</v>
      </c>
      <c r="AM1057" s="43">
        <v>0</v>
      </c>
      <c r="AN1057" s="43">
        <v>0</v>
      </c>
    </row>
    <row r="1058" spans="1:40" x14ac:dyDescent="0.2">
      <c r="A1058">
        <v>1047</v>
      </c>
      <c r="B1058" s="97">
        <v>0.72638888888888897</v>
      </c>
      <c r="C1058">
        <f t="shared" ca="1" si="48"/>
        <v>2</v>
      </c>
      <c r="D1058">
        <f t="shared" si="49"/>
        <v>1371</v>
      </c>
      <c r="E1058">
        <f>IF(appliances!$D$46="YES",light_sim_data!B1058,0)</f>
        <v>0</v>
      </c>
      <c r="F1058">
        <f t="shared" si="50"/>
        <v>1371</v>
      </c>
      <c r="H1058" s="43">
        <v>0</v>
      </c>
      <c r="I1058" s="43">
        <v>0</v>
      </c>
      <c r="J1058" s="43">
        <v>0</v>
      </c>
      <c r="K1058" s="43">
        <v>0</v>
      </c>
      <c r="L1058" s="43">
        <v>0</v>
      </c>
      <c r="M1058" s="43">
        <v>2</v>
      </c>
      <c r="N1058" s="43">
        <v>2</v>
      </c>
      <c r="O1058" s="43">
        <v>1</v>
      </c>
      <c r="P1058" s="43">
        <v>9</v>
      </c>
      <c r="Q1058" s="43">
        <v>0</v>
      </c>
      <c r="R1058" s="43">
        <v>0</v>
      </c>
      <c r="S1058" s="43">
        <v>0</v>
      </c>
      <c r="T1058" s="43">
        <v>0</v>
      </c>
      <c r="U1058" s="43">
        <v>0</v>
      </c>
      <c r="V1058" s="43">
        <v>134</v>
      </c>
      <c r="W1058" s="43">
        <v>0</v>
      </c>
      <c r="X1058" s="43">
        <v>0</v>
      </c>
      <c r="Y1058" s="43">
        <v>2</v>
      </c>
      <c r="Z1058" s="43">
        <v>0</v>
      </c>
      <c r="AA1058" s="43">
        <v>0</v>
      </c>
      <c r="AB1058" s="43">
        <v>3</v>
      </c>
      <c r="AC1058" s="43">
        <v>2</v>
      </c>
      <c r="AD1058" s="43">
        <v>1</v>
      </c>
      <c r="AE1058" s="43">
        <v>2</v>
      </c>
      <c r="AF1058" s="43">
        <v>1212</v>
      </c>
      <c r="AG1058" s="43">
        <v>0</v>
      </c>
      <c r="AH1058" s="43">
        <v>1</v>
      </c>
      <c r="AI1058" s="43">
        <v>0</v>
      </c>
      <c r="AJ1058" s="43">
        <v>0</v>
      </c>
      <c r="AK1058" s="43">
        <v>0</v>
      </c>
      <c r="AL1058" s="43">
        <v>0</v>
      </c>
      <c r="AM1058" s="43">
        <v>0</v>
      </c>
      <c r="AN1058" s="43">
        <v>0</v>
      </c>
    </row>
    <row r="1059" spans="1:40" x14ac:dyDescent="0.2">
      <c r="A1059">
        <v>1048</v>
      </c>
      <c r="B1059" s="97">
        <v>0.72708333333333297</v>
      </c>
      <c r="C1059">
        <f t="shared" ca="1" si="48"/>
        <v>2</v>
      </c>
      <c r="D1059">
        <f t="shared" si="49"/>
        <v>1371</v>
      </c>
      <c r="E1059">
        <f>IF(appliances!$D$46="YES",light_sim_data!B1059,0)</f>
        <v>0</v>
      </c>
      <c r="F1059">
        <f t="shared" si="50"/>
        <v>1371</v>
      </c>
      <c r="H1059" s="43">
        <v>0</v>
      </c>
      <c r="I1059" s="43">
        <v>0</v>
      </c>
      <c r="J1059" s="43">
        <v>0</v>
      </c>
      <c r="K1059" s="43">
        <v>0</v>
      </c>
      <c r="L1059" s="43">
        <v>0</v>
      </c>
      <c r="M1059" s="43">
        <v>2</v>
      </c>
      <c r="N1059" s="43">
        <v>2</v>
      </c>
      <c r="O1059" s="43">
        <v>1</v>
      </c>
      <c r="P1059" s="43">
        <v>9</v>
      </c>
      <c r="Q1059" s="43">
        <v>0</v>
      </c>
      <c r="R1059" s="43">
        <v>0</v>
      </c>
      <c r="S1059" s="43">
        <v>0</v>
      </c>
      <c r="T1059" s="43">
        <v>0</v>
      </c>
      <c r="U1059" s="43">
        <v>0</v>
      </c>
      <c r="V1059" s="43">
        <v>134</v>
      </c>
      <c r="W1059" s="43">
        <v>0</v>
      </c>
      <c r="X1059" s="43">
        <v>0</v>
      </c>
      <c r="Y1059" s="43">
        <v>2</v>
      </c>
      <c r="Z1059" s="43">
        <v>0</v>
      </c>
      <c r="AA1059" s="43">
        <v>0</v>
      </c>
      <c r="AB1059" s="43">
        <v>3</v>
      </c>
      <c r="AC1059" s="43">
        <v>2</v>
      </c>
      <c r="AD1059" s="43">
        <v>1</v>
      </c>
      <c r="AE1059" s="43">
        <v>2</v>
      </c>
      <c r="AF1059" s="43">
        <v>1212</v>
      </c>
      <c r="AG1059" s="43">
        <v>0</v>
      </c>
      <c r="AH1059" s="43">
        <v>1</v>
      </c>
      <c r="AI1059" s="43">
        <v>0</v>
      </c>
      <c r="AJ1059" s="43">
        <v>0</v>
      </c>
      <c r="AK1059" s="43">
        <v>0</v>
      </c>
      <c r="AL1059" s="43">
        <v>0</v>
      </c>
      <c r="AM1059" s="43">
        <v>0</v>
      </c>
      <c r="AN1059" s="43">
        <v>0</v>
      </c>
    </row>
    <row r="1060" spans="1:40" x14ac:dyDescent="0.2">
      <c r="A1060">
        <v>1049</v>
      </c>
      <c r="B1060" s="97">
        <v>0.72777777777777797</v>
      </c>
      <c r="C1060">
        <f t="shared" ca="1" si="48"/>
        <v>2</v>
      </c>
      <c r="D1060">
        <f t="shared" si="49"/>
        <v>1371</v>
      </c>
      <c r="E1060">
        <f>IF(appliances!$D$46="YES",light_sim_data!B1060,0)</f>
        <v>0</v>
      </c>
      <c r="F1060">
        <f t="shared" si="50"/>
        <v>1371</v>
      </c>
      <c r="H1060" s="43">
        <v>0</v>
      </c>
      <c r="I1060" s="43">
        <v>0</v>
      </c>
      <c r="J1060" s="43">
        <v>0</v>
      </c>
      <c r="K1060" s="43">
        <v>0</v>
      </c>
      <c r="L1060" s="43">
        <v>0</v>
      </c>
      <c r="M1060" s="43">
        <v>2</v>
      </c>
      <c r="N1060" s="43">
        <v>2</v>
      </c>
      <c r="O1060" s="43">
        <v>1</v>
      </c>
      <c r="P1060" s="43">
        <v>9</v>
      </c>
      <c r="Q1060" s="43">
        <v>0</v>
      </c>
      <c r="R1060" s="43">
        <v>0</v>
      </c>
      <c r="S1060" s="43">
        <v>0</v>
      </c>
      <c r="T1060" s="43">
        <v>0</v>
      </c>
      <c r="U1060" s="43">
        <v>0</v>
      </c>
      <c r="V1060" s="43">
        <v>134</v>
      </c>
      <c r="W1060" s="43">
        <v>0</v>
      </c>
      <c r="X1060" s="43">
        <v>0</v>
      </c>
      <c r="Y1060" s="43">
        <v>2</v>
      </c>
      <c r="Z1060" s="43">
        <v>0</v>
      </c>
      <c r="AA1060" s="43">
        <v>0</v>
      </c>
      <c r="AB1060" s="43">
        <v>3</v>
      </c>
      <c r="AC1060" s="43">
        <v>2</v>
      </c>
      <c r="AD1060" s="43">
        <v>1</v>
      </c>
      <c r="AE1060" s="43">
        <v>2</v>
      </c>
      <c r="AF1060" s="43">
        <v>1212</v>
      </c>
      <c r="AG1060" s="43">
        <v>0</v>
      </c>
      <c r="AH1060" s="43">
        <v>1</v>
      </c>
      <c r="AI1060" s="43">
        <v>0</v>
      </c>
      <c r="AJ1060" s="43">
        <v>0</v>
      </c>
      <c r="AK1060" s="43">
        <v>0</v>
      </c>
      <c r="AL1060" s="43">
        <v>0</v>
      </c>
      <c r="AM1060" s="43">
        <v>0</v>
      </c>
      <c r="AN1060" s="43">
        <v>0</v>
      </c>
    </row>
    <row r="1061" spans="1:40" x14ac:dyDescent="0.2">
      <c r="A1061">
        <v>1050</v>
      </c>
      <c r="B1061" s="97">
        <v>0.72847222222222197</v>
      </c>
      <c r="C1061">
        <f t="shared" ca="1" si="48"/>
        <v>2</v>
      </c>
      <c r="D1061">
        <f t="shared" si="49"/>
        <v>1371</v>
      </c>
      <c r="E1061">
        <f>IF(appliances!$D$46="YES",light_sim_data!B1061,0)</f>
        <v>0</v>
      </c>
      <c r="F1061">
        <f t="shared" si="50"/>
        <v>1371</v>
      </c>
      <c r="H1061" s="43">
        <v>0</v>
      </c>
      <c r="I1061" s="43">
        <v>0</v>
      </c>
      <c r="J1061" s="43">
        <v>0</v>
      </c>
      <c r="K1061" s="43">
        <v>0</v>
      </c>
      <c r="L1061" s="43">
        <v>0</v>
      </c>
      <c r="M1061" s="43">
        <v>2</v>
      </c>
      <c r="N1061" s="43">
        <v>2</v>
      </c>
      <c r="O1061" s="43">
        <v>1</v>
      </c>
      <c r="P1061" s="43">
        <v>9</v>
      </c>
      <c r="Q1061" s="43">
        <v>0</v>
      </c>
      <c r="R1061" s="43">
        <v>0</v>
      </c>
      <c r="S1061" s="43">
        <v>0</v>
      </c>
      <c r="T1061" s="43">
        <v>0</v>
      </c>
      <c r="U1061" s="43">
        <v>0</v>
      </c>
      <c r="V1061" s="43">
        <v>134</v>
      </c>
      <c r="W1061" s="43">
        <v>0</v>
      </c>
      <c r="X1061" s="43">
        <v>0</v>
      </c>
      <c r="Y1061" s="43">
        <v>2</v>
      </c>
      <c r="Z1061" s="43">
        <v>0</v>
      </c>
      <c r="AA1061" s="43">
        <v>0</v>
      </c>
      <c r="AB1061" s="43">
        <v>3</v>
      </c>
      <c r="AC1061" s="43">
        <v>2</v>
      </c>
      <c r="AD1061" s="43">
        <v>1</v>
      </c>
      <c r="AE1061" s="43">
        <v>2</v>
      </c>
      <c r="AF1061" s="43">
        <v>1212</v>
      </c>
      <c r="AG1061" s="43">
        <v>0</v>
      </c>
      <c r="AH1061" s="43">
        <v>1</v>
      </c>
      <c r="AI1061" s="43">
        <v>0</v>
      </c>
      <c r="AJ1061" s="43">
        <v>0</v>
      </c>
      <c r="AK1061" s="43">
        <v>0</v>
      </c>
      <c r="AL1061" s="43">
        <v>0</v>
      </c>
      <c r="AM1061" s="43">
        <v>0</v>
      </c>
      <c r="AN1061" s="43">
        <v>0</v>
      </c>
    </row>
    <row r="1062" spans="1:40" x14ac:dyDescent="0.2">
      <c r="A1062">
        <v>1051</v>
      </c>
      <c r="B1062" s="97">
        <v>0.72916666666666696</v>
      </c>
      <c r="C1062">
        <f t="shared" ca="1" si="48"/>
        <v>2</v>
      </c>
      <c r="D1062">
        <f t="shared" si="49"/>
        <v>1371</v>
      </c>
      <c r="E1062">
        <f>IF(appliances!$D$46="YES",light_sim_data!B1062,0)</f>
        <v>0</v>
      </c>
      <c r="F1062">
        <f t="shared" si="50"/>
        <v>1371</v>
      </c>
      <c r="H1062" s="43">
        <v>0</v>
      </c>
      <c r="I1062" s="43">
        <v>0</v>
      </c>
      <c r="J1062" s="43">
        <v>0</v>
      </c>
      <c r="K1062" s="43">
        <v>0</v>
      </c>
      <c r="L1062" s="43">
        <v>0</v>
      </c>
      <c r="M1062" s="43">
        <v>2</v>
      </c>
      <c r="N1062" s="43">
        <v>2</v>
      </c>
      <c r="O1062" s="43">
        <v>1</v>
      </c>
      <c r="P1062" s="43">
        <v>9</v>
      </c>
      <c r="Q1062" s="43">
        <v>0</v>
      </c>
      <c r="R1062" s="43">
        <v>0</v>
      </c>
      <c r="S1062" s="43">
        <v>0</v>
      </c>
      <c r="T1062" s="43">
        <v>0</v>
      </c>
      <c r="U1062" s="43">
        <v>0</v>
      </c>
      <c r="V1062" s="43">
        <v>134</v>
      </c>
      <c r="W1062" s="43">
        <v>0</v>
      </c>
      <c r="X1062" s="43">
        <v>0</v>
      </c>
      <c r="Y1062" s="43">
        <v>2</v>
      </c>
      <c r="Z1062" s="43">
        <v>0</v>
      </c>
      <c r="AA1062" s="43">
        <v>0</v>
      </c>
      <c r="AB1062" s="43">
        <v>3</v>
      </c>
      <c r="AC1062" s="43">
        <v>2</v>
      </c>
      <c r="AD1062" s="43">
        <v>1</v>
      </c>
      <c r="AE1062" s="43">
        <v>2</v>
      </c>
      <c r="AF1062" s="43">
        <v>1212</v>
      </c>
      <c r="AG1062" s="43">
        <v>0</v>
      </c>
      <c r="AH1062" s="43">
        <v>1</v>
      </c>
      <c r="AI1062" s="43">
        <v>0</v>
      </c>
      <c r="AJ1062" s="43">
        <v>0</v>
      </c>
      <c r="AK1062" s="43">
        <v>0</v>
      </c>
      <c r="AL1062" s="43">
        <v>0</v>
      </c>
      <c r="AM1062" s="43">
        <v>0</v>
      </c>
      <c r="AN1062" s="43">
        <v>0</v>
      </c>
    </row>
    <row r="1063" spans="1:40" x14ac:dyDescent="0.2">
      <c r="A1063">
        <v>1052</v>
      </c>
      <c r="B1063" s="97">
        <v>0.72986111111111096</v>
      </c>
      <c r="C1063">
        <f t="shared" ca="1" si="48"/>
        <v>2</v>
      </c>
      <c r="D1063">
        <f t="shared" si="49"/>
        <v>1371</v>
      </c>
      <c r="E1063">
        <f>IF(appliances!$D$46="YES",light_sim_data!B1063,0)</f>
        <v>0</v>
      </c>
      <c r="F1063">
        <f t="shared" si="50"/>
        <v>1371</v>
      </c>
      <c r="H1063" s="43">
        <v>0</v>
      </c>
      <c r="I1063" s="43">
        <v>0</v>
      </c>
      <c r="J1063" s="43">
        <v>0</v>
      </c>
      <c r="K1063" s="43">
        <v>0</v>
      </c>
      <c r="L1063" s="43">
        <v>0</v>
      </c>
      <c r="M1063" s="43">
        <v>2</v>
      </c>
      <c r="N1063" s="43">
        <v>2</v>
      </c>
      <c r="O1063" s="43">
        <v>1</v>
      </c>
      <c r="P1063" s="43">
        <v>9</v>
      </c>
      <c r="Q1063" s="43">
        <v>0</v>
      </c>
      <c r="R1063" s="43">
        <v>0</v>
      </c>
      <c r="S1063" s="43">
        <v>0</v>
      </c>
      <c r="T1063" s="43">
        <v>0</v>
      </c>
      <c r="U1063" s="43">
        <v>0</v>
      </c>
      <c r="V1063" s="43">
        <v>134</v>
      </c>
      <c r="W1063" s="43">
        <v>0</v>
      </c>
      <c r="X1063" s="43">
        <v>0</v>
      </c>
      <c r="Y1063" s="43">
        <v>2</v>
      </c>
      <c r="Z1063" s="43">
        <v>0</v>
      </c>
      <c r="AA1063" s="43">
        <v>0</v>
      </c>
      <c r="AB1063" s="43">
        <v>3</v>
      </c>
      <c r="AC1063" s="43">
        <v>2</v>
      </c>
      <c r="AD1063" s="43">
        <v>1</v>
      </c>
      <c r="AE1063" s="43">
        <v>2</v>
      </c>
      <c r="AF1063" s="43">
        <v>1212</v>
      </c>
      <c r="AG1063" s="43">
        <v>0</v>
      </c>
      <c r="AH1063" s="43">
        <v>1</v>
      </c>
      <c r="AI1063" s="43">
        <v>0</v>
      </c>
      <c r="AJ1063" s="43">
        <v>0</v>
      </c>
      <c r="AK1063" s="43">
        <v>0</v>
      </c>
      <c r="AL1063" s="43">
        <v>0</v>
      </c>
      <c r="AM1063" s="43">
        <v>0</v>
      </c>
      <c r="AN1063" s="43">
        <v>0</v>
      </c>
    </row>
    <row r="1064" spans="1:40" x14ac:dyDescent="0.2">
      <c r="A1064">
        <v>1053</v>
      </c>
      <c r="B1064" s="97">
        <v>0.73055555555555596</v>
      </c>
      <c r="C1064">
        <f t="shared" ca="1" si="48"/>
        <v>2</v>
      </c>
      <c r="D1064">
        <f t="shared" si="49"/>
        <v>1371</v>
      </c>
      <c r="E1064">
        <f>IF(appliances!$D$46="YES",light_sim_data!B1064,0)</f>
        <v>0</v>
      </c>
      <c r="F1064">
        <f t="shared" si="50"/>
        <v>1371</v>
      </c>
      <c r="H1064" s="43">
        <v>0</v>
      </c>
      <c r="I1064" s="43">
        <v>0</v>
      </c>
      <c r="J1064" s="43">
        <v>0</v>
      </c>
      <c r="K1064" s="43">
        <v>0</v>
      </c>
      <c r="L1064" s="43">
        <v>0</v>
      </c>
      <c r="M1064" s="43">
        <v>2</v>
      </c>
      <c r="N1064" s="43">
        <v>2</v>
      </c>
      <c r="O1064" s="43">
        <v>1</v>
      </c>
      <c r="P1064" s="43">
        <v>9</v>
      </c>
      <c r="Q1064" s="43">
        <v>0</v>
      </c>
      <c r="R1064" s="43">
        <v>0</v>
      </c>
      <c r="S1064" s="43">
        <v>0</v>
      </c>
      <c r="T1064" s="43">
        <v>0</v>
      </c>
      <c r="U1064" s="43">
        <v>0</v>
      </c>
      <c r="V1064" s="43">
        <v>134</v>
      </c>
      <c r="W1064" s="43">
        <v>0</v>
      </c>
      <c r="X1064" s="43">
        <v>0</v>
      </c>
      <c r="Y1064" s="43">
        <v>2</v>
      </c>
      <c r="Z1064" s="43">
        <v>0</v>
      </c>
      <c r="AA1064" s="43">
        <v>0</v>
      </c>
      <c r="AB1064" s="43">
        <v>3</v>
      </c>
      <c r="AC1064" s="43">
        <v>2</v>
      </c>
      <c r="AD1064" s="43">
        <v>1</v>
      </c>
      <c r="AE1064" s="43">
        <v>2</v>
      </c>
      <c r="AF1064" s="43">
        <v>1212</v>
      </c>
      <c r="AG1064" s="43">
        <v>0</v>
      </c>
      <c r="AH1064" s="43">
        <v>1</v>
      </c>
      <c r="AI1064" s="43">
        <v>0</v>
      </c>
      <c r="AJ1064" s="43">
        <v>0</v>
      </c>
      <c r="AK1064" s="43">
        <v>0</v>
      </c>
      <c r="AL1064" s="43">
        <v>0</v>
      </c>
      <c r="AM1064" s="43">
        <v>0</v>
      </c>
      <c r="AN1064" s="43">
        <v>0</v>
      </c>
    </row>
    <row r="1065" spans="1:40" x14ac:dyDescent="0.2">
      <c r="A1065">
        <v>1054</v>
      </c>
      <c r="B1065" s="97">
        <v>0.73124999999999996</v>
      </c>
      <c r="C1065">
        <f t="shared" ca="1" si="48"/>
        <v>2</v>
      </c>
      <c r="D1065">
        <f t="shared" si="49"/>
        <v>1371</v>
      </c>
      <c r="E1065">
        <f>IF(appliances!$D$46="YES",light_sim_data!B1065,0)</f>
        <v>0</v>
      </c>
      <c r="F1065">
        <f t="shared" si="50"/>
        <v>1371</v>
      </c>
      <c r="H1065" s="43">
        <v>0</v>
      </c>
      <c r="I1065" s="43">
        <v>0</v>
      </c>
      <c r="J1065" s="43">
        <v>0</v>
      </c>
      <c r="K1065" s="43">
        <v>0</v>
      </c>
      <c r="L1065" s="43">
        <v>0</v>
      </c>
      <c r="M1065" s="43">
        <v>2</v>
      </c>
      <c r="N1065" s="43">
        <v>2</v>
      </c>
      <c r="O1065" s="43">
        <v>1</v>
      </c>
      <c r="P1065" s="43">
        <v>9</v>
      </c>
      <c r="Q1065" s="43">
        <v>0</v>
      </c>
      <c r="R1065" s="43">
        <v>0</v>
      </c>
      <c r="S1065" s="43">
        <v>0</v>
      </c>
      <c r="T1065" s="43">
        <v>0</v>
      </c>
      <c r="U1065" s="43">
        <v>0</v>
      </c>
      <c r="V1065" s="43">
        <v>134</v>
      </c>
      <c r="W1065" s="43">
        <v>0</v>
      </c>
      <c r="X1065" s="43">
        <v>0</v>
      </c>
      <c r="Y1065" s="43">
        <v>2</v>
      </c>
      <c r="Z1065" s="43">
        <v>0</v>
      </c>
      <c r="AA1065" s="43">
        <v>0</v>
      </c>
      <c r="AB1065" s="43">
        <v>3</v>
      </c>
      <c r="AC1065" s="43">
        <v>2</v>
      </c>
      <c r="AD1065" s="43">
        <v>1</v>
      </c>
      <c r="AE1065" s="43">
        <v>2</v>
      </c>
      <c r="AF1065" s="43">
        <v>1212</v>
      </c>
      <c r="AG1065" s="43">
        <v>0</v>
      </c>
      <c r="AH1065" s="43">
        <v>1</v>
      </c>
      <c r="AI1065" s="43">
        <v>0</v>
      </c>
      <c r="AJ1065" s="43">
        <v>0</v>
      </c>
      <c r="AK1065" s="43">
        <v>0</v>
      </c>
      <c r="AL1065" s="43">
        <v>0</v>
      </c>
      <c r="AM1065" s="43">
        <v>0</v>
      </c>
      <c r="AN1065" s="43">
        <v>0</v>
      </c>
    </row>
    <row r="1066" spans="1:40" x14ac:dyDescent="0.2">
      <c r="A1066">
        <v>1055</v>
      </c>
      <c r="B1066" s="97">
        <v>0.73194444444444495</v>
      </c>
      <c r="C1066">
        <f t="shared" ca="1" si="48"/>
        <v>2</v>
      </c>
      <c r="D1066">
        <f t="shared" si="49"/>
        <v>1371</v>
      </c>
      <c r="E1066">
        <f>IF(appliances!$D$46="YES",light_sim_data!B1066,0)</f>
        <v>0</v>
      </c>
      <c r="F1066">
        <f t="shared" si="50"/>
        <v>1371</v>
      </c>
      <c r="H1066" s="43">
        <v>0</v>
      </c>
      <c r="I1066" s="43">
        <v>0</v>
      </c>
      <c r="J1066" s="43">
        <v>0</v>
      </c>
      <c r="K1066" s="43">
        <v>0</v>
      </c>
      <c r="L1066" s="43">
        <v>0</v>
      </c>
      <c r="M1066" s="43">
        <v>2</v>
      </c>
      <c r="N1066" s="43">
        <v>2</v>
      </c>
      <c r="O1066" s="43">
        <v>1</v>
      </c>
      <c r="P1066" s="43">
        <v>9</v>
      </c>
      <c r="Q1066" s="43">
        <v>0</v>
      </c>
      <c r="R1066" s="43">
        <v>0</v>
      </c>
      <c r="S1066" s="43">
        <v>0</v>
      </c>
      <c r="T1066" s="43">
        <v>0</v>
      </c>
      <c r="U1066" s="43">
        <v>0</v>
      </c>
      <c r="V1066" s="43">
        <v>134</v>
      </c>
      <c r="W1066" s="43">
        <v>0</v>
      </c>
      <c r="X1066" s="43">
        <v>0</v>
      </c>
      <c r="Y1066" s="43">
        <v>2</v>
      </c>
      <c r="Z1066" s="43">
        <v>0</v>
      </c>
      <c r="AA1066" s="43">
        <v>0</v>
      </c>
      <c r="AB1066" s="43">
        <v>3</v>
      </c>
      <c r="AC1066" s="43">
        <v>2</v>
      </c>
      <c r="AD1066" s="43">
        <v>1</v>
      </c>
      <c r="AE1066" s="43">
        <v>2</v>
      </c>
      <c r="AF1066" s="43">
        <v>1212</v>
      </c>
      <c r="AG1066" s="43">
        <v>0</v>
      </c>
      <c r="AH1066" s="43">
        <v>1</v>
      </c>
      <c r="AI1066" s="43">
        <v>0</v>
      </c>
      <c r="AJ1066" s="43">
        <v>0</v>
      </c>
      <c r="AK1066" s="43">
        <v>0</v>
      </c>
      <c r="AL1066" s="43">
        <v>0</v>
      </c>
      <c r="AM1066" s="43">
        <v>0</v>
      </c>
      <c r="AN1066" s="43">
        <v>0</v>
      </c>
    </row>
    <row r="1067" spans="1:40" x14ac:dyDescent="0.2">
      <c r="A1067">
        <v>1056</v>
      </c>
      <c r="B1067" s="97">
        <v>0.73263888888888895</v>
      </c>
      <c r="C1067">
        <f t="shared" ca="1" si="48"/>
        <v>2</v>
      </c>
      <c r="D1067">
        <f t="shared" si="49"/>
        <v>1371</v>
      </c>
      <c r="E1067">
        <f>IF(appliances!$D$46="YES",light_sim_data!B1067,0)</f>
        <v>0</v>
      </c>
      <c r="F1067">
        <f t="shared" si="50"/>
        <v>1371</v>
      </c>
      <c r="H1067" s="43">
        <v>0</v>
      </c>
      <c r="I1067" s="43">
        <v>0</v>
      </c>
      <c r="J1067" s="43">
        <v>0</v>
      </c>
      <c r="K1067" s="43">
        <v>0</v>
      </c>
      <c r="L1067" s="43">
        <v>0</v>
      </c>
      <c r="M1067" s="43">
        <v>2</v>
      </c>
      <c r="N1067" s="43">
        <v>2</v>
      </c>
      <c r="O1067" s="43">
        <v>1</v>
      </c>
      <c r="P1067" s="43">
        <v>9</v>
      </c>
      <c r="Q1067" s="43">
        <v>0</v>
      </c>
      <c r="R1067" s="43">
        <v>0</v>
      </c>
      <c r="S1067" s="43">
        <v>0</v>
      </c>
      <c r="T1067" s="43">
        <v>0</v>
      </c>
      <c r="U1067" s="43">
        <v>0</v>
      </c>
      <c r="V1067" s="43">
        <v>134</v>
      </c>
      <c r="W1067" s="43">
        <v>0</v>
      </c>
      <c r="X1067" s="43">
        <v>0</v>
      </c>
      <c r="Y1067" s="43">
        <v>2</v>
      </c>
      <c r="Z1067" s="43">
        <v>0</v>
      </c>
      <c r="AA1067" s="43">
        <v>0</v>
      </c>
      <c r="AB1067" s="43">
        <v>3</v>
      </c>
      <c r="AC1067" s="43">
        <v>2</v>
      </c>
      <c r="AD1067" s="43">
        <v>1</v>
      </c>
      <c r="AE1067" s="43">
        <v>2</v>
      </c>
      <c r="AF1067" s="43">
        <v>1212</v>
      </c>
      <c r="AG1067" s="43">
        <v>0</v>
      </c>
      <c r="AH1067" s="43">
        <v>1</v>
      </c>
      <c r="AI1067" s="43">
        <v>0</v>
      </c>
      <c r="AJ1067" s="43">
        <v>0</v>
      </c>
      <c r="AK1067" s="43">
        <v>0</v>
      </c>
      <c r="AL1067" s="43">
        <v>0</v>
      </c>
      <c r="AM1067" s="43">
        <v>0</v>
      </c>
      <c r="AN1067" s="43">
        <v>0</v>
      </c>
    </row>
    <row r="1068" spans="1:40" x14ac:dyDescent="0.2">
      <c r="A1068">
        <v>1057</v>
      </c>
      <c r="B1068" s="97">
        <v>0.73333333333333295</v>
      </c>
      <c r="C1068">
        <f t="shared" ca="1" si="48"/>
        <v>2</v>
      </c>
      <c r="D1068">
        <f t="shared" si="49"/>
        <v>1371</v>
      </c>
      <c r="E1068">
        <f>IF(appliances!$D$46="YES",light_sim_data!B1068,0)</f>
        <v>0</v>
      </c>
      <c r="F1068">
        <f t="shared" si="50"/>
        <v>1371</v>
      </c>
      <c r="H1068" s="43">
        <v>0</v>
      </c>
      <c r="I1068" s="43">
        <v>0</v>
      </c>
      <c r="J1068" s="43">
        <v>0</v>
      </c>
      <c r="K1068" s="43">
        <v>0</v>
      </c>
      <c r="L1068" s="43">
        <v>0</v>
      </c>
      <c r="M1068" s="43">
        <v>2</v>
      </c>
      <c r="N1068" s="43">
        <v>2</v>
      </c>
      <c r="O1068" s="43">
        <v>1</v>
      </c>
      <c r="P1068" s="43">
        <v>9</v>
      </c>
      <c r="Q1068" s="43">
        <v>0</v>
      </c>
      <c r="R1068" s="43">
        <v>0</v>
      </c>
      <c r="S1068" s="43">
        <v>0</v>
      </c>
      <c r="T1068" s="43">
        <v>0</v>
      </c>
      <c r="U1068" s="43">
        <v>0</v>
      </c>
      <c r="V1068" s="43">
        <v>134</v>
      </c>
      <c r="W1068" s="43">
        <v>0</v>
      </c>
      <c r="X1068" s="43">
        <v>0</v>
      </c>
      <c r="Y1068" s="43">
        <v>2</v>
      </c>
      <c r="Z1068" s="43">
        <v>0</v>
      </c>
      <c r="AA1068" s="43">
        <v>0</v>
      </c>
      <c r="AB1068" s="43">
        <v>3</v>
      </c>
      <c r="AC1068" s="43">
        <v>2</v>
      </c>
      <c r="AD1068" s="43">
        <v>1</v>
      </c>
      <c r="AE1068" s="43">
        <v>2</v>
      </c>
      <c r="AF1068" s="43">
        <v>1212</v>
      </c>
      <c r="AG1068" s="43">
        <v>0</v>
      </c>
      <c r="AH1068" s="43">
        <v>1</v>
      </c>
      <c r="AI1068" s="43">
        <v>0</v>
      </c>
      <c r="AJ1068" s="43">
        <v>0</v>
      </c>
      <c r="AK1068" s="43">
        <v>0</v>
      </c>
      <c r="AL1068" s="43">
        <v>0</v>
      </c>
      <c r="AM1068" s="43">
        <v>0</v>
      </c>
      <c r="AN1068" s="43">
        <v>0</v>
      </c>
    </row>
    <row r="1069" spans="1:40" x14ac:dyDescent="0.2">
      <c r="A1069">
        <v>1058</v>
      </c>
      <c r="B1069" s="97">
        <v>0.73402777777777795</v>
      </c>
      <c r="C1069">
        <f t="shared" ca="1" si="48"/>
        <v>2</v>
      </c>
      <c r="D1069">
        <f t="shared" si="49"/>
        <v>1371</v>
      </c>
      <c r="E1069">
        <f>IF(appliances!$D$46="YES",light_sim_data!B1069,0)</f>
        <v>0</v>
      </c>
      <c r="F1069">
        <f t="shared" si="50"/>
        <v>1371</v>
      </c>
      <c r="H1069" s="43">
        <v>0</v>
      </c>
      <c r="I1069" s="43">
        <v>0</v>
      </c>
      <c r="J1069" s="43">
        <v>0</v>
      </c>
      <c r="K1069" s="43">
        <v>0</v>
      </c>
      <c r="L1069" s="43">
        <v>0</v>
      </c>
      <c r="M1069" s="43">
        <v>2</v>
      </c>
      <c r="N1069" s="43">
        <v>2</v>
      </c>
      <c r="O1069" s="43">
        <v>1</v>
      </c>
      <c r="P1069" s="43">
        <v>9</v>
      </c>
      <c r="Q1069" s="43">
        <v>0</v>
      </c>
      <c r="R1069" s="43">
        <v>0</v>
      </c>
      <c r="S1069" s="43">
        <v>0</v>
      </c>
      <c r="T1069" s="43">
        <v>0</v>
      </c>
      <c r="U1069" s="43">
        <v>0</v>
      </c>
      <c r="V1069" s="43">
        <v>134</v>
      </c>
      <c r="W1069" s="43">
        <v>0</v>
      </c>
      <c r="X1069" s="43">
        <v>0</v>
      </c>
      <c r="Y1069" s="43">
        <v>2</v>
      </c>
      <c r="Z1069" s="43">
        <v>0</v>
      </c>
      <c r="AA1069" s="43">
        <v>0</v>
      </c>
      <c r="AB1069" s="43">
        <v>3</v>
      </c>
      <c r="AC1069" s="43">
        <v>2</v>
      </c>
      <c r="AD1069" s="43">
        <v>1</v>
      </c>
      <c r="AE1069" s="43">
        <v>2</v>
      </c>
      <c r="AF1069" s="43">
        <v>1212</v>
      </c>
      <c r="AG1069" s="43">
        <v>0</v>
      </c>
      <c r="AH1069" s="43">
        <v>1</v>
      </c>
      <c r="AI1069" s="43">
        <v>0</v>
      </c>
      <c r="AJ1069" s="43">
        <v>0</v>
      </c>
      <c r="AK1069" s="43">
        <v>0</v>
      </c>
      <c r="AL1069" s="43">
        <v>0</v>
      </c>
      <c r="AM1069" s="43">
        <v>0</v>
      </c>
      <c r="AN1069" s="43">
        <v>0</v>
      </c>
    </row>
    <row r="1070" spans="1:40" x14ac:dyDescent="0.2">
      <c r="A1070">
        <v>1059</v>
      </c>
      <c r="B1070" s="97">
        <v>0.73472222222222205</v>
      </c>
      <c r="C1070">
        <f t="shared" ca="1" si="48"/>
        <v>2</v>
      </c>
      <c r="D1070">
        <f t="shared" si="49"/>
        <v>1371</v>
      </c>
      <c r="E1070">
        <f>IF(appliances!$D$46="YES",light_sim_data!B1070,0)</f>
        <v>0</v>
      </c>
      <c r="F1070">
        <f t="shared" si="50"/>
        <v>1371</v>
      </c>
      <c r="H1070" s="43">
        <v>0</v>
      </c>
      <c r="I1070" s="43">
        <v>0</v>
      </c>
      <c r="J1070" s="43">
        <v>0</v>
      </c>
      <c r="K1070" s="43">
        <v>0</v>
      </c>
      <c r="L1070" s="43">
        <v>0</v>
      </c>
      <c r="M1070" s="43">
        <v>2</v>
      </c>
      <c r="N1070" s="43">
        <v>2</v>
      </c>
      <c r="O1070" s="43">
        <v>1</v>
      </c>
      <c r="P1070" s="43">
        <v>9</v>
      </c>
      <c r="Q1070" s="43">
        <v>0</v>
      </c>
      <c r="R1070" s="43">
        <v>0</v>
      </c>
      <c r="S1070" s="43">
        <v>0</v>
      </c>
      <c r="T1070" s="43">
        <v>0</v>
      </c>
      <c r="U1070" s="43">
        <v>0</v>
      </c>
      <c r="V1070" s="43">
        <v>134</v>
      </c>
      <c r="W1070" s="43">
        <v>0</v>
      </c>
      <c r="X1070" s="43">
        <v>0</v>
      </c>
      <c r="Y1070" s="43">
        <v>2</v>
      </c>
      <c r="Z1070" s="43">
        <v>0</v>
      </c>
      <c r="AA1070" s="43">
        <v>0</v>
      </c>
      <c r="AB1070" s="43">
        <v>3</v>
      </c>
      <c r="AC1070" s="43">
        <v>2</v>
      </c>
      <c r="AD1070" s="43">
        <v>1</v>
      </c>
      <c r="AE1070" s="43">
        <v>2</v>
      </c>
      <c r="AF1070" s="43">
        <v>1212</v>
      </c>
      <c r="AG1070" s="43">
        <v>0</v>
      </c>
      <c r="AH1070" s="43">
        <v>1</v>
      </c>
      <c r="AI1070" s="43">
        <v>0</v>
      </c>
      <c r="AJ1070" s="43">
        <v>0</v>
      </c>
      <c r="AK1070" s="43">
        <v>0</v>
      </c>
      <c r="AL1070" s="43">
        <v>0</v>
      </c>
      <c r="AM1070" s="43">
        <v>0</v>
      </c>
      <c r="AN1070" s="43">
        <v>0</v>
      </c>
    </row>
    <row r="1071" spans="1:40" x14ac:dyDescent="0.2">
      <c r="A1071">
        <v>1060</v>
      </c>
      <c r="B1071" s="97">
        <v>0.73541666666666705</v>
      </c>
      <c r="C1071">
        <f t="shared" ca="1" si="48"/>
        <v>2</v>
      </c>
      <c r="D1071">
        <f t="shared" si="49"/>
        <v>1371</v>
      </c>
      <c r="E1071">
        <f>IF(appliances!$D$46="YES",light_sim_data!B1071,0)</f>
        <v>0</v>
      </c>
      <c r="F1071">
        <f t="shared" si="50"/>
        <v>1371</v>
      </c>
      <c r="H1071" s="43">
        <v>0</v>
      </c>
      <c r="I1071" s="43">
        <v>0</v>
      </c>
      <c r="J1071" s="43">
        <v>0</v>
      </c>
      <c r="K1071" s="43">
        <v>0</v>
      </c>
      <c r="L1071" s="43">
        <v>0</v>
      </c>
      <c r="M1071" s="43">
        <v>2</v>
      </c>
      <c r="N1071" s="43">
        <v>2</v>
      </c>
      <c r="O1071" s="43">
        <v>1</v>
      </c>
      <c r="P1071" s="43">
        <v>9</v>
      </c>
      <c r="Q1071" s="43">
        <v>0</v>
      </c>
      <c r="R1071" s="43">
        <v>0</v>
      </c>
      <c r="S1071" s="43">
        <v>0</v>
      </c>
      <c r="T1071" s="43">
        <v>0</v>
      </c>
      <c r="U1071" s="43">
        <v>0</v>
      </c>
      <c r="V1071" s="43">
        <v>134</v>
      </c>
      <c r="W1071" s="43">
        <v>0</v>
      </c>
      <c r="X1071" s="43">
        <v>0</v>
      </c>
      <c r="Y1071" s="43">
        <v>2</v>
      </c>
      <c r="Z1071" s="43">
        <v>0</v>
      </c>
      <c r="AA1071" s="43">
        <v>0</v>
      </c>
      <c r="AB1071" s="43">
        <v>3</v>
      </c>
      <c r="AC1071" s="43">
        <v>2</v>
      </c>
      <c r="AD1071" s="43">
        <v>1</v>
      </c>
      <c r="AE1071" s="43">
        <v>2</v>
      </c>
      <c r="AF1071" s="43">
        <v>1212</v>
      </c>
      <c r="AG1071" s="43">
        <v>0</v>
      </c>
      <c r="AH1071" s="43">
        <v>1</v>
      </c>
      <c r="AI1071" s="43">
        <v>0</v>
      </c>
      <c r="AJ1071" s="43">
        <v>0</v>
      </c>
      <c r="AK1071" s="43">
        <v>0</v>
      </c>
      <c r="AL1071" s="43">
        <v>0</v>
      </c>
      <c r="AM1071" s="43">
        <v>0</v>
      </c>
      <c r="AN1071" s="43">
        <v>0</v>
      </c>
    </row>
    <row r="1072" spans="1:40" x14ac:dyDescent="0.2">
      <c r="A1072">
        <v>1061</v>
      </c>
      <c r="B1072" s="97">
        <v>0.73611111111111105</v>
      </c>
      <c r="C1072">
        <f t="shared" ca="1" si="48"/>
        <v>3</v>
      </c>
      <c r="D1072">
        <f t="shared" si="49"/>
        <v>1371</v>
      </c>
      <c r="E1072">
        <f>IF(appliances!$D$46="YES",light_sim_data!B1072,0)</f>
        <v>0</v>
      </c>
      <c r="F1072">
        <f t="shared" si="50"/>
        <v>1371</v>
      </c>
      <c r="H1072" s="43">
        <v>0</v>
      </c>
      <c r="I1072" s="43">
        <v>0</v>
      </c>
      <c r="J1072" s="43">
        <v>0</v>
      </c>
      <c r="K1072" s="43">
        <v>0</v>
      </c>
      <c r="L1072" s="43">
        <v>0</v>
      </c>
      <c r="M1072" s="43">
        <v>2</v>
      </c>
      <c r="N1072" s="43">
        <v>2</v>
      </c>
      <c r="O1072" s="43">
        <v>1</v>
      </c>
      <c r="P1072" s="43">
        <v>9</v>
      </c>
      <c r="Q1072" s="43">
        <v>0</v>
      </c>
      <c r="R1072" s="43">
        <v>0</v>
      </c>
      <c r="S1072" s="43">
        <v>0</v>
      </c>
      <c r="T1072" s="43">
        <v>0</v>
      </c>
      <c r="U1072" s="43">
        <v>0</v>
      </c>
      <c r="V1072" s="43">
        <v>134</v>
      </c>
      <c r="W1072" s="43">
        <v>0</v>
      </c>
      <c r="X1072" s="43">
        <v>0</v>
      </c>
      <c r="Y1072" s="43">
        <v>2</v>
      </c>
      <c r="Z1072" s="43">
        <v>0</v>
      </c>
      <c r="AA1072" s="43">
        <v>0</v>
      </c>
      <c r="AB1072" s="43">
        <v>3</v>
      </c>
      <c r="AC1072" s="43">
        <v>2</v>
      </c>
      <c r="AD1072" s="43">
        <v>1</v>
      </c>
      <c r="AE1072" s="43">
        <v>2</v>
      </c>
      <c r="AF1072" s="43">
        <v>1212</v>
      </c>
      <c r="AG1072" s="43">
        <v>0</v>
      </c>
      <c r="AH1072" s="43">
        <v>1</v>
      </c>
      <c r="AI1072" s="43">
        <v>0</v>
      </c>
      <c r="AJ1072" s="43">
        <v>0</v>
      </c>
      <c r="AK1072" s="43">
        <v>0</v>
      </c>
      <c r="AL1072" s="43">
        <v>0</v>
      </c>
      <c r="AM1072" s="43">
        <v>0</v>
      </c>
      <c r="AN1072" s="43">
        <v>0</v>
      </c>
    </row>
    <row r="1073" spans="1:40" x14ac:dyDescent="0.2">
      <c r="A1073">
        <v>1062</v>
      </c>
      <c r="B1073" s="97">
        <v>0.73680555555555605</v>
      </c>
      <c r="C1073">
        <f t="shared" ca="1" si="48"/>
        <v>3</v>
      </c>
      <c r="D1073">
        <f t="shared" si="49"/>
        <v>1371</v>
      </c>
      <c r="E1073">
        <f>IF(appliances!$D$46="YES",light_sim_data!B1073,0)</f>
        <v>0</v>
      </c>
      <c r="F1073">
        <f t="shared" si="50"/>
        <v>1371</v>
      </c>
      <c r="H1073" s="43">
        <v>0</v>
      </c>
      <c r="I1073" s="43">
        <v>0</v>
      </c>
      <c r="J1073" s="43">
        <v>0</v>
      </c>
      <c r="K1073" s="43">
        <v>0</v>
      </c>
      <c r="L1073" s="43">
        <v>0</v>
      </c>
      <c r="M1073" s="43">
        <v>2</v>
      </c>
      <c r="N1073" s="43">
        <v>2</v>
      </c>
      <c r="O1073" s="43">
        <v>1</v>
      </c>
      <c r="P1073" s="43">
        <v>9</v>
      </c>
      <c r="Q1073" s="43">
        <v>0</v>
      </c>
      <c r="R1073" s="43">
        <v>0</v>
      </c>
      <c r="S1073" s="43">
        <v>0</v>
      </c>
      <c r="T1073" s="43">
        <v>0</v>
      </c>
      <c r="U1073" s="43">
        <v>0</v>
      </c>
      <c r="V1073" s="43">
        <v>134</v>
      </c>
      <c r="W1073" s="43">
        <v>0</v>
      </c>
      <c r="X1073" s="43">
        <v>0</v>
      </c>
      <c r="Y1073" s="43">
        <v>2</v>
      </c>
      <c r="Z1073" s="43">
        <v>0</v>
      </c>
      <c r="AA1073" s="43">
        <v>0</v>
      </c>
      <c r="AB1073" s="43">
        <v>3</v>
      </c>
      <c r="AC1073" s="43">
        <v>2</v>
      </c>
      <c r="AD1073" s="43">
        <v>1</v>
      </c>
      <c r="AE1073" s="43">
        <v>2</v>
      </c>
      <c r="AF1073" s="43">
        <v>1212</v>
      </c>
      <c r="AG1073" s="43">
        <v>0</v>
      </c>
      <c r="AH1073" s="43">
        <v>1</v>
      </c>
      <c r="AI1073" s="43">
        <v>0</v>
      </c>
      <c r="AJ1073" s="43">
        <v>0</v>
      </c>
      <c r="AK1073" s="43">
        <v>0</v>
      </c>
      <c r="AL1073" s="43">
        <v>0</v>
      </c>
      <c r="AM1073" s="43">
        <v>0</v>
      </c>
      <c r="AN1073" s="43">
        <v>0</v>
      </c>
    </row>
    <row r="1074" spans="1:40" x14ac:dyDescent="0.2">
      <c r="A1074">
        <v>1063</v>
      </c>
      <c r="B1074" s="97">
        <v>0.73750000000000004</v>
      </c>
      <c r="C1074">
        <f t="shared" ca="1" si="48"/>
        <v>3</v>
      </c>
      <c r="D1074">
        <f t="shared" si="49"/>
        <v>1371</v>
      </c>
      <c r="E1074">
        <f>IF(appliances!$D$46="YES",light_sim_data!B1074,0)</f>
        <v>0</v>
      </c>
      <c r="F1074">
        <f t="shared" si="50"/>
        <v>1371</v>
      </c>
      <c r="H1074" s="43">
        <v>0</v>
      </c>
      <c r="I1074" s="43">
        <v>0</v>
      </c>
      <c r="J1074" s="43">
        <v>0</v>
      </c>
      <c r="K1074" s="43">
        <v>0</v>
      </c>
      <c r="L1074" s="43">
        <v>0</v>
      </c>
      <c r="M1074" s="43">
        <v>2</v>
      </c>
      <c r="N1074" s="43">
        <v>2</v>
      </c>
      <c r="O1074" s="43">
        <v>1</v>
      </c>
      <c r="P1074" s="43">
        <v>9</v>
      </c>
      <c r="Q1074" s="43">
        <v>0</v>
      </c>
      <c r="R1074" s="43">
        <v>0</v>
      </c>
      <c r="S1074" s="43">
        <v>0</v>
      </c>
      <c r="T1074" s="43">
        <v>0</v>
      </c>
      <c r="U1074" s="43">
        <v>0</v>
      </c>
      <c r="V1074" s="43">
        <v>134</v>
      </c>
      <c r="W1074" s="43">
        <v>0</v>
      </c>
      <c r="X1074" s="43">
        <v>0</v>
      </c>
      <c r="Y1074" s="43">
        <v>2</v>
      </c>
      <c r="Z1074" s="43">
        <v>0</v>
      </c>
      <c r="AA1074" s="43">
        <v>0</v>
      </c>
      <c r="AB1074" s="43">
        <v>3</v>
      </c>
      <c r="AC1074" s="43">
        <v>2</v>
      </c>
      <c r="AD1074" s="43">
        <v>1</v>
      </c>
      <c r="AE1074" s="43">
        <v>2</v>
      </c>
      <c r="AF1074" s="43">
        <v>1212</v>
      </c>
      <c r="AG1074" s="43">
        <v>0</v>
      </c>
      <c r="AH1074" s="43">
        <v>1</v>
      </c>
      <c r="AI1074" s="43">
        <v>0</v>
      </c>
      <c r="AJ1074" s="43">
        <v>0</v>
      </c>
      <c r="AK1074" s="43">
        <v>0</v>
      </c>
      <c r="AL1074" s="43">
        <v>0</v>
      </c>
      <c r="AM1074" s="43">
        <v>0</v>
      </c>
      <c r="AN1074" s="43">
        <v>0</v>
      </c>
    </row>
    <row r="1075" spans="1:40" x14ac:dyDescent="0.2">
      <c r="A1075">
        <v>1064</v>
      </c>
      <c r="B1075" s="97">
        <v>0.73819444444444404</v>
      </c>
      <c r="C1075">
        <f t="shared" ca="1" si="48"/>
        <v>3</v>
      </c>
      <c r="D1075">
        <f t="shared" si="49"/>
        <v>1371</v>
      </c>
      <c r="E1075">
        <f>IF(appliances!$D$46="YES",light_sim_data!B1075,0)</f>
        <v>0</v>
      </c>
      <c r="F1075">
        <f t="shared" si="50"/>
        <v>1371</v>
      </c>
      <c r="H1075" s="43">
        <v>0</v>
      </c>
      <c r="I1075" s="43">
        <v>0</v>
      </c>
      <c r="J1075" s="43">
        <v>0</v>
      </c>
      <c r="K1075" s="43">
        <v>0</v>
      </c>
      <c r="L1075" s="43">
        <v>0</v>
      </c>
      <c r="M1075" s="43">
        <v>2</v>
      </c>
      <c r="N1075" s="43">
        <v>2</v>
      </c>
      <c r="O1075" s="43">
        <v>1</v>
      </c>
      <c r="P1075" s="43">
        <v>9</v>
      </c>
      <c r="Q1075" s="43">
        <v>0</v>
      </c>
      <c r="R1075" s="43">
        <v>0</v>
      </c>
      <c r="S1075" s="43">
        <v>0</v>
      </c>
      <c r="T1075" s="43">
        <v>0</v>
      </c>
      <c r="U1075" s="43">
        <v>0</v>
      </c>
      <c r="V1075" s="43">
        <v>134</v>
      </c>
      <c r="W1075" s="43">
        <v>0</v>
      </c>
      <c r="X1075" s="43">
        <v>0</v>
      </c>
      <c r="Y1075" s="43">
        <v>2</v>
      </c>
      <c r="Z1075" s="43">
        <v>0</v>
      </c>
      <c r="AA1075" s="43">
        <v>0</v>
      </c>
      <c r="AB1075" s="43">
        <v>3</v>
      </c>
      <c r="AC1075" s="43">
        <v>2</v>
      </c>
      <c r="AD1075" s="43">
        <v>1</v>
      </c>
      <c r="AE1075" s="43">
        <v>2</v>
      </c>
      <c r="AF1075" s="43">
        <v>1212</v>
      </c>
      <c r="AG1075" s="43">
        <v>0</v>
      </c>
      <c r="AH1075" s="43">
        <v>1</v>
      </c>
      <c r="AI1075" s="43">
        <v>0</v>
      </c>
      <c r="AJ1075" s="43">
        <v>0</v>
      </c>
      <c r="AK1075" s="43">
        <v>0</v>
      </c>
      <c r="AL1075" s="43">
        <v>0</v>
      </c>
      <c r="AM1075" s="43">
        <v>0</v>
      </c>
      <c r="AN1075" s="43">
        <v>0</v>
      </c>
    </row>
    <row r="1076" spans="1:40" x14ac:dyDescent="0.2">
      <c r="A1076">
        <v>1065</v>
      </c>
      <c r="B1076" s="97">
        <v>0.73888888888888904</v>
      </c>
      <c r="C1076">
        <f t="shared" ca="1" si="48"/>
        <v>3</v>
      </c>
      <c r="D1076">
        <f t="shared" si="49"/>
        <v>1371</v>
      </c>
      <c r="E1076">
        <f>IF(appliances!$D$46="YES",light_sim_data!B1076,0)</f>
        <v>0</v>
      </c>
      <c r="F1076">
        <f t="shared" si="50"/>
        <v>1371</v>
      </c>
      <c r="H1076" s="43">
        <v>0</v>
      </c>
      <c r="I1076" s="43">
        <v>0</v>
      </c>
      <c r="J1076" s="43">
        <v>0</v>
      </c>
      <c r="K1076" s="43">
        <v>0</v>
      </c>
      <c r="L1076" s="43">
        <v>0</v>
      </c>
      <c r="M1076" s="43">
        <v>2</v>
      </c>
      <c r="N1076" s="43">
        <v>2</v>
      </c>
      <c r="O1076" s="43">
        <v>1</v>
      </c>
      <c r="P1076" s="43">
        <v>9</v>
      </c>
      <c r="Q1076" s="43">
        <v>0</v>
      </c>
      <c r="R1076" s="43">
        <v>0</v>
      </c>
      <c r="S1076" s="43">
        <v>0</v>
      </c>
      <c r="T1076" s="43">
        <v>0</v>
      </c>
      <c r="U1076" s="43">
        <v>0</v>
      </c>
      <c r="V1076" s="43">
        <v>134</v>
      </c>
      <c r="W1076" s="43">
        <v>0</v>
      </c>
      <c r="X1076" s="43">
        <v>0</v>
      </c>
      <c r="Y1076" s="43">
        <v>2</v>
      </c>
      <c r="Z1076" s="43">
        <v>0</v>
      </c>
      <c r="AA1076" s="43">
        <v>0</v>
      </c>
      <c r="AB1076" s="43">
        <v>3</v>
      </c>
      <c r="AC1076" s="43">
        <v>2</v>
      </c>
      <c r="AD1076" s="43">
        <v>1</v>
      </c>
      <c r="AE1076" s="43">
        <v>2</v>
      </c>
      <c r="AF1076" s="43">
        <v>1212</v>
      </c>
      <c r="AG1076" s="43">
        <v>0</v>
      </c>
      <c r="AH1076" s="43">
        <v>1</v>
      </c>
      <c r="AI1076" s="43">
        <v>0</v>
      </c>
      <c r="AJ1076" s="43">
        <v>0</v>
      </c>
      <c r="AK1076" s="43">
        <v>0</v>
      </c>
      <c r="AL1076" s="43">
        <v>0</v>
      </c>
      <c r="AM1076" s="43">
        <v>0</v>
      </c>
      <c r="AN1076" s="43">
        <v>0</v>
      </c>
    </row>
    <row r="1077" spans="1:40" x14ac:dyDescent="0.2">
      <c r="A1077">
        <v>1066</v>
      </c>
      <c r="B1077" s="97">
        <v>0.73958333333333304</v>
      </c>
      <c r="C1077">
        <f t="shared" ca="1" si="48"/>
        <v>3</v>
      </c>
      <c r="D1077">
        <f t="shared" si="49"/>
        <v>1371</v>
      </c>
      <c r="E1077">
        <f>IF(appliances!$D$46="YES",light_sim_data!B1077,0)</f>
        <v>0</v>
      </c>
      <c r="F1077">
        <f t="shared" si="50"/>
        <v>1371</v>
      </c>
      <c r="H1077" s="43">
        <v>0</v>
      </c>
      <c r="I1077" s="43">
        <v>0</v>
      </c>
      <c r="J1077" s="43">
        <v>0</v>
      </c>
      <c r="K1077" s="43">
        <v>0</v>
      </c>
      <c r="L1077" s="43">
        <v>0</v>
      </c>
      <c r="M1077" s="43">
        <v>2</v>
      </c>
      <c r="N1077" s="43">
        <v>2</v>
      </c>
      <c r="O1077" s="43">
        <v>1</v>
      </c>
      <c r="P1077" s="43">
        <v>9</v>
      </c>
      <c r="Q1077" s="43">
        <v>0</v>
      </c>
      <c r="R1077" s="43">
        <v>0</v>
      </c>
      <c r="S1077" s="43">
        <v>0</v>
      </c>
      <c r="T1077" s="43">
        <v>0</v>
      </c>
      <c r="U1077" s="43">
        <v>0</v>
      </c>
      <c r="V1077" s="43">
        <v>134</v>
      </c>
      <c r="W1077" s="43">
        <v>0</v>
      </c>
      <c r="X1077" s="43">
        <v>0</v>
      </c>
      <c r="Y1077" s="43">
        <v>2</v>
      </c>
      <c r="Z1077" s="43">
        <v>0</v>
      </c>
      <c r="AA1077" s="43">
        <v>0</v>
      </c>
      <c r="AB1077" s="43">
        <v>3</v>
      </c>
      <c r="AC1077" s="43">
        <v>2</v>
      </c>
      <c r="AD1077" s="43">
        <v>1</v>
      </c>
      <c r="AE1077" s="43">
        <v>2</v>
      </c>
      <c r="AF1077" s="43">
        <v>1212</v>
      </c>
      <c r="AG1077" s="43">
        <v>0</v>
      </c>
      <c r="AH1077" s="43">
        <v>1</v>
      </c>
      <c r="AI1077" s="43">
        <v>0</v>
      </c>
      <c r="AJ1077" s="43">
        <v>0</v>
      </c>
      <c r="AK1077" s="43">
        <v>0</v>
      </c>
      <c r="AL1077" s="43">
        <v>0</v>
      </c>
      <c r="AM1077" s="43">
        <v>0</v>
      </c>
      <c r="AN1077" s="43">
        <v>0</v>
      </c>
    </row>
    <row r="1078" spans="1:40" x14ac:dyDescent="0.2">
      <c r="A1078">
        <v>1067</v>
      </c>
      <c r="B1078" s="97">
        <v>0.74027777777777803</v>
      </c>
      <c r="C1078">
        <f t="shared" ca="1" si="48"/>
        <v>3</v>
      </c>
      <c r="D1078">
        <f t="shared" si="49"/>
        <v>1371</v>
      </c>
      <c r="E1078">
        <f>IF(appliances!$D$46="YES",light_sim_data!B1078,0)</f>
        <v>0</v>
      </c>
      <c r="F1078">
        <f t="shared" si="50"/>
        <v>1371</v>
      </c>
      <c r="H1078" s="43">
        <v>0</v>
      </c>
      <c r="I1078" s="43">
        <v>0</v>
      </c>
      <c r="J1078" s="43">
        <v>0</v>
      </c>
      <c r="K1078" s="43">
        <v>0</v>
      </c>
      <c r="L1078" s="43">
        <v>0</v>
      </c>
      <c r="M1078" s="43">
        <v>2</v>
      </c>
      <c r="N1078" s="43">
        <v>2</v>
      </c>
      <c r="O1078" s="43">
        <v>1</v>
      </c>
      <c r="P1078" s="43">
        <v>9</v>
      </c>
      <c r="Q1078" s="43">
        <v>0</v>
      </c>
      <c r="R1078" s="43">
        <v>0</v>
      </c>
      <c r="S1078" s="43">
        <v>0</v>
      </c>
      <c r="T1078" s="43">
        <v>0</v>
      </c>
      <c r="U1078" s="43">
        <v>0</v>
      </c>
      <c r="V1078" s="43">
        <v>134</v>
      </c>
      <c r="W1078" s="43">
        <v>0</v>
      </c>
      <c r="X1078" s="43">
        <v>0</v>
      </c>
      <c r="Y1078" s="43">
        <v>2</v>
      </c>
      <c r="Z1078" s="43">
        <v>0</v>
      </c>
      <c r="AA1078" s="43">
        <v>0</v>
      </c>
      <c r="AB1078" s="43">
        <v>3</v>
      </c>
      <c r="AC1078" s="43">
        <v>2</v>
      </c>
      <c r="AD1078" s="43">
        <v>1</v>
      </c>
      <c r="AE1078" s="43">
        <v>2</v>
      </c>
      <c r="AF1078" s="43">
        <v>1212</v>
      </c>
      <c r="AG1078" s="43">
        <v>0</v>
      </c>
      <c r="AH1078" s="43">
        <v>1</v>
      </c>
      <c r="AI1078" s="43">
        <v>0</v>
      </c>
      <c r="AJ1078" s="43">
        <v>0</v>
      </c>
      <c r="AK1078" s="43">
        <v>0</v>
      </c>
      <c r="AL1078" s="43">
        <v>0</v>
      </c>
      <c r="AM1078" s="43">
        <v>0</v>
      </c>
      <c r="AN1078" s="43">
        <v>0</v>
      </c>
    </row>
    <row r="1079" spans="1:40" x14ac:dyDescent="0.2">
      <c r="A1079">
        <v>1068</v>
      </c>
      <c r="B1079" s="97">
        <v>0.74097222222222203</v>
      </c>
      <c r="C1079">
        <f t="shared" ca="1" si="48"/>
        <v>3</v>
      </c>
      <c r="D1079">
        <f t="shared" si="49"/>
        <v>1371</v>
      </c>
      <c r="E1079">
        <f>IF(appliances!$D$46="YES",light_sim_data!B1079,0)</f>
        <v>0</v>
      </c>
      <c r="F1079">
        <f t="shared" si="50"/>
        <v>1371</v>
      </c>
      <c r="H1079" s="43">
        <v>0</v>
      </c>
      <c r="I1079" s="43">
        <v>0</v>
      </c>
      <c r="J1079" s="43">
        <v>0</v>
      </c>
      <c r="K1079" s="43">
        <v>0</v>
      </c>
      <c r="L1079" s="43">
        <v>0</v>
      </c>
      <c r="M1079" s="43">
        <v>2</v>
      </c>
      <c r="N1079" s="43">
        <v>2</v>
      </c>
      <c r="O1079" s="43">
        <v>1</v>
      </c>
      <c r="P1079" s="43">
        <v>9</v>
      </c>
      <c r="Q1079" s="43">
        <v>0</v>
      </c>
      <c r="R1079" s="43">
        <v>0</v>
      </c>
      <c r="S1079" s="43">
        <v>0</v>
      </c>
      <c r="T1079" s="43">
        <v>0</v>
      </c>
      <c r="U1079" s="43">
        <v>0</v>
      </c>
      <c r="V1079" s="43">
        <v>134</v>
      </c>
      <c r="W1079" s="43">
        <v>0</v>
      </c>
      <c r="X1079" s="43">
        <v>0</v>
      </c>
      <c r="Y1079" s="43">
        <v>2</v>
      </c>
      <c r="Z1079" s="43">
        <v>0</v>
      </c>
      <c r="AA1079" s="43">
        <v>0</v>
      </c>
      <c r="AB1079" s="43">
        <v>3</v>
      </c>
      <c r="AC1079" s="43">
        <v>2</v>
      </c>
      <c r="AD1079" s="43">
        <v>1</v>
      </c>
      <c r="AE1079" s="43">
        <v>2</v>
      </c>
      <c r="AF1079" s="43">
        <v>1212</v>
      </c>
      <c r="AG1079" s="43">
        <v>0</v>
      </c>
      <c r="AH1079" s="43">
        <v>1</v>
      </c>
      <c r="AI1079" s="43">
        <v>0</v>
      </c>
      <c r="AJ1079" s="43">
        <v>0</v>
      </c>
      <c r="AK1079" s="43">
        <v>0</v>
      </c>
      <c r="AL1079" s="43">
        <v>0</v>
      </c>
      <c r="AM1079" s="43">
        <v>0</v>
      </c>
      <c r="AN1079" s="43">
        <v>0</v>
      </c>
    </row>
    <row r="1080" spans="1:40" x14ac:dyDescent="0.2">
      <c r="A1080">
        <v>1069</v>
      </c>
      <c r="B1080" s="97">
        <v>0.74166666666666703</v>
      </c>
      <c r="C1080">
        <f t="shared" ca="1" si="48"/>
        <v>3</v>
      </c>
      <c r="D1080">
        <f t="shared" si="49"/>
        <v>1371</v>
      </c>
      <c r="E1080">
        <f>IF(appliances!$D$46="YES",light_sim_data!B1080,0)</f>
        <v>0</v>
      </c>
      <c r="F1080">
        <f t="shared" si="50"/>
        <v>1371</v>
      </c>
      <c r="H1080" s="43">
        <v>0</v>
      </c>
      <c r="I1080" s="43">
        <v>0</v>
      </c>
      <c r="J1080" s="43">
        <v>0</v>
      </c>
      <c r="K1080" s="43">
        <v>0</v>
      </c>
      <c r="L1080" s="43">
        <v>0</v>
      </c>
      <c r="M1080" s="43">
        <v>2</v>
      </c>
      <c r="N1080" s="43">
        <v>2</v>
      </c>
      <c r="O1080" s="43">
        <v>1</v>
      </c>
      <c r="P1080" s="43">
        <v>9</v>
      </c>
      <c r="Q1080" s="43">
        <v>0</v>
      </c>
      <c r="R1080" s="43">
        <v>0</v>
      </c>
      <c r="S1080" s="43">
        <v>0</v>
      </c>
      <c r="T1080" s="43">
        <v>0</v>
      </c>
      <c r="U1080" s="43">
        <v>0</v>
      </c>
      <c r="V1080" s="43">
        <v>134</v>
      </c>
      <c r="W1080" s="43">
        <v>0</v>
      </c>
      <c r="X1080" s="43">
        <v>0</v>
      </c>
      <c r="Y1080" s="43">
        <v>2</v>
      </c>
      <c r="Z1080" s="43">
        <v>0</v>
      </c>
      <c r="AA1080" s="43">
        <v>0</v>
      </c>
      <c r="AB1080" s="43">
        <v>3</v>
      </c>
      <c r="AC1080" s="43">
        <v>2</v>
      </c>
      <c r="AD1080" s="43">
        <v>1</v>
      </c>
      <c r="AE1080" s="43">
        <v>2</v>
      </c>
      <c r="AF1080" s="43">
        <v>1212</v>
      </c>
      <c r="AG1080" s="43">
        <v>0</v>
      </c>
      <c r="AH1080" s="43">
        <v>1</v>
      </c>
      <c r="AI1080" s="43">
        <v>0</v>
      </c>
      <c r="AJ1080" s="43">
        <v>0</v>
      </c>
      <c r="AK1080" s="43">
        <v>0</v>
      </c>
      <c r="AL1080" s="43">
        <v>0</v>
      </c>
      <c r="AM1080" s="43">
        <v>0</v>
      </c>
      <c r="AN1080" s="43">
        <v>0</v>
      </c>
    </row>
    <row r="1081" spans="1:40" x14ac:dyDescent="0.2">
      <c r="A1081">
        <v>1070</v>
      </c>
      <c r="B1081" s="97">
        <v>0.74236111111111103</v>
      </c>
      <c r="C1081">
        <f t="shared" ca="1" si="48"/>
        <v>3</v>
      </c>
      <c r="D1081">
        <f t="shared" si="49"/>
        <v>1371</v>
      </c>
      <c r="E1081">
        <f>IF(appliances!$D$46="YES",light_sim_data!B1081,0)</f>
        <v>0</v>
      </c>
      <c r="F1081">
        <f t="shared" si="50"/>
        <v>1371</v>
      </c>
      <c r="H1081" s="43">
        <v>0</v>
      </c>
      <c r="I1081" s="43">
        <v>0</v>
      </c>
      <c r="J1081" s="43">
        <v>0</v>
      </c>
      <c r="K1081" s="43">
        <v>0</v>
      </c>
      <c r="L1081" s="43">
        <v>0</v>
      </c>
      <c r="M1081" s="43">
        <v>2</v>
      </c>
      <c r="N1081" s="43">
        <v>2</v>
      </c>
      <c r="O1081" s="43">
        <v>1</v>
      </c>
      <c r="P1081" s="43">
        <v>9</v>
      </c>
      <c r="Q1081" s="43">
        <v>0</v>
      </c>
      <c r="R1081" s="43">
        <v>0</v>
      </c>
      <c r="S1081" s="43">
        <v>0</v>
      </c>
      <c r="T1081" s="43">
        <v>0</v>
      </c>
      <c r="U1081" s="43">
        <v>0</v>
      </c>
      <c r="V1081" s="43">
        <v>134</v>
      </c>
      <c r="W1081" s="43">
        <v>0</v>
      </c>
      <c r="X1081" s="43">
        <v>0</v>
      </c>
      <c r="Y1081" s="43">
        <v>2</v>
      </c>
      <c r="Z1081" s="43">
        <v>0</v>
      </c>
      <c r="AA1081" s="43">
        <v>0</v>
      </c>
      <c r="AB1081" s="43">
        <v>3</v>
      </c>
      <c r="AC1081" s="43">
        <v>2</v>
      </c>
      <c r="AD1081" s="43">
        <v>1</v>
      </c>
      <c r="AE1081" s="43">
        <v>2</v>
      </c>
      <c r="AF1081" s="43">
        <v>1212</v>
      </c>
      <c r="AG1081" s="43">
        <v>0</v>
      </c>
      <c r="AH1081" s="43">
        <v>1</v>
      </c>
      <c r="AI1081" s="43">
        <v>0</v>
      </c>
      <c r="AJ1081" s="43">
        <v>0</v>
      </c>
      <c r="AK1081" s="43">
        <v>0</v>
      </c>
      <c r="AL1081" s="43">
        <v>0</v>
      </c>
      <c r="AM1081" s="43">
        <v>0</v>
      </c>
      <c r="AN1081" s="43">
        <v>0</v>
      </c>
    </row>
    <row r="1082" spans="1:40" x14ac:dyDescent="0.2">
      <c r="A1082">
        <v>1071</v>
      </c>
      <c r="B1082" s="97">
        <v>0.74305555555555602</v>
      </c>
      <c r="C1082">
        <f t="shared" ca="1" si="48"/>
        <v>3</v>
      </c>
      <c r="D1082">
        <f t="shared" si="49"/>
        <v>1371</v>
      </c>
      <c r="E1082">
        <f>IF(appliances!$D$46="YES",light_sim_data!B1082,0)</f>
        <v>0</v>
      </c>
      <c r="F1082">
        <f t="shared" si="50"/>
        <v>1371</v>
      </c>
      <c r="H1082" s="43">
        <v>0</v>
      </c>
      <c r="I1082" s="43">
        <v>0</v>
      </c>
      <c r="J1082" s="43">
        <v>0</v>
      </c>
      <c r="K1082" s="43">
        <v>0</v>
      </c>
      <c r="L1082" s="43">
        <v>0</v>
      </c>
      <c r="M1082" s="43">
        <v>2</v>
      </c>
      <c r="N1082" s="43">
        <v>2</v>
      </c>
      <c r="O1082" s="43">
        <v>1</v>
      </c>
      <c r="P1082" s="43">
        <v>9</v>
      </c>
      <c r="Q1082" s="43">
        <v>0</v>
      </c>
      <c r="R1082" s="43">
        <v>0</v>
      </c>
      <c r="S1082" s="43">
        <v>0</v>
      </c>
      <c r="T1082" s="43">
        <v>0</v>
      </c>
      <c r="U1082" s="43">
        <v>0</v>
      </c>
      <c r="V1082" s="43">
        <v>134</v>
      </c>
      <c r="W1082" s="43">
        <v>0</v>
      </c>
      <c r="X1082" s="43">
        <v>0</v>
      </c>
      <c r="Y1082" s="43">
        <v>2</v>
      </c>
      <c r="Z1082" s="43">
        <v>0</v>
      </c>
      <c r="AA1082" s="43">
        <v>0</v>
      </c>
      <c r="AB1082" s="43">
        <v>3</v>
      </c>
      <c r="AC1082" s="43">
        <v>2</v>
      </c>
      <c r="AD1082" s="43">
        <v>1</v>
      </c>
      <c r="AE1082" s="43">
        <v>2</v>
      </c>
      <c r="AF1082" s="43">
        <v>1212</v>
      </c>
      <c r="AG1082" s="43">
        <v>0</v>
      </c>
      <c r="AH1082" s="43">
        <v>1</v>
      </c>
      <c r="AI1082" s="43">
        <v>0</v>
      </c>
      <c r="AJ1082" s="43">
        <v>0</v>
      </c>
      <c r="AK1082" s="43">
        <v>0</v>
      </c>
      <c r="AL1082" s="43">
        <v>0</v>
      </c>
      <c r="AM1082" s="43">
        <v>0</v>
      </c>
      <c r="AN1082" s="43">
        <v>0</v>
      </c>
    </row>
    <row r="1083" spans="1:40" x14ac:dyDescent="0.2">
      <c r="A1083">
        <v>1072</v>
      </c>
      <c r="B1083" s="97">
        <v>0.74375000000000002</v>
      </c>
      <c r="C1083">
        <f t="shared" ca="1" si="48"/>
        <v>3</v>
      </c>
      <c r="D1083">
        <f t="shared" si="49"/>
        <v>1371</v>
      </c>
      <c r="E1083">
        <f>IF(appliances!$D$46="YES",light_sim_data!B1083,0)</f>
        <v>0</v>
      </c>
      <c r="F1083">
        <f t="shared" si="50"/>
        <v>1371</v>
      </c>
      <c r="H1083" s="43">
        <v>0</v>
      </c>
      <c r="I1083" s="43">
        <v>0</v>
      </c>
      <c r="J1083" s="43">
        <v>0</v>
      </c>
      <c r="K1083" s="43">
        <v>0</v>
      </c>
      <c r="L1083" s="43">
        <v>0</v>
      </c>
      <c r="M1083" s="43">
        <v>2</v>
      </c>
      <c r="N1083" s="43">
        <v>2</v>
      </c>
      <c r="O1083" s="43">
        <v>1</v>
      </c>
      <c r="P1083" s="43">
        <v>9</v>
      </c>
      <c r="Q1083" s="43">
        <v>0</v>
      </c>
      <c r="R1083" s="43">
        <v>0</v>
      </c>
      <c r="S1083" s="43">
        <v>0</v>
      </c>
      <c r="T1083" s="43">
        <v>0</v>
      </c>
      <c r="U1083" s="43">
        <v>0</v>
      </c>
      <c r="V1083" s="43">
        <v>134</v>
      </c>
      <c r="W1083" s="43">
        <v>0</v>
      </c>
      <c r="X1083" s="43">
        <v>0</v>
      </c>
      <c r="Y1083" s="43">
        <v>2</v>
      </c>
      <c r="Z1083" s="43">
        <v>0</v>
      </c>
      <c r="AA1083" s="43">
        <v>0</v>
      </c>
      <c r="AB1083" s="43">
        <v>3</v>
      </c>
      <c r="AC1083" s="43">
        <v>2</v>
      </c>
      <c r="AD1083" s="43">
        <v>1</v>
      </c>
      <c r="AE1083" s="43">
        <v>2</v>
      </c>
      <c r="AF1083" s="43">
        <v>1212</v>
      </c>
      <c r="AG1083" s="43">
        <v>0</v>
      </c>
      <c r="AH1083" s="43">
        <v>1</v>
      </c>
      <c r="AI1083" s="43">
        <v>0</v>
      </c>
      <c r="AJ1083" s="43">
        <v>0</v>
      </c>
      <c r="AK1083" s="43">
        <v>0</v>
      </c>
      <c r="AL1083" s="43">
        <v>0</v>
      </c>
      <c r="AM1083" s="43">
        <v>0</v>
      </c>
      <c r="AN1083" s="43">
        <v>0</v>
      </c>
    </row>
    <row r="1084" spans="1:40" x14ac:dyDescent="0.2">
      <c r="A1084">
        <v>1073</v>
      </c>
      <c r="B1084" s="97">
        <v>0.74444444444444402</v>
      </c>
      <c r="C1084">
        <f t="shared" ca="1" si="48"/>
        <v>3</v>
      </c>
      <c r="D1084">
        <f t="shared" si="49"/>
        <v>1371</v>
      </c>
      <c r="E1084">
        <f>IF(appliances!$D$46="YES",light_sim_data!B1084,0)</f>
        <v>0</v>
      </c>
      <c r="F1084">
        <f t="shared" si="50"/>
        <v>1371</v>
      </c>
      <c r="H1084" s="43">
        <v>0</v>
      </c>
      <c r="I1084" s="43">
        <v>0</v>
      </c>
      <c r="J1084" s="43">
        <v>0</v>
      </c>
      <c r="K1084" s="43">
        <v>0</v>
      </c>
      <c r="L1084" s="43">
        <v>0</v>
      </c>
      <c r="M1084" s="43">
        <v>2</v>
      </c>
      <c r="N1084" s="43">
        <v>2</v>
      </c>
      <c r="O1084" s="43">
        <v>1</v>
      </c>
      <c r="P1084" s="43">
        <v>9</v>
      </c>
      <c r="Q1084" s="43">
        <v>0</v>
      </c>
      <c r="R1084" s="43">
        <v>0</v>
      </c>
      <c r="S1084" s="43">
        <v>0</v>
      </c>
      <c r="T1084" s="43">
        <v>0</v>
      </c>
      <c r="U1084" s="43">
        <v>0</v>
      </c>
      <c r="V1084" s="43">
        <v>134</v>
      </c>
      <c r="W1084" s="43">
        <v>0</v>
      </c>
      <c r="X1084" s="43">
        <v>0</v>
      </c>
      <c r="Y1084" s="43">
        <v>2</v>
      </c>
      <c r="Z1084" s="43">
        <v>0</v>
      </c>
      <c r="AA1084" s="43">
        <v>0</v>
      </c>
      <c r="AB1084" s="43">
        <v>3</v>
      </c>
      <c r="AC1084" s="43">
        <v>2</v>
      </c>
      <c r="AD1084" s="43">
        <v>1</v>
      </c>
      <c r="AE1084" s="43">
        <v>2</v>
      </c>
      <c r="AF1084" s="43">
        <v>1212</v>
      </c>
      <c r="AG1084" s="43">
        <v>0</v>
      </c>
      <c r="AH1084" s="43">
        <v>1</v>
      </c>
      <c r="AI1084" s="43">
        <v>0</v>
      </c>
      <c r="AJ1084" s="43">
        <v>0</v>
      </c>
      <c r="AK1084" s="43">
        <v>0</v>
      </c>
      <c r="AL1084" s="43">
        <v>0</v>
      </c>
      <c r="AM1084" s="43">
        <v>0</v>
      </c>
      <c r="AN1084" s="43">
        <v>0</v>
      </c>
    </row>
    <row r="1085" spans="1:40" x14ac:dyDescent="0.2">
      <c r="A1085">
        <v>1074</v>
      </c>
      <c r="B1085" s="97">
        <v>0.74513888888888902</v>
      </c>
      <c r="C1085">
        <f t="shared" ca="1" si="48"/>
        <v>3</v>
      </c>
      <c r="D1085">
        <f t="shared" si="49"/>
        <v>1371</v>
      </c>
      <c r="E1085">
        <f>IF(appliances!$D$46="YES",light_sim_data!B1085,0)</f>
        <v>0</v>
      </c>
      <c r="F1085">
        <f t="shared" si="50"/>
        <v>1371</v>
      </c>
      <c r="H1085" s="43">
        <v>0</v>
      </c>
      <c r="I1085" s="43">
        <v>0</v>
      </c>
      <c r="J1085" s="43">
        <v>0</v>
      </c>
      <c r="K1085" s="43">
        <v>0</v>
      </c>
      <c r="L1085" s="43">
        <v>0</v>
      </c>
      <c r="M1085" s="43">
        <v>2</v>
      </c>
      <c r="N1085" s="43">
        <v>2</v>
      </c>
      <c r="O1085" s="43">
        <v>1</v>
      </c>
      <c r="P1085" s="43">
        <v>9</v>
      </c>
      <c r="Q1085" s="43">
        <v>0</v>
      </c>
      <c r="R1085" s="43">
        <v>0</v>
      </c>
      <c r="S1085" s="43">
        <v>0</v>
      </c>
      <c r="T1085" s="43">
        <v>0</v>
      </c>
      <c r="U1085" s="43">
        <v>0</v>
      </c>
      <c r="V1085" s="43">
        <v>134</v>
      </c>
      <c r="W1085" s="43">
        <v>0</v>
      </c>
      <c r="X1085" s="43">
        <v>0</v>
      </c>
      <c r="Y1085" s="43">
        <v>2</v>
      </c>
      <c r="Z1085" s="43">
        <v>0</v>
      </c>
      <c r="AA1085" s="43">
        <v>0</v>
      </c>
      <c r="AB1085" s="43">
        <v>3</v>
      </c>
      <c r="AC1085" s="43">
        <v>2</v>
      </c>
      <c r="AD1085" s="43">
        <v>1</v>
      </c>
      <c r="AE1085" s="43">
        <v>2</v>
      </c>
      <c r="AF1085" s="43">
        <v>1212</v>
      </c>
      <c r="AG1085" s="43">
        <v>0</v>
      </c>
      <c r="AH1085" s="43">
        <v>1</v>
      </c>
      <c r="AI1085" s="43">
        <v>0</v>
      </c>
      <c r="AJ1085" s="43">
        <v>0</v>
      </c>
      <c r="AK1085" s="43">
        <v>0</v>
      </c>
      <c r="AL1085" s="43">
        <v>0</v>
      </c>
      <c r="AM1085" s="43">
        <v>0</v>
      </c>
      <c r="AN1085" s="43">
        <v>0</v>
      </c>
    </row>
    <row r="1086" spans="1:40" x14ac:dyDescent="0.2">
      <c r="A1086">
        <v>1075</v>
      </c>
      <c r="B1086" s="97">
        <v>0.74583333333333302</v>
      </c>
      <c r="C1086">
        <f t="shared" ca="1" si="48"/>
        <v>3</v>
      </c>
      <c r="D1086">
        <f t="shared" si="49"/>
        <v>1371</v>
      </c>
      <c r="E1086">
        <f>IF(appliances!$D$46="YES",light_sim_data!B1086,0)</f>
        <v>0</v>
      </c>
      <c r="F1086">
        <f t="shared" si="50"/>
        <v>1371</v>
      </c>
      <c r="H1086" s="43">
        <v>0</v>
      </c>
      <c r="I1086" s="43">
        <v>0</v>
      </c>
      <c r="J1086" s="43">
        <v>0</v>
      </c>
      <c r="K1086" s="43">
        <v>0</v>
      </c>
      <c r="L1086" s="43">
        <v>0</v>
      </c>
      <c r="M1086" s="43">
        <v>2</v>
      </c>
      <c r="N1086" s="43">
        <v>2</v>
      </c>
      <c r="O1086" s="43">
        <v>1</v>
      </c>
      <c r="P1086" s="43">
        <v>9</v>
      </c>
      <c r="Q1086" s="43">
        <v>0</v>
      </c>
      <c r="R1086" s="43">
        <v>0</v>
      </c>
      <c r="S1086" s="43">
        <v>0</v>
      </c>
      <c r="T1086" s="43">
        <v>0</v>
      </c>
      <c r="U1086" s="43">
        <v>0</v>
      </c>
      <c r="V1086" s="43">
        <v>134</v>
      </c>
      <c r="W1086" s="43">
        <v>0</v>
      </c>
      <c r="X1086" s="43">
        <v>0</v>
      </c>
      <c r="Y1086" s="43">
        <v>2</v>
      </c>
      <c r="Z1086" s="43">
        <v>0</v>
      </c>
      <c r="AA1086" s="43">
        <v>0</v>
      </c>
      <c r="AB1086" s="43">
        <v>3</v>
      </c>
      <c r="AC1086" s="43">
        <v>2</v>
      </c>
      <c r="AD1086" s="43">
        <v>1</v>
      </c>
      <c r="AE1086" s="43">
        <v>2</v>
      </c>
      <c r="AF1086" s="43">
        <v>1212</v>
      </c>
      <c r="AG1086" s="43">
        <v>0</v>
      </c>
      <c r="AH1086" s="43">
        <v>1</v>
      </c>
      <c r="AI1086" s="43">
        <v>0</v>
      </c>
      <c r="AJ1086" s="43">
        <v>0</v>
      </c>
      <c r="AK1086" s="43">
        <v>0</v>
      </c>
      <c r="AL1086" s="43">
        <v>0</v>
      </c>
      <c r="AM1086" s="43">
        <v>0</v>
      </c>
      <c r="AN1086" s="43">
        <v>0</v>
      </c>
    </row>
    <row r="1087" spans="1:40" x14ac:dyDescent="0.2">
      <c r="A1087">
        <v>1076</v>
      </c>
      <c r="B1087" s="97">
        <v>0.74652777777777801</v>
      </c>
      <c r="C1087">
        <f t="shared" ca="1" si="48"/>
        <v>3</v>
      </c>
      <c r="D1087">
        <f t="shared" si="49"/>
        <v>1371</v>
      </c>
      <c r="E1087">
        <f>IF(appliances!$D$46="YES",light_sim_data!B1087,0)</f>
        <v>0</v>
      </c>
      <c r="F1087">
        <f t="shared" si="50"/>
        <v>1371</v>
      </c>
      <c r="H1087" s="43">
        <v>0</v>
      </c>
      <c r="I1087" s="43">
        <v>0</v>
      </c>
      <c r="J1087" s="43">
        <v>0</v>
      </c>
      <c r="K1087" s="43">
        <v>0</v>
      </c>
      <c r="L1087" s="43">
        <v>0</v>
      </c>
      <c r="M1087" s="43">
        <v>2</v>
      </c>
      <c r="N1087" s="43">
        <v>2</v>
      </c>
      <c r="O1087" s="43">
        <v>1</v>
      </c>
      <c r="P1087" s="43">
        <v>9</v>
      </c>
      <c r="Q1087" s="43">
        <v>0</v>
      </c>
      <c r="R1087" s="43">
        <v>0</v>
      </c>
      <c r="S1087" s="43">
        <v>0</v>
      </c>
      <c r="T1087" s="43">
        <v>0</v>
      </c>
      <c r="U1087" s="43">
        <v>0</v>
      </c>
      <c r="V1087" s="43">
        <v>134</v>
      </c>
      <c r="W1087" s="43">
        <v>0</v>
      </c>
      <c r="X1087" s="43">
        <v>0</v>
      </c>
      <c r="Y1087" s="43">
        <v>2</v>
      </c>
      <c r="Z1087" s="43">
        <v>0</v>
      </c>
      <c r="AA1087" s="43">
        <v>0</v>
      </c>
      <c r="AB1087" s="43">
        <v>3</v>
      </c>
      <c r="AC1087" s="43">
        <v>2</v>
      </c>
      <c r="AD1087" s="43">
        <v>1</v>
      </c>
      <c r="AE1087" s="43">
        <v>2</v>
      </c>
      <c r="AF1087" s="43">
        <v>1212</v>
      </c>
      <c r="AG1087" s="43">
        <v>0</v>
      </c>
      <c r="AH1087" s="43">
        <v>1</v>
      </c>
      <c r="AI1087" s="43">
        <v>0</v>
      </c>
      <c r="AJ1087" s="43">
        <v>0</v>
      </c>
      <c r="AK1087" s="43">
        <v>0</v>
      </c>
      <c r="AL1087" s="43">
        <v>0</v>
      </c>
      <c r="AM1087" s="43">
        <v>0</v>
      </c>
      <c r="AN1087" s="43">
        <v>0</v>
      </c>
    </row>
    <row r="1088" spans="1:40" x14ac:dyDescent="0.2">
      <c r="A1088">
        <v>1077</v>
      </c>
      <c r="B1088" s="97">
        <v>0.74722222222222201</v>
      </c>
      <c r="C1088">
        <f t="shared" ca="1" si="48"/>
        <v>3</v>
      </c>
      <c r="D1088">
        <f t="shared" si="49"/>
        <v>1371</v>
      </c>
      <c r="E1088">
        <f>IF(appliances!$D$46="YES",light_sim_data!B1088,0)</f>
        <v>0</v>
      </c>
      <c r="F1088">
        <f t="shared" si="50"/>
        <v>1371</v>
      </c>
      <c r="H1088" s="43">
        <v>0</v>
      </c>
      <c r="I1088" s="43">
        <v>0</v>
      </c>
      <c r="J1088" s="43">
        <v>0</v>
      </c>
      <c r="K1088" s="43">
        <v>0</v>
      </c>
      <c r="L1088" s="43">
        <v>0</v>
      </c>
      <c r="M1088" s="43">
        <v>2</v>
      </c>
      <c r="N1088" s="43">
        <v>2</v>
      </c>
      <c r="O1088" s="43">
        <v>1</v>
      </c>
      <c r="P1088" s="43">
        <v>9</v>
      </c>
      <c r="Q1088" s="43">
        <v>0</v>
      </c>
      <c r="R1088" s="43">
        <v>0</v>
      </c>
      <c r="S1088" s="43">
        <v>0</v>
      </c>
      <c r="T1088" s="43">
        <v>0</v>
      </c>
      <c r="U1088" s="43">
        <v>0</v>
      </c>
      <c r="V1088" s="43">
        <v>134</v>
      </c>
      <c r="W1088" s="43">
        <v>0</v>
      </c>
      <c r="X1088" s="43">
        <v>0</v>
      </c>
      <c r="Y1088" s="43">
        <v>2</v>
      </c>
      <c r="Z1088" s="43">
        <v>0</v>
      </c>
      <c r="AA1088" s="43">
        <v>0</v>
      </c>
      <c r="AB1088" s="43">
        <v>3</v>
      </c>
      <c r="AC1088" s="43">
        <v>2</v>
      </c>
      <c r="AD1088" s="43">
        <v>1</v>
      </c>
      <c r="AE1088" s="43">
        <v>2</v>
      </c>
      <c r="AF1088" s="43">
        <v>1212</v>
      </c>
      <c r="AG1088" s="43">
        <v>0</v>
      </c>
      <c r="AH1088" s="43">
        <v>1</v>
      </c>
      <c r="AI1088" s="43">
        <v>0</v>
      </c>
      <c r="AJ1088" s="43">
        <v>0</v>
      </c>
      <c r="AK1088" s="43">
        <v>0</v>
      </c>
      <c r="AL1088" s="43">
        <v>0</v>
      </c>
      <c r="AM1088" s="43">
        <v>0</v>
      </c>
      <c r="AN1088" s="43">
        <v>0</v>
      </c>
    </row>
    <row r="1089" spans="1:40" x14ac:dyDescent="0.2">
      <c r="A1089">
        <v>1078</v>
      </c>
      <c r="B1089" s="97">
        <v>0.74791666666666701</v>
      </c>
      <c r="C1089">
        <f t="shared" ca="1" si="48"/>
        <v>3</v>
      </c>
      <c r="D1089">
        <f t="shared" si="49"/>
        <v>1371</v>
      </c>
      <c r="E1089">
        <f>IF(appliances!$D$46="YES",light_sim_data!B1089,0)</f>
        <v>0</v>
      </c>
      <c r="F1089">
        <f t="shared" si="50"/>
        <v>1371</v>
      </c>
      <c r="H1089" s="43">
        <v>0</v>
      </c>
      <c r="I1089" s="43">
        <v>0</v>
      </c>
      <c r="J1089" s="43">
        <v>0</v>
      </c>
      <c r="K1089" s="43">
        <v>0</v>
      </c>
      <c r="L1089" s="43">
        <v>0</v>
      </c>
      <c r="M1089" s="43">
        <v>2</v>
      </c>
      <c r="N1089" s="43">
        <v>2</v>
      </c>
      <c r="O1089" s="43">
        <v>1</v>
      </c>
      <c r="P1089" s="43">
        <v>9</v>
      </c>
      <c r="Q1089" s="43">
        <v>0</v>
      </c>
      <c r="R1089" s="43">
        <v>0</v>
      </c>
      <c r="S1089" s="43">
        <v>0</v>
      </c>
      <c r="T1089" s="43">
        <v>0</v>
      </c>
      <c r="U1089" s="43">
        <v>0</v>
      </c>
      <c r="V1089" s="43">
        <v>134</v>
      </c>
      <c r="W1089" s="43">
        <v>0</v>
      </c>
      <c r="X1089" s="43">
        <v>0</v>
      </c>
      <c r="Y1089" s="43">
        <v>2</v>
      </c>
      <c r="Z1089" s="43">
        <v>0</v>
      </c>
      <c r="AA1089" s="43">
        <v>0</v>
      </c>
      <c r="AB1089" s="43">
        <v>3</v>
      </c>
      <c r="AC1089" s="43">
        <v>2</v>
      </c>
      <c r="AD1089" s="43">
        <v>1</v>
      </c>
      <c r="AE1089" s="43">
        <v>2</v>
      </c>
      <c r="AF1089" s="43">
        <v>1212</v>
      </c>
      <c r="AG1089" s="43">
        <v>0</v>
      </c>
      <c r="AH1089" s="43">
        <v>1</v>
      </c>
      <c r="AI1089" s="43">
        <v>0</v>
      </c>
      <c r="AJ1089" s="43">
        <v>0</v>
      </c>
      <c r="AK1089" s="43">
        <v>0</v>
      </c>
      <c r="AL1089" s="43">
        <v>0</v>
      </c>
      <c r="AM1089" s="43">
        <v>0</v>
      </c>
      <c r="AN1089" s="43">
        <v>0</v>
      </c>
    </row>
    <row r="1090" spans="1:40" x14ac:dyDescent="0.2">
      <c r="A1090">
        <v>1079</v>
      </c>
      <c r="B1090" s="97">
        <v>0.74861111111111101</v>
      </c>
      <c r="C1090">
        <f t="shared" ca="1" si="48"/>
        <v>3</v>
      </c>
      <c r="D1090">
        <f t="shared" si="49"/>
        <v>1371</v>
      </c>
      <c r="E1090">
        <f>IF(appliances!$D$46="YES",light_sim_data!B1090,0)</f>
        <v>0</v>
      </c>
      <c r="F1090">
        <f t="shared" si="50"/>
        <v>1371</v>
      </c>
      <c r="H1090" s="43">
        <v>0</v>
      </c>
      <c r="I1090" s="43">
        <v>0</v>
      </c>
      <c r="J1090" s="43">
        <v>0</v>
      </c>
      <c r="K1090" s="43">
        <v>0</v>
      </c>
      <c r="L1090" s="43">
        <v>0</v>
      </c>
      <c r="M1090" s="43">
        <v>2</v>
      </c>
      <c r="N1090" s="43">
        <v>2</v>
      </c>
      <c r="O1090" s="43">
        <v>1</v>
      </c>
      <c r="P1090" s="43">
        <v>9</v>
      </c>
      <c r="Q1090" s="43">
        <v>0</v>
      </c>
      <c r="R1090" s="43">
        <v>0</v>
      </c>
      <c r="S1090" s="43">
        <v>0</v>
      </c>
      <c r="T1090" s="43">
        <v>0</v>
      </c>
      <c r="U1090" s="43">
        <v>0</v>
      </c>
      <c r="V1090" s="43">
        <v>134</v>
      </c>
      <c r="W1090" s="43">
        <v>0</v>
      </c>
      <c r="X1090" s="43">
        <v>0</v>
      </c>
      <c r="Y1090" s="43">
        <v>2</v>
      </c>
      <c r="Z1090" s="43">
        <v>0</v>
      </c>
      <c r="AA1090" s="43">
        <v>0</v>
      </c>
      <c r="AB1090" s="43">
        <v>3</v>
      </c>
      <c r="AC1090" s="43">
        <v>2</v>
      </c>
      <c r="AD1090" s="43">
        <v>1</v>
      </c>
      <c r="AE1090" s="43">
        <v>2</v>
      </c>
      <c r="AF1090" s="43">
        <v>1212</v>
      </c>
      <c r="AG1090" s="43">
        <v>0</v>
      </c>
      <c r="AH1090" s="43">
        <v>1</v>
      </c>
      <c r="AI1090" s="43">
        <v>0</v>
      </c>
      <c r="AJ1090" s="43">
        <v>0</v>
      </c>
      <c r="AK1090" s="43">
        <v>0</v>
      </c>
      <c r="AL1090" s="43">
        <v>0</v>
      </c>
      <c r="AM1090" s="43">
        <v>0</v>
      </c>
      <c r="AN1090" s="43">
        <v>0</v>
      </c>
    </row>
    <row r="1091" spans="1:40" x14ac:dyDescent="0.2">
      <c r="A1091">
        <v>1080</v>
      </c>
      <c r="B1091" s="97">
        <v>0.749305555555556</v>
      </c>
      <c r="C1091">
        <f t="shared" ca="1" si="48"/>
        <v>3</v>
      </c>
      <c r="D1091">
        <f t="shared" si="49"/>
        <v>1371</v>
      </c>
      <c r="E1091">
        <f>IF(appliances!$D$46="YES",light_sim_data!B1091,0)</f>
        <v>0</v>
      </c>
      <c r="F1091">
        <f t="shared" si="50"/>
        <v>1371</v>
      </c>
      <c r="H1091" s="43">
        <v>0</v>
      </c>
      <c r="I1091" s="43">
        <v>0</v>
      </c>
      <c r="J1091" s="43">
        <v>0</v>
      </c>
      <c r="K1091" s="43">
        <v>0</v>
      </c>
      <c r="L1091" s="43">
        <v>0</v>
      </c>
      <c r="M1091" s="43">
        <v>2</v>
      </c>
      <c r="N1091" s="43">
        <v>2</v>
      </c>
      <c r="O1091" s="43">
        <v>1</v>
      </c>
      <c r="P1091" s="43">
        <v>9</v>
      </c>
      <c r="Q1091" s="43">
        <v>0</v>
      </c>
      <c r="R1091" s="43">
        <v>0</v>
      </c>
      <c r="S1091" s="43">
        <v>0</v>
      </c>
      <c r="T1091" s="43">
        <v>0</v>
      </c>
      <c r="U1091" s="43">
        <v>0</v>
      </c>
      <c r="V1091" s="43">
        <v>134</v>
      </c>
      <c r="W1091" s="43">
        <v>0</v>
      </c>
      <c r="X1091" s="43">
        <v>0</v>
      </c>
      <c r="Y1091" s="43">
        <v>2</v>
      </c>
      <c r="Z1091" s="43">
        <v>0</v>
      </c>
      <c r="AA1091" s="43">
        <v>0</v>
      </c>
      <c r="AB1091" s="43">
        <v>3</v>
      </c>
      <c r="AC1091" s="43">
        <v>2</v>
      </c>
      <c r="AD1091" s="43">
        <v>1</v>
      </c>
      <c r="AE1091" s="43">
        <v>2</v>
      </c>
      <c r="AF1091" s="43">
        <v>1212</v>
      </c>
      <c r="AG1091" s="43">
        <v>0</v>
      </c>
      <c r="AH1091" s="43">
        <v>1</v>
      </c>
      <c r="AI1091" s="43">
        <v>0</v>
      </c>
      <c r="AJ1091" s="43">
        <v>0</v>
      </c>
      <c r="AK1091" s="43">
        <v>0</v>
      </c>
      <c r="AL1091" s="43">
        <v>0</v>
      </c>
      <c r="AM1091" s="43">
        <v>0</v>
      </c>
      <c r="AN1091" s="43">
        <v>0</v>
      </c>
    </row>
    <row r="1092" spans="1:40" x14ac:dyDescent="0.2">
      <c r="A1092">
        <v>1081</v>
      </c>
      <c r="B1092" s="97">
        <v>0.75</v>
      </c>
      <c r="C1092">
        <f t="shared" ca="1" si="48"/>
        <v>3</v>
      </c>
      <c r="D1092">
        <f t="shared" si="49"/>
        <v>1530</v>
      </c>
      <c r="E1092">
        <f>IF(appliances!$D$46="YES",light_sim_data!B1092,0)</f>
        <v>0</v>
      </c>
      <c r="F1092">
        <f t="shared" si="50"/>
        <v>1530</v>
      </c>
      <c r="H1092" s="43">
        <v>159</v>
      </c>
      <c r="I1092" s="43">
        <v>0</v>
      </c>
      <c r="J1092" s="43">
        <v>0</v>
      </c>
      <c r="K1092" s="43">
        <v>0</v>
      </c>
      <c r="L1092" s="43">
        <v>0</v>
      </c>
      <c r="M1092" s="43">
        <v>2</v>
      </c>
      <c r="N1092" s="43">
        <v>2</v>
      </c>
      <c r="O1092" s="43">
        <v>1</v>
      </c>
      <c r="P1092" s="43">
        <v>9</v>
      </c>
      <c r="Q1092" s="43">
        <v>0</v>
      </c>
      <c r="R1092" s="43">
        <v>0</v>
      </c>
      <c r="S1092" s="43">
        <v>0</v>
      </c>
      <c r="T1092" s="43">
        <v>0</v>
      </c>
      <c r="U1092" s="43">
        <v>0</v>
      </c>
      <c r="V1092" s="43">
        <v>134</v>
      </c>
      <c r="W1092" s="43">
        <v>0</v>
      </c>
      <c r="X1092" s="43">
        <v>0</v>
      </c>
      <c r="Y1092" s="43">
        <v>2</v>
      </c>
      <c r="Z1092" s="43">
        <v>0</v>
      </c>
      <c r="AA1092" s="43">
        <v>0</v>
      </c>
      <c r="AB1092" s="43">
        <v>3</v>
      </c>
      <c r="AC1092" s="43">
        <v>2</v>
      </c>
      <c r="AD1092" s="43">
        <v>1</v>
      </c>
      <c r="AE1092" s="43">
        <v>2</v>
      </c>
      <c r="AF1092" s="43">
        <v>1212</v>
      </c>
      <c r="AG1092" s="43">
        <v>0</v>
      </c>
      <c r="AH1092" s="43">
        <v>1</v>
      </c>
      <c r="AI1092" s="43">
        <v>0</v>
      </c>
      <c r="AJ1092" s="43">
        <v>0</v>
      </c>
      <c r="AK1092" s="43">
        <v>0</v>
      </c>
      <c r="AL1092" s="43">
        <v>0</v>
      </c>
      <c r="AM1092" s="43">
        <v>0</v>
      </c>
      <c r="AN1092" s="43">
        <v>0</v>
      </c>
    </row>
    <row r="1093" spans="1:40" x14ac:dyDescent="0.2">
      <c r="A1093">
        <v>1082</v>
      </c>
      <c r="B1093" s="97">
        <v>0.750694444444444</v>
      </c>
      <c r="C1093">
        <f t="shared" ca="1" si="48"/>
        <v>3</v>
      </c>
      <c r="D1093">
        <f t="shared" si="49"/>
        <v>1530</v>
      </c>
      <c r="E1093">
        <f>IF(appliances!$D$46="YES",light_sim_data!B1093,0)</f>
        <v>0</v>
      </c>
      <c r="F1093">
        <f t="shared" si="50"/>
        <v>1530</v>
      </c>
      <c r="H1093" s="43">
        <v>159</v>
      </c>
      <c r="I1093" s="43">
        <v>0</v>
      </c>
      <c r="J1093" s="43">
        <v>0</v>
      </c>
      <c r="K1093" s="43">
        <v>0</v>
      </c>
      <c r="L1093" s="43">
        <v>0</v>
      </c>
      <c r="M1093" s="43">
        <v>2</v>
      </c>
      <c r="N1093" s="43">
        <v>2</v>
      </c>
      <c r="O1093" s="43">
        <v>1</v>
      </c>
      <c r="P1093" s="43">
        <v>9</v>
      </c>
      <c r="Q1093" s="43">
        <v>0</v>
      </c>
      <c r="R1093" s="43">
        <v>0</v>
      </c>
      <c r="S1093" s="43">
        <v>0</v>
      </c>
      <c r="T1093" s="43">
        <v>0</v>
      </c>
      <c r="U1093" s="43">
        <v>0</v>
      </c>
      <c r="V1093" s="43">
        <v>134</v>
      </c>
      <c r="W1093" s="43">
        <v>0</v>
      </c>
      <c r="X1093" s="43">
        <v>0</v>
      </c>
      <c r="Y1093" s="43">
        <v>2</v>
      </c>
      <c r="Z1093" s="43">
        <v>0</v>
      </c>
      <c r="AA1093" s="43">
        <v>0</v>
      </c>
      <c r="AB1093" s="43">
        <v>3</v>
      </c>
      <c r="AC1093" s="43">
        <v>2</v>
      </c>
      <c r="AD1093" s="43">
        <v>1</v>
      </c>
      <c r="AE1093" s="43">
        <v>2</v>
      </c>
      <c r="AF1093" s="43">
        <v>1212</v>
      </c>
      <c r="AG1093" s="43">
        <v>0</v>
      </c>
      <c r="AH1093" s="43">
        <v>1</v>
      </c>
      <c r="AI1093" s="43">
        <v>0</v>
      </c>
      <c r="AJ1093" s="43">
        <v>0</v>
      </c>
      <c r="AK1093" s="43">
        <v>0</v>
      </c>
      <c r="AL1093" s="43">
        <v>0</v>
      </c>
      <c r="AM1093" s="43">
        <v>0</v>
      </c>
      <c r="AN1093" s="43">
        <v>0</v>
      </c>
    </row>
    <row r="1094" spans="1:40" x14ac:dyDescent="0.2">
      <c r="A1094">
        <v>1083</v>
      </c>
      <c r="B1094" s="97">
        <v>0.75138888888888899</v>
      </c>
      <c r="C1094">
        <f t="shared" ca="1" si="48"/>
        <v>3</v>
      </c>
      <c r="D1094">
        <f t="shared" si="49"/>
        <v>1530</v>
      </c>
      <c r="E1094">
        <f>IF(appliances!$D$46="YES",light_sim_data!B1094,0)</f>
        <v>0</v>
      </c>
      <c r="F1094">
        <f t="shared" si="50"/>
        <v>1530</v>
      </c>
      <c r="H1094" s="43">
        <v>159</v>
      </c>
      <c r="I1094" s="43">
        <v>0</v>
      </c>
      <c r="J1094" s="43">
        <v>0</v>
      </c>
      <c r="K1094" s="43">
        <v>0</v>
      </c>
      <c r="L1094" s="43">
        <v>0</v>
      </c>
      <c r="M1094" s="43">
        <v>2</v>
      </c>
      <c r="N1094" s="43">
        <v>2</v>
      </c>
      <c r="O1094" s="43">
        <v>1</v>
      </c>
      <c r="P1094" s="43">
        <v>9</v>
      </c>
      <c r="Q1094" s="43">
        <v>0</v>
      </c>
      <c r="R1094" s="43">
        <v>0</v>
      </c>
      <c r="S1094" s="43">
        <v>0</v>
      </c>
      <c r="T1094" s="43">
        <v>0</v>
      </c>
      <c r="U1094" s="43">
        <v>0</v>
      </c>
      <c r="V1094" s="43">
        <v>134</v>
      </c>
      <c r="W1094" s="43">
        <v>0</v>
      </c>
      <c r="X1094" s="43">
        <v>0</v>
      </c>
      <c r="Y1094" s="43">
        <v>2</v>
      </c>
      <c r="Z1094" s="43">
        <v>0</v>
      </c>
      <c r="AA1094" s="43">
        <v>0</v>
      </c>
      <c r="AB1094" s="43">
        <v>3</v>
      </c>
      <c r="AC1094" s="43">
        <v>2</v>
      </c>
      <c r="AD1094" s="43">
        <v>1</v>
      </c>
      <c r="AE1094" s="43">
        <v>2</v>
      </c>
      <c r="AF1094" s="43">
        <v>1212</v>
      </c>
      <c r="AG1094" s="43">
        <v>0</v>
      </c>
      <c r="AH1094" s="43">
        <v>1</v>
      </c>
      <c r="AI1094" s="43">
        <v>0</v>
      </c>
      <c r="AJ1094" s="43">
        <v>0</v>
      </c>
      <c r="AK1094" s="43">
        <v>0</v>
      </c>
      <c r="AL1094" s="43">
        <v>0</v>
      </c>
      <c r="AM1094" s="43">
        <v>0</v>
      </c>
      <c r="AN1094" s="43">
        <v>0</v>
      </c>
    </row>
    <row r="1095" spans="1:40" x14ac:dyDescent="0.2">
      <c r="A1095">
        <v>1084</v>
      </c>
      <c r="B1095" s="97">
        <v>0.75208333333333299</v>
      </c>
      <c r="C1095">
        <f t="shared" ca="1" si="48"/>
        <v>3</v>
      </c>
      <c r="D1095">
        <f t="shared" si="49"/>
        <v>1530</v>
      </c>
      <c r="E1095">
        <f>IF(appliances!$D$46="YES",light_sim_data!B1095,0)</f>
        <v>0</v>
      </c>
      <c r="F1095">
        <f t="shared" si="50"/>
        <v>1530</v>
      </c>
      <c r="H1095" s="43">
        <v>159</v>
      </c>
      <c r="I1095" s="43">
        <v>0</v>
      </c>
      <c r="J1095" s="43">
        <v>0</v>
      </c>
      <c r="K1095" s="43">
        <v>0</v>
      </c>
      <c r="L1095" s="43">
        <v>0</v>
      </c>
      <c r="M1095" s="43">
        <v>2</v>
      </c>
      <c r="N1095" s="43">
        <v>2</v>
      </c>
      <c r="O1095" s="43">
        <v>1</v>
      </c>
      <c r="P1095" s="43">
        <v>9</v>
      </c>
      <c r="Q1095" s="43">
        <v>0</v>
      </c>
      <c r="R1095" s="43">
        <v>0</v>
      </c>
      <c r="S1095" s="43">
        <v>0</v>
      </c>
      <c r="T1095" s="43">
        <v>0</v>
      </c>
      <c r="U1095" s="43">
        <v>0</v>
      </c>
      <c r="V1095" s="43">
        <v>134</v>
      </c>
      <c r="W1095" s="43">
        <v>0</v>
      </c>
      <c r="X1095" s="43">
        <v>0</v>
      </c>
      <c r="Y1095" s="43">
        <v>2</v>
      </c>
      <c r="Z1095" s="43">
        <v>0</v>
      </c>
      <c r="AA1095" s="43">
        <v>0</v>
      </c>
      <c r="AB1095" s="43">
        <v>3</v>
      </c>
      <c r="AC1095" s="43">
        <v>2</v>
      </c>
      <c r="AD1095" s="43">
        <v>1</v>
      </c>
      <c r="AE1095" s="43">
        <v>2</v>
      </c>
      <c r="AF1095" s="43">
        <v>1212</v>
      </c>
      <c r="AG1095" s="43">
        <v>0</v>
      </c>
      <c r="AH1095" s="43">
        <v>1</v>
      </c>
      <c r="AI1095" s="43">
        <v>0</v>
      </c>
      <c r="AJ1095" s="43">
        <v>0</v>
      </c>
      <c r="AK1095" s="43">
        <v>0</v>
      </c>
      <c r="AL1095" s="43">
        <v>0</v>
      </c>
      <c r="AM1095" s="43">
        <v>0</v>
      </c>
      <c r="AN1095" s="43">
        <v>0</v>
      </c>
    </row>
    <row r="1096" spans="1:40" x14ac:dyDescent="0.2">
      <c r="A1096">
        <v>1085</v>
      </c>
      <c r="B1096" s="97">
        <v>0.75277777777777799</v>
      </c>
      <c r="C1096">
        <f t="shared" ca="1" si="48"/>
        <v>3</v>
      </c>
      <c r="D1096">
        <f t="shared" si="49"/>
        <v>1530</v>
      </c>
      <c r="E1096">
        <f>IF(appliances!$D$46="YES",light_sim_data!B1096,0)</f>
        <v>0</v>
      </c>
      <c r="F1096">
        <f t="shared" si="50"/>
        <v>1530</v>
      </c>
      <c r="H1096" s="43">
        <v>159</v>
      </c>
      <c r="I1096" s="43">
        <v>0</v>
      </c>
      <c r="J1096" s="43">
        <v>0</v>
      </c>
      <c r="K1096" s="43">
        <v>0</v>
      </c>
      <c r="L1096" s="43">
        <v>0</v>
      </c>
      <c r="M1096" s="43">
        <v>2</v>
      </c>
      <c r="N1096" s="43">
        <v>2</v>
      </c>
      <c r="O1096" s="43">
        <v>1</v>
      </c>
      <c r="P1096" s="43">
        <v>9</v>
      </c>
      <c r="Q1096" s="43">
        <v>0</v>
      </c>
      <c r="R1096" s="43">
        <v>0</v>
      </c>
      <c r="S1096" s="43">
        <v>0</v>
      </c>
      <c r="T1096" s="43">
        <v>0</v>
      </c>
      <c r="U1096" s="43">
        <v>0</v>
      </c>
      <c r="V1096" s="43">
        <v>134</v>
      </c>
      <c r="W1096" s="43">
        <v>0</v>
      </c>
      <c r="X1096" s="43">
        <v>0</v>
      </c>
      <c r="Y1096" s="43">
        <v>2</v>
      </c>
      <c r="Z1096" s="43">
        <v>0</v>
      </c>
      <c r="AA1096" s="43">
        <v>0</v>
      </c>
      <c r="AB1096" s="43">
        <v>3</v>
      </c>
      <c r="AC1096" s="43">
        <v>2</v>
      </c>
      <c r="AD1096" s="43">
        <v>1</v>
      </c>
      <c r="AE1096" s="43">
        <v>2</v>
      </c>
      <c r="AF1096" s="43">
        <v>1212</v>
      </c>
      <c r="AG1096" s="43">
        <v>0</v>
      </c>
      <c r="AH1096" s="43">
        <v>1</v>
      </c>
      <c r="AI1096" s="43">
        <v>0</v>
      </c>
      <c r="AJ1096" s="43">
        <v>0</v>
      </c>
      <c r="AK1096" s="43">
        <v>0</v>
      </c>
      <c r="AL1096" s="43">
        <v>0</v>
      </c>
      <c r="AM1096" s="43">
        <v>0</v>
      </c>
      <c r="AN1096" s="43">
        <v>0</v>
      </c>
    </row>
    <row r="1097" spans="1:40" x14ac:dyDescent="0.2">
      <c r="A1097">
        <v>1086</v>
      </c>
      <c r="B1097" s="97">
        <v>0.75347222222222199</v>
      </c>
      <c r="C1097">
        <f t="shared" ca="1" si="48"/>
        <v>3</v>
      </c>
      <c r="D1097">
        <f t="shared" si="49"/>
        <v>1530</v>
      </c>
      <c r="E1097">
        <f>IF(appliances!$D$46="YES",light_sim_data!B1097,0)</f>
        <v>0</v>
      </c>
      <c r="F1097">
        <f t="shared" si="50"/>
        <v>1530</v>
      </c>
      <c r="H1097" s="43">
        <v>159</v>
      </c>
      <c r="I1097" s="43">
        <v>0</v>
      </c>
      <c r="J1097" s="43">
        <v>0</v>
      </c>
      <c r="K1097" s="43">
        <v>0</v>
      </c>
      <c r="L1097" s="43">
        <v>0</v>
      </c>
      <c r="M1097" s="43">
        <v>2</v>
      </c>
      <c r="N1097" s="43">
        <v>2</v>
      </c>
      <c r="O1097" s="43">
        <v>1</v>
      </c>
      <c r="P1097" s="43">
        <v>9</v>
      </c>
      <c r="Q1097" s="43">
        <v>0</v>
      </c>
      <c r="R1097" s="43">
        <v>0</v>
      </c>
      <c r="S1097" s="43">
        <v>0</v>
      </c>
      <c r="T1097" s="43">
        <v>0</v>
      </c>
      <c r="U1097" s="43">
        <v>0</v>
      </c>
      <c r="V1097" s="43">
        <v>134</v>
      </c>
      <c r="W1097" s="43">
        <v>0</v>
      </c>
      <c r="X1097" s="43">
        <v>0</v>
      </c>
      <c r="Y1097" s="43">
        <v>2</v>
      </c>
      <c r="Z1097" s="43">
        <v>0</v>
      </c>
      <c r="AA1097" s="43">
        <v>0</v>
      </c>
      <c r="AB1097" s="43">
        <v>3</v>
      </c>
      <c r="AC1097" s="43">
        <v>2</v>
      </c>
      <c r="AD1097" s="43">
        <v>1</v>
      </c>
      <c r="AE1097" s="43">
        <v>2</v>
      </c>
      <c r="AF1097" s="43">
        <v>1212</v>
      </c>
      <c r="AG1097" s="43">
        <v>0</v>
      </c>
      <c r="AH1097" s="43">
        <v>1</v>
      </c>
      <c r="AI1097" s="43">
        <v>0</v>
      </c>
      <c r="AJ1097" s="43">
        <v>0</v>
      </c>
      <c r="AK1097" s="43">
        <v>0</v>
      </c>
      <c r="AL1097" s="43">
        <v>0</v>
      </c>
      <c r="AM1097" s="43">
        <v>0</v>
      </c>
      <c r="AN1097" s="43">
        <v>0</v>
      </c>
    </row>
    <row r="1098" spans="1:40" x14ac:dyDescent="0.2">
      <c r="A1098">
        <v>1087</v>
      </c>
      <c r="B1098" s="97">
        <v>0.75416666666666698</v>
      </c>
      <c r="C1098">
        <f t="shared" ca="1" si="48"/>
        <v>3</v>
      </c>
      <c r="D1098">
        <f t="shared" si="49"/>
        <v>1530</v>
      </c>
      <c r="E1098">
        <f>IF(appliances!$D$46="YES",light_sim_data!B1098,0)</f>
        <v>0</v>
      </c>
      <c r="F1098">
        <f t="shared" si="50"/>
        <v>1530</v>
      </c>
      <c r="H1098" s="43">
        <v>159</v>
      </c>
      <c r="I1098" s="43">
        <v>0</v>
      </c>
      <c r="J1098" s="43">
        <v>0</v>
      </c>
      <c r="K1098" s="43">
        <v>0</v>
      </c>
      <c r="L1098" s="43">
        <v>0</v>
      </c>
      <c r="M1098" s="43">
        <v>2</v>
      </c>
      <c r="N1098" s="43">
        <v>2</v>
      </c>
      <c r="O1098" s="43">
        <v>1</v>
      </c>
      <c r="P1098" s="43">
        <v>9</v>
      </c>
      <c r="Q1098" s="43">
        <v>0</v>
      </c>
      <c r="R1098" s="43">
        <v>0</v>
      </c>
      <c r="S1098" s="43">
        <v>0</v>
      </c>
      <c r="T1098" s="43">
        <v>0</v>
      </c>
      <c r="U1098" s="43">
        <v>0</v>
      </c>
      <c r="V1098" s="43">
        <v>134</v>
      </c>
      <c r="W1098" s="43">
        <v>0</v>
      </c>
      <c r="X1098" s="43">
        <v>0</v>
      </c>
      <c r="Y1098" s="43">
        <v>2</v>
      </c>
      <c r="Z1098" s="43">
        <v>0</v>
      </c>
      <c r="AA1098" s="43">
        <v>0</v>
      </c>
      <c r="AB1098" s="43">
        <v>3</v>
      </c>
      <c r="AC1098" s="43">
        <v>2</v>
      </c>
      <c r="AD1098" s="43">
        <v>1</v>
      </c>
      <c r="AE1098" s="43">
        <v>2</v>
      </c>
      <c r="AF1098" s="43">
        <v>1212</v>
      </c>
      <c r="AG1098" s="43">
        <v>0</v>
      </c>
      <c r="AH1098" s="43">
        <v>1</v>
      </c>
      <c r="AI1098" s="43">
        <v>0</v>
      </c>
      <c r="AJ1098" s="43">
        <v>0</v>
      </c>
      <c r="AK1098" s="43">
        <v>0</v>
      </c>
      <c r="AL1098" s="43">
        <v>0</v>
      </c>
      <c r="AM1098" s="43">
        <v>0</v>
      </c>
      <c r="AN1098" s="43">
        <v>0</v>
      </c>
    </row>
    <row r="1099" spans="1:40" x14ac:dyDescent="0.2">
      <c r="A1099">
        <v>1088</v>
      </c>
      <c r="B1099" s="97">
        <v>0.75486111111111098</v>
      </c>
      <c r="C1099">
        <f t="shared" ca="1" si="48"/>
        <v>3</v>
      </c>
      <c r="D1099">
        <f t="shared" si="49"/>
        <v>1710</v>
      </c>
      <c r="E1099">
        <f>IF(appliances!$D$46="YES",light_sim_data!B1099,0)</f>
        <v>0</v>
      </c>
      <c r="F1099">
        <f t="shared" si="50"/>
        <v>1710</v>
      </c>
      <c r="H1099" s="43">
        <v>159</v>
      </c>
      <c r="I1099" s="43">
        <v>180</v>
      </c>
      <c r="J1099" s="43">
        <v>0</v>
      </c>
      <c r="K1099" s="43">
        <v>0</v>
      </c>
      <c r="L1099" s="43">
        <v>0</v>
      </c>
      <c r="M1099" s="43">
        <v>2</v>
      </c>
      <c r="N1099" s="43">
        <v>2</v>
      </c>
      <c r="O1099" s="43">
        <v>1</v>
      </c>
      <c r="P1099" s="43">
        <v>9</v>
      </c>
      <c r="Q1099" s="43">
        <v>0</v>
      </c>
      <c r="R1099" s="43">
        <v>0</v>
      </c>
      <c r="S1099" s="43">
        <v>0</v>
      </c>
      <c r="T1099" s="43">
        <v>0</v>
      </c>
      <c r="U1099" s="43">
        <v>0</v>
      </c>
      <c r="V1099" s="43">
        <v>134</v>
      </c>
      <c r="W1099" s="43">
        <v>0</v>
      </c>
      <c r="X1099" s="43">
        <v>0</v>
      </c>
      <c r="Y1099" s="43">
        <v>2</v>
      </c>
      <c r="Z1099" s="43">
        <v>0</v>
      </c>
      <c r="AA1099" s="43">
        <v>0</v>
      </c>
      <c r="AB1099" s="43">
        <v>3</v>
      </c>
      <c r="AC1099" s="43">
        <v>2</v>
      </c>
      <c r="AD1099" s="43">
        <v>1</v>
      </c>
      <c r="AE1099" s="43">
        <v>2</v>
      </c>
      <c r="AF1099" s="43">
        <v>1212</v>
      </c>
      <c r="AG1099" s="43">
        <v>0</v>
      </c>
      <c r="AH1099" s="43">
        <v>1</v>
      </c>
      <c r="AI1099" s="43">
        <v>0</v>
      </c>
      <c r="AJ1099" s="43">
        <v>0</v>
      </c>
      <c r="AK1099" s="43">
        <v>0</v>
      </c>
      <c r="AL1099" s="43">
        <v>0</v>
      </c>
      <c r="AM1099" s="43">
        <v>0</v>
      </c>
      <c r="AN1099" s="43">
        <v>0</v>
      </c>
    </row>
    <row r="1100" spans="1:40" x14ac:dyDescent="0.2">
      <c r="A1100">
        <v>1089</v>
      </c>
      <c r="B1100" s="97">
        <v>0.75555555555555598</v>
      </c>
      <c r="C1100">
        <f t="shared" ca="1" si="48"/>
        <v>3</v>
      </c>
      <c r="D1100">
        <f t="shared" si="49"/>
        <v>1710</v>
      </c>
      <c r="E1100">
        <f>IF(appliances!$D$46="YES",light_sim_data!B1100,0)</f>
        <v>0</v>
      </c>
      <c r="F1100">
        <f t="shared" si="50"/>
        <v>1710</v>
      </c>
      <c r="H1100" s="43">
        <v>159</v>
      </c>
      <c r="I1100" s="43">
        <v>180</v>
      </c>
      <c r="J1100" s="43">
        <v>0</v>
      </c>
      <c r="K1100" s="43">
        <v>0</v>
      </c>
      <c r="L1100" s="43">
        <v>0</v>
      </c>
      <c r="M1100" s="43">
        <v>2</v>
      </c>
      <c r="N1100" s="43">
        <v>2</v>
      </c>
      <c r="O1100" s="43">
        <v>1</v>
      </c>
      <c r="P1100" s="43">
        <v>9</v>
      </c>
      <c r="Q1100" s="43">
        <v>0</v>
      </c>
      <c r="R1100" s="43">
        <v>0</v>
      </c>
      <c r="S1100" s="43">
        <v>0</v>
      </c>
      <c r="T1100" s="43">
        <v>0</v>
      </c>
      <c r="U1100" s="43">
        <v>0</v>
      </c>
      <c r="V1100" s="43">
        <v>134</v>
      </c>
      <c r="W1100" s="43">
        <v>0</v>
      </c>
      <c r="X1100" s="43">
        <v>0</v>
      </c>
      <c r="Y1100" s="43">
        <v>2</v>
      </c>
      <c r="Z1100" s="43">
        <v>0</v>
      </c>
      <c r="AA1100" s="43">
        <v>0</v>
      </c>
      <c r="AB1100" s="43">
        <v>3</v>
      </c>
      <c r="AC1100" s="43">
        <v>2</v>
      </c>
      <c r="AD1100" s="43">
        <v>1</v>
      </c>
      <c r="AE1100" s="43">
        <v>2</v>
      </c>
      <c r="AF1100" s="43">
        <v>1212</v>
      </c>
      <c r="AG1100" s="43">
        <v>0</v>
      </c>
      <c r="AH1100" s="43">
        <v>1</v>
      </c>
      <c r="AI1100" s="43">
        <v>0</v>
      </c>
      <c r="AJ1100" s="43">
        <v>0</v>
      </c>
      <c r="AK1100" s="43">
        <v>0</v>
      </c>
      <c r="AL1100" s="43">
        <v>0</v>
      </c>
      <c r="AM1100" s="43">
        <v>0</v>
      </c>
      <c r="AN1100" s="43">
        <v>0</v>
      </c>
    </row>
    <row r="1101" spans="1:40" x14ac:dyDescent="0.2">
      <c r="A1101">
        <v>1090</v>
      </c>
      <c r="B1101" s="97">
        <v>0.75624999999999998</v>
      </c>
      <c r="C1101">
        <f t="shared" ref="C1101:C1164" ca="1" si="51">INDIRECT("occ_sim_data!C"&amp;(ROUNDDOWN((A1101-1)/10,0)+11))</f>
        <v>3</v>
      </c>
      <c r="D1101">
        <f t="shared" ref="D1101:D1164" si="52">E1101+F1101</f>
        <v>1710</v>
      </c>
      <c r="E1101">
        <f>IF(appliances!$D$46="YES",light_sim_data!B1101,0)</f>
        <v>0</v>
      </c>
      <c r="F1101">
        <f t="shared" ref="F1101:F1164" si="53">SUM(H1101:AN1101)</f>
        <v>1710</v>
      </c>
      <c r="H1101" s="43">
        <v>159</v>
      </c>
      <c r="I1101" s="43">
        <v>180</v>
      </c>
      <c r="J1101" s="43">
        <v>0</v>
      </c>
      <c r="K1101" s="43">
        <v>0</v>
      </c>
      <c r="L1101" s="43">
        <v>0</v>
      </c>
      <c r="M1101" s="43">
        <v>2</v>
      </c>
      <c r="N1101" s="43">
        <v>2</v>
      </c>
      <c r="O1101" s="43">
        <v>1</v>
      </c>
      <c r="P1101" s="43">
        <v>9</v>
      </c>
      <c r="Q1101" s="43">
        <v>0</v>
      </c>
      <c r="R1101" s="43">
        <v>0</v>
      </c>
      <c r="S1101" s="43">
        <v>0</v>
      </c>
      <c r="T1101" s="43">
        <v>0</v>
      </c>
      <c r="U1101" s="43">
        <v>0</v>
      </c>
      <c r="V1101" s="43">
        <v>134</v>
      </c>
      <c r="W1101" s="43">
        <v>0</v>
      </c>
      <c r="X1101" s="43">
        <v>0</v>
      </c>
      <c r="Y1101" s="43">
        <v>2</v>
      </c>
      <c r="Z1101" s="43">
        <v>0</v>
      </c>
      <c r="AA1101" s="43">
        <v>0</v>
      </c>
      <c r="AB1101" s="43">
        <v>3</v>
      </c>
      <c r="AC1101" s="43">
        <v>2</v>
      </c>
      <c r="AD1101" s="43">
        <v>1</v>
      </c>
      <c r="AE1101" s="43">
        <v>2</v>
      </c>
      <c r="AF1101" s="43">
        <v>1212</v>
      </c>
      <c r="AG1101" s="43">
        <v>0</v>
      </c>
      <c r="AH1101" s="43">
        <v>1</v>
      </c>
      <c r="AI1101" s="43">
        <v>0</v>
      </c>
      <c r="AJ1101" s="43">
        <v>0</v>
      </c>
      <c r="AK1101" s="43">
        <v>0</v>
      </c>
      <c r="AL1101" s="43">
        <v>0</v>
      </c>
      <c r="AM1101" s="43">
        <v>0</v>
      </c>
      <c r="AN1101" s="43">
        <v>0</v>
      </c>
    </row>
    <row r="1102" spans="1:40" x14ac:dyDescent="0.2">
      <c r="A1102">
        <v>1091</v>
      </c>
      <c r="B1102" s="97">
        <v>0.75694444444444398</v>
      </c>
      <c r="C1102">
        <f t="shared" ca="1" si="51"/>
        <v>3</v>
      </c>
      <c r="D1102">
        <f t="shared" si="52"/>
        <v>1710</v>
      </c>
      <c r="E1102">
        <f>IF(appliances!$D$46="YES",light_sim_data!B1102,0)</f>
        <v>0</v>
      </c>
      <c r="F1102">
        <f t="shared" si="53"/>
        <v>1710</v>
      </c>
      <c r="H1102" s="43">
        <v>159</v>
      </c>
      <c r="I1102" s="43">
        <v>180</v>
      </c>
      <c r="J1102" s="43">
        <v>0</v>
      </c>
      <c r="K1102" s="43">
        <v>0</v>
      </c>
      <c r="L1102" s="43">
        <v>0</v>
      </c>
      <c r="M1102" s="43">
        <v>2</v>
      </c>
      <c r="N1102" s="43">
        <v>2</v>
      </c>
      <c r="O1102" s="43">
        <v>1</v>
      </c>
      <c r="P1102" s="43">
        <v>9</v>
      </c>
      <c r="Q1102" s="43">
        <v>0</v>
      </c>
      <c r="R1102" s="43">
        <v>0</v>
      </c>
      <c r="S1102" s="43">
        <v>0</v>
      </c>
      <c r="T1102" s="43">
        <v>0</v>
      </c>
      <c r="U1102" s="43">
        <v>0</v>
      </c>
      <c r="V1102" s="43">
        <v>134</v>
      </c>
      <c r="W1102" s="43">
        <v>0</v>
      </c>
      <c r="X1102" s="43">
        <v>0</v>
      </c>
      <c r="Y1102" s="43">
        <v>2</v>
      </c>
      <c r="Z1102" s="43">
        <v>0</v>
      </c>
      <c r="AA1102" s="43">
        <v>0</v>
      </c>
      <c r="AB1102" s="43">
        <v>3</v>
      </c>
      <c r="AC1102" s="43">
        <v>2</v>
      </c>
      <c r="AD1102" s="43">
        <v>1</v>
      </c>
      <c r="AE1102" s="43">
        <v>2</v>
      </c>
      <c r="AF1102" s="43">
        <v>1212</v>
      </c>
      <c r="AG1102" s="43">
        <v>0</v>
      </c>
      <c r="AH1102" s="43">
        <v>1</v>
      </c>
      <c r="AI1102" s="43">
        <v>0</v>
      </c>
      <c r="AJ1102" s="43">
        <v>0</v>
      </c>
      <c r="AK1102" s="43">
        <v>0</v>
      </c>
      <c r="AL1102" s="43">
        <v>0</v>
      </c>
      <c r="AM1102" s="43">
        <v>0</v>
      </c>
      <c r="AN1102" s="43">
        <v>0</v>
      </c>
    </row>
    <row r="1103" spans="1:40" x14ac:dyDescent="0.2">
      <c r="A1103">
        <v>1092</v>
      </c>
      <c r="B1103" s="97">
        <v>0.75763888888888897</v>
      </c>
      <c r="C1103">
        <f t="shared" ca="1" si="51"/>
        <v>3</v>
      </c>
      <c r="D1103">
        <f t="shared" si="52"/>
        <v>1710</v>
      </c>
      <c r="E1103">
        <f>IF(appliances!$D$46="YES",light_sim_data!B1103,0)</f>
        <v>0</v>
      </c>
      <c r="F1103">
        <f t="shared" si="53"/>
        <v>1710</v>
      </c>
      <c r="H1103" s="43">
        <v>159</v>
      </c>
      <c r="I1103" s="43">
        <v>180</v>
      </c>
      <c r="J1103" s="43">
        <v>0</v>
      </c>
      <c r="K1103" s="43">
        <v>0</v>
      </c>
      <c r="L1103" s="43">
        <v>0</v>
      </c>
      <c r="M1103" s="43">
        <v>2</v>
      </c>
      <c r="N1103" s="43">
        <v>2</v>
      </c>
      <c r="O1103" s="43">
        <v>1</v>
      </c>
      <c r="P1103" s="43">
        <v>9</v>
      </c>
      <c r="Q1103" s="43">
        <v>0</v>
      </c>
      <c r="R1103" s="43">
        <v>0</v>
      </c>
      <c r="S1103" s="43">
        <v>0</v>
      </c>
      <c r="T1103" s="43">
        <v>0</v>
      </c>
      <c r="U1103" s="43">
        <v>0</v>
      </c>
      <c r="V1103" s="43">
        <v>134</v>
      </c>
      <c r="W1103" s="43">
        <v>0</v>
      </c>
      <c r="X1103" s="43">
        <v>0</v>
      </c>
      <c r="Y1103" s="43">
        <v>2</v>
      </c>
      <c r="Z1103" s="43">
        <v>0</v>
      </c>
      <c r="AA1103" s="43">
        <v>0</v>
      </c>
      <c r="AB1103" s="43">
        <v>3</v>
      </c>
      <c r="AC1103" s="43">
        <v>2</v>
      </c>
      <c r="AD1103" s="43">
        <v>1</v>
      </c>
      <c r="AE1103" s="43">
        <v>2</v>
      </c>
      <c r="AF1103" s="43">
        <v>1212</v>
      </c>
      <c r="AG1103" s="43">
        <v>0</v>
      </c>
      <c r="AH1103" s="43">
        <v>1</v>
      </c>
      <c r="AI1103" s="43">
        <v>0</v>
      </c>
      <c r="AJ1103" s="43">
        <v>0</v>
      </c>
      <c r="AK1103" s="43">
        <v>0</v>
      </c>
      <c r="AL1103" s="43">
        <v>0</v>
      </c>
      <c r="AM1103" s="43">
        <v>0</v>
      </c>
      <c r="AN1103" s="43">
        <v>0</v>
      </c>
    </row>
    <row r="1104" spans="1:40" x14ac:dyDescent="0.2">
      <c r="A1104">
        <v>1093</v>
      </c>
      <c r="B1104" s="97">
        <v>0.75833333333333297</v>
      </c>
      <c r="C1104">
        <f t="shared" ca="1" si="51"/>
        <v>3</v>
      </c>
      <c r="D1104">
        <f t="shared" si="52"/>
        <v>1710</v>
      </c>
      <c r="E1104">
        <f>IF(appliances!$D$46="YES",light_sim_data!B1104,0)</f>
        <v>0</v>
      </c>
      <c r="F1104">
        <f t="shared" si="53"/>
        <v>1710</v>
      </c>
      <c r="H1104" s="43">
        <v>159</v>
      </c>
      <c r="I1104" s="43">
        <v>180</v>
      </c>
      <c r="J1104" s="43">
        <v>0</v>
      </c>
      <c r="K1104" s="43">
        <v>0</v>
      </c>
      <c r="L1104" s="43">
        <v>0</v>
      </c>
      <c r="M1104" s="43">
        <v>2</v>
      </c>
      <c r="N1104" s="43">
        <v>2</v>
      </c>
      <c r="O1104" s="43">
        <v>1</v>
      </c>
      <c r="P1104" s="43">
        <v>9</v>
      </c>
      <c r="Q1104" s="43">
        <v>0</v>
      </c>
      <c r="R1104" s="43">
        <v>0</v>
      </c>
      <c r="S1104" s="43">
        <v>0</v>
      </c>
      <c r="T1104" s="43">
        <v>0</v>
      </c>
      <c r="U1104" s="43">
        <v>0</v>
      </c>
      <c r="V1104" s="43">
        <v>134</v>
      </c>
      <c r="W1104" s="43">
        <v>0</v>
      </c>
      <c r="X1104" s="43">
        <v>0</v>
      </c>
      <c r="Y1104" s="43">
        <v>2</v>
      </c>
      <c r="Z1104" s="43">
        <v>0</v>
      </c>
      <c r="AA1104" s="43">
        <v>0</v>
      </c>
      <c r="AB1104" s="43">
        <v>3</v>
      </c>
      <c r="AC1104" s="43">
        <v>2</v>
      </c>
      <c r="AD1104" s="43">
        <v>1</v>
      </c>
      <c r="AE1104" s="43">
        <v>2</v>
      </c>
      <c r="AF1104" s="43">
        <v>1212</v>
      </c>
      <c r="AG1104" s="43">
        <v>0</v>
      </c>
      <c r="AH1104" s="43">
        <v>1</v>
      </c>
      <c r="AI1104" s="43">
        <v>0</v>
      </c>
      <c r="AJ1104" s="43">
        <v>0</v>
      </c>
      <c r="AK1104" s="43">
        <v>0</v>
      </c>
      <c r="AL1104" s="43">
        <v>0</v>
      </c>
      <c r="AM1104" s="43">
        <v>0</v>
      </c>
      <c r="AN1104" s="43">
        <v>0</v>
      </c>
    </row>
    <row r="1105" spans="1:40" x14ac:dyDescent="0.2">
      <c r="A1105">
        <v>1094</v>
      </c>
      <c r="B1105" s="97">
        <v>0.75902777777777797</v>
      </c>
      <c r="C1105">
        <f t="shared" ca="1" si="51"/>
        <v>3</v>
      </c>
      <c r="D1105">
        <f t="shared" si="52"/>
        <v>1710</v>
      </c>
      <c r="E1105">
        <f>IF(appliances!$D$46="YES",light_sim_data!B1105,0)</f>
        <v>0</v>
      </c>
      <c r="F1105">
        <f t="shared" si="53"/>
        <v>1710</v>
      </c>
      <c r="H1105" s="43">
        <v>159</v>
      </c>
      <c r="I1105" s="43">
        <v>180</v>
      </c>
      <c r="J1105" s="43">
        <v>0</v>
      </c>
      <c r="K1105" s="43">
        <v>0</v>
      </c>
      <c r="L1105" s="43">
        <v>0</v>
      </c>
      <c r="M1105" s="43">
        <v>2</v>
      </c>
      <c r="N1105" s="43">
        <v>2</v>
      </c>
      <c r="O1105" s="43">
        <v>1</v>
      </c>
      <c r="P1105" s="43">
        <v>9</v>
      </c>
      <c r="Q1105" s="43">
        <v>0</v>
      </c>
      <c r="R1105" s="43">
        <v>0</v>
      </c>
      <c r="S1105" s="43">
        <v>0</v>
      </c>
      <c r="T1105" s="43">
        <v>0</v>
      </c>
      <c r="U1105" s="43">
        <v>0</v>
      </c>
      <c r="V1105" s="43">
        <v>134</v>
      </c>
      <c r="W1105" s="43">
        <v>0</v>
      </c>
      <c r="X1105" s="43">
        <v>0</v>
      </c>
      <c r="Y1105" s="43">
        <v>2</v>
      </c>
      <c r="Z1105" s="43">
        <v>0</v>
      </c>
      <c r="AA1105" s="43">
        <v>0</v>
      </c>
      <c r="AB1105" s="43">
        <v>3</v>
      </c>
      <c r="AC1105" s="43">
        <v>2</v>
      </c>
      <c r="AD1105" s="43">
        <v>1</v>
      </c>
      <c r="AE1105" s="43">
        <v>2</v>
      </c>
      <c r="AF1105" s="43">
        <v>1212</v>
      </c>
      <c r="AG1105" s="43">
        <v>0</v>
      </c>
      <c r="AH1105" s="43">
        <v>1</v>
      </c>
      <c r="AI1105" s="43">
        <v>0</v>
      </c>
      <c r="AJ1105" s="43">
        <v>0</v>
      </c>
      <c r="AK1105" s="43">
        <v>0</v>
      </c>
      <c r="AL1105" s="43">
        <v>0</v>
      </c>
      <c r="AM1105" s="43">
        <v>0</v>
      </c>
      <c r="AN1105" s="43">
        <v>0</v>
      </c>
    </row>
    <row r="1106" spans="1:40" x14ac:dyDescent="0.2">
      <c r="A1106">
        <v>1095</v>
      </c>
      <c r="B1106" s="97">
        <v>0.75972222222222197</v>
      </c>
      <c r="C1106">
        <f t="shared" ca="1" si="51"/>
        <v>3</v>
      </c>
      <c r="D1106">
        <f t="shared" si="52"/>
        <v>1551</v>
      </c>
      <c r="E1106">
        <f>IF(appliances!$D$46="YES",light_sim_data!B1106,0)</f>
        <v>0</v>
      </c>
      <c r="F1106">
        <f t="shared" si="53"/>
        <v>1551</v>
      </c>
      <c r="H1106" s="43">
        <v>0</v>
      </c>
      <c r="I1106" s="43">
        <v>180</v>
      </c>
      <c r="J1106" s="43">
        <v>0</v>
      </c>
      <c r="K1106" s="43">
        <v>0</v>
      </c>
      <c r="L1106" s="43">
        <v>0</v>
      </c>
      <c r="M1106" s="43">
        <v>2</v>
      </c>
      <c r="N1106" s="43">
        <v>2</v>
      </c>
      <c r="O1106" s="43">
        <v>1</v>
      </c>
      <c r="P1106" s="43">
        <v>9</v>
      </c>
      <c r="Q1106" s="43">
        <v>0</v>
      </c>
      <c r="R1106" s="43">
        <v>0</v>
      </c>
      <c r="S1106" s="43">
        <v>0</v>
      </c>
      <c r="T1106" s="43">
        <v>0</v>
      </c>
      <c r="U1106" s="43">
        <v>0</v>
      </c>
      <c r="V1106" s="43">
        <v>134</v>
      </c>
      <c r="W1106" s="43">
        <v>0</v>
      </c>
      <c r="X1106" s="43">
        <v>0</v>
      </c>
      <c r="Y1106" s="43">
        <v>2</v>
      </c>
      <c r="Z1106" s="43">
        <v>0</v>
      </c>
      <c r="AA1106" s="43">
        <v>0</v>
      </c>
      <c r="AB1106" s="43">
        <v>3</v>
      </c>
      <c r="AC1106" s="43">
        <v>2</v>
      </c>
      <c r="AD1106" s="43">
        <v>1</v>
      </c>
      <c r="AE1106" s="43">
        <v>2</v>
      </c>
      <c r="AF1106" s="43">
        <v>1212</v>
      </c>
      <c r="AG1106" s="43">
        <v>0</v>
      </c>
      <c r="AH1106" s="43">
        <v>1</v>
      </c>
      <c r="AI1106" s="43">
        <v>0</v>
      </c>
      <c r="AJ1106" s="43">
        <v>0</v>
      </c>
      <c r="AK1106" s="43">
        <v>0</v>
      </c>
      <c r="AL1106" s="43">
        <v>0</v>
      </c>
      <c r="AM1106" s="43">
        <v>0</v>
      </c>
      <c r="AN1106" s="43">
        <v>0</v>
      </c>
    </row>
    <row r="1107" spans="1:40" x14ac:dyDescent="0.2">
      <c r="A1107">
        <v>1096</v>
      </c>
      <c r="B1107" s="97">
        <v>0.76041666666666696</v>
      </c>
      <c r="C1107">
        <f t="shared" ca="1" si="51"/>
        <v>3</v>
      </c>
      <c r="D1107">
        <f t="shared" si="52"/>
        <v>1551</v>
      </c>
      <c r="E1107">
        <f>IF(appliances!$D$46="YES",light_sim_data!B1107,0)</f>
        <v>0</v>
      </c>
      <c r="F1107">
        <f t="shared" si="53"/>
        <v>1551</v>
      </c>
      <c r="H1107" s="43">
        <v>0</v>
      </c>
      <c r="I1107" s="43">
        <v>180</v>
      </c>
      <c r="J1107" s="43">
        <v>0</v>
      </c>
      <c r="K1107" s="43">
        <v>0</v>
      </c>
      <c r="L1107" s="43">
        <v>0</v>
      </c>
      <c r="M1107" s="43">
        <v>2</v>
      </c>
      <c r="N1107" s="43">
        <v>2</v>
      </c>
      <c r="O1107" s="43">
        <v>1</v>
      </c>
      <c r="P1107" s="43">
        <v>9</v>
      </c>
      <c r="Q1107" s="43">
        <v>0</v>
      </c>
      <c r="R1107" s="43">
        <v>0</v>
      </c>
      <c r="S1107" s="43">
        <v>0</v>
      </c>
      <c r="T1107" s="43">
        <v>0</v>
      </c>
      <c r="U1107" s="43">
        <v>0</v>
      </c>
      <c r="V1107" s="43">
        <v>134</v>
      </c>
      <c r="W1107" s="43">
        <v>0</v>
      </c>
      <c r="X1107" s="43">
        <v>0</v>
      </c>
      <c r="Y1107" s="43">
        <v>2</v>
      </c>
      <c r="Z1107" s="43">
        <v>0</v>
      </c>
      <c r="AA1107" s="43">
        <v>0</v>
      </c>
      <c r="AB1107" s="43">
        <v>3</v>
      </c>
      <c r="AC1107" s="43">
        <v>2</v>
      </c>
      <c r="AD1107" s="43">
        <v>1</v>
      </c>
      <c r="AE1107" s="43">
        <v>2</v>
      </c>
      <c r="AF1107" s="43">
        <v>1212</v>
      </c>
      <c r="AG1107" s="43">
        <v>0</v>
      </c>
      <c r="AH1107" s="43">
        <v>1</v>
      </c>
      <c r="AI1107" s="43">
        <v>0</v>
      </c>
      <c r="AJ1107" s="43">
        <v>0</v>
      </c>
      <c r="AK1107" s="43">
        <v>0</v>
      </c>
      <c r="AL1107" s="43">
        <v>0</v>
      </c>
      <c r="AM1107" s="43">
        <v>0</v>
      </c>
      <c r="AN1107" s="43">
        <v>0</v>
      </c>
    </row>
    <row r="1108" spans="1:40" x14ac:dyDescent="0.2">
      <c r="A1108">
        <v>1097</v>
      </c>
      <c r="B1108" s="97">
        <v>0.76111111111111096</v>
      </c>
      <c r="C1108">
        <f t="shared" ca="1" si="51"/>
        <v>3</v>
      </c>
      <c r="D1108">
        <f t="shared" si="52"/>
        <v>1551</v>
      </c>
      <c r="E1108">
        <f>IF(appliances!$D$46="YES",light_sim_data!B1108,0)</f>
        <v>0</v>
      </c>
      <c r="F1108">
        <f t="shared" si="53"/>
        <v>1551</v>
      </c>
      <c r="H1108" s="43">
        <v>0</v>
      </c>
      <c r="I1108" s="43">
        <v>180</v>
      </c>
      <c r="J1108" s="43">
        <v>0</v>
      </c>
      <c r="K1108" s="43">
        <v>0</v>
      </c>
      <c r="L1108" s="43">
        <v>0</v>
      </c>
      <c r="M1108" s="43">
        <v>2</v>
      </c>
      <c r="N1108" s="43">
        <v>2</v>
      </c>
      <c r="O1108" s="43">
        <v>1</v>
      </c>
      <c r="P1108" s="43">
        <v>9</v>
      </c>
      <c r="Q1108" s="43">
        <v>0</v>
      </c>
      <c r="R1108" s="43">
        <v>0</v>
      </c>
      <c r="S1108" s="43">
        <v>0</v>
      </c>
      <c r="T1108" s="43">
        <v>0</v>
      </c>
      <c r="U1108" s="43">
        <v>0</v>
      </c>
      <c r="V1108" s="43">
        <v>134</v>
      </c>
      <c r="W1108" s="43">
        <v>0</v>
      </c>
      <c r="X1108" s="43">
        <v>0</v>
      </c>
      <c r="Y1108" s="43">
        <v>2</v>
      </c>
      <c r="Z1108" s="43">
        <v>0</v>
      </c>
      <c r="AA1108" s="43">
        <v>0</v>
      </c>
      <c r="AB1108" s="43">
        <v>3</v>
      </c>
      <c r="AC1108" s="43">
        <v>2</v>
      </c>
      <c r="AD1108" s="43">
        <v>1</v>
      </c>
      <c r="AE1108" s="43">
        <v>2</v>
      </c>
      <c r="AF1108" s="43">
        <v>1212</v>
      </c>
      <c r="AG1108" s="43">
        <v>0</v>
      </c>
      <c r="AH1108" s="43">
        <v>1</v>
      </c>
      <c r="AI1108" s="43">
        <v>0</v>
      </c>
      <c r="AJ1108" s="43">
        <v>0</v>
      </c>
      <c r="AK1108" s="43">
        <v>0</v>
      </c>
      <c r="AL1108" s="43">
        <v>0</v>
      </c>
      <c r="AM1108" s="43">
        <v>0</v>
      </c>
      <c r="AN1108" s="43">
        <v>0</v>
      </c>
    </row>
    <row r="1109" spans="1:40" x14ac:dyDescent="0.2">
      <c r="A1109">
        <v>1098</v>
      </c>
      <c r="B1109" s="97">
        <v>0.76180555555555596</v>
      </c>
      <c r="C1109">
        <f t="shared" ca="1" si="51"/>
        <v>3</v>
      </c>
      <c r="D1109">
        <f t="shared" si="52"/>
        <v>1551</v>
      </c>
      <c r="E1109">
        <f>IF(appliances!$D$46="YES",light_sim_data!B1109,0)</f>
        <v>0</v>
      </c>
      <c r="F1109">
        <f t="shared" si="53"/>
        <v>1551</v>
      </c>
      <c r="H1109" s="43">
        <v>0</v>
      </c>
      <c r="I1109" s="43">
        <v>180</v>
      </c>
      <c r="J1109" s="43">
        <v>0</v>
      </c>
      <c r="K1109" s="43">
        <v>0</v>
      </c>
      <c r="L1109" s="43">
        <v>0</v>
      </c>
      <c r="M1109" s="43">
        <v>2</v>
      </c>
      <c r="N1109" s="43">
        <v>2</v>
      </c>
      <c r="O1109" s="43">
        <v>1</v>
      </c>
      <c r="P1109" s="43">
        <v>9</v>
      </c>
      <c r="Q1109" s="43">
        <v>0</v>
      </c>
      <c r="R1109" s="43">
        <v>0</v>
      </c>
      <c r="S1109" s="43">
        <v>0</v>
      </c>
      <c r="T1109" s="43">
        <v>0</v>
      </c>
      <c r="U1109" s="43">
        <v>0</v>
      </c>
      <c r="V1109" s="43">
        <v>134</v>
      </c>
      <c r="W1109" s="43">
        <v>0</v>
      </c>
      <c r="X1109" s="43">
        <v>0</v>
      </c>
      <c r="Y1109" s="43">
        <v>2</v>
      </c>
      <c r="Z1109" s="43">
        <v>0</v>
      </c>
      <c r="AA1109" s="43">
        <v>0</v>
      </c>
      <c r="AB1109" s="43">
        <v>3</v>
      </c>
      <c r="AC1109" s="43">
        <v>2</v>
      </c>
      <c r="AD1109" s="43">
        <v>1</v>
      </c>
      <c r="AE1109" s="43">
        <v>2</v>
      </c>
      <c r="AF1109" s="43">
        <v>1212</v>
      </c>
      <c r="AG1109" s="43">
        <v>0</v>
      </c>
      <c r="AH1109" s="43">
        <v>1</v>
      </c>
      <c r="AI1109" s="43">
        <v>0</v>
      </c>
      <c r="AJ1109" s="43">
        <v>0</v>
      </c>
      <c r="AK1109" s="43">
        <v>0</v>
      </c>
      <c r="AL1109" s="43">
        <v>0</v>
      </c>
      <c r="AM1109" s="43">
        <v>0</v>
      </c>
      <c r="AN1109" s="43">
        <v>0</v>
      </c>
    </row>
    <row r="1110" spans="1:40" x14ac:dyDescent="0.2">
      <c r="A1110">
        <v>1099</v>
      </c>
      <c r="B1110" s="97">
        <v>0.76249999999999996</v>
      </c>
      <c r="C1110">
        <f t="shared" ca="1" si="51"/>
        <v>3</v>
      </c>
      <c r="D1110">
        <f t="shared" si="52"/>
        <v>1551</v>
      </c>
      <c r="E1110">
        <f>IF(appliances!$D$46="YES",light_sim_data!B1110,0)</f>
        <v>0</v>
      </c>
      <c r="F1110">
        <f t="shared" si="53"/>
        <v>1551</v>
      </c>
      <c r="H1110" s="43">
        <v>0</v>
      </c>
      <c r="I1110" s="43">
        <v>180</v>
      </c>
      <c r="J1110" s="43">
        <v>0</v>
      </c>
      <c r="K1110" s="43">
        <v>0</v>
      </c>
      <c r="L1110" s="43">
        <v>0</v>
      </c>
      <c r="M1110" s="43">
        <v>2</v>
      </c>
      <c r="N1110" s="43">
        <v>2</v>
      </c>
      <c r="O1110" s="43">
        <v>1</v>
      </c>
      <c r="P1110" s="43">
        <v>9</v>
      </c>
      <c r="Q1110" s="43">
        <v>0</v>
      </c>
      <c r="R1110" s="43">
        <v>0</v>
      </c>
      <c r="S1110" s="43">
        <v>0</v>
      </c>
      <c r="T1110" s="43">
        <v>0</v>
      </c>
      <c r="U1110" s="43">
        <v>0</v>
      </c>
      <c r="V1110" s="43">
        <v>134</v>
      </c>
      <c r="W1110" s="43">
        <v>0</v>
      </c>
      <c r="X1110" s="43">
        <v>0</v>
      </c>
      <c r="Y1110" s="43">
        <v>2</v>
      </c>
      <c r="Z1110" s="43">
        <v>0</v>
      </c>
      <c r="AA1110" s="43">
        <v>0</v>
      </c>
      <c r="AB1110" s="43">
        <v>3</v>
      </c>
      <c r="AC1110" s="43">
        <v>2</v>
      </c>
      <c r="AD1110" s="43">
        <v>1</v>
      </c>
      <c r="AE1110" s="43">
        <v>2</v>
      </c>
      <c r="AF1110" s="43">
        <v>1212</v>
      </c>
      <c r="AG1110" s="43">
        <v>0</v>
      </c>
      <c r="AH1110" s="43">
        <v>1</v>
      </c>
      <c r="AI1110" s="43">
        <v>0</v>
      </c>
      <c r="AJ1110" s="43">
        <v>0</v>
      </c>
      <c r="AK1110" s="43">
        <v>0</v>
      </c>
      <c r="AL1110" s="43">
        <v>0</v>
      </c>
      <c r="AM1110" s="43">
        <v>0</v>
      </c>
      <c r="AN1110" s="43">
        <v>0</v>
      </c>
    </row>
    <row r="1111" spans="1:40" x14ac:dyDescent="0.2">
      <c r="A1111">
        <v>1100</v>
      </c>
      <c r="B1111" s="97">
        <v>0.76319444444444495</v>
      </c>
      <c r="C1111">
        <f t="shared" ca="1" si="51"/>
        <v>3</v>
      </c>
      <c r="D1111">
        <f t="shared" si="52"/>
        <v>1551</v>
      </c>
      <c r="E1111">
        <f>IF(appliances!$D$46="YES",light_sim_data!B1111,0)</f>
        <v>0</v>
      </c>
      <c r="F1111">
        <f t="shared" si="53"/>
        <v>1551</v>
      </c>
      <c r="H1111" s="43">
        <v>0</v>
      </c>
      <c r="I1111" s="43">
        <v>180</v>
      </c>
      <c r="J1111" s="43">
        <v>0</v>
      </c>
      <c r="K1111" s="43">
        <v>0</v>
      </c>
      <c r="L1111" s="43">
        <v>0</v>
      </c>
      <c r="M1111" s="43">
        <v>2</v>
      </c>
      <c r="N1111" s="43">
        <v>2</v>
      </c>
      <c r="O1111" s="43">
        <v>1</v>
      </c>
      <c r="P1111" s="43">
        <v>9</v>
      </c>
      <c r="Q1111" s="43">
        <v>0</v>
      </c>
      <c r="R1111" s="43">
        <v>0</v>
      </c>
      <c r="S1111" s="43">
        <v>0</v>
      </c>
      <c r="T1111" s="43">
        <v>0</v>
      </c>
      <c r="U1111" s="43">
        <v>0</v>
      </c>
      <c r="V1111" s="43">
        <v>134</v>
      </c>
      <c r="W1111" s="43">
        <v>0</v>
      </c>
      <c r="X1111" s="43">
        <v>0</v>
      </c>
      <c r="Y1111" s="43">
        <v>2</v>
      </c>
      <c r="Z1111" s="43">
        <v>0</v>
      </c>
      <c r="AA1111" s="43">
        <v>0</v>
      </c>
      <c r="AB1111" s="43">
        <v>3</v>
      </c>
      <c r="AC1111" s="43">
        <v>2</v>
      </c>
      <c r="AD1111" s="43">
        <v>1</v>
      </c>
      <c r="AE1111" s="43">
        <v>2</v>
      </c>
      <c r="AF1111" s="43">
        <v>1212</v>
      </c>
      <c r="AG1111" s="43">
        <v>0</v>
      </c>
      <c r="AH1111" s="43">
        <v>1</v>
      </c>
      <c r="AI1111" s="43">
        <v>0</v>
      </c>
      <c r="AJ1111" s="43">
        <v>0</v>
      </c>
      <c r="AK1111" s="43">
        <v>0</v>
      </c>
      <c r="AL1111" s="43">
        <v>0</v>
      </c>
      <c r="AM1111" s="43">
        <v>0</v>
      </c>
      <c r="AN1111" s="43">
        <v>0</v>
      </c>
    </row>
    <row r="1112" spans="1:40" x14ac:dyDescent="0.2">
      <c r="A1112">
        <v>1101</v>
      </c>
      <c r="B1112" s="97">
        <v>0.76388888888888895</v>
      </c>
      <c r="C1112">
        <f t="shared" ca="1" si="51"/>
        <v>3</v>
      </c>
      <c r="D1112">
        <f t="shared" si="52"/>
        <v>1551</v>
      </c>
      <c r="E1112">
        <f>IF(appliances!$D$46="YES",light_sim_data!B1112,0)</f>
        <v>0</v>
      </c>
      <c r="F1112">
        <f t="shared" si="53"/>
        <v>1551</v>
      </c>
      <c r="H1112" s="43">
        <v>0</v>
      </c>
      <c r="I1112" s="43">
        <v>180</v>
      </c>
      <c r="J1112" s="43">
        <v>0</v>
      </c>
      <c r="K1112" s="43">
        <v>0</v>
      </c>
      <c r="L1112" s="43">
        <v>0</v>
      </c>
      <c r="M1112" s="43">
        <v>2</v>
      </c>
      <c r="N1112" s="43">
        <v>2</v>
      </c>
      <c r="O1112" s="43">
        <v>1</v>
      </c>
      <c r="P1112" s="43">
        <v>9</v>
      </c>
      <c r="Q1112" s="43">
        <v>0</v>
      </c>
      <c r="R1112" s="43">
        <v>0</v>
      </c>
      <c r="S1112" s="43">
        <v>0</v>
      </c>
      <c r="T1112" s="43">
        <v>0</v>
      </c>
      <c r="U1112" s="43">
        <v>0</v>
      </c>
      <c r="V1112" s="43">
        <v>134</v>
      </c>
      <c r="W1112" s="43">
        <v>0</v>
      </c>
      <c r="X1112" s="43">
        <v>0</v>
      </c>
      <c r="Y1112" s="43">
        <v>2</v>
      </c>
      <c r="Z1112" s="43">
        <v>0</v>
      </c>
      <c r="AA1112" s="43">
        <v>0</v>
      </c>
      <c r="AB1112" s="43">
        <v>3</v>
      </c>
      <c r="AC1112" s="43">
        <v>2</v>
      </c>
      <c r="AD1112" s="43">
        <v>1</v>
      </c>
      <c r="AE1112" s="43">
        <v>2</v>
      </c>
      <c r="AF1112" s="43">
        <v>1212</v>
      </c>
      <c r="AG1112" s="43">
        <v>0</v>
      </c>
      <c r="AH1112" s="43">
        <v>1</v>
      </c>
      <c r="AI1112" s="43">
        <v>0</v>
      </c>
      <c r="AJ1112" s="43">
        <v>0</v>
      </c>
      <c r="AK1112" s="43">
        <v>0</v>
      </c>
      <c r="AL1112" s="43">
        <v>0</v>
      </c>
      <c r="AM1112" s="43">
        <v>0</v>
      </c>
      <c r="AN1112" s="43">
        <v>0</v>
      </c>
    </row>
    <row r="1113" spans="1:40" x14ac:dyDescent="0.2">
      <c r="A1113">
        <v>1102</v>
      </c>
      <c r="B1113" s="97">
        <v>0.76458333333333295</v>
      </c>
      <c r="C1113">
        <f t="shared" ca="1" si="51"/>
        <v>3</v>
      </c>
      <c r="D1113">
        <f t="shared" si="52"/>
        <v>339</v>
      </c>
      <c r="E1113">
        <f>IF(appliances!$D$46="YES",light_sim_data!B1113,0)</f>
        <v>0</v>
      </c>
      <c r="F1113">
        <f t="shared" si="53"/>
        <v>339</v>
      </c>
      <c r="H1113" s="43">
        <v>0</v>
      </c>
      <c r="I1113" s="43">
        <v>180</v>
      </c>
      <c r="J1113" s="43">
        <v>0</v>
      </c>
      <c r="K1113" s="43">
        <v>0</v>
      </c>
      <c r="L1113" s="43">
        <v>0</v>
      </c>
      <c r="M1113" s="43">
        <v>2</v>
      </c>
      <c r="N1113" s="43">
        <v>2</v>
      </c>
      <c r="O1113" s="43">
        <v>1</v>
      </c>
      <c r="P1113" s="43">
        <v>9</v>
      </c>
      <c r="Q1113" s="43">
        <v>0</v>
      </c>
      <c r="R1113" s="43">
        <v>0</v>
      </c>
      <c r="S1113" s="43">
        <v>0</v>
      </c>
      <c r="T1113" s="43">
        <v>0</v>
      </c>
      <c r="U1113" s="43">
        <v>0</v>
      </c>
      <c r="V1113" s="43">
        <v>134</v>
      </c>
      <c r="W1113" s="43">
        <v>0</v>
      </c>
      <c r="X1113" s="43">
        <v>0</v>
      </c>
      <c r="Y1113" s="43">
        <v>2</v>
      </c>
      <c r="Z1113" s="43">
        <v>0</v>
      </c>
      <c r="AA1113" s="43">
        <v>0</v>
      </c>
      <c r="AB1113" s="43">
        <v>3</v>
      </c>
      <c r="AC1113" s="43">
        <v>2</v>
      </c>
      <c r="AD1113" s="43">
        <v>1</v>
      </c>
      <c r="AE1113" s="43">
        <v>2</v>
      </c>
      <c r="AF1113" s="43">
        <v>0</v>
      </c>
      <c r="AG1113" s="43">
        <v>0</v>
      </c>
      <c r="AH1113" s="43">
        <v>1</v>
      </c>
      <c r="AI1113" s="43">
        <v>0</v>
      </c>
      <c r="AJ1113" s="43">
        <v>0</v>
      </c>
      <c r="AK1113" s="43">
        <v>0</v>
      </c>
      <c r="AL1113" s="43">
        <v>0</v>
      </c>
      <c r="AM1113" s="43">
        <v>0</v>
      </c>
      <c r="AN1113" s="43">
        <v>0</v>
      </c>
    </row>
    <row r="1114" spans="1:40" x14ac:dyDescent="0.2">
      <c r="A1114">
        <v>1103</v>
      </c>
      <c r="B1114" s="97">
        <v>0.76527777777777795</v>
      </c>
      <c r="C1114">
        <f t="shared" ca="1" si="51"/>
        <v>3</v>
      </c>
      <c r="D1114">
        <f t="shared" si="52"/>
        <v>339</v>
      </c>
      <c r="E1114">
        <f>IF(appliances!$D$46="YES",light_sim_data!B1114,0)</f>
        <v>0</v>
      </c>
      <c r="F1114">
        <f t="shared" si="53"/>
        <v>339</v>
      </c>
      <c r="H1114" s="43">
        <v>0</v>
      </c>
      <c r="I1114" s="43">
        <v>180</v>
      </c>
      <c r="J1114" s="43">
        <v>0</v>
      </c>
      <c r="K1114" s="43">
        <v>0</v>
      </c>
      <c r="L1114" s="43">
        <v>0</v>
      </c>
      <c r="M1114" s="43">
        <v>2</v>
      </c>
      <c r="N1114" s="43">
        <v>2</v>
      </c>
      <c r="O1114" s="43">
        <v>1</v>
      </c>
      <c r="P1114" s="43">
        <v>9</v>
      </c>
      <c r="Q1114" s="43">
        <v>0</v>
      </c>
      <c r="R1114" s="43">
        <v>0</v>
      </c>
      <c r="S1114" s="43">
        <v>0</v>
      </c>
      <c r="T1114" s="43">
        <v>0</v>
      </c>
      <c r="U1114" s="43">
        <v>0</v>
      </c>
      <c r="V1114" s="43">
        <v>134</v>
      </c>
      <c r="W1114" s="43">
        <v>0</v>
      </c>
      <c r="X1114" s="43">
        <v>0</v>
      </c>
      <c r="Y1114" s="43">
        <v>2</v>
      </c>
      <c r="Z1114" s="43">
        <v>0</v>
      </c>
      <c r="AA1114" s="43">
        <v>0</v>
      </c>
      <c r="AB1114" s="43">
        <v>3</v>
      </c>
      <c r="AC1114" s="43">
        <v>2</v>
      </c>
      <c r="AD1114" s="43">
        <v>1</v>
      </c>
      <c r="AE1114" s="43">
        <v>2</v>
      </c>
      <c r="AF1114" s="43">
        <v>0</v>
      </c>
      <c r="AG1114" s="43">
        <v>0</v>
      </c>
      <c r="AH1114" s="43">
        <v>1</v>
      </c>
      <c r="AI1114" s="43">
        <v>0</v>
      </c>
      <c r="AJ1114" s="43">
        <v>0</v>
      </c>
      <c r="AK1114" s="43">
        <v>0</v>
      </c>
      <c r="AL1114" s="43">
        <v>0</v>
      </c>
      <c r="AM1114" s="43">
        <v>0</v>
      </c>
      <c r="AN1114" s="43">
        <v>0</v>
      </c>
    </row>
    <row r="1115" spans="1:40" x14ac:dyDescent="0.2">
      <c r="A1115">
        <v>1104</v>
      </c>
      <c r="B1115" s="97">
        <v>0.76597222222222205</v>
      </c>
      <c r="C1115">
        <f t="shared" ca="1" si="51"/>
        <v>3</v>
      </c>
      <c r="D1115">
        <f t="shared" si="52"/>
        <v>339</v>
      </c>
      <c r="E1115">
        <f>IF(appliances!$D$46="YES",light_sim_data!B1115,0)</f>
        <v>0</v>
      </c>
      <c r="F1115">
        <f t="shared" si="53"/>
        <v>339</v>
      </c>
      <c r="H1115" s="43">
        <v>0</v>
      </c>
      <c r="I1115" s="43">
        <v>180</v>
      </c>
      <c r="J1115" s="43">
        <v>0</v>
      </c>
      <c r="K1115" s="43">
        <v>0</v>
      </c>
      <c r="L1115" s="43">
        <v>0</v>
      </c>
      <c r="M1115" s="43">
        <v>2</v>
      </c>
      <c r="N1115" s="43">
        <v>2</v>
      </c>
      <c r="O1115" s="43">
        <v>1</v>
      </c>
      <c r="P1115" s="43">
        <v>9</v>
      </c>
      <c r="Q1115" s="43">
        <v>0</v>
      </c>
      <c r="R1115" s="43">
        <v>0</v>
      </c>
      <c r="S1115" s="43">
        <v>0</v>
      </c>
      <c r="T1115" s="43">
        <v>0</v>
      </c>
      <c r="U1115" s="43">
        <v>0</v>
      </c>
      <c r="V1115" s="43">
        <v>134</v>
      </c>
      <c r="W1115" s="43">
        <v>0</v>
      </c>
      <c r="X1115" s="43">
        <v>0</v>
      </c>
      <c r="Y1115" s="43">
        <v>2</v>
      </c>
      <c r="Z1115" s="43">
        <v>0</v>
      </c>
      <c r="AA1115" s="43">
        <v>0</v>
      </c>
      <c r="AB1115" s="43">
        <v>3</v>
      </c>
      <c r="AC1115" s="43">
        <v>2</v>
      </c>
      <c r="AD1115" s="43">
        <v>1</v>
      </c>
      <c r="AE1115" s="43">
        <v>2</v>
      </c>
      <c r="AF1115" s="43">
        <v>0</v>
      </c>
      <c r="AG1115" s="43">
        <v>0</v>
      </c>
      <c r="AH1115" s="43">
        <v>1</v>
      </c>
      <c r="AI1115" s="43">
        <v>0</v>
      </c>
      <c r="AJ1115" s="43">
        <v>0</v>
      </c>
      <c r="AK1115" s="43">
        <v>0</v>
      </c>
      <c r="AL1115" s="43">
        <v>0</v>
      </c>
      <c r="AM1115" s="43">
        <v>0</v>
      </c>
      <c r="AN1115" s="43">
        <v>0</v>
      </c>
    </row>
    <row r="1116" spans="1:40" x14ac:dyDescent="0.2">
      <c r="A1116">
        <v>1105</v>
      </c>
      <c r="B1116" s="97">
        <v>0.76666666666666705</v>
      </c>
      <c r="C1116">
        <f t="shared" ca="1" si="51"/>
        <v>3</v>
      </c>
      <c r="D1116">
        <f t="shared" si="52"/>
        <v>339</v>
      </c>
      <c r="E1116">
        <f>IF(appliances!$D$46="YES",light_sim_data!B1116,0)</f>
        <v>0</v>
      </c>
      <c r="F1116">
        <f t="shared" si="53"/>
        <v>339</v>
      </c>
      <c r="H1116" s="43">
        <v>0</v>
      </c>
      <c r="I1116" s="43">
        <v>180</v>
      </c>
      <c r="J1116" s="43">
        <v>0</v>
      </c>
      <c r="K1116" s="43">
        <v>0</v>
      </c>
      <c r="L1116" s="43">
        <v>0</v>
      </c>
      <c r="M1116" s="43">
        <v>2</v>
      </c>
      <c r="N1116" s="43">
        <v>2</v>
      </c>
      <c r="O1116" s="43">
        <v>1</v>
      </c>
      <c r="P1116" s="43">
        <v>9</v>
      </c>
      <c r="Q1116" s="43">
        <v>0</v>
      </c>
      <c r="R1116" s="43">
        <v>0</v>
      </c>
      <c r="S1116" s="43">
        <v>0</v>
      </c>
      <c r="T1116" s="43">
        <v>0</v>
      </c>
      <c r="U1116" s="43">
        <v>0</v>
      </c>
      <c r="V1116" s="43">
        <v>134</v>
      </c>
      <c r="W1116" s="43">
        <v>0</v>
      </c>
      <c r="X1116" s="43">
        <v>0</v>
      </c>
      <c r="Y1116" s="43">
        <v>2</v>
      </c>
      <c r="Z1116" s="43">
        <v>0</v>
      </c>
      <c r="AA1116" s="43">
        <v>0</v>
      </c>
      <c r="AB1116" s="43">
        <v>3</v>
      </c>
      <c r="AC1116" s="43">
        <v>2</v>
      </c>
      <c r="AD1116" s="43">
        <v>1</v>
      </c>
      <c r="AE1116" s="43">
        <v>2</v>
      </c>
      <c r="AF1116" s="43">
        <v>0</v>
      </c>
      <c r="AG1116" s="43">
        <v>0</v>
      </c>
      <c r="AH1116" s="43">
        <v>1</v>
      </c>
      <c r="AI1116" s="43">
        <v>0</v>
      </c>
      <c r="AJ1116" s="43">
        <v>0</v>
      </c>
      <c r="AK1116" s="43">
        <v>0</v>
      </c>
      <c r="AL1116" s="43">
        <v>0</v>
      </c>
      <c r="AM1116" s="43">
        <v>0</v>
      </c>
      <c r="AN1116" s="43">
        <v>0</v>
      </c>
    </row>
    <row r="1117" spans="1:40" x14ac:dyDescent="0.2">
      <c r="A1117">
        <v>1106</v>
      </c>
      <c r="B1117" s="97">
        <v>0.76736111111111105</v>
      </c>
      <c r="C1117">
        <f t="shared" ca="1" si="51"/>
        <v>3</v>
      </c>
      <c r="D1117">
        <f t="shared" si="52"/>
        <v>369</v>
      </c>
      <c r="E1117">
        <f>IF(appliances!$D$46="YES",light_sim_data!B1117,0)</f>
        <v>0</v>
      </c>
      <c r="F1117">
        <f t="shared" si="53"/>
        <v>369</v>
      </c>
      <c r="H1117" s="43">
        <v>0</v>
      </c>
      <c r="I1117" s="43">
        <v>180</v>
      </c>
      <c r="J1117" s="43">
        <v>0</v>
      </c>
      <c r="K1117" s="43">
        <v>0</v>
      </c>
      <c r="L1117" s="43">
        <v>0</v>
      </c>
      <c r="M1117" s="43">
        <v>2</v>
      </c>
      <c r="N1117" s="43">
        <v>2</v>
      </c>
      <c r="O1117" s="43">
        <v>1</v>
      </c>
      <c r="P1117" s="43">
        <v>9</v>
      </c>
      <c r="Q1117" s="43">
        <v>0</v>
      </c>
      <c r="R1117" s="43">
        <v>0</v>
      </c>
      <c r="S1117" s="43">
        <v>0</v>
      </c>
      <c r="T1117" s="43">
        <v>0</v>
      </c>
      <c r="U1117" s="43">
        <v>0</v>
      </c>
      <c r="V1117" s="43">
        <v>134</v>
      </c>
      <c r="W1117" s="43">
        <v>0</v>
      </c>
      <c r="X1117" s="43">
        <v>0</v>
      </c>
      <c r="Y1117" s="43">
        <v>32</v>
      </c>
      <c r="Z1117" s="43">
        <v>0</v>
      </c>
      <c r="AA1117" s="43">
        <v>0</v>
      </c>
      <c r="AB1117" s="43">
        <v>3</v>
      </c>
      <c r="AC1117" s="43">
        <v>2</v>
      </c>
      <c r="AD1117" s="43">
        <v>1</v>
      </c>
      <c r="AE1117" s="43">
        <v>2</v>
      </c>
      <c r="AF1117" s="43">
        <v>0</v>
      </c>
      <c r="AG1117" s="43">
        <v>0</v>
      </c>
      <c r="AH1117" s="43">
        <v>1</v>
      </c>
      <c r="AI1117" s="43">
        <v>0</v>
      </c>
      <c r="AJ1117" s="43">
        <v>0</v>
      </c>
      <c r="AK1117" s="43">
        <v>0</v>
      </c>
      <c r="AL1117" s="43">
        <v>0</v>
      </c>
      <c r="AM1117" s="43">
        <v>0</v>
      </c>
      <c r="AN1117" s="43">
        <v>0</v>
      </c>
    </row>
    <row r="1118" spans="1:40" x14ac:dyDescent="0.2">
      <c r="A1118">
        <v>1107</v>
      </c>
      <c r="B1118" s="97">
        <v>0.76805555555555605</v>
      </c>
      <c r="C1118">
        <f t="shared" ca="1" si="51"/>
        <v>3</v>
      </c>
      <c r="D1118">
        <f t="shared" si="52"/>
        <v>369</v>
      </c>
      <c r="E1118">
        <f>IF(appliances!$D$46="YES",light_sim_data!B1118,0)</f>
        <v>0</v>
      </c>
      <c r="F1118">
        <f t="shared" si="53"/>
        <v>369</v>
      </c>
      <c r="H1118" s="43">
        <v>0</v>
      </c>
      <c r="I1118" s="43">
        <v>180</v>
      </c>
      <c r="J1118" s="43">
        <v>0</v>
      </c>
      <c r="K1118" s="43">
        <v>0</v>
      </c>
      <c r="L1118" s="43">
        <v>0</v>
      </c>
      <c r="M1118" s="43">
        <v>2</v>
      </c>
      <c r="N1118" s="43">
        <v>2</v>
      </c>
      <c r="O1118" s="43">
        <v>1</v>
      </c>
      <c r="P1118" s="43">
        <v>9</v>
      </c>
      <c r="Q1118" s="43">
        <v>0</v>
      </c>
      <c r="R1118" s="43">
        <v>0</v>
      </c>
      <c r="S1118" s="43">
        <v>0</v>
      </c>
      <c r="T1118" s="43">
        <v>0</v>
      </c>
      <c r="U1118" s="43">
        <v>0</v>
      </c>
      <c r="V1118" s="43">
        <v>134</v>
      </c>
      <c r="W1118" s="43">
        <v>0</v>
      </c>
      <c r="X1118" s="43">
        <v>0</v>
      </c>
      <c r="Y1118" s="43">
        <v>32</v>
      </c>
      <c r="Z1118" s="43">
        <v>0</v>
      </c>
      <c r="AA1118" s="43">
        <v>0</v>
      </c>
      <c r="AB1118" s="43">
        <v>3</v>
      </c>
      <c r="AC1118" s="43">
        <v>2</v>
      </c>
      <c r="AD1118" s="43">
        <v>1</v>
      </c>
      <c r="AE1118" s="43">
        <v>2</v>
      </c>
      <c r="AF1118" s="43">
        <v>0</v>
      </c>
      <c r="AG1118" s="43">
        <v>0</v>
      </c>
      <c r="AH1118" s="43">
        <v>1</v>
      </c>
      <c r="AI1118" s="43">
        <v>0</v>
      </c>
      <c r="AJ1118" s="43">
        <v>0</v>
      </c>
      <c r="AK1118" s="43">
        <v>0</v>
      </c>
      <c r="AL1118" s="43">
        <v>0</v>
      </c>
      <c r="AM1118" s="43">
        <v>0</v>
      </c>
      <c r="AN1118" s="43">
        <v>0</v>
      </c>
    </row>
    <row r="1119" spans="1:40" x14ac:dyDescent="0.2">
      <c r="A1119">
        <v>1108</v>
      </c>
      <c r="B1119" s="97">
        <v>0.76875000000000004</v>
      </c>
      <c r="C1119">
        <f t="shared" ca="1" si="51"/>
        <v>3</v>
      </c>
      <c r="D1119">
        <f t="shared" si="52"/>
        <v>369</v>
      </c>
      <c r="E1119">
        <f>IF(appliances!$D$46="YES",light_sim_data!B1119,0)</f>
        <v>0</v>
      </c>
      <c r="F1119">
        <f t="shared" si="53"/>
        <v>369</v>
      </c>
      <c r="H1119" s="43">
        <v>0</v>
      </c>
      <c r="I1119" s="43">
        <v>180</v>
      </c>
      <c r="J1119" s="43">
        <v>0</v>
      </c>
      <c r="K1119" s="43">
        <v>0</v>
      </c>
      <c r="L1119" s="43">
        <v>0</v>
      </c>
      <c r="M1119" s="43">
        <v>2</v>
      </c>
      <c r="N1119" s="43">
        <v>2</v>
      </c>
      <c r="O1119" s="43">
        <v>1</v>
      </c>
      <c r="P1119" s="43">
        <v>9</v>
      </c>
      <c r="Q1119" s="43">
        <v>0</v>
      </c>
      <c r="R1119" s="43">
        <v>0</v>
      </c>
      <c r="S1119" s="43">
        <v>0</v>
      </c>
      <c r="T1119" s="43">
        <v>0</v>
      </c>
      <c r="U1119" s="43">
        <v>0</v>
      </c>
      <c r="V1119" s="43">
        <v>134</v>
      </c>
      <c r="W1119" s="43">
        <v>0</v>
      </c>
      <c r="X1119" s="43">
        <v>0</v>
      </c>
      <c r="Y1119" s="43">
        <v>32</v>
      </c>
      <c r="Z1119" s="43">
        <v>0</v>
      </c>
      <c r="AA1119" s="43">
        <v>0</v>
      </c>
      <c r="AB1119" s="43">
        <v>3</v>
      </c>
      <c r="AC1119" s="43">
        <v>2</v>
      </c>
      <c r="AD1119" s="43">
        <v>1</v>
      </c>
      <c r="AE1119" s="43">
        <v>2</v>
      </c>
      <c r="AF1119" s="43">
        <v>0</v>
      </c>
      <c r="AG1119" s="43">
        <v>0</v>
      </c>
      <c r="AH1119" s="43">
        <v>1</v>
      </c>
      <c r="AI1119" s="43">
        <v>0</v>
      </c>
      <c r="AJ1119" s="43">
        <v>0</v>
      </c>
      <c r="AK1119" s="43">
        <v>0</v>
      </c>
      <c r="AL1119" s="43">
        <v>0</v>
      </c>
      <c r="AM1119" s="43">
        <v>0</v>
      </c>
      <c r="AN1119" s="43">
        <v>0</v>
      </c>
    </row>
    <row r="1120" spans="1:40" x14ac:dyDescent="0.2">
      <c r="A1120">
        <v>1109</v>
      </c>
      <c r="B1120" s="97">
        <v>0.76944444444444404</v>
      </c>
      <c r="C1120">
        <f t="shared" ca="1" si="51"/>
        <v>3</v>
      </c>
      <c r="D1120">
        <f t="shared" si="52"/>
        <v>369</v>
      </c>
      <c r="E1120">
        <f>IF(appliances!$D$46="YES",light_sim_data!B1120,0)</f>
        <v>0</v>
      </c>
      <c r="F1120">
        <f t="shared" si="53"/>
        <v>369</v>
      </c>
      <c r="H1120" s="43">
        <v>0</v>
      </c>
      <c r="I1120" s="43">
        <v>180</v>
      </c>
      <c r="J1120" s="43">
        <v>0</v>
      </c>
      <c r="K1120" s="43">
        <v>0</v>
      </c>
      <c r="L1120" s="43">
        <v>0</v>
      </c>
      <c r="M1120" s="43">
        <v>2</v>
      </c>
      <c r="N1120" s="43">
        <v>2</v>
      </c>
      <c r="O1120" s="43">
        <v>1</v>
      </c>
      <c r="P1120" s="43">
        <v>9</v>
      </c>
      <c r="Q1120" s="43">
        <v>0</v>
      </c>
      <c r="R1120" s="43">
        <v>0</v>
      </c>
      <c r="S1120" s="43">
        <v>0</v>
      </c>
      <c r="T1120" s="43">
        <v>0</v>
      </c>
      <c r="U1120" s="43">
        <v>0</v>
      </c>
      <c r="V1120" s="43">
        <v>134</v>
      </c>
      <c r="W1120" s="43">
        <v>0</v>
      </c>
      <c r="X1120" s="43">
        <v>0</v>
      </c>
      <c r="Y1120" s="43">
        <v>32</v>
      </c>
      <c r="Z1120" s="43">
        <v>0</v>
      </c>
      <c r="AA1120" s="43">
        <v>0</v>
      </c>
      <c r="AB1120" s="43">
        <v>3</v>
      </c>
      <c r="AC1120" s="43">
        <v>2</v>
      </c>
      <c r="AD1120" s="43">
        <v>1</v>
      </c>
      <c r="AE1120" s="43">
        <v>2</v>
      </c>
      <c r="AF1120" s="43">
        <v>0</v>
      </c>
      <c r="AG1120" s="43">
        <v>0</v>
      </c>
      <c r="AH1120" s="43">
        <v>1</v>
      </c>
      <c r="AI1120" s="43">
        <v>0</v>
      </c>
      <c r="AJ1120" s="43">
        <v>0</v>
      </c>
      <c r="AK1120" s="43">
        <v>0</v>
      </c>
      <c r="AL1120" s="43">
        <v>0</v>
      </c>
      <c r="AM1120" s="43">
        <v>0</v>
      </c>
      <c r="AN1120" s="43">
        <v>0</v>
      </c>
    </row>
    <row r="1121" spans="1:40" x14ac:dyDescent="0.2">
      <c r="A1121">
        <v>1110</v>
      </c>
      <c r="B1121" s="97">
        <v>0.77013888888888904</v>
      </c>
      <c r="C1121">
        <f t="shared" ca="1" si="51"/>
        <v>3</v>
      </c>
      <c r="D1121">
        <f t="shared" si="52"/>
        <v>189</v>
      </c>
      <c r="E1121">
        <f>IF(appliances!$D$46="YES",light_sim_data!B1121,0)</f>
        <v>0</v>
      </c>
      <c r="F1121">
        <f t="shared" si="53"/>
        <v>189</v>
      </c>
      <c r="H1121" s="43">
        <v>0</v>
      </c>
      <c r="I1121" s="43">
        <v>0</v>
      </c>
      <c r="J1121" s="43">
        <v>0</v>
      </c>
      <c r="K1121" s="43">
        <v>0</v>
      </c>
      <c r="L1121" s="43">
        <v>0</v>
      </c>
      <c r="M1121" s="43">
        <v>2</v>
      </c>
      <c r="N1121" s="43">
        <v>2</v>
      </c>
      <c r="O1121" s="43">
        <v>1</v>
      </c>
      <c r="P1121" s="43">
        <v>9</v>
      </c>
      <c r="Q1121" s="43">
        <v>0</v>
      </c>
      <c r="R1121" s="43">
        <v>0</v>
      </c>
      <c r="S1121" s="43">
        <v>0</v>
      </c>
      <c r="T1121" s="43">
        <v>0</v>
      </c>
      <c r="U1121" s="43">
        <v>0</v>
      </c>
      <c r="V1121" s="43">
        <v>134</v>
      </c>
      <c r="W1121" s="43">
        <v>0</v>
      </c>
      <c r="X1121" s="43">
        <v>0</v>
      </c>
      <c r="Y1121" s="43">
        <v>32</v>
      </c>
      <c r="Z1121" s="43">
        <v>0</v>
      </c>
      <c r="AA1121" s="43">
        <v>0</v>
      </c>
      <c r="AB1121" s="43">
        <v>3</v>
      </c>
      <c r="AC1121" s="43">
        <v>2</v>
      </c>
      <c r="AD1121" s="43">
        <v>1</v>
      </c>
      <c r="AE1121" s="43">
        <v>2</v>
      </c>
      <c r="AF1121" s="43">
        <v>0</v>
      </c>
      <c r="AG1121" s="43">
        <v>0</v>
      </c>
      <c r="AH1121" s="43">
        <v>1</v>
      </c>
      <c r="AI1121" s="43">
        <v>0</v>
      </c>
      <c r="AJ1121" s="43">
        <v>0</v>
      </c>
      <c r="AK1121" s="43">
        <v>0</v>
      </c>
      <c r="AL1121" s="43">
        <v>0</v>
      </c>
      <c r="AM1121" s="43">
        <v>0</v>
      </c>
      <c r="AN1121" s="43">
        <v>0</v>
      </c>
    </row>
    <row r="1122" spans="1:40" x14ac:dyDescent="0.2">
      <c r="A1122">
        <v>1111</v>
      </c>
      <c r="B1122" s="97">
        <v>0.77083333333333304</v>
      </c>
      <c r="C1122">
        <f t="shared" ca="1" si="51"/>
        <v>1</v>
      </c>
      <c r="D1122">
        <f t="shared" si="52"/>
        <v>189</v>
      </c>
      <c r="E1122">
        <f>IF(appliances!$D$46="YES",light_sim_data!B1122,0)</f>
        <v>0</v>
      </c>
      <c r="F1122">
        <f t="shared" si="53"/>
        <v>189</v>
      </c>
      <c r="H1122" s="43">
        <v>0</v>
      </c>
      <c r="I1122" s="43">
        <v>0</v>
      </c>
      <c r="J1122" s="43">
        <v>0</v>
      </c>
      <c r="K1122" s="43">
        <v>0</v>
      </c>
      <c r="L1122" s="43">
        <v>0</v>
      </c>
      <c r="M1122" s="43">
        <v>2</v>
      </c>
      <c r="N1122" s="43">
        <v>2</v>
      </c>
      <c r="O1122" s="43">
        <v>1</v>
      </c>
      <c r="P1122" s="43">
        <v>9</v>
      </c>
      <c r="Q1122" s="43">
        <v>0</v>
      </c>
      <c r="R1122" s="43">
        <v>0</v>
      </c>
      <c r="S1122" s="43">
        <v>0</v>
      </c>
      <c r="T1122" s="43">
        <v>0</v>
      </c>
      <c r="U1122" s="43">
        <v>0</v>
      </c>
      <c r="V1122" s="43">
        <v>134</v>
      </c>
      <c r="W1122" s="43">
        <v>0</v>
      </c>
      <c r="X1122" s="43">
        <v>0</v>
      </c>
      <c r="Y1122" s="43">
        <v>32</v>
      </c>
      <c r="Z1122" s="43">
        <v>0</v>
      </c>
      <c r="AA1122" s="43">
        <v>0</v>
      </c>
      <c r="AB1122" s="43">
        <v>3</v>
      </c>
      <c r="AC1122" s="43">
        <v>2</v>
      </c>
      <c r="AD1122" s="43">
        <v>1</v>
      </c>
      <c r="AE1122" s="43">
        <v>2</v>
      </c>
      <c r="AF1122" s="43">
        <v>0</v>
      </c>
      <c r="AG1122" s="43">
        <v>0</v>
      </c>
      <c r="AH1122" s="43">
        <v>1</v>
      </c>
      <c r="AI1122" s="43">
        <v>0</v>
      </c>
      <c r="AJ1122" s="43">
        <v>0</v>
      </c>
      <c r="AK1122" s="43">
        <v>0</v>
      </c>
      <c r="AL1122" s="43">
        <v>0</v>
      </c>
      <c r="AM1122" s="43">
        <v>0</v>
      </c>
      <c r="AN1122" s="43">
        <v>0</v>
      </c>
    </row>
    <row r="1123" spans="1:40" x14ac:dyDescent="0.2">
      <c r="A1123">
        <v>1112</v>
      </c>
      <c r="B1123" s="97">
        <v>0.77152777777777803</v>
      </c>
      <c r="C1123">
        <f t="shared" ca="1" si="51"/>
        <v>1</v>
      </c>
      <c r="D1123">
        <f t="shared" si="52"/>
        <v>189</v>
      </c>
      <c r="E1123">
        <f>IF(appliances!$D$46="YES",light_sim_data!B1123,0)</f>
        <v>0</v>
      </c>
      <c r="F1123">
        <f t="shared" si="53"/>
        <v>189</v>
      </c>
      <c r="H1123" s="43">
        <v>0</v>
      </c>
      <c r="I1123" s="43">
        <v>0</v>
      </c>
      <c r="J1123" s="43">
        <v>0</v>
      </c>
      <c r="K1123" s="43">
        <v>0</v>
      </c>
      <c r="L1123" s="43">
        <v>0</v>
      </c>
      <c r="M1123" s="43">
        <v>2</v>
      </c>
      <c r="N1123" s="43">
        <v>2</v>
      </c>
      <c r="O1123" s="43">
        <v>1</v>
      </c>
      <c r="P1123" s="43">
        <v>9</v>
      </c>
      <c r="Q1123" s="43">
        <v>0</v>
      </c>
      <c r="R1123" s="43">
        <v>0</v>
      </c>
      <c r="S1123" s="43">
        <v>0</v>
      </c>
      <c r="T1123" s="43">
        <v>0</v>
      </c>
      <c r="U1123" s="43">
        <v>0</v>
      </c>
      <c r="V1123" s="43">
        <v>134</v>
      </c>
      <c r="W1123" s="43">
        <v>0</v>
      </c>
      <c r="X1123" s="43">
        <v>0</v>
      </c>
      <c r="Y1123" s="43">
        <v>32</v>
      </c>
      <c r="Z1123" s="43">
        <v>0</v>
      </c>
      <c r="AA1123" s="43">
        <v>0</v>
      </c>
      <c r="AB1123" s="43">
        <v>3</v>
      </c>
      <c r="AC1123" s="43">
        <v>2</v>
      </c>
      <c r="AD1123" s="43">
        <v>1</v>
      </c>
      <c r="AE1123" s="43">
        <v>2</v>
      </c>
      <c r="AF1123" s="43">
        <v>0</v>
      </c>
      <c r="AG1123" s="43">
        <v>0</v>
      </c>
      <c r="AH1123" s="43">
        <v>1</v>
      </c>
      <c r="AI1123" s="43">
        <v>0</v>
      </c>
      <c r="AJ1123" s="43">
        <v>0</v>
      </c>
      <c r="AK1123" s="43">
        <v>0</v>
      </c>
      <c r="AL1123" s="43">
        <v>0</v>
      </c>
      <c r="AM1123" s="43">
        <v>0</v>
      </c>
      <c r="AN1123" s="43">
        <v>0</v>
      </c>
    </row>
    <row r="1124" spans="1:40" x14ac:dyDescent="0.2">
      <c r="A1124">
        <v>1113</v>
      </c>
      <c r="B1124" s="97">
        <v>0.77222222222222203</v>
      </c>
      <c r="C1124">
        <f t="shared" ca="1" si="51"/>
        <v>1</v>
      </c>
      <c r="D1124">
        <f t="shared" si="52"/>
        <v>189</v>
      </c>
      <c r="E1124">
        <f>IF(appliances!$D$46="YES",light_sim_data!B1124,0)</f>
        <v>0</v>
      </c>
      <c r="F1124">
        <f t="shared" si="53"/>
        <v>189</v>
      </c>
      <c r="H1124" s="43">
        <v>0</v>
      </c>
      <c r="I1124" s="43">
        <v>0</v>
      </c>
      <c r="J1124" s="43">
        <v>0</v>
      </c>
      <c r="K1124" s="43">
        <v>0</v>
      </c>
      <c r="L1124" s="43">
        <v>0</v>
      </c>
      <c r="M1124" s="43">
        <v>2</v>
      </c>
      <c r="N1124" s="43">
        <v>2</v>
      </c>
      <c r="O1124" s="43">
        <v>1</v>
      </c>
      <c r="P1124" s="43">
        <v>9</v>
      </c>
      <c r="Q1124" s="43">
        <v>0</v>
      </c>
      <c r="R1124" s="43">
        <v>0</v>
      </c>
      <c r="S1124" s="43">
        <v>0</v>
      </c>
      <c r="T1124" s="43">
        <v>0</v>
      </c>
      <c r="U1124" s="43">
        <v>0</v>
      </c>
      <c r="V1124" s="43">
        <v>134</v>
      </c>
      <c r="W1124" s="43">
        <v>0</v>
      </c>
      <c r="X1124" s="43">
        <v>0</v>
      </c>
      <c r="Y1124" s="43">
        <v>32</v>
      </c>
      <c r="Z1124" s="43">
        <v>0</v>
      </c>
      <c r="AA1124" s="43">
        <v>0</v>
      </c>
      <c r="AB1124" s="43">
        <v>3</v>
      </c>
      <c r="AC1124" s="43">
        <v>2</v>
      </c>
      <c r="AD1124" s="43">
        <v>1</v>
      </c>
      <c r="AE1124" s="43">
        <v>2</v>
      </c>
      <c r="AF1124" s="43">
        <v>0</v>
      </c>
      <c r="AG1124" s="43">
        <v>0</v>
      </c>
      <c r="AH1124" s="43">
        <v>1</v>
      </c>
      <c r="AI1124" s="43">
        <v>0</v>
      </c>
      <c r="AJ1124" s="43">
        <v>0</v>
      </c>
      <c r="AK1124" s="43">
        <v>0</v>
      </c>
      <c r="AL1124" s="43">
        <v>0</v>
      </c>
      <c r="AM1124" s="43">
        <v>0</v>
      </c>
      <c r="AN1124" s="43">
        <v>0</v>
      </c>
    </row>
    <row r="1125" spans="1:40" x14ac:dyDescent="0.2">
      <c r="A1125">
        <v>1114</v>
      </c>
      <c r="B1125" s="97">
        <v>0.77291666666666703</v>
      </c>
      <c r="C1125">
        <f t="shared" ca="1" si="51"/>
        <v>1</v>
      </c>
      <c r="D1125">
        <f t="shared" si="52"/>
        <v>189</v>
      </c>
      <c r="E1125">
        <f>IF(appliances!$D$46="YES",light_sim_data!B1125,0)</f>
        <v>0</v>
      </c>
      <c r="F1125">
        <f t="shared" si="53"/>
        <v>189</v>
      </c>
      <c r="H1125" s="43">
        <v>0</v>
      </c>
      <c r="I1125" s="43">
        <v>0</v>
      </c>
      <c r="J1125" s="43">
        <v>0</v>
      </c>
      <c r="K1125" s="43">
        <v>0</v>
      </c>
      <c r="L1125" s="43">
        <v>0</v>
      </c>
      <c r="M1125" s="43">
        <v>2</v>
      </c>
      <c r="N1125" s="43">
        <v>2</v>
      </c>
      <c r="O1125" s="43">
        <v>1</v>
      </c>
      <c r="P1125" s="43">
        <v>9</v>
      </c>
      <c r="Q1125" s="43">
        <v>0</v>
      </c>
      <c r="R1125" s="43">
        <v>0</v>
      </c>
      <c r="S1125" s="43">
        <v>0</v>
      </c>
      <c r="T1125" s="43">
        <v>0</v>
      </c>
      <c r="U1125" s="43">
        <v>0</v>
      </c>
      <c r="V1125" s="43">
        <v>134</v>
      </c>
      <c r="W1125" s="43">
        <v>0</v>
      </c>
      <c r="X1125" s="43">
        <v>0</v>
      </c>
      <c r="Y1125" s="43">
        <v>32</v>
      </c>
      <c r="Z1125" s="43">
        <v>0</v>
      </c>
      <c r="AA1125" s="43">
        <v>0</v>
      </c>
      <c r="AB1125" s="43">
        <v>3</v>
      </c>
      <c r="AC1125" s="43">
        <v>2</v>
      </c>
      <c r="AD1125" s="43">
        <v>1</v>
      </c>
      <c r="AE1125" s="43">
        <v>2</v>
      </c>
      <c r="AF1125" s="43">
        <v>0</v>
      </c>
      <c r="AG1125" s="43">
        <v>0</v>
      </c>
      <c r="AH1125" s="43">
        <v>1</v>
      </c>
      <c r="AI1125" s="43">
        <v>0</v>
      </c>
      <c r="AJ1125" s="43">
        <v>0</v>
      </c>
      <c r="AK1125" s="43">
        <v>0</v>
      </c>
      <c r="AL1125" s="43">
        <v>0</v>
      </c>
      <c r="AM1125" s="43">
        <v>0</v>
      </c>
      <c r="AN1125" s="43">
        <v>0</v>
      </c>
    </row>
    <row r="1126" spans="1:40" x14ac:dyDescent="0.2">
      <c r="A1126">
        <v>1115</v>
      </c>
      <c r="B1126" s="97">
        <v>0.77361111111111103</v>
      </c>
      <c r="C1126">
        <f t="shared" ca="1" si="51"/>
        <v>1</v>
      </c>
      <c r="D1126">
        <f t="shared" si="52"/>
        <v>189</v>
      </c>
      <c r="E1126">
        <f>IF(appliances!$D$46="YES",light_sim_data!B1126,0)</f>
        <v>0</v>
      </c>
      <c r="F1126">
        <f t="shared" si="53"/>
        <v>189</v>
      </c>
      <c r="H1126" s="43">
        <v>0</v>
      </c>
      <c r="I1126" s="43">
        <v>0</v>
      </c>
      <c r="J1126" s="43">
        <v>0</v>
      </c>
      <c r="K1126" s="43">
        <v>0</v>
      </c>
      <c r="L1126" s="43">
        <v>0</v>
      </c>
      <c r="M1126" s="43">
        <v>2</v>
      </c>
      <c r="N1126" s="43">
        <v>2</v>
      </c>
      <c r="O1126" s="43">
        <v>1</v>
      </c>
      <c r="P1126" s="43">
        <v>9</v>
      </c>
      <c r="Q1126" s="43">
        <v>0</v>
      </c>
      <c r="R1126" s="43">
        <v>0</v>
      </c>
      <c r="S1126" s="43">
        <v>0</v>
      </c>
      <c r="T1126" s="43">
        <v>0</v>
      </c>
      <c r="U1126" s="43">
        <v>0</v>
      </c>
      <c r="V1126" s="43">
        <v>134</v>
      </c>
      <c r="W1126" s="43">
        <v>0</v>
      </c>
      <c r="X1126" s="43">
        <v>0</v>
      </c>
      <c r="Y1126" s="43">
        <v>32</v>
      </c>
      <c r="Z1126" s="43">
        <v>0</v>
      </c>
      <c r="AA1126" s="43">
        <v>0</v>
      </c>
      <c r="AB1126" s="43">
        <v>3</v>
      </c>
      <c r="AC1126" s="43">
        <v>2</v>
      </c>
      <c r="AD1126" s="43">
        <v>1</v>
      </c>
      <c r="AE1126" s="43">
        <v>2</v>
      </c>
      <c r="AF1126" s="43">
        <v>0</v>
      </c>
      <c r="AG1126" s="43">
        <v>0</v>
      </c>
      <c r="AH1126" s="43">
        <v>1</v>
      </c>
      <c r="AI1126" s="43">
        <v>0</v>
      </c>
      <c r="AJ1126" s="43">
        <v>0</v>
      </c>
      <c r="AK1126" s="43">
        <v>0</v>
      </c>
      <c r="AL1126" s="43">
        <v>0</v>
      </c>
      <c r="AM1126" s="43">
        <v>0</v>
      </c>
      <c r="AN1126" s="43">
        <v>0</v>
      </c>
    </row>
    <row r="1127" spans="1:40" x14ac:dyDescent="0.2">
      <c r="A1127">
        <v>1116</v>
      </c>
      <c r="B1127" s="97">
        <v>0.77430555555555602</v>
      </c>
      <c r="C1127">
        <f t="shared" ca="1" si="51"/>
        <v>1</v>
      </c>
      <c r="D1127">
        <f t="shared" si="52"/>
        <v>189</v>
      </c>
      <c r="E1127">
        <f>IF(appliances!$D$46="YES",light_sim_data!B1127,0)</f>
        <v>0</v>
      </c>
      <c r="F1127">
        <f t="shared" si="53"/>
        <v>189</v>
      </c>
      <c r="H1127" s="43">
        <v>0</v>
      </c>
      <c r="I1127" s="43">
        <v>0</v>
      </c>
      <c r="J1127" s="43">
        <v>0</v>
      </c>
      <c r="K1127" s="43">
        <v>0</v>
      </c>
      <c r="L1127" s="43">
        <v>0</v>
      </c>
      <c r="M1127" s="43">
        <v>2</v>
      </c>
      <c r="N1127" s="43">
        <v>2</v>
      </c>
      <c r="O1127" s="43">
        <v>1</v>
      </c>
      <c r="P1127" s="43">
        <v>9</v>
      </c>
      <c r="Q1127" s="43">
        <v>0</v>
      </c>
      <c r="R1127" s="43">
        <v>0</v>
      </c>
      <c r="S1127" s="43">
        <v>0</v>
      </c>
      <c r="T1127" s="43">
        <v>0</v>
      </c>
      <c r="U1127" s="43">
        <v>0</v>
      </c>
      <c r="V1127" s="43">
        <v>134</v>
      </c>
      <c r="W1127" s="43">
        <v>0</v>
      </c>
      <c r="X1127" s="43">
        <v>0</v>
      </c>
      <c r="Y1127" s="43">
        <v>32</v>
      </c>
      <c r="Z1127" s="43">
        <v>0</v>
      </c>
      <c r="AA1127" s="43">
        <v>0</v>
      </c>
      <c r="AB1127" s="43">
        <v>3</v>
      </c>
      <c r="AC1127" s="43">
        <v>2</v>
      </c>
      <c r="AD1127" s="43">
        <v>1</v>
      </c>
      <c r="AE1127" s="43">
        <v>2</v>
      </c>
      <c r="AF1127" s="43">
        <v>0</v>
      </c>
      <c r="AG1127" s="43">
        <v>0</v>
      </c>
      <c r="AH1127" s="43">
        <v>1</v>
      </c>
      <c r="AI1127" s="43">
        <v>0</v>
      </c>
      <c r="AJ1127" s="43">
        <v>0</v>
      </c>
      <c r="AK1127" s="43">
        <v>0</v>
      </c>
      <c r="AL1127" s="43">
        <v>0</v>
      </c>
      <c r="AM1127" s="43">
        <v>0</v>
      </c>
      <c r="AN1127" s="43">
        <v>0</v>
      </c>
    </row>
    <row r="1128" spans="1:40" x14ac:dyDescent="0.2">
      <c r="A1128">
        <v>1117</v>
      </c>
      <c r="B1128" s="97">
        <v>0.77500000000000002</v>
      </c>
      <c r="C1128">
        <f t="shared" ca="1" si="51"/>
        <v>1</v>
      </c>
      <c r="D1128">
        <f t="shared" si="52"/>
        <v>189</v>
      </c>
      <c r="E1128">
        <f>IF(appliances!$D$46="YES",light_sim_data!B1128,0)</f>
        <v>0</v>
      </c>
      <c r="F1128">
        <f t="shared" si="53"/>
        <v>189</v>
      </c>
      <c r="H1128" s="43">
        <v>0</v>
      </c>
      <c r="I1128" s="43">
        <v>0</v>
      </c>
      <c r="J1128" s="43">
        <v>0</v>
      </c>
      <c r="K1128" s="43">
        <v>0</v>
      </c>
      <c r="L1128" s="43">
        <v>0</v>
      </c>
      <c r="M1128" s="43">
        <v>2</v>
      </c>
      <c r="N1128" s="43">
        <v>2</v>
      </c>
      <c r="O1128" s="43">
        <v>1</v>
      </c>
      <c r="P1128" s="43">
        <v>9</v>
      </c>
      <c r="Q1128" s="43">
        <v>0</v>
      </c>
      <c r="R1128" s="43">
        <v>0</v>
      </c>
      <c r="S1128" s="43">
        <v>0</v>
      </c>
      <c r="T1128" s="43">
        <v>0</v>
      </c>
      <c r="U1128" s="43">
        <v>0</v>
      </c>
      <c r="V1128" s="43">
        <v>134</v>
      </c>
      <c r="W1128" s="43">
        <v>0</v>
      </c>
      <c r="X1128" s="43">
        <v>0</v>
      </c>
      <c r="Y1128" s="43">
        <v>32</v>
      </c>
      <c r="Z1128" s="43">
        <v>0</v>
      </c>
      <c r="AA1128" s="43">
        <v>0</v>
      </c>
      <c r="AB1128" s="43">
        <v>3</v>
      </c>
      <c r="AC1128" s="43">
        <v>2</v>
      </c>
      <c r="AD1128" s="43">
        <v>1</v>
      </c>
      <c r="AE1128" s="43">
        <v>2</v>
      </c>
      <c r="AF1128" s="43">
        <v>0</v>
      </c>
      <c r="AG1128" s="43">
        <v>0</v>
      </c>
      <c r="AH1128" s="43">
        <v>1</v>
      </c>
      <c r="AI1128" s="43">
        <v>0</v>
      </c>
      <c r="AJ1128" s="43">
        <v>0</v>
      </c>
      <c r="AK1128" s="43">
        <v>0</v>
      </c>
      <c r="AL1128" s="43">
        <v>0</v>
      </c>
      <c r="AM1128" s="43">
        <v>0</v>
      </c>
      <c r="AN1128" s="43">
        <v>0</v>
      </c>
    </row>
    <row r="1129" spans="1:40" x14ac:dyDescent="0.2">
      <c r="A1129">
        <v>1118</v>
      </c>
      <c r="B1129" s="97">
        <v>0.77569444444444402</v>
      </c>
      <c r="C1129">
        <f t="shared" ca="1" si="51"/>
        <v>1</v>
      </c>
      <c r="D1129">
        <f t="shared" si="52"/>
        <v>189</v>
      </c>
      <c r="E1129">
        <f>IF(appliances!$D$46="YES",light_sim_data!B1129,0)</f>
        <v>0</v>
      </c>
      <c r="F1129">
        <f t="shared" si="53"/>
        <v>189</v>
      </c>
      <c r="H1129" s="43">
        <v>0</v>
      </c>
      <c r="I1129" s="43">
        <v>0</v>
      </c>
      <c r="J1129" s="43">
        <v>0</v>
      </c>
      <c r="K1129" s="43">
        <v>0</v>
      </c>
      <c r="L1129" s="43">
        <v>0</v>
      </c>
      <c r="M1129" s="43">
        <v>2</v>
      </c>
      <c r="N1129" s="43">
        <v>2</v>
      </c>
      <c r="O1129" s="43">
        <v>1</v>
      </c>
      <c r="P1129" s="43">
        <v>9</v>
      </c>
      <c r="Q1129" s="43">
        <v>0</v>
      </c>
      <c r="R1129" s="43">
        <v>0</v>
      </c>
      <c r="S1129" s="43">
        <v>0</v>
      </c>
      <c r="T1129" s="43">
        <v>0</v>
      </c>
      <c r="U1129" s="43">
        <v>0</v>
      </c>
      <c r="V1129" s="43">
        <v>134</v>
      </c>
      <c r="W1129" s="43">
        <v>0</v>
      </c>
      <c r="X1129" s="43">
        <v>0</v>
      </c>
      <c r="Y1129" s="43">
        <v>32</v>
      </c>
      <c r="Z1129" s="43">
        <v>0</v>
      </c>
      <c r="AA1129" s="43">
        <v>0</v>
      </c>
      <c r="AB1129" s="43">
        <v>3</v>
      </c>
      <c r="AC1129" s="43">
        <v>2</v>
      </c>
      <c r="AD1129" s="43">
        <v>1</v>
      </c>
      <c r="AE1129" s="43">
        <v>2</v>
      </c>
      <c r="AF1129" s="43">
        <v>0</v>
      </c>
      <c r="AG1129" s="43">
        <v>0</v>
      </c>
      <c r="AH1129" s="43">
        <v>1</v>
      </c>
      <c r="AI1129" s="43">
        <v>0</v>
      </c>
      <c r="AJ1129" s="43">
        <v>0</v>
      </c>
      <c r="AK1129" s="43">
        <v>0</v>
      </c>
      <c r="AL1129" s="43">
        <v>0</v>
      </c>
      <c r="AM1129" s="43">
        <v>0</v>
      </c>
      <c r="AN1129" s="43">
        <v>0</v>
      </c>
    </row>
    <row r="1130" spans="1:40" x14ac:dyDescent="0.2">
      <c r="A1130">
        <v>1119</v>
      </c>
      <c r="B1130" s="97">
        <v>0.77638888888888902</v>
      </c>
      <c r="C1130">
        <f t="shared" ca="1" si="51"/>
        <v>1</v>
      </c>
      <c r="D1130">
        <f t="shared" si="52"/>
        <v>189</v>
      </c>
      <c r="E1130">
        <f>IF(appliances!$D$46="YES",light_sim_data!B1130,0)</f>
        <v>0</v>
      </c>
      <c r="F1130">
        <f t="shared" si="53"/>
        <v>189</v>
      </c>
      <c r="H1130" s="43">
        <v>0</v>
      </c>
      <c r="I1130" s="43">
        <v>0</v>
      </c>
      <c r="J1130" s="43">
        <v>0</v>
      </c>
      <c r="K1130" s="43">
        <v>0</v>
      </c>
      <c r="L1130" s="43">
        <v>0</v>
      </c>
      <c r="M1130" s="43">
        <v>2</v>
      </c>
      <c r="N1130" s="43">
        <v>2</v>
      </c>
      <c r="O1130" s="43">
        <v>1</v>
      </c>
      <c r="P1130" s="43">
        <v>9</v>
      </c>
      <c r="Q1130" s="43">
        <v>0</v>
      </c>
      <c r="R1130" s="43">
        <v>0</v>
      </c>
      <c r="S1130" s="43">
        <v>0</v>
      </c>
      <c r="T1130" s="43">
        <v>0</v>
      </c>
      <c r="U1130" s="43">
        <v>0</v>
      </c>
      <c r="V1130" s="43">
        <v>134</v>
      </c>
      <c r="W1130" s="43">
        <v>0</v>
      </c>
      <c r="X1130" s="43">
        <v>0</v>
      </c>
      <c r="Y1130" s="43">
        <v>32</v>
      </c>
      <c r="Z1130" s="43">
        <v>0</v>
      </c>
      <c r="AA1130" s="43">
        <v>0</v>
      </c>
      <c r="AB1130" s="43">
        <v>3</v>
      </c>
      <c r="AC1130" s="43">
        <v>2</v>
      </c>
      <c r="AD1130" s="43">
        <v>1</v>
      </c>
      <c r="AE1130" s="43">
        <v>2</v>
      </c>
      <c r="AF1130" s="43">
        <v>0</v>
      </c>
      <c r="AG1130" s="43">
        <v>0</v>
      </c>
      <c r="AH1130" s="43">
        <v>1</v>
      </c>
      <c r="AI1130" s="43">
        <v>0</v>
      </c>
      <c r="AJ1130" s="43">
        <v>0</v>
      </c>
      <c r="AK1130" s="43">
        <v>0</v>
      </c>
      <c r="AL1130" s="43">
        <v>0</v>
      </c>
      <c r="AM1130" s="43">
        <v>0</v>
      </c>
      <c r="AN1130" s="43">
        <v>0</v>
      </c>
    </row>
    <row r="1131" spans="1:40" x14ac:dyDescent="0.2">
      <c r="A1131">
        <v>1120</v>
      </c>
      <c r="B1131" s="97">
        <v>0.77708333333333302</v>
      </c>
      <c r="C1131">
        <f t="shared" ca="1" si="51"/>
        <v>1</v>
      </c>
      <c r="D1131">
        <f t="shared" si="52"/>
        <v>189</v>
      </c>
      <c r="E1131">
        <f>IF(appliances!$D$46="YES",light_sim_data!B1131,0)</f>
        <v>0</v>
      </c>
      <c r="F1131">
        <f t="shared" si="53"/>
        <v>189</v>
      </c>
      <c r="H1131" s="43">
        <v>0</v>
      </c>
      <c r="I1131" s="43">
        <v>0</v>
      </c>
      <c r="J1131" s="43">
        <v>0</v>
      </c>
      <c r="K1131" s="43">
        <v>0</v>
      </c>
      <c r="L1131" s="43">
        <v>0</v>
      </c>
      <c r="M1131" s="43">
        <v>2</v>
      </c>
      <c r="N1131" s="43">
        <v>2</v>
      </c>
      <c r="O1131" s="43">
        <v>1</v>
      </c>
      <c r="P1131" s="43">
        <v>9</v>
      </c>
      <c r="Q1131" s="43">
        <v>0</v>
      </c>
      <c r="R1131" s="43">
        <v>0</v>
      </c>
      <c r="S1131" s="43">
        <v>0</v>
      </c>
      <c r="T1131" s="43">
        <v>0</v>
      </c>
      <c r="U1131" s="43">
        <v>0</v>
      </c>
      <c r="V1131" s="43">
        <v>134</v>
      </c>
      <c r="W1131" s="43">
        <v>0</v>
      </c>
      <c r="X1131" s="43">
        <v>0</v>
      </c>
      <c r="Y1131" s="43">
        <v>32</v>
      </c>
      <c r="Z1131" s="43">
        <v>0</v>
      </c>
      <c r="AA1131" s="43">
        <v>0</v>
      </c>
      <c r="AB1131" s="43">
        <v>3</v>
      </c>
      <c r="AC1131" s="43">
        <v>2</v>
      </c>
      <c r="AD1131" s="43">
        <v>1</v>
      </c>
      <c r="AE1131" s="43">
        <v>2</v>
      </c>
      <c r="AF1131" s="43">
        <v>0</v>
      </c>
      <c r="AG1131" s="43">
        <v>0</v>
      </c>
      <c r="AH1131" s="43">
        <v>1</v>
      </c>
      <c r="AI1131" s="43">
        <v>0</v>
      </c>
      <c r="AJ1131" s="43">
        <v>0</v>
      </c>
      <c r="AK1131" s="43">
        <v>0</v>
      </c>
      <c r="AL1131" s="43">
        <v>0</v>
      </c>
      <c r="AM1131" s="43">
        <v>0</v>
      </c>
      <c r="AN1131" s="43">
        <v>0</v>
      </c>
    </row>
    <row r="1132" spans="1:40" x14ac:dyDescent="0.2">
      <c r="A1132">
        <v>1121</v>
      </c>
      <c r="B1132" s="97">
        <v>0.77777777777777801</v>
      </c>
      <c r="C1132">
        <f t="shared" ca="1" si="51"/>
        <v>1</v>
      </c>
      <c r="D1132">
        <f t="shared" si="52"/>
        <v>209</v>
      </c>
      <c r="E1132">
        <f>IF(appliances!$D$46="YES",light_sim_data!B1132,0)</f>
        <v>20</v>
      </c>
      <c r="F1132">
        <f t="shared" si="53"/>
        <v>189</v>
      </c>
      <c r="H1132" s="43">
        <v>0</v>
      </c>
      <c r="I1132" s="43">
        <v>0</v>
      </c>
      <c r="J1132" s="43">
        <v>0</v>
      </c>
      <c r="K1132" s="43">
        <v>0</v>
      </c>
      <c r="L1132" s="43">
        <v>0</v>
      </c>
      <c r="M1132" s="43">
        <v>2</v>
      </c>
      <c r="N1132" s="43">
        <v>2</v>
      </c>
      <c r="O1132" s="43">
        <v>1</v>
      </c>
      <c r="P1132" s="43">
        <v>9</v>
      </c>
      <c r="Q1132" s="43">
        <v>0</v>
      </c>
      <c r="R1132" s="43">
        <v>0</v>
      </c>
      <c r="S1132" s="43">
        <v>0</v>
      </c>
      <c r="T1132" s="43">
        <v>0</v>
      </c>
      <c r="U1132" s="43">
        <v>0</v>
      </c>
      <c r="V1132" s="43">
        <v>134</v>
      </c>
      <c r="W1132" s="43">
        <v>0</v>
      </c>
      <c r="X1132" s="43">
        <v>0</v>
      </c>
      <c r="Y1132" s="43">
        <v>32</v>
      </c>
      <c r="Z1132" s="43">
        <v>0</v>
      </c>
      <c r="AA1132" s="43">
        <v>0</v>
      </c>
      <c r="AB1132" s="43">
        <v>3</v>
      </c>
      <c r="AC1132" s="43">
        <v>2</v>
      </c>
      <c r="AD1132" s="43">
        <v>1</v>
      </c>
      <c r="AE1132" s="43">
        <v>2</v>
      </c>
      <c r="AF1132" s="43">
        <v>0</v>
      </c>
      <c r="AG1132" s="43">
        <v>0</v>
      </c>
      <c r="AH1132" s="43">
        <v>1</v>
      </c>
      <c r="AI1132" s="43">
        <v>0</v>
      </c>
      <c r="AJ1132" s="43">
        <v>0</v>
      </c>
      <c r="AK1132" s="43">
        <v>0</v>
      </c>
      <c r="AL1132" s="43">
        <v>0</v>
      </c>
      <c r="AM1132" s="43">
        <v>0</v>
      </c>
      <c r="AN1132" s="43">
        <v>0</v>
      </c>
    </row>
    <row r="1133" spans="1:40" x14ac:dyDescent="0.2">
      <c r="A1133">
        <v>1122</v>
      </c>
      <c r="B1133" s="97">
        <v>0.77847222222222201</v>
      </c>
      <c r="C1133">
        <f t="shared" ca="1" si="51"/>
        <v>1</v>
      </c>
      <c r="D1133">
        <f t="shared" si="52"/>
        <v>209</v>
      </c>
      <c r="E1133">
        <f>IF(appliances!$D$46="YES",light_sim_data!B1133,0)</f>
        <v>20</v>
      </c>
      <c r="F1133">
        <f t="shared" si="53"/>
        <v>189</v>
      </c>
      <c r="H1133" s="43">
        <v>0</v>
      </c>
      <c r="I1133" s="43">
        <v>0</v>
      </c>
      <c r="J1133" s="43">
        <v>0</v>
      </c>
      <c r="K1133" s="43">
        <v>0</v>
      </c>
      <c r="L1133" s="43">
        <v>0</v>
      </c>
      <c r="M1133" s="43">
        <v>2</v>
      </c>
      <c r="N1133" s="43">
        <v>2</v>
      </c>
      <c r="O1133" s="43">
        <v>1</v>
      </c>
      <c r="P1133" s="43">
        <v>9</v>
      </c>
      <c r="Q1133" s="43">
        <v>0</v>
      </c>
      <c r="R1133" s="43">
        <v>0</v>
      </c>
      <c r="S1133" s="43">
        <v>0</v>
      </c>
      <c r="T1133" s="43">
        <v>0</v>
      </c>
      <c r="U1133" s="43">
        <v>0</v>
      </c>
      <c r="V1133" s="43">
        <v>134</v>
      </c>
      <c r="W1133" s="43">
        <v>0</v>
      </c>
      <c r="X1133" s="43">
        <v>0</v>
      </c>
      <c r="Y1133" s="43">
        <v>32</v>
      </c>
      <c r="Z1133" s="43">
        <v>0</v>
      </c>
      <c r="AA1133" s="43">
        <v>0</v>
      </c>
      <c r="AB1133" s="43">
        <v>3</v>
      </c>
      <c r="AC1133" s="43">
        <v>2</v>
      </c>
      <c r="AD1133" s="43">
        <v>1</v>
      </c>
      <c r="AE1133" s="43">
        <v>2</v>
      </c>
      <c r="AF1133" s="43">
        <v>0</v>
      </c>
      <c r="AG1133" s="43">
        <v>0</v>
      </c>
      <c r="AH1133" s="43">
        <v>1</v>
      </c>
      <c r="AI1133" s="43">
        <v>0</v>
      </c>
      <c r="AJ1133" s="43">
        <v>0</v>
      </c>
      <c r="AK1133" s="43">
        <v>0</v>
      </c>
      <c r="AL1133" s="43">
        <v>0</v>
      </c>
      <c r="AM1133" s="43">
        <v>0</v>
      </c>
      <c r="AN1133" s="43">
        <v>0</v>
      </c>
    </row>
    <row r="1134" spans="1:40" x14ac:dyDescent="0.2">
      <c r="A1134">
        <v>1123</v>
      </c>
      <c r="B1134" s="97">
        <v>0.77916666666666701</v>
      </c>
      <c r="C1134">
        <f t="shared" ca="1" si="51"/>
        <v>1</v>
      </c>
      <c r="D1134">
        <f t="shared" si="52"/>
        <v>209</v>
      </c>
      <c r="E1134">
        <f>IF(appliances!$D$46="YES",light_sim_data!B1134,0)</f>
        <v>20</v>
      </c>
      <c r="F1134">
        <f t="shared" si="53"/>
        <v>189</v>
      </c>
      <c r="H1134" s="43">
        <v>0</v>
      </c>
      <c r="I1134" s="43">
        <v>0</v>
      </c>
      <c r="J1134" s="43">
        <v>0</v>
      </c>
      <c r="K1134" s="43">
        <v>0</v>
      </c>
      <c r="L1134" s="43">
        <v>0</v>
      </c>
      <c r="M1134" s="43">
        <v>2</v>
      </c>
      <c r="N1134" s="43">
        <v>2</v>
      </c>
      <c r="O1134" s="43">
        <v>1</v>
      </c>
      <c r="P1134" s="43">
        <v>9</v>
      </c>
      <c r="Q1134" s="43">
        <v>0</v>
      </c>
      <c r="R1134" s="43">
        <v>0</v>
      </c>
      <c r="S1134" s="43">
        <v>0</v>
      </c>
      <c r="T1134" s="43">
        <v>0</v>
      </c>
      <c r="U1134" s="43">
        <v>0</v>
      </c>
      <c r="V1134" s="43">
        <v>134</v>
      </c>
      <c r="W1134" s="43">
        <v>0</v>
      </c>
      <c r="X1134" s="43">
        <v>0</v>
      </c>
      <c r="Y1134" s="43">
        <v>32</v>
      </c>
      <c r="Z1134" s="43">
        <v>0</v>
      </c>
      <c r="AA1134" s="43">
        <v>0</v>
      </c>
      <c r="AB1134" s="43">
        <v>3</v>
      </c>
      <c r="AC1134" s="43">
        <v>2</v>
      </c>
      <c r="AD1134" s="43">
        <v>1</v>
      </c>
      <c r="AE1134" s="43">
        <v>2</v>
      </c>
      <c r="AF1134" s="43">
        <v>0</v>
      </c>
      <c r="AG1134" s="43">
        <v>0</v>
      </c>
      <c r="AH1134" s="43">
        <v>1</v>
      </c>
      <c r="AI1134" s="43">
        <v>0</v>
      </c>
      <c r="AJ1134" s="43">
        <v>0</v>
      </c>
      <c r="AK1134" s="43">
        <v>0</v>
      </c>
      <c r="AL1134" s="43">
        <v>0</v>
      </c>
      <c r="AM1134" s="43">
        <v>0</v>
      </c>
      <c r="AN1134" s="43">
        <v>0</v>
      </c>
    </row>
    <row r="1135" spans="1:40" x14ac:dyDescent="0.2">
      <c r="A1135">
        <v>1124</v>
      </c>
      <c r="B1135" s="97">
        <v>0.77986111111111101</v>
      </c>
      <c r="C1135">
        <f t="shared" ca="1" si="51"/>
        <v>1</v>
      </c>
      <c r="D1135">
        <f t="shared" si="52"/>
        <v>259</v>
      </c>
      <c r="E1135">
        <f>IF(appliances!$D$46="YES",light_sim_data!B1135,0)</f>
        <v>70</v>
      </c>
      <c r="F1135">
        <f t="shared" si="53"/>
        <v>189</v>
      </c>
      <c r="H1135" s="43">
        <v>0</v>
      </c>
      <c r="I1135" s="43">
        <v>0</v>
      </c>
      <c r="J1135" s="43">
        <v>0</v>
      </c>
      <c r="K1135" s="43">
        <v>0</v>
      </c>
      <c r="L1135" s="43">
        <v>0</v>
      </c>
      <c r="M1135" s="43">
        <v>2</v>
      </c>
      <c r="N1135" s="43">
        <v>2</v>
      </c>
      <c r="O1135" s="43">
        <v>1</v>
      </c>
      <c r="P1135" s="43">
        <v>9</v>
      </c>
      <c r="Q1135" s="43">
        <v>0</v>
      </c>
      <c r="R1135" s="43">
        <v>0</v>
      </c>
      <c r="S1135" s="43">
        <v>0</v>
      </c>
      <c r="T1135" s="43">
        <v>0</v>
      </c>
      <c r="U1135" s="43">
        <v>0</v>
      </c>
      <c r="V1135" s="43">
        <v>134</v>
      </c>
      <c r="W1135" s="43">
        <v>0</v>
      </c>
      <c r="X1135" s="43">
        <v>0</v>
      </c>
      <c r="Y1135" s="43">
        <v>32</v>
      </c>
      <c r="Z1135" s="43">
        <v>0</v>
      </c>
      <c r="AA1135" s="43">
        <v>0</v>
      </c>
      <c r="AB1135" s="43">
        <v>3</v>
      </c>
      <c r="AC1135" s="43">
        <v>2</v>
      </c>
      <c r="AD1135" s="43">
        <v>1</v>
      </c>
      <c r="AE1135" s="43">
        <v>2</v>
      </c>
      <c r="AF1135" s="43">
        <v>0</v>
      </c>
      <c r="AG1135" s="43">
        <v>0</v>
      </c>
      <c r="AH1135" s="43">
        <v>1</v>
      </c>
      <c r="AI1135" s="43">
        <v>0</v>
      </c>
      <c r="AJ1135" s="43">
        <v>0</v>
      </c>
      <c r="AK1135" s="43">
        <v>0</v>
      </c>
      <c r="AL1135" s="43">
        <v>0</v>
      </c>
      <c r="AM1135" s="43">
        <v>0</v>
      </c>
      <c r="AN1135" s="43">
        <v>0</v>
      </c>
    </row>
    <row r="1136" spans="1:40" x14ac:dyDescent="0.2">
      <c r="A1136">
        <v>1125</v>
      </c>
      <c r="B1136" s="97">
        <v>0.780555555555556</v>
      </c>
      <c r="C1136">
        <f t="shared" ca="1" si="51"/>
        <v>1</v>
      </c>
      <c r="D1136">
        <f t="shared" si="52"/>
        <v>259</v>
      </c>
      <c r="E1136">
        <f>IF(appliances!$D$46="YES",light_sim_data!B1136,0)</f>
        <v>70</v>
      </c>
      <c r="F1136">
        <f t="shared" si="53"/>
        <v>189</v>
      </c>
      <c r="H1136" s="43">
        <v>0</v>
      </c>
      <c r="I1136" s="43">
        <v>0</v>
      </c>
      <c r="J1136" s="43">
        <v>0</v>
      </c>
      <c r="K1136" s="43">
        <v>0</v>
      </c>
      <c r="L1136" s="43">
        <v>0</v>
      </c>
      <c r="M1136" s="43">
        <v>2</v>
      </c>
      <c r="N1136" s="43">
        <v>2</v>
      </c>
      <c r="O1136" s="43">
        <v>1</v>
      </c>
      <c r="P1136" s="43">
        <v>9</v>
      </c>
      <c r="Q1136" s="43">
        <v>0</v>
      </c>
      <c r="R1136" s="43">
        <v>0</v>
      </c>
      <c r="S1136" s="43">
        <v>0</v>
      </c>
      <c r="T1136" s="43">
        <v>0</v>
      </c>
      <c r="U1136" s="43">
        <v>0</v>
      </c>
      <c r="V1136" s="43">
        <v>134</v>
      </c>
      <c r="W1136" s="43">
        <v>0</v>
      </c>
      <c r="X1136" s="43">
        <v>0</v>
      </c>
      <c r="Y1136" s="43">
        <v>32</v>
      </c>
      <c r="Z1136" s="43">
        <v>0</v>
      </c>
      <c r="AA1136" s="43">
        <v>0</v>
      </c>
      <c r="AB1136" s="43">
        <v>3</v>
      </c>
      <c r="AC1136" s="43">
        <v>2</v>
      </c>
      <c r="AD1136" s="43">
        <v>1</v>
      </c>
      <c r="AE1136" s="43">
        <v>2</v>
      </c>
      <c r="AF1136" s="43">
        <v>0</v>
      </c>
      <c r="AG1136" s="43">
        <v>0</v>
      </c>
      <c r="AH1136" s="43">
        <v>1</v>
      </c>
      <c r="AI1136" s="43">
        <v>0</v>
      </c>
      <c r="AJ1136" s="43">
        <v>0</v>
      </c>
      <c r="AK1136" s="43">
        <v>0</v>
      </c>
      <c r="AL1136" s="43">
        <v>0</v>
      </c>
      <c r="AM1136" s="43">
        <v>0</v>
      </c>
      <c r="AN1136" s="43">
        <v>0</v>
      </c>
    </row>
    <row r="1137" spans="1:40" x14ac:dyDescent="0.2">
      <c r="A1137">
        <v>1126</v>
      </c>
      <c r="B1137" s="97">
        <v>0.78125</v>
      </c>
      <c r="C1137">
        <f t="shared" ca="1" si="51"/>
        <v>1</v>
      </c>
      <c r="D1137">
        <f t="shared" si="52"/>
        <v>259</v>
      </c>
      <c r="E1137">
        <f>IF(appliances!$D$46="YES",light_sim_data!B1137,0)</f>
        <v>70</v>
      </c>
      <c r="F1137">
        <f t="shared" si="53"/>
        <v>189</v>
      </c>
      <c r="H1137" s="43">
        <v>0</v>
      </c>
      <c r="I1137" s="43">
        <v>0</v>
      </c>
      <c r="J1137" s="43">
        <v>0</v>
      </c>
      <c r="K1137" s="43">
        <v>0</v>
      </c>
      <c r="L1137" s="43">
        <v>0</v>
      </c>
      <c r="M1137" s="43">
        <v>2</v>
      </c>
      <c r="N1137" s="43">
        <v>2</v>
      </c>
      <c r="O1137" s="43">
        <v>1</v>
      </c>
      <c r="P1137" s="43">
        <v>9</v>
      </c>
      <c r="Q1137" s="43">
        <v>0</v>
      </c>
      <c r="R1137" s="43">
        <v>0</v>
      </c>
      <c r="S1137" s="43">
        <v>0</v>
      </c>
      <c r="T1137" s="43">
        <v>0</v>
      </c>
      <c r="U1137" s="43">
        <v>0</v>
      </c>
      <c r="V1137" s="43">
        <v>134</v>
      </c>
      <c r="W1137" s="43">
        <v>0</v>
      </c>
      <c r="X1137" s="43">
        <v>0</v>
      </c>
      <c r="Y1137" s="43">
        <v>32</v>
      </c>
      <c r="Z1137" s="43">
        <v>0</v>
      </c>
      <c r="AA1137" s="43">
        <v>0</v>
      </c>
      <c r="AB1137" s="43">
        <v>3</v>
      </c>
      <c r="AC1137" s="43">
        <v>2</v>
      </c>
      <c r="AD1137" s="43">
        <v>1</v>
      </c>
      <c r="AE1137" s="43">
        <v>2</v>
      </c>
      <c r="AF1137" s="43">
        <v>0</v>
      </c>
      <c r="AG1137" s="43">
        <v>0</v>
      </c>
      <c r="AH1137" s="43">
        <v>1</v>
      </c>
      <c r="AI1137" s="43">
        <v>0</v>
      </c>
      <c r="AJ1137" s="43">
        <v>0</v>
      </c>
      <c r="AK1137" s="43">
        <v>0</v>
      </c>
      <c r="AL1137" s="43">
        <v>0</v>
      </c>
      <c r="AM1137" s="43">
        <v>0</v>
      </c>
      <c r="AN1137" s="43">
        <v>0</v>
      </c>
    </row>
    <row r="1138" spans="1:40" x14ac:dyDescent="0.2">
      <c r="A1138">
        <v>1127</v>
      </c>
      <c r="B1138" s="97">
        <v>0.781944444444444</v>
      </c>
      <c r="C1138">
        <f t="shared" ca="1" si="51"/>
        <v>1</v>
      </c>
      <c r="D1138">
        <f t="shared" si="52"/>
        <v>259</v>
      </c>
      <c r="E1138">
        <f>IF(appliances!$D$46="YES",light_sim_data!B1138,0)</f>
        <v>70</v>
      </c>
      <c r="F1138">
        <f t="shared" si="53"/>
        <v>189</v>
      </c>
      <c r="H1138" s="43">
        <v>0</v>
      </c>
      <c r="I1138" s="43">
        <v>0</v>
      </c>
      <c r="J1138" s="43">
        <v>0</v>
      </c>
      <c r="K1138" s="43">
        <v>0</v>
      </c>
      <c r="L1138" s="43">
        <v>0</v>
      </c>
      <c r="M1138" s="43">
        <v>2</v>
      </c>
      <c r="N1138" s="43">
        <v>2</v>
      </c>
      <c r="O1138" s="43">
        <v>1</v>
      </c>
      <c r="P1138" s="43">
        <v>9</v>
      </c>
      <c r="Q1138" s="43">
        <v>0</v>
      </c>
      <c r="R1138" s="43">
        <v>0</v>
      </c>
      <c r="S1138" s="43">
        <v>0</v>
      </c>
      <c r="T1138" s="43">
        <v>0</v>
      </c>
      <c r="U1138" s="43">
        <v>0</v>
      </c>
      <c r="V1138" s="43">
        <v>134</v>
      </c>
      <c r="W1138" s="43">
        <v>0</v>
      </c>
      <c r="X1138" s="43">
        <v>0</v>
      </c>
      <c r="Y1138" s="43">
        <v>32</v>
      </c>
      <c r="Z1138" s="43">
        <v>0</v>
      </c>
      <c r="AA1138" s="43">
        <v>0</v>
      </c>
      <c r="AB1138" s="43">
        <v>3</v>
      </c>
      <c r="AC1138" s="43">
        <v>2</v>
      </c>
      <c r="AD1138" s="43">
        <v>1</v>
      </c>
      <c r="AE1138" s="43">
        <v>2</v>
      </c>
      <c r="AF1138" s="43">
        <v>0</v>
      </c>
      <c r="AG1138" s="43">
        <v>0</v>
      </c>
      <c r="AH1138" s="43">
        <v>1</v>
      </c>
      <c r="AI1138" s="43">
        <v>0</v>
      </c>
      <c r="AJ1138" s="43">
        <v>0</v>
      </c>
      <c r="AK1138" s="43">
        <v>0</v>
      </c>
      <c r="AL1138" s="43">
        <v>0</v>
      </c>
      <c r="AM1138" s="43">
        <v>0</v>
      </c>
      <c r="AN1138" s="43">
        <v>0</v>
      </c>
    </row>
    <row r="1139" spans="1:40" x14ac:dyDescent="0.2">
      <c r="A1139">
        <v>1128</v>
      </c>
      <c r="B1139" s="97">
        <v>0.78263888888888899</v>
      </c>
      <c r="C1139">
        <f t="shared" ca="1" si="51"/>
        <v>1</v>
      </c>
      <c r="D1139">
        <f t="shared" si="52"/>
        <v>259</v>
      </c>
      <c r="E1139">
        <f>IF(appliances!$D$46="YES",light_sim_data!B1139,0)</f>
        <v>70</v>
      </c>
      <c r="F1139">
        <f t="shared" si="53"/>
        <v>189</v>
      </c>
      <c r="H1139" s="43">
        <v>0</v>
      </c>
      <c r="I1139" s="43">
        <v>0</v>
      </c>
      <c r="J1139" s="43">
        <v>0</v>
      </c>
      <c r="K1139" s="43">
        <v>0</v>
      </c>
      <c r="L1139" s="43">
        <v>0</v>
      </c>
      <c r="M1139" s="43">
        <v>2</v>
      </c>
      <c r="N1139" s="43">
        <v>2</v>
      </c>
      <c r="O1139" s="43">
        <v>1</v>
      </c>
      <c r="P1139" s="43">
        <v>9</v>
      </c>
      <c r="Q1139" s="43">
        <v>0</v>
      </c>
      <c r="R1139" s="43">
        <v>0</v>
      </c>
      <c r="S1139" s="43">
        <v>0</v>
      </c>
      <c r="T1139" s="43">
        <v>0</v>
      </c>
      <c r="U1139" s="43">
        <v>0</v>
      </c>
      <c r="V1139" s="43">
        <v>134</v>
      </c>
      <c r="W1139" s="43">
        <v>0</v>
      </c>
      <c r="X1139" s="43">
        <v>0</v>
      </c>
      <c r="Y1139" s="43">
        <v>32</v>
      </c>
      <c r="Z1139" s="43">
        <v>0</v>
      </c>
      <c r="AA1139" s="43">
        <v>0</v>
      </c>
      <c r="AB1139" s="43">
        <v>3</v>
      </c>
      <c r="AC1139" s="43">
        <v>2</v>
      </c>
      <c r="AD1139" s="43">
        <v>1</v>
      </c>
      <c r="AE1139" s="43">
        <v>2</v>
      </c>
      <c r="AF1139" s="43">
        <v>0</v>
      </c>
      <c r="AG1139" s="43">
        <v>0</v>
      </c>
      <c r="AH1139" s="43">
        <v>1</v>
      </c>
      <c r="AI1139" s="43">
        <v>0</v>
      </c>
      <c r="AJ1139" s="43">
        <v>0</v>
      </c>
      <c r="AK1139" s="43">
        <v>0</v>
      </c>
      <c r="AL1139" s="43">
        <v>0</v>
      </c>
      <c r="AM1139" s="43">
        <v>0</v>
      </c>
      <c r="AN1139" s="43">
        <v>0</v>
      </c>
    </row>
    <row r="1140" spans="1:40" x14ac:dyDescent="0.2">
      <c r="A1140">
        <v>1129</v>
      </c>
      <c r="B1140" s="97">
        <v>0.78333333333333299</v>
      </c>
      <c r="C1140">
        <f t="shared" ca="1" si="51"/>
        <v>1</v>
      </c>
      <c r="D1140">
        <f t="shared" si="52"/>
        <v>259</v>
      </c>
      <c r="E1140">
        <f>IF(appliances!$D$46="YES",light_sim_data!B1140,0)</f>
        <v>70</v>
      </c>
      <c r="F1140">
        <f t="shared" si="53"/>
        <v>189</v>
      </c>
      <c r="H1140" s="43">
        <v>0</v>
      </c>
      <c r="I1140" s="43">
        <v>0</v>
      </c>
      <c r="J1140" s="43">
        <v>0</v>
      </c>
      <c r="K1140" s="43">
        <v>0</v>
      </c>
      <c r="L1140" s="43">
        <v>0</v>
      </c>
      <c r="M1140" s="43">
        <v>2</v>
      </c>
      <c r="N1140" s="43">
        <v>2</v>
      </c>
      <c r="O1140" s="43">
        <v>1</v>
      </c>
      <c r="P1140" s="43">
        <v>9</v>
      </c>
      <c r="Q1140" s="43">
        <v>0</v>
      </c>
      <c r="R1140" s="43">
        <v>0</v>
      </c>
      <c r="S1140" s="43">
        <v>0</v>
      </c>
      <c r="T1140" s="43">
        <v>0</v>
      </c>
      <c r="U1140" s="43">
        <v>0</v>
      </c>
      <c r="V1140" s="43">
        <v>134</v>
      </c>
      <c r="W1140" s="43">
        <v>0</v>
      </c>
      <c r="X1140" s="43">
        <v>0</v>
      </c>
      <c r="Y1140" s="43">
        <v>32</v>
      </c>
      <c r="Z1140" s="43">
        <v>0</v>
      </c>
      <c r="AA1140" s="43">
        <v>0</v>
      </c>
      <c r="AB1140" s="43">
        <v>3</v>
      </c>
      <c r="AC1140" s="43">
        <v>2</v>
      </c>
      <c r="AD1140" s="43">
        <v>1</v>
      </c>
      <c r="AE1140" s="43">
        <v>2</v>
      </c>
      <c r="AF1140" s="43">
        <v>0</v>
      </c>
      <c r="AG1140" s="43">
        <v>0</v>
      </c>
      <c r="AH1140" s="43">
        <v>1</v>
      </c>
      <c r="AI1140" s="43">
        <v>0</v>
      </c>
      <c r="AJ1140" s="43">
        <v>0</v>
      </c>
      <c r="AK1140" s="43">
        <v>0</v>
      </c>
      <c r="AL1140" s="43">
        <v>0</v>
      </c>
      <c r="AM1140" s="43">
        <v>0</v>
      </c>
      <c r="AN1140" s="43">
        <v>0</v>
      </c>
    </row>
    <row r="1141" spans="1:40" x14ac:dyDescent="0.2">
      <c r="A1141">
        <v>1130</v>
      </c>
      <c r="B1141" s="97">
        <v>0.78402777777777799</v>
      </c>
      <c r="C1141">
        <f t="shared" ca="1" si="51"/>
        <v>1</v>
      </c>
      <c r="D1141">
        <f t="shared" si="52"/>
        <v>259</v>
      </c>
      <c r="E1141">
        <f>IF(appliances!$D$46="YES",light_sim_data!B1141,0)</f>
        <v>70</v>
      </c>
      <c r="F1141">
        <f t="shared" si="53"/>
        <v>189</v>
      </c>
      <c r="H1141" s="43">
        <v>0</v>
      </c>
      <c r="I1141" s="43">
        <v>0</v>
      </c>
      <c r="J1141" s="43">
        <v>0</v>
      </c>
      <c r="K1141" s="43">
        <v>0</v>
      </c>
      <c r="L1141" s="43">
        <v>0</v>
      </c>
      <c r="M1141" s="43">
        <v>2</v>
      </c>
      <c r="N1141" s="43">
        <v>2</v>
      </c>
      <c r="O1141" s="43">
        <v>1</v>
      </c>
      <c r="P1141" s="43">
        <v>9</v>
      </c>
      <c r="Q1141" s="43">
        <v>0</v>
      </c>
      <c r="R1141" s="43">
        <v>0</v>
      </c>
      <c r="S1141" s="43">
        <v>0</v>
      </c>
      <c r="T1141" s="43">
        <v>0</v>
      </c>
      <c r="U1141" s="43">
        <v>0</v>
      </c>
      <c r="V1141" s="43">
        <v>134</v>
      </c>
      <c r="W1141" s="43">
        <v>0</v>
      </c>
      <c r="X1141" s="43">
        <v>0</v>
      </c>
      <c r="Y1141" s="43">
        <v>32</v>
      </c>
      <c r="Z1141" s="43">
        <v>0</v>
      </c>
      <c r="AA1141" s="43">
        <v>0</v>
      </c>
      <c r="AB1141" s="43">
        <v>3</v>
      </c>
      <c r="AC1141" s="43">
        <v>2</v>
      </c>
      <c r="AD1141" s="43">
        <v>1</v>
      </c>
      <c r="AE1141" s="43">
        <v>2</v>
      </c>
      <c r="AF1141" s="43">
        <v>0</v>
      </c>
      <c r="AG1141" s="43">
        <v>0</v>
      </c>
      <c r="AH1141" s="43">
        <v>1</v>
      </c>
      <c r="AI1141" s="43">
        <v>0</v>
      </c>
      <c r="AJ1141" s="43">
        <v>0</v>
      </c>
      <c r="AK1141" s="43">
        <v>0</v>
      </c>
      <c r="AL1141" s="43">
        <v>0</v>
      </c>
      <c r="AM1141" s="43">
        <v>0</v>
      </c>
      <c r="AN1141" s="43">
        <v>0</v>
      </c>
    </row>
    <row r="1142" spans="1:40" x14ac:dyDescent="0.2">
      <c r="A1142">
        <v>1131</v>
      </c>
      <c r="B1142" s="97">
        <v>0.78472222222222199</v>
      </c>
      <c r="C1142">
        <f t="shared" ca="1" si="51"/>
        <v>1</v>
      </c>
      <c r="D1142">
        <f t="shared" si="52"/>
        <v>259</v>
      </c>
      <c r="E1142">
        <f>IF(appliances!$D$46="YES",light_sim_data!B1142,0)</f>
        <v>70</v>
      </c>
      <c r="F1142">
        <f t="shared" si="53"/>
        <v>189</v>
      </c>
      <c r="H1142" s="43">
        <v>0</v>
      </c>
      <c r="I1142" s="43">
        <v>0</v>
      </c>
      <c r="J1142" s="43">
        <v>0</v>
      </c>
      <c r="K1142" s="43">
        <v>0</v>
      </c>
      <c r="L1142" s="43">
        <v>0</v>
      </c>
      <c r="M1142" s="43">
        <v>2</v>
      </c>
      <c r="N1142" s="43">
        <v>2</v>
      </c>
      <c r="O1142" s="43">
        <v>1</v>
      </c>
      <c r="P1142" s="43">
        <v>9</v>
      </c>
      <c r="Q1142" s="43">
        <v>0</v>
      </c>
      <c r="R1142" s="43">
        <v>0</v>
      </c>
      <c r="S1142" s="43">
        <v>0</v>
      </c>
      <c r="T1142" s="43">
        <v>0</v>
      </c>
      <c r="U1142" s="43">
        <v>0</v>
      </c>
      <c r="V1142" s="43">
        <v>134</v>
      </c>
      <c r="W1142" s="43">
        <v>0</v>
      </c>
      <c r="X1142" s="43">
        <v>0</v>
      </c>
      <c r="Y1142" s="43">
        <v>32</v>
      </c>
      <c r="Z1142" s="43">
        <v>0</v>
      </c>
      <c r="AA1142" s="43">
        <v>0</v>
      </c>
      <c r="AB1142" s="43">
        <v>3</v>
      </c>
      <c r="AC1142" s="43">
        <v>2</v>
      </c>
      <c r="AD1142" s="43">
        <v>1</v>
      </c>
      <c r="AE1142" s="43">
        <v>2</v>
      </c>
      <c r="AF1142" s="43">
        <v>0</v>
      </c>
      <c r="AG1142" s="43">
        <v>0</v>
      </c>
      <c r="AH1142" s="43">
        <v>1</v>
      </c>
      <c r="AI1142" s="43">
        <v>0</v>
      </c>
      <c r="AJ1142" s="43">
        <v>0</v>
      </c>
      <c r="AK1142" s="43">
        <v>0</v>
      </c>
      <c r="AL1142" s="43">
        <v>0</v>
      </c>
      <c r="AM1142" s="43">
        <v>0</v>
      </c>
      <c r="AN1142" s="43">
        <v>0</v>
      </c>
    </row>
    <row r="1143" spans="1:40" x14ac:dyDescent="0.2">
      <c r="A1143">
        <v>1132</v>
      </c>
      <c r="B1143" s="97">
        <v>0.78541666666666698</v>
      </c>
      <c r="C1143">
        <f t="shared" ca="1" si="51"/>
        <v>1</v>
      </c>
      <c r="D1143">
        <f t="shared" si="52"/>
        <v>259</v>
      </c>
      <c r="E1143">
        <f>IF(appliances!$D$46="YES",light_sim_data!B1143,0)</f>
        <v>70</v>
      </c>
      <c r="F1143">
        <f t="shared" si="53"/>
        <v>189</v>
      </c>
      <c r="H1143" s="43">
        <v>0</v>
      </c>
      <c r="I1143" s="43">
        <v>0</v>
      </c>
      <c r="J1143" s="43">
        <v>0</v>
      </c>
      <c r="K1143" s="43">
        <v>0</v>
      </c>
      <c r="L1143" s="43">
        <v>0</v>
      </c>
      <c r="M1143" s="43">
        <v>2</v>
      </c>
      <c r="N1143" s="43">
        <v>2</v>
      </c>
      <c r="O1143" s="43">
        <v>1</v>
      </c>
      <c r="P1143" s="43">
        <v>9</v>
      </c>
      <c r="Q1143" s="43">
        <v>0</v>
      </c>
      <c r="R1143" s="43">
        <v>0</v>
      </c>
      <c r="S1143" s="43">
        <v>0</v>
      </c>
      <c r="T1143" s="43">
        <v>0</v>
      </c>
      <c r="U1143" s="43">
        <v>0</v>
      </c>
      <c r="V1143" s="43">
        <v>134</v>
      </c>
      <c r="W1143" s="43">
        <v>0</v>
      </c>
      <c r="X1143" s="43">
        <v>0</v>
      </c>
      <c r="Y1143" s="43">
        <v>32</v>
      </c>
      <c r="Z1143" s="43">
        <v>0</v>
      </c>
      <c r="AA1143" s="43">
        <v>0</v>
      </c>
      <c r="AB1143" s="43">
        <v>3</v>
      </c>
      <c r="AC1143" s="43">
        <v>2</v>
      </c>
      <c r="AD1143" s="43">
        <v>1</v>
      </c>
      <c r="AE1143" s="43">
        <v>2</v>
      </c>
      <c r="AF1143" s="43">
        <v>0</v>
      </c>
      <c r="AG1143" s="43">
        <v>0</v>
      </c>
      <c r="AH1143" s="43">
        <v>1</v>
      </c>
      <c r="AI1143" s="43">
        <v>0</v>
      </c>
      <c r="AJ1143" s="43">
        <v>0</v>
      </c>
      <c r="AK1143" s="43">
        <v>0</v>
      </c>
      <c r="AL1143" s="43">
        <v>0</v>
      </c>
      <c r="AM1143" s="43">
        <v>0</v>
      </c>
      <c r="AN1143" s="43">
        <v>0</v>
      </c>
    </row>
    <row r="1144" spans="1:40" x14ac:dyDescent="0.2">
      <c r="A1144">
        <v>1133</v>
      </c>
      <c r="B1144" s="97">
        <v>0.78611111111111098</v>
      </c>
      <c r="C1144">
        <f t="shared" ca="1" si="51"/>
        <v>1</v>
      </c>
      <c r="D1144">
        <f t="shared" si="52"/>
        <v>259</v>
      </c>
      <c r="E1144">
        <f>IF(appliances!$D$46="YES",light_sim_data!B1144,0)</f>
        <v>70</v>
      </c>
      <c r="F1144">
        <f t="shared" si="53"/>
        <v>189</v>
      </c>
      <c r="H1144" s="43">
        <v>0</v>
      </c>
      <c r="I1144" s="43">
        <v>0</v>
      </c>
      <c r="J1144" s="43">
        <v>0</v>
      </c>
      <c r="K1144" s="43">
        <v>0</v>
      </c>
      <c r="L1144" s="43">
        <v>0</v>
      </c>
      <c r="M1144" s="43">
        <v>2</v>
      </c>
      <c r="N1144" s="43">
        <v>2</v>
      </c>
      <c r="O1144" s="43">
        <v>1</v>
      </c>
      <c r="P1144" s="43">
        <v>9</v>
      </c>
      <c r="Q1144" s="43">
        <v>0</v>
      </c>
      <c r="R1144" s="43">
        <v>0</v>
      </c>
      <c r="S1144" s="43">
        <v>0</v>
      </c>
      <c r="T1144" s="43">
        <v>0</v>
      </c>
      <c r="U1144" s="43">
        <v>0</v>
      </c>
      <c r="V1144" s="43">
        <v>134</v>
      </c>
      <c r="W1144" s="43">
        <v>0</v>
      </c>
      <c r="X1144" s="43">
        <v>0</v>
      </c>
      <c r="Y1144" s="43">
        <v>32</v>
      </c>
      <c r="Z1144" s="43">
        <v>0</v>
      </c>
      <c r="AA1144" s="43">
        <v>0</v>
      </c>
      <c r="AB1144" s="43">
        <v>3</v>
      </c>
      <c r="AC1144" s="43">
        <v>2</v>
      </c>
      <c r="AD1144" s="43">
        <v>1</v>
      </c>
      <c r="AE1144" s="43">
        <v>2</v>
      </c>
      <c r="AF1144" s="43">
        <v>0</v>
      </c>
      <c r="AG1144" s="43">
        <v>0</v>
      </c>
      <c r="AH1144" s="43">
        <v>1</v>
      </c>
      <c r="AI1144" s="43">
        <v>0</v>
      </c>
      <c r="AJ1144" s="43">
        <v>0</v>
      </c>
      <c r="AK1144" s="43">
        <v>0</v>
      </c>
      <c r="AL1144" s="43">
        <v>0</v>
      </c>
      <c r="AM1144" s="43">
        <v>0</v>
      </c>
      <c r="AN1144" s="43">
        <v>0</v>
      </c>
    </row>
    <row r="1145" spans="1:40" x14ac:dyDescent="0.2">
      <c r="A1145">
        <v>1134</v>
      </c>
      <c r="B1145" s="97">
        <v>0.78680555555555598</v>
      </c>
      <c r="C1145">
        <f t="shared" ca="1" si="51"/>
        <v>1</v>
      </c>
      <c r="D1145">
        <f t="shared" si="52"/>
        <v>259</v>
      </c>
      <c r="E1145">
        <f>IF(appliances!$D$46="YES",light_sim_data!B1145,0)</f>
        <v>70</v>
      </c>
      <c r="F1145">
        <f t="shared" si="53"/>
        <v>189</v>
      </c>
      <c r="H1145" s="43">
        <v>0</v>
      </c>
      <c r="I1145" s="43">
        <v>0</v>
      </c>
      <c r="J1145" s="43">
        <v>0</v>
      </c>
      <c r="K1145" s="43">
        <v>0</v>
      </c>
      <c r="L1145" s="43">
        <v>0</v>
      </c>
      <c r="M1145" s="43">
        <v>2</v>
      </c>
      <c r="N1145" s="43">
        <v>2</v>
      </c>
      <c r="O1145" s="43">
        <v>1</v>
      </c>
      <c r="P1145" s="43">
        <v>9</v>
      </c>
      <c r="Q1145" s="43">
        <v>0</v>
      </c>
      <c r="R1145" s="43">
        <v>0</v>
      </c>
      <c r="S1145" s="43">
        <v>0</v>
      </c>
      <c r="T1145" s="43">
        <v>0</v>
      </c>
      <c r="U1145" s="43">
        <v>0</v>
      </c>
      <c r="V1145" s="43">
        <v>134</v>
      </c>
      <c r="W1145" s="43">
        <v>0</v>
      </c>
      <c r="X1145" s="43">
        <v>0</v>
      </c>
      <c r="Y1145" s="43">
        <v>32</v>
      </c>
      <c r="Z1145" s="43">
        <v>0</v>
      </c>
      <c r="AA1145" s="43">
        <v>0</v>
      </c>
      <c r="AB1145" s="43">
        <v>3</v>
      </c>
      <c r="AC1145" s="43">
        <v>2</v>
      </c>
      <c r="AD1145" s="43">
        <v>1</v>
      </c>
      <c r="AE1145" s="43">
        <v>2</v>
      </c>
      <c r="AF1145" s="43">
        <v>0</v>
      </c>
      <c r="AG1145" s="43">
        <v>0</v>
      </c>
      <c r="AH1145" s="43">
        <v>1</v>
      </c>
      <c r="AI1145" s="43">
        <v>0</v>
      </c>
      <c r="AJ1145" s="43">
        <v>0</v>
      </c>
      <c r="AK1145" s="43">
        <v>0</v>
      </c>
      <c r="AL1145" s="43">
        <v>0</v>
      </c>
      <c r="AM1145" s="43">
        <v>0</v>
      </c>
      <c r="AN1145" s="43">
        <v>0</v>
      </c>
    </row>
    <row r="1146" spans="1:40" x14ac:dyDescent="0.2">
      <c r="A1146">
        <v>1135</v>
      </c>
      <c r="B1146" s="97">
        <v>0.78749999999999998</v>
      </c>
      <c r="C1146">
        <f t="shared" ca="1" si="51"/>
        <v>1</v>
      </c>
      <c r="D1146">
        <f t="shared" si="52"/>
        <v>259</v>
      </c>
      <c r="E1146">
        <f>IF(appliances!$D$46="YES",light_sim_data!B1146,0)</f>
        <v>70</v>
      </c>
      <c r="F1146">
        <f t="shared" si="53"/>
        <v>189</v>
      </c>
      <c r="H1146" s="43">
        <v>0</v>
      </c>
      <c r="I1146" s="43">
        <v>0</v>
      </c>
      <c r="J1146" s="43">
        <v>0</v>
      </c>
      <c r="K1146" s="43">
        <v>0</v>
      </c>
      <c r="L1146" s="43">
        <v>0</v>
      </c>
      <c r="M1146" s="43">
        <v>2</v>
      </c>
      <c r="N1146" s="43">
        <v>2</v>
      </c>
      <c r="O1146" s="43">
        <v>1</v>
      </c>
      <c r="P1146" s="43">
        <v>9</v>
      </c>
      <c r="Q1146" s="43">
        <v>0</v>
      </c>
      <c r="R1146" s="43">
        <v>0</v>
      </c>
      <c r="S1146" s="43">
        <v>0</v>
      </c>
      <c r="T1146" s="43">
        <v>0</v>
      </c>
      <c r="U1146" s="43">
        <v>0</v>
      </c>
      <c r="V1146" s="43">
        <v>134</v>
      </c>
      <c r="W1146" s="43">
        <v>0</v>
      </c>
      <c r="X1146" s="43">
        <v>0</v>
      </c>
      <c r="Y1146" s="43">
        <v>32</v>
      </c>
      <c r="Z1146" s="43">
        <v>0</v>
      </c>
      <c r="AA1146" s="43">
        <v>0</v>
      </c>
      <c r="AB1146" s="43">
        <v>3</v>
      </c>
      <c r="AC1146" s="43">
        <v>2</v>
      </c>
      <c r="AD1146" s="43">
        <v>1</v>
      </c>
      <c r="AE1146" s="43">
        <v>2</v>
      </c>
      <c r="AF1146" s="43">
        <v>0</v>
      </c>
      <c r="AG1146" s="43">
        <v>0</v>
      </c>
      <c r="AH1146" s="43">
        <v>1</v>
      </c>
      <c r="AI1146" s="43">
        <v>0</v>
      </c>
      <c r="AJ1146" s="43">
        <v>0</v>
      </c>
      <c r="AK1146" s="43">
        <v>0</v>
      </c>
      <c r="AL1146" s="43">
        <v>0</v>
      </c>
      <c r="AM1146" s="43">
        <v>0</v>
      </c>
      <c r="AN1146" s="43">
        <v>0</v>
      </c>
    </row>
    <row r="1147" spans="1:40" x14ac:dyDescent="0.2">
      <c r="A1147">
        <v>1136</v>
      </c>
      <c r="B1147" s="97">
        <v>0.78819444444444398</v>
      </c>
      <c r="C1147">
        <f t="shared" ca="1" si="51"/>
        <v>1</v>
      </c>
      <c r="D1147">
        <f t="shared" si="52"/>
        <v>259</v>
      </c>
      <c r="E1147">
        <f>IF(appliances!$D$46="YES",light_sim_data!B1147,0)</f>
        <v>70</v>
      </c>
      <c r="F1147">
        <f t="shared" si="53"/>
        <v>189</v>
      </c>
      <c r="H1147" s="43">
        <v>0</v>
      </c>
      <c r="I1147" s="43">
        <v>0</v>
      </c>
      <c r="J1147" s="43">
        <v>0</v>
      </c>
      <c r="K1147" s="43">
        <v>0</v>
      </c>
      <c r="L1147" s="43">
        <v>0</v>
      </c>
      <c r="M1147" s="43">
        <v>2</v>
      </c>
      <c r="N1147" s="43">
        <v>2</v>
      </c>
      <c r="O1147" s="43">
        <v>1</v>
      </c>
      <c r="P1147" s="43">
        <v>9</v>
      </c>
      <c r="Q1147" s="43">
        <v>0</v>
      </c>
      <c r="R1147" s="43">
        <v>0</v>
      </c>
      <c r="S1147" s="43">
        <v>0</v>
      </c>
      <c r="T1147" s="43">
        <v>0</v>
      </c>
      <c r="U1147" s="43">
        <v>0</v>
      </c>
      <c r="V1147" s="43">
        <v>134</v>
      </c>
      <c r="W1147" s="43">
        <v>0</v>
      </c>
      <c r="X1147" s="43">
        <v>0</v>
      </c>
      <c r="Y1147" s="43">
        <v>32</v>
      </c>
      <c r="Z1147" s="43">
        <v>0</v>
      </c>
      <c r="AA1147" s="43">
        <v>0</v>
      </c>
      <c r="AB1147" s="43">
        <v>3</v>
      </c>
      <c r="AC1147" s="43">
        <v>2</v>
      </c>
      <c r="AD1147" s="43">
        <v>1</v>
      </c>
      <c r="AE1147" s="43">
        <v>2</v>
      </c>
      <c r="AF1147" s="43">
        <v>0</v>
      </c>
      <c r="AG1147" s="43">
        <v>0</v>
      </c>
      <c r="AH1147" s="43">
        <v>1</v>
      </c>
      <c r="AI1147" s="43">
        <v>0</v>
      </c>
      <c r="AJ1147" s="43">
        <v>0</v>
      </c>
      <c r="AK1147" s="43">
        <v>0</v>
      </c>
      <c r="AL1147" s="43">
        <v>0</v>
      </c>
      <c r="AM1147" s="43">
        <v>0</v>
      </c>
      <c r="AN1147" s="43">
        <v>0</v>
      </c>
    </row>
    <row r="1148" spans="1:40" x14ac:dyDescent="0.2">
      <c r="A1148">
        <v>1137</v>
      </c>
      <c r="B1148" s="97">
        <v>0.78888888888888897</v>
      </c>
      <c r="C1148">
        <f t="shared" ca="1" si="51"/>
        <v>1</v>
      </c>
      <c r="D1148">
        <f t="shared" si="52"/>
        <v>259</v>
      </c>
      <c r="E1148">
        <f>IF(appliances!$D$46="YES",light_sim_data!B1148,0)</f>
        <v>70</v>
      </c>
      <c r="F1148">
        <f t="shared" si="53"/>
        <v>189</v>
      </c>
      <c r="H1148" s="43">
        <v>0</v>
      </c>
      <c r="I1148" s="43">
        <v>0</v>
      </c>
      <c r="J1148" s="43">
        <v>0</v>
      </c>
      <c r="K1148" s="43">
        <v>0</v>
      </c>
      <c r="L1148" s="43">
        <v>0</v>
      </c>
      <c r="M1148" s="43">
        <v>2</v>
      </c>
      <c r="N1148" s="43">
        <v>2</v>
      </c>
      <c r="O1148" s="43">
        <v>1</v>
      </c>
      <c r="P1148" s="43">
        <v>9</v>
      </c>
      <c r="Q1148" s="43">
        <v>0</v>
      </c>
      <c r="R1148" s="43">
        <v>0</v>
      </c>
      <c r="S1148" s="43">
        <v>0</v>
      </c>
      <c r="T1148" s="43">
        <v>0</v>
      </c>
      <c r="U1148" s="43">
        <v>0</v>
      </c>
      <c r="V1148" s="43">
        <v>134</v>
      </c>
      <c r="W1148" s="43">
        <v>0</v>
      </c>
      <c r="X1148" s="43">
        <v>0</v>
      </c>
      <c r="Y1148" s="43">
        <v>32</v>
      </c>
      <c r="Z1148" s="43">
        <v>0</v>
      </c>
      <c r="AA1148" s="43">
        <v>0</v>
      </c>
      <c r="AB1148" s="43">
        <v>3</v>
      </c>
      <c r="AC1148" s="43">
        <v>2</v>
      </c>
      <c r="AD1148" s="43">
        <v>1</v>
      </c>
      <c r="AE1148" s="43">
        <v>2</v>
      </c>
      <c r="AF1148" s="43">
        <v>0</v>
      </c>
      <c r="AG1148" s="43">
        <v>0</v>
      </c>
      <c r="AH1148" s="43">
        <v>1</v>
      </c>
      <c r="AI1148" s="43">
        <v>0</v>
      </c>
      <c r="AJ1148" s="43">
        <v>0</v>
      </c>
      <c r="AK1148" s="43">
        <v>0</v>
      </c>
      <c r="AL1148" s="43">
        <v>0</v>
      </c>
      <c r="AM1148" s="43">
        <v>0</v>
      </c>
      <c r="AN1148" s="43">
        <v>0</v>
      </c>
    </row>
    <row r="1149" spans="1:40" x14ac:dyDescent="0.2">
      <c r="A1149">
        <v>1138</v>
      </c>
      <c r="B1149" s="97">
        <v>0.78958333333333297</v>
      </c>
      <c r="C1149">
        <f t="shared" ca="1" si="51"/>
        <v>1</v>
      </c>
      <c r="D1149">
        <f t="shared" si="52"/>
        <v>379</v>
      </c>
      <c r="E1149">
        <f>IF(appliances!$D$46="YES",light_sim_data!B1149,0)</f>
        <v>190</v>
      </c>
      <c r="F1149">
        <f t="shared" si="53"/>
        <v>189</v>
      </c>
      <c r="H1149" s="43">
        <v>0</v>
      </c>
      <c r="I1149" s="43">
        <v>0</v>
      </c>
      <c r="J1149" s="43">
        <v>0</v>
      </c>
      <c r="K1149" s="43">
        <v>0</v>
      </c>
      <c r="L1149" s="43">
        <v>0</v>
      </c>
      <c r="M1149" s="43">
        <v>2</v>
      </c>
      <c r="N1149" s="43">
        <v>2</v>
      </c>
      <c r="O1149" s="43">
        <v>1</v>
      </c>
      <c r="P1149" s="43">
        <v>9</v>
      </c>
      <c r="Q1149" s="43">
        <v>0</v>
      </c>
      <c r="R1149" s="43">
        <v>0</v>
      </c>
      <c r="S1149" s="43">
        <v>0</v>
      </c>
      <c r="T1149" s="43">
        <v>0</v>
      </c>
      <c r="U1149" s="43">
        <v>0</v>
      </c>
      <c r="V1149" s="43">
        <v>134</v>
      </c>
      <c r="W1149" s="43">
        <v>0</v>
      </c>
      <c r="X1149" s="43">
        <v>0</v>
      </c>
      <c r="Y1149" s="43">
        <v>32</v>
      </c>
      <c r="Z1149" s="43">
        <v>0</v>
      </c>
      <c r="AA1149" s="43">
        <v>0</v>
      </c>
      <c r="AB1149" s="43">
        <v>3</v>
      </c>
      <c r="AC1149" s="43">
        <v>2</v>
      </c>
      <c r="AD1149" s="43">
        <v>1</v>
      </c>
      <c r="AE1149" s="43">
        <v>2</v>
      </c>
      <c r="AF1149" s="43">
        <v>0</v>
      </c>
      <c r="AG1149" s="43">
        <v>0</v>
      </c>
      <c r="AH1149" s="43">
        <v>1</v>
      </c>
      <c r="AI1149" s="43">
        <v>0</v>
      </c>
      <c r="AJ1149" s="43">
        <v>0</v>
      </c>
      <c r="AK1149" s="43">
        <v>0</v>
      </c>
      <c r="AL1149" s="43">
        <v>0</v>
      </c>
      <c r="AM1149" s="43">
        <v>0</v>
      </c>
      <c r="AN1149" s="43">
        <v>0</v>
      </c>
    </row>
    <row r="1150" spans="1:40" x14ac:dyDescent="0.2">
      <c r="A1150">
        <v>1139</v>
      </c>
      <c r="B1150" s="97">
        <v>0.79027777777777797</v>
      </c>
      <c r="C1150">
        <f t="shared" ca="1" si="51"/>
        <v>1</v>
      </c>
      <c r="D1150">
        <f t="shared" si="52"/>
        <v>379</v>
      </c>
      <c r="E1150">
        <f>IF(appliances!$D$46="YES",light_sim_data!B1150,0)</f>
        <v>190</v>
      </c>
      <c r="F1150">
        <f t="shared" si="53"/>
        <v>189</v>
      </c>
      <c r="H1150" s="43">
        <v>0</v>
      </c>
      <c r="I1150" s="43">
        <v>0</v>
      </c>
      <c r="J1150" s="43">
        <v>0</v>
      </c>
      <c r="K1150" s="43">
        <v>0</v>
      </c>
      <c r="L1150" s="43">
        <v>0</v>
      </c>
      <c r="M1150" s="43">
        <v>2</v>
      </c>
      <c r="N1150" s="43">
        <v>2</v>
      </c>
      <c r="O1150" s="43">
        <v>1</v>
      </c>
      <c r="P1150" s="43">
        <v>9</v>
      </c>
      <c r="Q1150" s="43">
        <v>0</v>
      </c>
      <c r="R1150" s="43">
        <v>0</v>
      </c>
      <c r="S1150" s="43">
        <v>0</v>
      </c>
      <c r="T1150" s="43">
        <v>0</v>
      </c>
      <c r="U1150" s="43">
        <v>0</v>
      </c>
      <c r="V1150" s="43">
        <v>134</v>
      </c>
      <c r="W1150" s="43">
        <v>0</v>
      </c>
      <c r="X1150" s="43">
        <v>0</v>
      </c>
      <c r="Y1150" s="43">
        <v>32</v>
      </c>
      <c r="Z1150" s="43">
        <v>0</v>
      </c>
      <c r="AA1150" s="43">
        <v>0</v>
      </c>
      <c r="AB1150" s="43">
        <v>3</v>
      </c>
      <c r="AC1150" s="43">
        <v>2</v>
      </c>
      <c r="AD1150" s="43">
        <v>1</v>
      </c>
      <c r="AE1150" s="43">
        <v>2</v>
      </c>
      <c r="AF1150" s="43">
        <v>0</v>
      </c>
      <c r="AG1150" s="43">
        <v>0</v>
      </c>
      <c r="AH1150" s="43">
        <v>1</v>
      </c>
      <c r="AI1150" s="43">
        <v>0</v>
      </c>
      <c r="AJ1150" s="43">
        <v>0</v>
      </c>
      <c r="AK1150" s="43">
        <v>0</v>
      </c>
      <c r="AL1150" s="43">
        <v>0</v>
      </c>
      <c r="AM1150" s="43">
        <v>0</v>
      </c>
      <c r="AN1150" s="43">
        <v>0</v>
      </c>
    </row>
    <row r="1151" spans="1:40" x14ac:dyDescent="0.2">
      <c r="A1151">
        <v>1140</v>
      </c>
      <c r="B1151" s="97">
        <v>0.79097222222222197</v>
      </c>
      <c r="C1151">
        <f t="shared" ca="1" si="51"/>
        <v>1</v>
      </c>
      <c r="D1151">
        <f t="shared" si="52"/>
        <v>379</v>
      </c>
      <c r="E1151">
        <f>IF(appliances!$D$46="YES",light_sim_data!B1151,0)</f>
        <v>190</v>
      </c>
      <c r="F1151">
        <f t="shared" si="53"/>
        <v>189</v>
      </c>
      <c r="H1151" s="43">
        <v>0</v>
      </c>
      <c r="I1151" s="43">
        <v>0</v>
      </c>
      <c r="J1151" s="43">
        <v>0</v>
      </c>
      <c r="K1151" s="43">
        <v>0</v>
      </c>
      <c r="L1151" s="43">
        <v>0</v>
      </c>
      <c r="M1151" s="43">
        <v>2</v>
      </c>
      <c r="N1151" s="43">
        <v>2</v>
      </c>
      <c r="O1151" s="43">
        <v>1</v>
      </c>
      <c r="P1151" s="43">
        <v>9</v>
      </c>
      <c r="Q1151" s="43">
        <v>0</v>
      </c>
      <c r="R1151" s="43">
        <v>0</v>
      </c>
      <c r="S1151" s="43">
        <v>0</v>
      </c>
      <c r="T1151" s="43">
        <v>0</v>
      </c>
      <c r="U1151" s="43">
        <v>0</v>
      </c>
      <c r="V1151" s="43">
        <v>134</v>
      </c>
      <c r="W1151" s="43">
        <v>0</v>
      </c>
      <c r="X1151" s="43">
        <v>0</v>
      </c>
      <c r="Y1151" s="43">
        <v>32</v>
      </c>
      <c r="Z1151" s="43">
        <v>0</v>
      </c>
      <c r="AA1151" s="43">
        <v>0</v>
      </c>
      <c r="AB1151" s="43">
        <v>3</v>
      </c>
      <c r="AC1151" s="43">
        <v>2</v>
      </c>
      <c r="AD1151" s="43">
        <v>1</v>
      </c>
      <c r="AE1151" s="43">
        <v>2</v>
      </c>
      <c r="AF1151" s="43">
        <v>0</v>
      </c>
      <c r="AG1151" s="43">
        <v>0</v>
      </c>
      <c r="AH1151" s="43">
        <v>1</v>
      </c>
      <c r="AI1151" s="43">
        <v>0</v>
      </c>
      <c r="AJ1151" s="43">
        <v>0</v>
      </c>
      <c r="AK1151" s="43">
        <v>0</v>
      </c>
      <c r="AL1151" s="43">
        <v>0</v>
      </c>
      <c r="AM1151" s="43">
        <v>0</v>
      </c>
      <c r="AN1151" s="43">
        <v>0</v>
      </c>
    </row>
    <row r="1152" spans="1:40" x14ac:dyDescent="0.2">
      <c r="A1152">
        <v>1141</v>
      </c>
      <c r="B1152" s="97">
        <v>0.79166666666666696</v>
      </c>
      <c r="C1152">
        <f t="shared" ca="1" si="51"/>
        <v>2</v>
      </c>
      <c r="D1152">
        <f t="shared" si="52"/>
        <v>379</v>
      </c>
      <c r="E1152">
        <f>IF(appliances!$D$46="YES",light_sim_data!B1152,0)</f>
        <v>190</v>
      </c>
      <c r="F1152">
        <f t="shared" si="53"/>
        <v>189</v>
      </c>
      <c r="H1152" s="43">
        <v>0</v>
      </c>
      <c r="I1152" s="43">
        <v>0</v>
      </c>
      <c r="J1152" s="43">
        <v>0</v>
      </c>
      <c r="K1152" s="43">
        <v>0</v>
      </c>
      <c r="L1152" s="43">
        <v>0</v>
      </c>
      <c r="M1152" s="43">
        <v>2</v>
      </c>
      <c r="N1152" s="43">
        <v>2</v>
      </c>
      <c r="O1152" s="43">
        <v>1</v>
      </c>
      <c r="P1152" s="43">
        <v>9</v>
      </c>
      <c r="Q1152" s="43">
        <v>0</v>
      </c>
      <c r="R1152" s="43">
        <v>0</v>
      </c>
      <c r="S1152" s="43">
        <v>0</v>
      </c>
      <c r="T1152" s="43">
        <v>0</v>
      </c>
      <c r="U1152" s="43">
        <v>0</v>
      </c>
      <c r="V1152" s="43">
        <v>134</v>
      </c>
      <c r="W1152" s="43">
        <v>0</v>
      </c>
      <c r="X1152" s="43">
        <v>0</v>
      </c>
      <c r="Y1152" s="43">
        <v>32</v>
      </c>
      <c r="Z1152" s="43">
        <v>0</v>
      </c>
      <c r="AA1152" s="43">
        <v>0</v>
      </c>
      <c r="AB1152" s="43">
        <v>3</v>
      </c>
      <c r="AC1152" s="43">
        <v>2</v>
      </c>
      <c r="AD1152" s="43">
        <v>1</v>
      </c>
      <c r="AE1152" s="43">
        <v>2</v>
      </c>
      <c r="AF1152" s="43">
        <v>0</v>
      </c>
      <c r="AG1152" s="43">
        <v>0</v>
      </c>
      <c r="AH1152" s="43">
        <v>1</v>
      </c>
      <c r="AI1152" s="43">
        <v>0</v>
      </c>
      <c r="AJ1152" s="43">
        <v>0</v>
      </c>
      <c r="AK1152" s="43">
        <v>0</v>
      </c>
      <c r="AL1152" s="43">
        <v>0</v>
      </c>
      <c r="AM1152" s="43">
        <v>0</v>
      </c>
      <c r="AN1152" s="43">
        <v>0</v>
      </c>
    </row>
    <row r="1153" spans="1:40" x14ac:dyDescent="0.2">
      <c r="A1153">
        <v>1142</v>
      </c>
      <c r="B1153" s="97">
        <v>0.79236111111111096</v>
      </c>
      <c r="C1153">
        <f t="shared" ca="1" si="51"/>
        <v>2</v>
      </c>
      <c r="D1153">
        <f t="shared" si="52"/>
        <v>379</v>
      </c>
      <c r="E1153">
        <f>IF(appliances!$D$46="YES",light_sim_data!B1153,0)</f>
        <v>190</v>
      </c>
      <c r="F1153">
        <f t="shared" si="53"/>
        <v>189</v>
      </c>
      <c r="H1153" s="43">
        <v>0</v>
      </c>
      <c r="I1153" s="43">
        <v>0</v>
      </c>
      <c r="J1153" s="43">
        <v>0</v>
      </c>
      <c r="K1153" s="43">
        <v>0</v>
      </c>
      <c r="L1153" s="43">
        <v>0</v>
      </c>
      <c r="M1153" s="43">
        <v>2</v>
      </c>
      <c r="N1153" s="43">
        <v>2</v>
      </c>
      <c r="O1153" s="43">
        <v>1</v>
      </c>
      <c r="P1153" s="43">
        <v>9</v>
      </c>
      <c r="Q1153" s="43">
        <v>0</v>
      </c>
      <c r="R1153" s="43">
        <v>0</v>
      </c>
      <c r="S1153" s="43">
        <v>0</v>
      </c>
      <c r="T1153" s="43">
        <v>0</v>
      </c>
      <c r="U1153" s="43">
        <v>0</v>
      </c>
      <c r="V1153" s="43">
        <v>134</v>
      </c>
      <c r="W1153" s="43">
        <v>0</v>
      </c>
      <c r="X1153" s="43">
        <v>0</v>
      </c>
      <c r="Y1153" s="43">
        <v>32</v>
      </c>
      <c r="Z1153" s="43">
        <v>0</v>
      </c>
      <c r="AA1153" s="43">
        <v>0</v>
      </c>
      <c r="AB1153" s="43">
        <v>3</v>
      </c>
      <c r="AC1153" s="43">
        <v>2</v>
      </c>
      <c r="AD1153" s="43">
        <v>1</v>
      </c>
      <c r="AE1153" s="43">
        <v>2</v>
      </c>
      <c r="AF1153" s="43">
        <v>0</v>
      </c>
      <c r="AG1153" s="43">
        <v>0</v>
      </c>
      <c r="AH1153" s="43">
        <v>1</v>
      </c>
      <c r="AI1153" s="43">
        <v>0</v>
      </c>
      <c r="AJ1153" s="43">
        <v>0</v>
      </c>
      <c r="AK1153" s="43">
        <v>0</v>
      </c>
      <c r="AL1153" s="43">
        <v>0</v>
      </c>
      <c r="AM1153" s="43">
        <v>0</v>
      </c>
      <c r="AN1153" s="43">
        <v>0</v>
      </c>
    </row>
    <row r="1154" spans="1:40" x14ac:dyDescent="0.2">
      <c r="A1154">
        <v>1143</v>
      </c>
      <c r="B1154" s="97">
        <v>0.79305555555555596</v>
      </c>
      <c r="C1154">
        <f t="shared" ca="1" si="51"/>
        <v>2</v>
      </c>
      <c r="D1154">
        <f t="shared" si="52"/>
        <v>379</v>
      </c>
      <c r="E1154">
        <f>IF(appliances!$D$46="YES",light_sim_data!B1154,0)</f>
        <v>190</v>
      </c>
      <c r="F1154">
        <f t="shared" si="53"/>
        <v>189</v>
      </c>
      <c r="H1154" s="43">
        <v>0</v>
      </c>
      <c r="I1154" s="43">
        <v>0</v>
      </c>
      <c r="J1154" s="43">
        <v>0</v>
      </c>
      <c r="K1154" s="43">
        <v>0</v>
      </c>
      <c r="L1154" s="43">
        <v>0</v>
      </c>
      <c r="M1154" s="43">
        <v>2</v>
      </c>
      <c r="N1154" s="43">
        <v>2</v>
      </c>
      <c r="O1154" s="43">
        <v>1</v>
      </c>
      <c r="P1154" s="43">
        <v>9</v>
      </c>
      <c r="Q1154" s="43">
        <v>0</v>
      </c>
      <c r="R1154" s="43">
        <v>0</v>
      </c>
      <c r="S1154" s="43">
        <v>0</v>
      </c>
      <c r="T1154" s="43">
        <v>0</v>
      </c>
      <c r="U1154" s="43">
        <v>0</v>
      </c>
      <c r="V1154" s="43">
        <v>134</v>
      </c>
      <c r="W1154" s="43">
        <v>0</v>
      </c>
      <c r="X1154" s="43">
        <v>0</v>
      </c>
      <c r="Y1154" s="43">
        <v>32</v>
      </c>
      <c r="Z1154" s="43">
        <v>0</v>
      </c>
      <c r="AA1154" s="43">
        <v>0</v>
      </c>
      <c r="AB1154" s="43">
        <v>3</v>
      </c>
      <c r="AC1154" s="43">
        <v>2</v>
      </c>
      <c r="AD1154" s="43">
        <v>1</v>
      </c>
      <c r="AE1154" s="43">
        <v>2</v>
      </c>
      <c r="AF1154" s="43">
        <v>0</v>
      </c>
      <c r="AG1154" s="43">
        <v>0</v>
      </c>
      <c r="AH1154" s="43">
        <v>1</v>
      </c>
      <c r="AI1154" s="43">
        <v>0</v>
      </c>
      <c r="AJ1154" s="43">
        <v>0</v>
      </c>
      <c r="AK1154" s="43">
        <v>0</v>
      </c>
      <c r="AL1154" s="43">
        <v>0</v>
      </c>
      <c r="AM1154" s="43">
        <v>0</v>
      </c>
      <c r="AN1154" s="43">
        <v>0</v>
      </c>
    </row>
    <row r="1155" spans="1:40" x14ac:dyDescent="0.2">
      <c r="A1155">
        <v>1144</v>
      </c>
      <c r="B1155" s="97">
        <v>0.79374999999999996</v>
      </c>
      <c r="C1155">
        <f t="shared" ca="1" si="51"/>
        <v>2</v>
      </c>
      <c r="D1155">
        <f t="shared" si="52"/>
        <v>329</v>
      </c>
      <c r="E1155">
        <f>IF(appliances!$D$46="YES",light_sim_data!B1155,0)</f>
        <v>140</v>
      </c>
      <c r="F1155">
        <f t="shared" si="53"/>
        <v>189</v>
      </c>
      <c r="H1155" s="43">
        <v>0</v>
      </c>
      <c r="I1155" s="43">
        <v>0</v>
      </c>
      <c r="J1155" s="43">
        <v>0</v>
      </c>
      <c r="K1155" s="43">
        <v>0</v>
      </c>
      <c r="L1155" s="43">
        <v>0</v>
      </c>
      <c r="M1155" s="43">
        <v>2</v>
      </c>
      <c r="N1155" s="43">
        <v>2</v>
      </c>
      <c r="O1155" s="43">
        <v>1</v>
      </c>
      <c r="P1155" s="43">
        <v>9</v>
      </c>
      <c r="Q1155" s="43">
        <v>0</v>
      </c>
      <c r="R1155" s="43">
        <v>0</v>
      </c>
      <c r="S1155" s="43">
        <v>0</v>
      </c>
      <c r="T1155" s="43">
        <v>0</v>
      </c>
      <c r="U1155" s="43">
        <v>0</v>
      </c>
      <c r="V1155" s="43">
        <v>134</v>
      </c>
      <c r="W1155" s="43">
        <v>0</v>
      </c>
      <c r="X1155" s="43">
        <v>0</v>
      </c>
      <c r="Y1155" s="43">
        <v>32</v>
      </c>
      <c r="Z1155" s="43">
        <v>0</v>
      </c>
      <c r="AA1155" s="43">
        <v>0</v>
      </c>
      <c r="AB1155" s="43">
        <v>3</v>
      </c>
      <c r="AC1155" s="43">
        <v>2</v>
      </c>
      <c r="AD1155" s="43">
        <v>1</v>
      </c>
      <c r="AE1155" s="43">
        <v>2</v>
      </c>
      <c r="AF1155" s="43">
        <v>0</v>
      </c>
      <c r="AG1155" s="43">
        <v>0</v>
      </c>
      <c r="AH1155" s="43">
        <v>1</v>
      </c>
      <c r="AI1155" s="43">
        <v>0</v>
      </c>
      <c r="AJ1155" s="43">
        <v>0</v>
      </c>
      <c r="AK1155" s="43">
        <v>0</v>
      </c>
      <c r="AL1155" s="43">
        <v>0</v>
      </c>
      <c r="AM1155" s="43">
        <v>0</v>
      </c>
      <c r="AN1155" s="43">
        <v>0</v>
      </c>
    </row>
    <row r="1156" spans="1:40" x14ac:dyDescent="0.2">
      <c r="A1156">
        <v>1145</v>
      </c>
      <c r="B1156" s="97">
        <v>0.79444444444444495</v>
      </c>
      <c r="C1156">
        <f t="shared" ca="1" si="51"/>
        <v>2</v>
      </c>
      <c r="D1156">
        <f t="shared" si="52"/>
        <v>269</v>
      </c>
      <c r="E1156">
        <f>IF(appliances!$D$46="YES",light_sim_data!B1156,0)</f>
        <v>80</v>
      </c>
      <c r="F1156">
        <f t="shared" si="53"/>
        <v>189</v>
      </c>
      <c r="H1156" s="43">
        <v>0</v>
      </c>
      <c r="I1156" s="43">
        <v>0</v>
      </c>
      <c r="J1156" s="43">
        <v>0</v>
      </c>
      <c r="K1156" s="43">
        <v>0</v>
      </c>
      <c r="L1156" s="43">
        <v>0</v>
      </c>
      <c r="M1156" s="43">
        <v>2</v>
      </c>
      <c r="N1156" s="43">
        <v>2</v>
      </c>
      <c r="O1156" s="43">
        <v>1</v>
      </c>
      <c r="P1156" s="43">
        <v>9</v>
      </c>
      <c r="Q1156" s="43">
        <v>0</v>
      </c>
      <c r="R1156" s="43">
        <v>0</v>
      </c>
      <c r="S1156" s="43">
        <v>0</v>
      </c>
      <c r="T1156" s="43">
        <v>0</v>
      </c>
      <c r="U1156" s="43">
        <v>0</v>
      </c>
      <c r="V1156" s="43">
        <v>134</v>
      </c>
      <c r="W1156" s="43">
        <v>0</v>
      </c>
      <c r="X1156" s="43">
        <v>0</v>
      </c>
      <c r="Y1156" s="43">
        <v>32</v>
      </c>
      <c r="Z1156" s="43">
        <v>0</v>
      </c>
      <c r="AA1156" s="43">
        <v>0</v>
      </c>
      <c r="AB1156" s="43">
        <v>3</v>
      </c>
      <c r="AC1156" s="43">
        <v>2</v>
      </c>
      <c r="AD1156" s="43">
        <v>1</v>
      </c>
      <c r="AE1156" s="43">
        <v>2</v>
      </c>
      <c r="AF1156" s="43">
        <v>0</v>
      </c>
      <c r="AG1156" s="43">
        <v>0</v>
      </c>
      <c r="AH1156" s="43">
        <v>1</v>
      </c>
      <c r="AI1156" s="43">
        <v>0</v>
      </c>
      <c r="AJ1156" s="43">
        <v>0</v>
      </c>
      <c r="AK1156" s="43">
        <v>0</v>
      </c>
      <c r="AL1156" s="43">
        <v>0</v>
      </c>
      <c r="AM1156" s="43">
        <v>0</v>
      </c>
      <c r="AN1156" s="43">
        <v>0</v>
      </c>
    </row>
    <row r="1157" spans="1:40" x14ac:dyDescent="0.2">
      <c r="A1157">
        <v>1146</v>
      </c>
      <c r="B1157" s="97">
        <v>0.79513888888888895</v>
      </c>
      <c r="C1157">
        <f t="shared" ca="1" si="51"/>
        <v>2</v>
      </c>
      <c r="D1157">
        <f t="shared" si="52"/>
        <v>269</v>
      </c>
      <c r="E1157">
        <f>IF(appliances!$D$46="YES",light_sim_data!B1157,0)</f>
        <v>80</v>
      </c>
      <c r="F1157">
        <f t="shared" si="53"/>
        <v>189</v>
      </c>
      <c r="H1157" s="43">
        <v>0</v>
      </c>
      <c r="I1157" s="43">
        <v>0</v>
      </c>
      <c r="J1157" s="43">
        <v>0</v>
      </c>
      <c r="K1157" s="43">
        <v>0</v>
      </c>
      <c r="L1157" s="43">
        <v>0</v>
      </c>
      <c r="M1157" s="43">
        <v>2</v>
      </c>
      <c r="N1157" s="43">
        <v>2</v>
      </c>
      <c r="O1157" s="43">
        <v>1</v>
      </c>
      <c r="P1157" s="43">
        <v>9</v>
      </c>
      <c r="Q1157" s="43">
        <v>0</v>
      </c>
      <c r="R1157" s="43">
        <v>0</v>
      </c>
      <c r="S1157" s="43">
        <v>0</v>
      </c>
      <c r="T1157" s="43">
        <v>0</v>
      </c>
      <c r="U1157" s="43">
        <v>0</v>
      </c>
      <c r="V1157" s="43">
        <v>134</v>
      </c>
      <c r="W1157" s="43">
        <v>0</v>
      </c>
      <c r="X1157" s="43">
        <v>0</v>
      </c>
      <c r="Y1157" s="43">
        <v>32</v>
      </c>
      <c r="Z1157" s="43">
        <v>0</v>
      </c>
      <c r="AA1157" s="43">
        <v>0</v>
      </c>
      <c r="AB1157" s="43">
        <v>3</v>
      </c>
      <c r="AC1157" s="43">
        <v>2</v>
      </c>
      <c r="AD1157" s="43">
        <v>1</v>
      </c>
      <c r="AE1157" s="43">
        <v>2</v>
      </c>
      <c r="AF1157" s="43">
        <v>0</v>
      </c>
      <c r="AG1157" s="43">
        <v>0</v>
      </c>
      <c r="AH1157" s="43">
        <v>1</v>
      </c>
      <c r="AI1157" s="43">
        <v>0</v>
      </c>
      <c r="AJ1157" s="43">
        <v>0</v>
      </c>
      <c r="AK1157" s="43">
        <v>0</v>
      </c>
      <c r="AL1157" s="43">
        <v>0</v>
      </c>
      <c r="AM1157" s="43">
        <v>0</v>
      </c>
      <c r="AN1157" s="43">
        <v>0</v>
      </c>
    </row>
    <row r="1158" spans="1:40" x14ac:dyDescent="0.2">
      <c r="A1158">
        <v>1147</v>
      </c>
      <c r="B1158" s="97">
        <v>0.79583333333333295</v>
      </c>
      <c r="C1158">
        <f t="shared" ca="1" si="51"/>
        <v>2</v>
      </c>
      <c r="D1158">
        <f t="shared" si="52"/>
        <v>269</v>
      </c>
      <c r="E1158">
        <f>IF(appliances!$D$46="YES",light_sim_data!B1158,0)</f>
        <v>80</v>
      </c>
      <c r="F1158">
        <f t="shared" si="53"/>
        <v>189</v>
      </c>
      <c r="H1158" s="43">
        <v>0</v>
      </c>
      <c r="I1158" s="43">
        <v>0</v>
      </c>
      <c r="J1158" s="43">
        <v>0</v>
      </c>
      <c r="K1158" s="43">
        <v>0</v>
      </c>
      <c r="L1158" s="43">
        <v>0</v>
      </c>
      <c r="M1158" s="43">
        <v>2</v>
      </c>
      <c r="N1158" s="43">
        <v>2</v>
      </c>
      <c r="O1158" s="43">
        <v>1</v>
      </c>
      <c r="P1158" s="43">
        <v>9</v>
      </c>
      <c r="Q1158" s="43">
        <v>0</v>
      </c>
      <c r="R1158" s="43">
        <v>0</v>
      </c>
      <c r="S1158" s="43">
        <v>0</v>
      </c>
      <c r="T1158" s="43">
        <v>0</v>
      </c>
      <c r="U1158" s="43">
        <v>0</v>
      </c>
      <c r="V1158" s="43">
        <v>134</v>
      </c>
      <c r="W1158" s="43">
        <v>0</v>
      </c>
      <c r="X1158" s="43">
        <v>0</v>
      </c>
      <c r="Y1158" s="43">
        <v>32</v>
      </c>
      <c r="Z1158" s="43">
        <v>0</v>
      </c>
      <c r="AA1158" s="43">
        <v>0</v>
      </c>
      <c r="AB1158" s="43">
        <v>3</v>
      </c>
      <c r="AC1158" s="43">
        <v>2</v>
      </c>
      <c r="AD1158" s="43">
        <v>1</v>
      </c>
      <c r="AE1158" s="43">
        <v>2</v>
      </c>
      <c r="AF1158" s="43">
        <v>0</v>
      </c>
      <c r="AG1158" s="43">
        <v>0</v>
      </c>
      <c r="AH1158" s="43">
        <v>1</v>
      </c>
      <c r="AI1158" s="43">
        <v>0</v>
      </c>
      <c r="AJ1158" s="43">
        <v>0</v>
      </c>
      <c r="AK1158" s="43">
        <v>0</v>
      </c>
      <c r="AL1158" s="43">
        <v>0</v>
      </c>
      <c r="AM1158" s="43">
        <v>0</v>
      </c>
      <c r="AN1158" s="43">
        <v>0</v>
      </c>
    </row>
    <row r="1159" spans="1:40" x14ac:dyDescent="0.2">
      <c r="A1159">
        <v>1148</v>
      </c>
      <c r="B1159" s="97">
        <v>0.79652777777777795</v>
      </c>
      <c r="C1159">
        <f t="shared" ca="1" si="51"/>
        <v>2</v>
      </c>
      <c r="D1159">
        <f t="shared" si="52"/>
        <v>269</v>
      </c>
      <c r="E1159">
        <f>IF(appliances!$D$46="YES",light_sim_data!B1159,0)</f>
        <v>80</v>
      </c>
      <c r="F1159">
        <f t="shared" si="53"/>
        <v>189</v>
      </c>
      <c r="H1159" s="43">
        <v>0</v>
      </c>
      <c r="I1159" s="43">
        <v>0</v>
      </c>
      <c r="J1159" s="43">
        <v>0</v>
      </c>
      <c r="K1159" s="43">
        <v>0</v>
      </c>
      <c r="L1159" s="43">
        <v>0</v>
      </c>
      <c r="M1159" s="43">
        <v>2</v>
      </c>
      <c r="N1159" s="43">
        <v>2</v>
      </c>
      <c r="O1159" s="43">
        <v>1</v>
      </c>
      <c r="P1159" s="43">
        <v>9</v>
      </c>
      <c r="Q1159" s="43">
        <v>0</v>
      </c>
      <c r="R1159" s="43">
        <v>0</v>
      </c>
      <c r="S1159" s="43">
        <v>0</v>
      </c>
      <c r="T1159" s="43">
        <v>0</v>
      </c>
      <c r="U1159" s="43">
        <v>0</v>
      </c>
      <c r="V1159" s="43">
        <v>134</v>
      </c>
      <c r="W1159" s="43">
        <v>0</v>
      </c>
      <c r="X1159" s="43">
        <v>0</v>
      </c>
      <c r="Y1159" s="43">
        <v>32</v>
      </c>
      <c r="Z1159" s="43">
        <v>0</v>
      </c>
      <c r="AA1159" s="43">
        <v>0</v>
      </c>
      <c r="AB1159" s="43">
        <v>3</v>
      </c>
      <c r="AC1159" s="43">
        <v>2</v>
      </c>
      <c r="AD1159" s="43">
        <v>1</v>
      </c>
      <c r="AE1159" s="43">
        <v>2</v>
      </c>
      <c r="AF1159" s="43">
        <v>0</v>
      </c>
      <c r="AG1159" s="43">
        <v>0</v>
      </c>
      <c r="AH1159" s="43">
        <v>1</v>
      </c>
      <c r="AI1159" s="43">
        <v>0</v>
      </c>
      <c r="AJ1159" s="43">
        <v>0</v>
      </c>
      <c r="AK1159" s="43">
        <v>0</v>
      </c>
      <c r="AL1159" s="43">
        <v>0</v>
      </c>
      <c r="AM1159" s="43">
        <v>0</v>
      </c>
      <c r="AN1159" s="43">
        <v>0</v>
      </c>
    </row>
    <row r="1160" spans="1:40" x14ac:dyDescent="0.2">
      <c r="A1160">
        <v>1149</v>
      </c>
      <c r="B1160" s="97">
        <v>0.79722222222222205</v>
      </c>
      <c r="C1160">
        <f t="shared" ca="1" si="51"/>
        <v>2</v>
      </c>
      <c r="D1160">
        <f t="shared" si="52"/>
        <v>269</v>
      </c>
      <c r="E1160">
        <f>IF(appliances!$D$46="YES",light_sim_data!B1160,0)</f>
        <v>80</v>
      </c>
      <c r="F1160">
        <f t="shared" si="53"/>
        <v>189</v>
      </c>
      <c r="H1160" s="43">
        <v>0</v>
      </c>
      <c r="I1160" s="43">
        <v>0</v>
      </c>
      <c r="J1160" s="43">
        <v>0</v>
      </c>
      <c r="K1160" s="43">
        <v>0</v>
      </c>
      <c r="L1160" s="43">
        <v>0</v>
      </c>
      <c r="M1160" s="43">
        <v>2</v>
      </c>
      <c r="N1160" s="43">
        <v>2</v>
      </c>
      <c r="O1160" s="43">
        <v>1</v>
      </c>
      <c r="P1160" s="43">
        <v>9</v>
      </c>
      <c r="Q1160" s="43">
        <v>0</v>
      </c>
      <c r="R1160" s="43">
        <v>0</v>
      </c>
      <c r="S1160" s="43">
        <v>0</v>
      </c>
      <c r="T1160" s="43">
        <v>0</v>
      </c>
      <c r="U1160" s="43">
        <v>0</v>
      </c>
      <c r="V1160" s="43">
        <v>134</v>
      </c>
      <c r="W1160" s="43">
        <v>0</v>
      </c>
      <c r="X1160" s="43">
        <v>0</v>
      </c>
      <c r="Y1160" s="43">
        <v>32</v>
      </c>
      <c r="Z1160" s="43">
        <v>0</v>
      </c>
      <c r="AA1160" s="43">
        <v>0</v>
      </c>
      <c r="AB1160" s="43">
        <v>3</v>
      </c>
      <c r="AC1160" s="43">
        <v>2</v>
      </c>
      <c r="AD1160" s="43">
        <v>1</v>
      </c>
      <c r="AE1160" s="43">
        <v>2</v>
      </c>
      <c r="AF1160" s="43">
        <v>0</v>
      </c>
      <c r="AG1160" s="43">
        <v>0</v>
      </c>
      <c r="AH1160" s="43">
        <v>1</v>
      </c>
      <c r="AI1160" s="43">
        <v>0</v>
      </c>
      <c r="AJ1160" s="43">
        <v>0</v>
      </c>
      <c r="AK1160" s="43">
        <v>0</v>
      </c>
      <c r="AL1160" s="43">
        <v>0</v>
      </c>
      <c r="AM1160" s="43">
        <v>0</v>
      </c>
      <c r="AN1160" s="43">
        <v>0</v>
      </c>
    </row>
    <row r="1161" spans="1:40" x14ac:dyDescent="0.2">
      <c r="A1161">
        <v>1150</v>
      </c>
      <c r="B1161" s="97">
        <v>0.79791666666666705</v>
      </c>
      <c r="C1161">
        <f t="shared" ca="1" si="51"/>
        <v>2</v>
      </c>
      <c r="D1161">
        <f t="shared" si="52"/>
        <v>150</v>
      </c>
      <c r="E1161">
        <f>IF(appliances!$D$46="YES",light_sim_data!B1161,0)</f>
        <v>92</v>
      </c>
      <c r="F1161">
        <f t="shared" si="53"/>
        <v>58</v>
      </c>
      <c r="H1161" s="43">
        <v>0</v>
      </c>
      <c r="I1161" s="43">
        <v>0</v>
      </c>
      <c r="J1161" s="43">
        <v>0</v>
      </c>
      <c r="K1161" s="43">
        <v>0</v>
      </c>
      <c r="L1161" s="43">
        <v>0</v>
      </c>
      <c r="M1161" s="43">
        <v>2</v>
      </c>
      <c r="N1161" s="43">
        <v>2</v>
      </c>
      <c r="O1161" s="43">
        <v>1</v>
      </c>
      <c r="P1161" s="43">
        <v>9</v>
      </c>
      <c r="Q1161" s="43">
        <v>0</v>
      </c>
      <c r="R1161" s="43">
        <v>0</v>
      </c>
      <c r="S1161" s="43">
        <v>0</v>
      </c>
      <c r="T1161" s="43">
        <v>0</v>
      </c>
      <c r="U1161" s="43">
        <v>0</v>
      </c>
      <c r="V1161" s="43">
        <v>3</v>
      </c>
      <c r="W1161" s="43">
        <v>0</v>
      </c>
      <c r="X1161" s="43">
        <v>0</v>
      </c>
      <c r="Y1161" s="43">
        <v>32</v>
      </c>
      <c r="Z1161" s="43">
        <v>0</v>
      </c>
      <c r="AA1161" s="43">
        <v>0</v>
      </c>
      <c r="AB1161" s="43">
        <v>3</v>
      </c>
      <c r="AC1161" s="43">
        <v>2</v>
      </c>
      <c r="AD1161" s="43">
        <v>1</v>
      </c>
      <c r="AE1161" s="43">
        <v>2</v>
      </c>
      <c r="AF1161" s="43">
        <v>0</v>
      </c>
      <c r="AG1161" s="43">
        <v>0</v>
      </c>
      <c r="AH1161" s="43">
        <v>1</v>
      </c>
      <c r="AI1161" s="43">
        <v>0</v>
      </c>
      <c r="AJ1161" s="43">
        <v>0</v>
      </c>
      <c r="AK1161" s="43">
        <v>0</v>
      </c>
      <c r="AL1161" s="43">
        <v>0</v>
      </c>
      <c r="AM1161" s="43">
        <v>0</v>
      </c>
      <c r="AN1161" s="43">
        <v>0</v>
      </c>
    </row>
    <row r="1162" spans="1:40" x14ac:dyDescent="0.2">
      <c r="A1162">
        <v>1151</v>
      </c>
      <c r="B1162" s="97">
        <v>0.79861111111111105</v>
      </c>
      <c r="C1162">
        <f t="shared" ca="1" si="51"/>
        <v>2</v>
      </c>
      <c r="D1162">
        <f t="shared" si="52"/>
        <v>150</v>
      </c>
      <c r="E1162">
        <f>IF(appliances!$D$46="YES",light_sim_data!B1162,0)</f>
        <v>92</v>
      </c>
      <c r="F1162">
        <f t="shared" si="53"/>
        <v>58</v>
      </c>
      <c r="H1162" s="43">
        <v>0</v>
      </c>
      <c r="I1162" s="43">
        <v>0</v>
      </c>
      <c r="J1162" s="43">
        <v>0</v>
      </c>
      <c r="K1162" s="43">
        <v>0</v>
      </c>
      <c r="L1162" s="43">
        <v>0</v>
      </c>
      <c r="M1162" s="43">
        <v>2</v>
      </c>
      <c r="N1162" s="43">
        <v>2</v>
      </c>
      <c r="O1162" s="43">
        <v>1</v>
      </c>
      <c r="P1162" s="43">
        <v>9</v>
      </c>
      <c r="Q1162" s="43">
        <v>0</v>
      </c>
      <c r="R1162" s="43">
        <v>0</v>
      </c>
      <c r="S1162" s="43">
        <v>0</v>
      </c>
      <c r="T1162" s="43">
        <v>0</v>
      </c>
      <c r="U1162" s="43">
        <v>0</v>
      </c>
      <c r="V1162" s="43">
        <v>3</v>
      </c>
      <c r="W1162" s="43">
        <v>0</v>
      </c>
      <c r="X1162" s="43">
        <v>0</v>
      </c>
      <c r="Y1162" s="43">
        <v>32</v>
      </c>
      <c r="Z1162" s="43">
        <v>0</v>
      </c>
      <c r="AA1162" s="43">
        <v>0</v>
      </c>
      <c r="AB1162" s="43">
        <v>3</v>
      </c>
      <c r="AC1162" s="43">
        <v>2</v>
      </c>
      <c r="AD1162" s="43">
        <v>1</v>
      </c>
      <c r="AE1162" s="43">
        <v>2</v>
      </c>
      <c r="AF1162" s="43">
        <v>0</v>
      </c>
      <c r="AG1162" s="43">
        <v>0</v>
      </c>
      <c r="AH1162" s="43">
        <v>1</v>
      </c>
      <c r="AI1162" s="43">
        <v>0</v>
      </c>
      <c r="AJ1162" s="43">
        <v>0</v>
      </c>
      <c r="AK1162" s="43">
        <v>0</v>
      </c>
      <c r="AL1162" s="43">
        <v>0</v>
      </c>
      <c r="AM1162" s="43">
        <v>0</v>
      </c>
      <c r="AN1162" s="43">
        <v>0</v>
      </c>
    </row>
    <row r="1163" spans="1:40" x14ac:dyDescent="0.2">
      <c r="A1163">
        <v>1152</v>
      </c>
      <c r="B1163" s="97">
        <v>0.79930555555555605</v>
      </c>
      <c r="C1163">
        <f t="shared" ca="1" si="51"/>
        <v>2</v>
      </c>
      <c r="D1163">
        <f t="shared" si="52"/>
        <v>150</v>
      </c>
      <c r="E1163">
        <f>IF(appliances!$D$46="YES",light_sim_data!B1163,0)</f>
        <v>92</v>
      </c>
      <c r="F1163">
        <f t="shared" si="53"/>
        <v>58</v>
      </c>
      <c r="H1163" s="43">
        <v>0</v>
      </c>
      <c r="I1163" s="43">
        <v>0</v>
      </c>
      <c r="J1163" s="43">
        <v>0</v>
      </c>
      <c r="K1163" s="43">
        <v>0</v>
      </c>
      <c r="L1163" s="43">
        <v>0</v>
      </c>
      <c r="M1163" s="43">
        <v>2</v>
      </c>
      <c r="N1163" s="43">
        <v>2</v>
      </c>
      <c r="O1163" s="43">
        <v>1</v>
      </c>
      <c r="P1163" s="43">
        <v>9</v>
      </c>
      <c r="Q1163" s="43">
        <v>0</v>
      </c>
      <c r="R1163" s="43">
        <v>0</v>
      </c>
      <c r="S1163" s="43">
        <v>0</v>
      </c>
      <c r="T1163" s="43">
        <v>0</v>
      </c>
      <c r="U1163" s="43">
        <v>0</v>
      </c>
      <c r="V1163" s="43">
        <v>3</v>
      </c>
      <c r="W1163" s="43">
        <v>0</v>
      </c>
      <c r="X1163" s="43">
        <v>0</v>
      </c>
      <c r="Y1163" s="43">
        <v>32</v>
      </c>
      <c r="Z1163" s="43">
        <v>0</v>
      </c>
      <c r="AA1163" s="43">
        <v>0</v>
      </c>
      <c r="AB1163" s="43">
        <v>3</v>
      </c>
      <c r="AC1163" s="43">
        <v>2</v>
      </c>
      <c r="AD1163" s="43">
        <v>1</v>
      </c>
      <c r="AE1163" s="43">
        <v>2</v>
      </c>
      <c r="AF1163" s="43">
        <v>0</v>
      </c>
      <c r="AG1163" s="43">
        <v>0</v>
      </c>
      <c r="AH1163" s="43">
        <v>1</v>
      </c>
      <c r="AI1163" s="43">
        <v>0</v>
      </c>
      <c r="AJ1163" s="43">
        <v>0</v>
      </c>
      <c r="AK1163" s="43">
        <v>0</v>
      </c>
      <c r="AL1163" s="43">
        <v>0</v>
      </c>
      <c r="AM1163" s="43">
        <v>0</v>
      </c>
      <c r="AN1163" s="43">
        <v>0</v>
      </c>
    </row>
    <row r="1164" spans="1:40" x14ac:dyDescent="0.2">
      <c r="A1164">
        <v>1153</v>
      </c>
      <c r="B1164" s="97">
        <v>0.8</v>
      </c>
      <c r="C1164">
        <f t="shared" ca="1" si="51"/>
        <v>2</v>
      </c>
      <c r="D1164">
        <f t="shared" si="52"/>
        <v>150</v>
      </c>
      <c r="E1164">
        <f>IF(appliances!$D$46="YES",light_sim_data!B1164,0)</f>
        <v>92</v>
      </c>
      <c r="F1164">
        <f t="shared" si="53"/>
        <v>58</v>
      </c>
      <c r="H1164" s="43">
        <v>0</v>
      </c>
      <c r="I1164" s="43">
        <v>0</v>
      </c>
      <c r="J1164" s="43">
        <v>0</v>
      </c>
      <c r="K1164" s="43">
        <v>0</v>
      </c>
      <c r="L1164" s="43">
        <v>0</v>
      </c>
      <c r="M1164" s="43">
        <v>2</v>
      </c>
      <c r="N1164" s="43">
        <v>2</v>
      </c>
      <c r="O1164" s="43">
        <v>1</v>
      </c>
      <c r="P1164" s="43">
        <v>9</v>
      </c>
      <c r="Q1164" s="43">
        <v>0</v>
      </c>
      <c r="R1164" s="43">
        <v>0</v>
      </c>
      <c r="S1164" s="43">
        <v>0</v>
      </c>
      <c r="T1164" s="43">
        <v>0</v>
      </c>
      <c r="U1164" s="43">
        <v>0</v>
      </c>
      <c r="V1164" s="43">
        <v>3</v>
      </c>
      <c r="W1164" s="43">
        <v>0</v>
      </c>
      <c r="X1164" s="43">
        <v>0</v>
      </c>
      <c r="Y1164" s="43">
        <v>32</v>
      </c>
      <c r="Z1164" s="43">
        <v>0</v>
      </c>
      <c r="AA1164" s="43">
        <v>0</v>
      </c>
      <c r="AB1164" s="43">
        <v>3</v>
      </c>
      <c r="AC1164" s="43">
        <v>2</v>
      </c>
      <c r="AD1164" s="43">
        <v>1</v>
      </c>
      <c r="AE1164" s="43">
        <v>2</v>
      </c>
      <c r="AF1164" s="43">
        <v>0</v>
      </c>
      <c r="AG1164" s="43">
        <v>0</v>
      </c>
      <c r="AH1164" s="43">
        <v>1</v>
      </c>
      <c r="AI1164" s="43">
        <v>0</v>
      </c>
      <c r="AJ1164" s="43">
        <v>0</v>
      </c>
      <c r="AK1164" s="43">
        <v>0</v>
      </c>
      <c r="AL1164" s="43">
        <v>0</v>
      </c>
      <c r="AM1164" s="43">
        <v>0</v>
      </c>
      <c r="AN1164" s="43">
        <v>0</v>
      </c>
    </row>
    <row r="1165" spans="1:40" x14ac:dyDescent="0.2">
      <c r="A1165">
        <v>1154</v>
      </c>
      <c r="B1165" s="97">
        <v>0.80069444444444404</v>
      </c>
      <c r="C1165">
        <f t="shared" ref="C1165:C1228" ca="1" si="54">INDIRECT("occ_sim_data!C"&amp;(ROUNDDOWN((A1165-1)/10,0)+11))</f>
        <v>2</v>
      </c>
      <c r="D1165">
        <f t="shared" ref="D1165:D1228" si="55">E1165+F1165</f>
        <v>1969</v>
      </c>
      <c r="E1165">
        <f>IF(appliances!$D$46="YES",light_sim_data!B1165,0)</f>
        <v>92</v>
      </c>
      <c r="F1165">
        <f t="shared" ref="F1165:F1228" si="56">SUM(H1165:AN1165)</f>
        <v>1877</v>
      </c>
      <c r="H1165" s="43">
        <v>159</v>
      </c>
      <c r="I1165" s="43">
        <v>0</v>
      </c>
      <c r="J1165" s="43">
        <v>0</v>
      </c>
      <c r="K1165" s="43">
        <v>0</v>
      </c>
      <c r="L1165" s="43">
        <v>0</v>
      </c>
      <c r="M1165" s="43">
        <v>2</v>
      </c>
      <c r="N1165" s="43">
        <v>2</v>
      </c>
      <c r="O1165" s="43">
        <v>1</v>
      </c>
      <c r="P1165" s="43">
        <v>9</v>
      </c>
      <c r="Q1165" s="43">
        <v>0</v>
      </c>
      <c r="R1165" s="43">
        <v>0</v>
      </c>
      <c r="S1165" s="43">
        <v>0</v>
      </c>
      <c r="T1165" s="43">
        <v>0</v>
      </c>
      <c r="U1165" s="43">
        <v>0</v>
      </c>
      <c r="V1165" s="43">
        <v>3</v>
      </c>
      <c r="W1165" s="43">
        <v>0</v>
      </c>
      <c r="X1165" s="43">
        <v>0</v>
      </c>
      <c r="Y1165" s="43">
        <v>32</v>
      </c>
      <c r="Z1165" s="43">
        <v>0</v>
      </c>
      <c r="AA1165" s="43">
        <v>0</v>
      </c>
      <c r="AB1165" s="43">
        <v>3</v>
      </c>
      <c r="AC1165" s="43">
        <v>2</v>
      </c>
      <c r="AD1165" s="43">
        <v>1661</v>
      </c>
      <c r="AE1165" s="43">
        <v>2</v>
      </c>
      <c r="AF1165" s="43">
        <v>0</v>
      </c>
      <c r="AG1165" s="43">
        <v>0</v>
      </c>
      <c r="AH1165" s="43">
        <v>1</v>
      </c>
      <c r="AI1165" s="43">
        <v>0</v>
      </c>
      <c r="AJ1165" s="43">
        <v>0</v>
      </c>
      <c r="AK1165" s="43">
        <v>0</v>
      </c>
      <c r="AL1165" s="43">
        <v>0</v>
      </c>
      <c r="AM1165" s="43">
        <v>0</v>
      </c>
      <c r="AN1165" s="43">
        <v>0</v>
      </c>
    </row>
    <row r="1166" spans="1:40" x14ac:dyDescent="0.2">
      <c r="A1166">
        <v>1155</v>
      </c>
      <c r="B1166" s="97">
        <v>0.80138888888888904</v>
      </c>
      <c r="C1166">
        <f t="shared" ca="1" si="54"/>
        <v>2</v>
      </c>
      <c r="D1166">
        <f t="shared" si="55"/>
        <v>1969</v>
      </c>
      <c r="E1166">
        <f>IF(appliances!$D$46="YES",light_sim_data!B1166,0)</f>
        <v>92</v>
      </c>
      <c r="F1166">
        <f t="shared" si="56"/>
        <v>1877</v>
      </c>
      <c r="H1166" s="43">
        <v>159</v>
      </c>
      <c r="I1166" s="43">
        <v>0</v>
      </c>
      <c r="J1166" s="43">
        <v>0</v>
      </c>
      <c r="K1166" s="43">
        <v>0</v>
      </c>
      <c r="L1166" s="43">
        <v>0</v>
      </c>
      <c r="M1166" s="43">
        <v>2</v>
      </c>
      <c r="N1166" s="43">
        <v>2</v>
      </c>
      <c r="O1166" s="43">
        <v>1</v>
      </c>
      <c r="P1166" s="43">
        <v>9</v>
      </c>
      <c r="Q1166" s="43">
        <v>0</v>
      </c>
      <c r="R1166" s="43">
        <v>0</v>
      </c>
      <c r="S1166" s="43">
        <v>0</v>
      </c>
      <c r="T1166" s="43">
        <v>0</v>
      </c>
      <c r="U1166" s="43">
        <v>0</v>
      </c>
      <c r="V1166" s="43">
        <v>3</v>
      </c>
      <c r="W1166" s="43">
        <v>0</v>
      </c>
      <c r="X1166" s="43">
        <v>0</v>
      </c>
      <c r="Y1166" s="43">
        <v>32</v>
      </c>
      <c r="Z1166" s="43">
        <v>0</v>
      </c>
      <c r="AA1166" s="43">
        <v>0</v>
      </c>
      <c r="AB1166" s="43">
        <v>3</v>
      </c>
      <c r="AC1166" s="43">
        <v>2</v>
      </c>
      <c r="AD1166" s="43">
        <v>1661</v>
      </c>
      <c r="AE1166" s="43">
        <v>2</v>
      </c>
      <c r="AF1166" s="43">
        <v>0</v>
      </c>
      <c r="AG1166" s="43">
        <v>0</v>
      </c>
      <c r="AH1166" s="43">
        <v>1</v>
      </c>
      <c r="AI1166" s="43">
        <v>0</v>
      </c>
      <c r="AJ1166" s="43">
        <v>0</v>
      </c>
      <c r="AK1166" s="43">
        <v>0</v>
      </c>
      <c r="AL1166" s="43">
        <v>0</v>
      </c>
      <c r="AM1166" s="43">
        <v>0</v>
      </c>
      <c r="AN1166" s="43">
        <v>0</v>
      </c>
    </row>
    <row r="1167" spans="1:40" x14ac:dyDescent="0.2">
      <c r="A1167">
        <v>1156</v>
      </c>
      <c r="B1167" s="97">
        <v>0.80208333333333304</v>
      </c>
      <c r="C1167">
        <f t="shared" ca="1" si="54"/>
        <v>2</v>
      </c>
      <c r="D1167">
        <f t="shared" si="55"/>
        <v>1969</v>
      </c>
      <c r="E1167">
        <f>IF(appliances!$D$46="YES",light_sim_data!B1167,0)</f>
        <v>92</v>
      </c>
      <c r="F1167">
        <f t="shared" si="56"/>
        <v>1877</v>
      </c>
      <c r="H1167" s="43">
        <v>159</v>
      </c>
      <c r="I1167" s="43">
        <v>0</v>
      </c>
      <c r="J1167" s="43">
        <v>0</v>
      </c>
      <c r="K1167" s="43">
        <v>0</v>
      </c>
      <c r="L1167" s="43">
        <v>0</v>
      </c>
      <c r="M1167" s="43">
        <v>2</v>
      </c>
      <c r="N1167" s="43">
        <v>2</v>
      </c>
      <c r="O1167" s="43">
        <v>1</v>
      </c>
      <c r="P1167" s="43">
        <v>9</v>
      </c>
      <c r="Q1167" s="43">
        <v>0</v>
      </c>
      <c r="R1167" s="43">
        <v>0</v>
      </c>
      <c r="S1167" s="43">
        <v>0</v>
      </c>
      <c r="T1167" s="43">
        <v>0</v>
      </c>
      <c r="U1167" s="43">
        <v>0</v>
      </c>
      <c r="V1167" s="43">
        <v>3</v>
      </c>
      <c r="W1167" s="43">
        <v>0</v>
      </c>
      <c r="X1167" s="43">
        <v>0</v>
      </c>
      <c r="Y1167" s="43">
        <v>32</v>
      </c>
      <c r="Z1167" s="43">
        <v>0</v>
      </c>
      <c r="AA1167" s="43">
        <v>0</v>
      </c>
      <c r="AB1167" s="43">
        <v>3</v>
      </c>
      <c r="AC1167" s="43">
        <v>2</v>
      </c>
      <c r="AD1167" s="43">
        <v>1661</v>
      </c>
      <c r="AE1167" s="43">
        <v>2</v>
      </c>
      <c r="AF1167" s="43">
        <v>0</v>
      </c>
      <c r="AG1167" s="43">
        <v>0</v>
      </c>
      <c r="AH1167" s="43">
        <v>1</v>
      </c>
      <c r="AI1167" s="43">
        <v>0</v>
      </c>
      <c r="AJ1167" s="43">
        <v>0</v>
      </c>
      <c r="AK1167" s="43">
        <v>0</v>
      </c>
      <c r="AL1167" s="43">
        <v>0</v>
      </c>
      <c r="AM1167" s="43">
        <v>0</v>
      </c>
      <c r="AN1167" s="43">
        <v>0</v>
      </c>
    </row>
    <row r="1168" spans="1:40" x14ac:dyDescent="0.2">
      <c r="A1168">
        <v>1157</v>
      </c>
      <c r="B1168" s="97">
        <v>0.80277777777777803</v>
      </c>
      <c r="C1168">
        <f t="shared" ca="1" si="54"/>
        <v>2</v>
      </c>
      <c r="D1168">
        <f t="shared" si="55"/>
        <v>489</v>
      </c>
      <c r="E1168">
        <f>IF(appliances!$D$46="YES",light_sim_data!B1168,0)</f>
        <v>92</v>
      </c>
      <c r="F1168">
        <f t="shared" si="56"/>
        <v>397</v>
      </c>
      <c r="H1168" s="43">
        <v>159</v>
      </c>
      <c r="I1168" s="43">
        <v>180</v>
      </c>
      <c r="J1168" s="43">
        <v>0</v>
      </c>
      <c r="K1168" s="43">
        <v>0</v>
      </c>
      <c r="L1168" s="43">
        <v>0</v>
      </c>
      <c r="M1168" s="43">
        <v>2</v>
      </c>
      <c r="N1168" s="43">
        <v>2</v>
      </c>
      <c r="O1168" s="43">
        <v>1</v>
      </c>
      <c r="P1168" s="43">
        <v>9</v>
      </c>
      <c r="Q1168" s="43">
        <v>0</v>
      </c>
      <c r="R1168" s="43">
        <v>0</v>
      </c>
      <c r="S1168" s="43">
        <v>0</v>
      </c>
      <c r="T1168" s="43">
        <v>0</v>
      </c>
      <c r="U1168" s="43">
        <v>0</v>
      </c>
      <c r="V1168" s="43">
        <v>3</v>
      </c>
      <c r="W1168" s="43">
        <v>0</v>
      </c>
      <c r="X1168" s="43">
        <v>0</v>
      </c>
      <c r="Y1168" s="43">
        <v>32</v>
      </c>
      <c r="Z1168" s="43">
        <v>0</v>
      </c>
      <c r="AA1168" s="43">
        <v>0</v>
      </c>
      <c r="AB1168" s="43">
        <v>3</v>
      </c>
      <c r="AC1168" s="43">
        <v>2</v>
      </c>
      <c r="AD1168" s="43">
        <v>1</v>
      </c>
      <c r="AE1168" s="43">
        <v>2</v>
      </c>
      <c r="AF1168" s="43">
        <v>0</v>
      </c>
      <c r="AG1168" s="43">
        <v>0</v>
      </c>
      <c r="AH1168" s="43">
        <v>1</v>
      </c>
      <c r="AI1168" s="43">
        <v>0</v>
      </c>
      <c r="AJ1168" s="43">
        <v>0</v>
      </c>
      <c r="AK1168" s="43">
        <v>0</v>
      </c>
      <c r="AL1168" s="43">
        <v>0</v>
      </c>
      <c r="AM1168" s="43">
        <v>0</v>
      </c>
      <c r="AN1168" s="43">
        <v>0</v>
      </c>
    </row>
    <row r="1169" spans="1:40" x14ac:dyDescent="0.2">
      <c r="A1169">
        <v>1158</v>
      </c>
      <c r="B1169" s="97">
        <v>0.80347222222222203</v>
      </c>
      <c r="C1169">
        <f t="shared" ca="1" si="54"/>
        <v>2</v>
      </c>
      <c r="D1169">
        <f t="shared" si="55"/>
        <v>489</v>
      </c>
      <c r="E1169">
        <f>IF(appliances!$D$46="YES",light_sim_data!B1169,0)</f>
        <v>92</v>
      </c>
      <c r="F1169">
        <f t="shared" si="56"/>
        <v>397</v>
      </c>
      <c r="H1169" s="43">
        <v>159</v>
      </c>
      <c r="I1169" s="43">
        <v>180</v>
      </c>
      <c r="J1169" s="43">
        <v>0</v>
      </c>
      <c r="K1169" s="43">
        <v>0</v>
      </c>
      <c r="L1169" s="43">
        <v>0</v>
      </c>
      <c r="M1169" s="43">
        <v>2</v>
      </c>
      <c r="N1169" s="43">
        <v>2</v>
      </c>
      <c r="O1169" s="43">
        <v>1</v>
      </c>
      <c r="P1169" s="43">
        <v>9</v>
      </c>
      <c r="Q1169" s="43">
        <v>0</v>
      </c>
      <c r="R1169" s="43">
        <v>0</v>
      </c>
      <c r="S1169" s="43">
        <v>0</v>
      </c>
      <c r="T1169" s="43">
        <v>0</v>
      </c>
      <c r="U1169" s="43">
        <v>0</v>
      </c>
      <c r="V1169" s="43">
        <v>3</v>
      </c>
      <c r="W1169" s="43">
        <v>0</v>
      </c>
      <c r="X1169" s="43">
        <v>0</v>
      </c>
      <c r="Y1169" s="43">
        <v>32</v>
      </c>
      <c r="Z1169" s="43">
        <v>0</v>
      </c>
      <c r="AA1169" s="43">
        <v>0</v>
      </c>
      <c r="AB1169" s="43">
        <v>3</v>
      </c>
      <c r="AC1169" s="43">
        <v>2</v>
      </c>
      <c r="AD1169" s="43">
        <v>1</v>
      </c>
      <c r="AE1169" s="43">
        <v>2</v>
      </c>
      <c r="AF1169" s="43">
        <v>0</v>
      </c>
      <c r="AG1169" s="43">
        <v>0</v>
      </c>
      <c r="AH1169" s="43">
        <v>1</v>
      </c>
      <c r="AI1169" s="43">
        <v>0</v>
      </c>
      <c r="AJ1169" s="43">
        <v>0</v>
      </c>
      <c r="AK1169" s="43">
        <v>0</v>
      </c>
      <c r="AL1169" s="43">
        <v>0</v>
      </c>
      <c r="AM1169" s="43">
        <v>0</v>
      </c>
      <c r="AN1169" s="43">
        <v>0</v>
      </c>
    </row>
    <row r="1170" spans="1:40" x14ac:dyDescent="0.2">
      <c r="A1170">
        <v>1159</v>
      </c>
      <c r="B1170" s="97">
        <v>0.80416666666666703</v>
      </c>
      <c r="C1170">
        <f t="shared" ca="1" si="54"/>
        <v>2</v>
      </c>
      <c r="D1170">
        <f t="shared" si="55"/>
        <v>489</v>
      </c>
      <c r="E1170">
        <f>IF(appliances!$D$46="YES",light_sim_data!B1170,0)</f>
        <v>92</v>
      </c>
      <c r="F1170">
        <f t="shared" si="56"/>
        <v>397</v>
      </c>
      <c r="H1170" s="43">
        <v>159</v>
      </c>
      <c r="I1170" s="43">
        <v>180</v>
      </c>
      <c r="J1170" s="43">
        <v>0</v>
      </c>
      <c r="K1170" s="43">
        <v>0</v>
      </c>
      <c r="L1170" s="43">
        <v>0</v>
      </c>
      <c r="M1170" s="43">
        <v>2</v>
      </c>
      <c r="N1170" s="43">
        <v>2</v>
      </c>
      <c r="O1170" s="43">
        <v>1</v>
      </c>
      <c r="P1170" s="43">
        <v>9</v>
      </c>
      <c r="Q1170" s="43">
        <v>0</v>
      </c>
      <c r="R1170" s="43">
        <v>0</v>
      </c>
      <c r="S1170" s="43">
        <v>0</v>
      </c>
      <c r="T1170" s="43">
        <v>0</v>
      </c>
      <c r="U1170" s="43">
        <v>0</v>
      </c>
      <c r="V1170" s="43">
        <v>3</v>
      </c>
      <c r="W1170" s="43">
        <v>0</v>
      </c>
      <c r="X1170" s="43">
        <v>0</v>
      </c>
      <c r="Y1170" s="43">
        <v>32</v>
      </c>
      <c r="Z1170" s="43">
        <v>0</v>
      </c>
      <c r="AA1170" s="43">
        <v>0</v>
      </c>
      <c r="AB1170" s="43">
        <v>3</v>
      </c>
      <c r="AC1170" s="43">
        <v>2</v>
      </c>
      <c r="AD1170" s="43">
        <v>1</v>
      </c>
      <c r="AE1170" s="43">
        <v>2</v>
      </c>
      <c r="AF1170" s="43">
        <v>0</v>
      </c>
      <c r="AG1170" s="43">
        <v>0</v>
      </c>
      <c r="AH1170" s="43">
        <v>1</v>
      </c>
      <c r="AI1170" s="43">
        <v>0</v>
      </c>
      <c r="AJ1170" s="43">
        <v>0</v>
      </c>
      <c r="AK1170" s="43">
        <v>0</v>
      </c>
      <c r="AL1170" s="43">
        <v>0</v>
      </c>
      <c r="AM1170" s="43">
        <v>0</v>
      </c>
      <c r="AN1170" s="43">
        <v>0</v>
      </c>
    </row>
    <row r="1171" spans="1:40" x14ac:dyDescent="0.2">
      <c r="A1171">
        <v>1160</v>
      </c>
      <c r="B1171" s="97">
        <v>0.80486111111111103</v>
      </c>
      <c r="C1171">
        <f t="shared" ca="1" si="54"/>
        <v>2</v>
      </c>
      <c r="D1171">
        <f t="shared" si="55"/>
        <v>477</v>
      </c>
      <c r="E1171">
        <f>IF(appliances!$D$46="YES",light_sim_data!B1171,0)</f>
        <v>80</v>
      </c>
      <c r="F1171">
        <f t="shared" si="56"/>
        <v>397</v>
      </c>
      <c r="H1171" s="43">
        <v>159</v>
      </c>
      <c r="I1171" s="43">
        <v>180</v>
      </c>
      <c r="J1171" s="43">
        <v>0</v>
      </c>
      <c r="K1171" s="43">
        <v>0</v>
      </c>
      <c r="L1171" s="43">
        <v>0</v>
      </c>
      <c r="M1171" s="43">
        <v>2</v>
      </c>
      <c r="N1171" s="43">
        <v>2</v>
      </c>
      <c r="O1171" s="43">
        <v>1</v>
      </c>
      <c r="P1171" s="43">
        <v>9</v>
      </c>
      <c r="Q1171" s="43">
        <v>0</v>
      </c>
      <c r="R1171" s="43">
        <v>0</v>
      </c>
      <c r="S1171" s="43">
        <v>0</v>
      </c>
      <c r="T1171" s="43">
        <v>0</v>
      </c>
      <c r="U1171" s="43">
        <v>0</v>
      </c>
      <c r="V1171" s="43">
        <v>3</v>
      </c>
      <c r="W1171" s="43">
        <v>0</v>
      </c>
      <c r="X1171" s="43">
        <v>0</v>
      </c>
      <c r="Y1171" s="43">
        <v>32</v>
      </c>
      <c r="Z1171" s="43">
        <v>0</v>
      </c>
      <c r="AA1171" s="43">
        <v>0</v>
      </c>
      <c r="AB1171" s="43">
        <v>3</v>
      </c>
      <c r="AC1171" s="43">
        <v>2</v>
      </c>
      <c r="AD1171" s="43">
        <v>1</v>
      </c>
      <c r="AE1171" s="43">
        <v>2</v>
      </c>
      <c r="AF1171" s="43">
        <v>0</v>
      </c>
      <c r="AG1171" s="43">
        <v>0</v>
      </c>
      <c r="AH1171" s="43">
        <v>1</v>
      </c>
      <c r="AI1171" s="43">
        <v>0</v>
      </c>
      <c r="AJ1171" s="43">
        <v>0</v>
      </c>
      <c r="AK1171" s="43">
        <v>0</v>
      </c>
      <c r="AL1171" s="43">
        <v>0</v>
      </c>
      <c r="AM1171" s="43">
        <v>0</v>
      </c>
      <c r="AN1171" s="43">
        <v>0</v>
      </c>
    </row>
    <row r="1172" spans="1:40" x14ac:dyDescent="0.2">
      <c r="A1172">
        <v>1161</v>
      </c>
      <c r="B1172" s="97">
        <v>0.80555555555555602</v>
      </c>
      <c r="C1172">
        <f t="shared" ca="1" si="54"/>
        <v>2</v>
      </c>
      <c r="D1172">
        <f t="shared" si="55"/>
        <v>477</v>
      </c>
      <c r="E1172">
        <f>IF(appliances!$D$46="YES",light_sim_data!B1172,0)</f>
        <v>80</v>
      </c>
      <c r="F1172">
        <f t="shared" si="56"/>
        <v>397</v>
      </c>
      <c r="H1172" s="43">
        <v>159</v>
      </c>
      <c r="I1172" s="43">
        <v>180</v>
      </c>
      <c r="J1172" s="43">
        <v>0</v>
      </c>
      <c r="K1172" s="43">
        <v>0</v>
      </c>
      <c r="L1172" s="43">
        <v>0</v>
      </c>
      <c r="M1172" s="43">
        <v>2</v>
      </c>
      <c r="N1172" s="43">
        <v>2</v>
      </c>
      <c r="O1172" s="43">
        <v>1</v>
      </c>
      <c r="P1172" s="43">
        <v>9</v>
      </c>
      <c r="Q1172" s="43">
        <v>0</v>
      </c>
      <c r="R1172" s="43">
        <v>0</v>
      </c>
      <c r="S1172" s="43">
        <v>0</v>
      </c>
      <c r="T1172" s="43">
        <v>0</v>
      </c>
      <c r="U1172" s="43">
        <v>0</v>
      </c>
      <c r="V1172" s="43">
        <v>3</v>
      </c>
      <c r="W1172" s="43">
        <v>0</v>
      </c>
      <c r="X1172" s="43">
        <v>0</v>
      </c>
      <c r="Y1172" s="43">
        <v>32</v>
      </c>
      <c r="Z1172" s="43">
        <v>0</v>
      </c>
      <c r="AA1172" s="43">
        <v>0</v>
      </c>
      <c r="AB1172" s="43">
        <v>3</v>
      </c>
      <c r="AC1172" s="43">
        <v>2</v>
      </c>
      <c r="AD1172" s="43">
        <v>1</v>
      </c>
      <c r="AE1172" s="43">
        <v>2</v>
      </c>
      <c r="AF1172" s="43">
        <v>0</v>
      </c>
      <c r="AG1172" s="43">
        <v>0</v>
      </c>
      <c r="AH1172" s="43">
        <v>1</v>
      </c>
      <c r="AI1172" s="43">
        <v>0</v>
      </c>
      <c r="AJ1172" s="43">
        <v>0</v>
      </c>
      <c r="AK1172" s="43">
        <v>0</v>
      </c>
      <c r="AL1172" s="43">
        <v>0</v>
      </c>
      <c r="AM1172" s="43">
        <v>0</v>
      </c>
      <c r="AN1172" s="43">
        <v>0</v>
      </c>
    </row>
    <row r="1173" spans="1:40" x14ac:dyDescent="0.2">
      <c r="A1173">
        <v>1162</v>
      </c>
      <c r="B1173" s="97">
        <v>0.80625000000000002</v>
      </c>
      <c r="C1173">
        <f t="shared" ca="1" si="54"/>
        <v>2</v>
      </c>
      <c r="D1173">
        <f t="shared" si="55"/>
        <v>477</v>
      </c>
      <c r="E1173">
        <f>IF(appliances!$D$46="YES",light_sim_data!B1173,0)</f>
        <v>80</v>
      </c>
      <c r="F1173">
        <f t="shared" si="56"/>
        <v>397</v>
      </c>
      <c r="H1173" s="43">
        <v>159</v>
      </c>
      <c r="I1173" s="43">
        <v>180</v>
      </c>
      <c r="J1173" s="43">
        <v>0</v>
      </c>
      <c r="K1173" s="43">
        <v>0</v>
      </c>
      <c r="L1173" s="43">
        <v>0</v>
      </c>
      <c r="M1173" s="43">
        <v>2</v>
      </c>
      <c r="N1173" s="43">
        <v>2</v>
      </c>
      <c r="O1173" s="43">
        <v>1</v>
      </c>
      <c r="P1173" s="43">
        <v>9</v>
      </c>
      <c r="Q1173" s="43">
        <v>0</v>
      </c>
      <c r="R1173" s="43">
        <v>0</v>
      </c>
      <c r="S1173" s="43">
        <v>0</v>
      </c>
      <c r="T1173" s="43">
        <v>0</v>
      </c>
      <c r="U1173" s="43">
        <v>0</v>
      </c>
      <c r="V1173" s="43">
        <v>3</v>
      </c>
      <c r="W1173" s="43">
        <v>0</v>
      </c>
      <c r="X1173" s="43">
        <v>0</v>
      </c>
      <c r="Y1173" s="43">
        <v>32</v>
      </c>
      <c r="Z1173" s="43">
        <v>0</v>
      </c>
      <c r="AA1173" s="43">
        <v>0</v>
      </c>
      <c r="AB1173" s="43">
        <v>3</v>
      </c>
      <c r="AC1173" s="43">
        <v>2</v>
      </c>
      <c r="AD1173" s="43">
        <v>1</v>
      </c>
      <c r="AE1173" s="43">
        <v>2</v>
      </c>
      <c r="AF1173" s="43">
        <v>0</v>
      </c>
      <c r="AG1173" s="43">
        <v>0</v>
      </c>
      <c r="AH1173" s="43">
        <v>1</v>
      </c>
      <c r="AI1173" s="43">
        <v>0</v>
      </c>
      <c r="AJ1173" s="43">
        <v>0</v>
      </c>
      <c r="AK1173" s="43">
        <v>0</v>
      </c>
      <c r="AL1173" s="43">
        <v>0</v>
      </c>
      <c r="AM1173" s="43">
        <v>0</v>
      </c>
      <c r="AN1173" s="43">
        <v>0</v>
      </c>
    </row>
    <row r="1174" spans="1:40" x14ac:dyDescent="0.2">
      <c r="A1174">
        <v>1163</v>
      </c>
      <c r="B1174" s="97">
        <v>0.80694444444444402</v>
      </c>
      <c r="C1174">
        <f t="shared" ca="1" si="54"/>
        <v>2</v>
      </c>
      <c r="D1174">
        <f t="shared" si="55"/>
        <v>477</v>
      </c>
      <c r="E1174">
        <f>IF(appliances!$D$46="YES",light_sim_data!B1174,0)</f>
        <v>80</v>
      </c>
      <c r="F1174">
        <f t="shared" si="56"/>
        <v>397</v>
      </c>
      <c r="H1174" s="43">
        <v>159</v>
      </c>
      <c r="I1174" s="43">
        <v>180</v>
      </c>
      <c r="J1174" s="43">
        <v>0</v>
      </c>
      <c r="K1174" s="43">
        <v>0</v>
      </c>
      <c r="L1174" s="43">
        <v>0</v>
      </c>
      <c r="M1174" s="43">
        <v>2</v>
      </c>
      <c r="N1174" s="43">
        <v>2</v>
      </c>
      <c r="O1174" s="43">
        <v>1</v>
      </c>
      <c r="P1174" s="43">
        <v>9</v>
      </c>
      <c r="Q1174" s="43">
        <v>0</v>
      </c>
      <c r="R1174" s="43">
        <v>0</v>
      </c>
      <c r="S1174" s="43">
        <v>0</v>
      </c>
      <c r="T1174" s="43">
        <v>0</v>
      </c>
      <c r="U1174" s="43">
        <v>0</v>
      </c>
      <c r="V1174" s="43">
        <v>3</v>
      </c>
      <c r="W1174" s="43">
        <v>0</v>
      </c>
      <c r="X1174" s="43">
        <v>0</v>
      </c>
      <c r="Y1174" s="43">
        <v>32</v>
      </c>
      <c r="Z1174" s="43">
        <v>0</v>
      </c>
      <c r="AA1174" s="43">
        <v>0</v>
      </c>
      <c r="AB1174" s="43">
        <v>3</v>
      </c>
      <c r="AC1174" s="43">
        <v>2</v>
      </c>
      <c r="AD1174" s="43">
        <v>1</v>
      </c>
      <c r="AE1174" s="43">
        <v>2</v>
      </c>
      <c r="AF1174" s="43">
        <v>0</v>
      </c>
      <c r="AG1174" s="43">
        <v>0</v>
      </c>
      <c r="AH1174" s="43">
        <v>1</v>
      </c>
      <c r="AI1174" s="43">
        <v>0</v>
      </c>
      <c r="AJ1174" s="43">
        <v>0</v>
      </c>
      <c r="AK1174" s="43">
        <v>0</v>
      </c>
      <c r="AL1174" s="43">
        <v>0</v>
      </c>
      <c r="AM1174" s="43">
        <v>0</v>
      </c>
      <c r="AN1174" s="43">
        <v>0</v>
      </c>
    </row>
    <row r="1175" spans="1:40" x14ac:dyDescent="0.2">
      <c r="A1175">
        <v>1164</v>
      </c>
      <c r="B1175" s="97">
        <v>0.80763888888888902</v>
      </c>
      <c r="C1175">
        <f t="shared" ca="1" si="54"/>
        <v>2</v>
      </c>
      <c r="D1175">
        <f t="shared" si="55"/>
        <v>477</v>
      </c>
      <c r="E1175">
        <f>IF(appliances!$D$46="YES",light_sim_data!B1175,0)</f>
        <v>80</v>
      </c>
      <c r="F1175">
        <f t="shared" si="56"/>
        <v>397</v>
      </c>
      <c r="H1175" s="43">
        <v>159</v>
      </c>
      <c r="I1175" s="43">
        <v>180</v>
      </c>
      <c r="J1175" s="43">
        <v>0</v>
      </c>
      <c r="K1175" s="43">
        <v>0</v>
      </c>
      <c r="L1175" s="43">
        <v>0</v>
      </c>
      <c r="M1175" s="43">
        <v>2</v>
      </c>
      <c r="N1175" s="43">
        <v>2</v>
      </c>
      <c r="O1175" s="43">
        <v>1</v>
      </c>
      <c r="P1175" s="43">
        <v>9</v>
      </c>
      <c r="Q1175" s="43">
        <v>0</v>
      </c>
      <c r="R1175" s="43">
        <v>0</v>
      </c>
      <c r="S1175" s="43">
        <v>0</v>
      </c>
      <c r="T1175" s="43">
        <v>0</v>
      </c>
      <c r="U1175" s="43">
        <v>0</v>
      </c>
      <c r="V1175" s="43">
        <v>3</v>
      </c>
      <c r="W1175" s="43">
        <v>0</v>
      </c>
      <c r="X1175" s="43">
        <v>0</v>
      </c>
      <c r="Y1175" s="43">
        <v>32</v>
      </c>
      <c r="Z1175" s="43">
        <v>0</v>
      </c>
      <c r="AA1175" s="43">
        <v>0</v>
      </c>
      <c r="AB1175" s="43">
        <v>3</v>
      </c>
      <c r="AC1175" s="43">
        <v>2</v>
      </c>
      <c r="AD1175" s="43">
        <v>1</v>
      </c>
      <c r="AE1175" s="43">
        <v>2</v>
      </c>
      <c r="AF1175" s="43">
        <v>0</v>
      </c>
      <c r="AG1175" s="43">
        <v>0</v>
      </c>
      <c r="AH1175" s="43">
        <v>1</v>
      </c>
      <c r="AI1175" s="43">
        <v>0</v>
      </c>
      <c r="AJ1175" s="43">
        <v>0</v>
      </c>
      <c r="AK1175" s="43">
        <v>0</v>
      </c>
      <c r="AL1175" s="43">
        <v>0</v>
      </c>
      <c r="AM1175" s="43">
        <v>0</v>
      </c>
      <c r="AN1175" s="43">
        <v>0</v>
      </c>
    </row>
    <row r="1176" spans="1:40" x14ac:dyDescent="0.2">
      <c r="A1176">
        <v>1165</v>
      </c>
      <c r="B1176" s="97">
        <v>0.80833333333333302</v>
      </c>
      <c r="C1176">
        <f t="shared" ca="1" si="54"/>
        <v>2</v>
      </c>
      <c r="D1176">
        <f t="shared" si="55"/>
        <v>608</v>
      </c>
      <c r="E1176">
        <f>IF(appliances!$D$46="YES",light_sim_data!B1176,0)</f>
        <v>80</v>
      </c>
      <c r="F1176">
        <f t="shared" si="56"/>
        <v>528</v>
      </c>
      <c r="H1176" s="43">
        <v>159</v>
      </c>
      <c r="I1176" s="43">
        <v>180</v>
      </c>
      <c r="J1176" s="43">
        <v>0</v>
      </c>
      <c r="K1176" s="43">
        <v>0</v>
      </c>
      <c r="L1176" s="43">
        <v>0</v>
      </c>
      <c r="M1176" s="43">
        <v>2</v>
      </c>
      <c r="N1176" s="43">
        <v>2</v>
      </c>
      <c r="O1176" s="43">
        <v>1</v>
      </c>
      <c r="P1176" s="43">
        <v>9</v>
      </c>
      <c r="Q1176" s="43">
        <v>0</v>
      </c>
      <c r="R1176" s="43">
        <v>0</v>
      </c>
      <c r="S1176" s="43">
        <v>0</v>
      </c>
      <c r="T1176" s="43">
        <v>0</v>
      </c>
      <c r="U1176" s="43">
        <v>0</v>
      </c>
      <c r="V1176" s="43">
        <v>134</v>
      </c>
      <c r="W1176" s="43">
        <v>0</v>
      </c>
      <c r="X1176" s="43">
        <v>0</v>
      </c>
      <c r="Y1176" s="43">
        <v>32</v>
      </c>
      <c r="Z1176" s="43">
        <v>0</v>
      </c>
      <c r="AA1176" s="43">
        <v>0</v>
      </c>
      <c r="AB1176" s="43">
        <v>3</v>
      </c>
      <c r="AC1176" s="43">
        <v>2</v>
      </c>
      <c r="AD1176" s="43">
        <v>1</v>
      </c>
      <c r="AE1176" s="43">
        <v>2</v>
      </c>
      <c r="AF1176" s="43">
        <v>0</v>
      </c>
      <c r="AG1176" s="43">
        <v>0</v>
      </c>
      <c r="AH1176" s="43">
        <v>1</v>
      </c>
      <c r="AI1176" s="43">
        <v>0</v>
      </c>
      <c r="AJ1176" s="43">
        <v>0</v>
      </c>
      <c r="AK1176" s="43">
        <v>0</v>
      </c>
      <c r="AL1176" s="43">
        <v>0</v>
      </c>
      <c r="AM1176" s="43">
        <v>0</v>
      </c>
      <c r="AN1176" s="43">
        <v>0</v>
      </c>
    </row>
    <row r="1177" spans="1:40" x14ac:dyDescent="0.2">
      <c r="A1177">
        <v>1166</v>
      </c>
      <c r="B1177" s="97">
        <v>0.80902777777777801</v>
      </c>
      <c r="C1177">
        <f t="shared" ca="1" si="54"/>
        <v>2</v>
      </c>
      <c r="D1177">
        <f t="shared" si="55"/>
        <v>608</v>
      </c>
      <c r="E1177">
        <f>IF(appliances!$D$46="YES",light_sim_data!B1177,0)</f>
        <v>80</v>
      </c>
      <c r="F1177">
        <f t="shared" si="56"/>
        <v>528</v>
      </c>
      <c r="H1177" s="43">
        <v>159</v>
      </c>
      <c r="I1177" s="43">
        <v>180</v>
      </c>
      <c r="J1177" s="43">
        <v>0</v>
      </c>
      <c r="K1177" s="43">
        <v>0</v>
      </c>
      <c r="L1177" s="43">
        <v>0</v>
      </c>
      <c r="M1177" s="43">
        <v>2</v>
      </c>
      <c r="N1177" s="43">
        <v>2</v>
      </c>
      <c r="O1177" s="43">
        <v>1</v>
      </c>
      <c r="P1177" s="43">
        <v>9</v>
      </c>
      <c r="Q1177" s="43">
        <v>0</v>
      </c>
      <c r="R1177" s="43">
        <v>0</v>
      </c>
      <c r="S1177" s="43">
        <v>0</v>
      </c>
      <c r="T1177" s="43">
        <v>0</v>
      </c>
      <c r="U1177" s="43">
        <v>0</v>
      </c>
      <c r="V1177" s="43">
        <v>134</v>
      </c>
      <c r="W1177" s="43">
        <v>0</v>
      </c>
      <c r="X1177" s="43">
        <v>0</v>
      </c>
      <c r="Y1177" s="43">
        <v>32</v>
      </c>
      <c r="Z1177" s="43">
        <v>0</v>
      </c>
      <c r="AA1177" s="43">
        <v>0</v>
      </c>
      <c r="AB1177" s="43">
        <v>3</v>
      </c>
      <c r="AC1177" s="43">
        <v>2</v>
      </c>
      <c r="AD1177" s="43">
        <v>1</v>
      </c>
      <c r="AE1177" s="43">
        <v>2</v>
      </c>
      <c r="AF1177" s="43">
        <v>0</v>
      </c>
      <c r="AG1177" s="43">
        <v>0</v>
      </c>
      <c r="AH1177" s="43">
        <v>1</v>
      </c>
      <c r="AI1177" s="43">
        <v>0</v>
      </c>
      <c r="AJ1177" s="43">
        <v>0</v>
      </c>
      <c r="AK1177" s="43">
        <v>0</v>
      </c>
      <c r="AL1177" s="43">
        <v>0</v>
      </c>
      <c r="AM1177" s="43">
        <v>0</v>
      </c>
      <c r="AN1177" s="43">
        <v>0</v>
      </c>
    </row>
    <row r="1178" spans="1:40" x14ac:dyDescent="0.2">
      <c r="A1178">
        <v>1167</v>
      </c>
      <c r="B1178" s="97">
        <v>0.80972222222222201</v>
      </c>
      <c r="C1178">
        <f t="shared" ca="1" si="54"/>
        <v>2</v>
      </c>
      <c r="D1178">
        <f t="shared" si="55"/>
        <v>608</v>
      </c>
      <c r="E1178">
        <f>IF(appliances!$D$46="YES",light_sim_data!B1178,0)</f>
        <v>80</v>
      </c>
      <c r="F1178">
        <f t="shared" si="56"/>
        <v>528</v>
      </c>
      <c r="H1178" s="43">
        <v>159</v>
      </c>
      <c r="I1178" s="43">
        <v>180</v>
      </c>
      <c r="J1178" s="43">
        <v>0</v>
      </c>
      <c r="K1178" s="43">
        <v>0</v>
      </c>
      <c r="L1178" s="43">
        <v>0</v>
      </c>
      <c r="M1178" s="43">
        <v>2</v>
      </c>
      <c r="N1178" s="43">
        <v>2</v>
      </c>
      <c r="O1178" s="43">
        <v>1</v>
      </c>
      <c r="P1178" s="43">
        <v>9</v>
      </c>
      <c r="Q1178" s="43">
        <v>0</v>
      </c>
      <c r="R1178" s="43">
        <v>0</v>
      </c>
      <c r="S1178" s="43">
        <v>0</v>
      </c>
      <c r="T1178" s="43">
        <v>0</v>
      </c>
      <c r="U1178" s="43">
        <v>0</v>
      </c>
      <c r="V1178" s="43">
        <v>134</v>
      </c>
      <c r="W1178" s="43">
        <v>0</v>
      </c>
      <c r="X1178" s="43">
        <v>0</v>
      </c>
      <c r="Y1178" s="43">
        <v>32</v>
      </c>
      <c r="Z1178" s="43">
        <v>0</v>
      </c>
      <c r="AA1178" s="43">
        <v>0</v>
      </c>
      <c r="AB1178" s="43">
        <v>3</v>
      </c>
      <c r="AC1178" s="43">
        <v>2</v>
      </c>
      <c r="AD1178" s="43">
        <v>1</v>
      </c>
      <c r="AE1178" s="43">
        <v>2</v>
      </c>
      <c r="AF1178" s="43">
        <v>0</v>
      </c>
      <c r="AG1178" s="43">
        <v>0</v>
      </c>
      <c r="AH1178" s="43">
        <v>1</v>
      </c>
      <c r="AI1178" s="43">
        <v>0</v>
      </c>
      <c r="AJ1178" s="43">
        <v>0</v>
      </c>
      <c r="AK1178" s="43">
        <v>0</v>
      </c>
      <c r="AL1178" s="43">
        <v>0</v>
      </c>
      <c r="AM1178" s="43">
        <v>0</v>
      </c>
      <c r="AN1178" s="43">
        <v>0</v>
      </c>
    </row>
    <row r="1179" spans="1:40" x14ac:dyDescent="0.2">
      <c r="A1179">
        <v>1168</v>
      </c>
      <c r="B1179" s="97">
        <v>0.81041666666666701</v>
      </c>
      <c r="C1179">
        <f t="shared" ca="1" si="54"/>
        <v>2</v>
      </c>
      <c r="D1179">
        <f t="shared" si="55"/>
        <v>449</v>
      </c>
      <c r="E1179">
        <f>IF(appliances!$D$46="YES",light_sim_data!B1179,0)</f>
        <v>80</v>
      </c>
      <c r="F1179">
        <f t="shared" si="56"/>
        <v>369</v>
      </c>
      <c r="H1179" s="43">
        <v>0</v>
      </c>
      <c r="I1179" s="43">
        <v>180</v>
      </c>
      <c r="J1179" s="43">
        <v>0</v>
      </c>
      <c r="K1179" s="43">
        <v>0</v>
      </c>
      <c r="L1179" s="43">
        <v>0</v>
      </c>
      <c r="M1179" s="43">
        <v>2</v>
      </c>
      <c r="N1179" s="43">
        <v>2</v>
      </c>
      <c r="O1179" s="43">
        <v>1</v>
      </c>
      <c r="P1179" s="43">
        <v>9</v>
      </c>
      <c r="Q1179" s="43">
        <v>0</v>
      </c>
      <c r="R1179" s="43">
        <v>0</v>
      </c>
      <c r="S1179" s="43">
        <v>0</v>
      </c>
      <c r="T1179" s="43">
        <v>0</v>
      </c>
      <c r="U1179" s="43">
        <v>0</v>
      </c>
      <c r="V1179" s="43">
        <v>134</v>
      </c>
      <c r="W1179" s="43">
        <v>0</v>
      </c>
      <c r="X1179" s="43">
        <v>0</v>
      </c>
      <c r="Y1179" s="43">
        <v>32</v>
      </c>
      <c r="Z1179" s="43">
        <v>0</v>
      </c>
      <c r="AA1179" s="43">
        <v>0</v>
      </c>
      <c r="AB1179" s="43">
        <v>3</v>
      </c>
      <c r="AC1179" s="43">
        <v>2</v>
      </c>
      <c r="AD1179" s="43">
        <v>1</v>
      </c>
      <c r="AE1179" s="43">
        <v>2</v>
      </c>
      <c r="AF1179" s="43">
        <v>0</v>
      </c>
      <c r="AG1179" s="43">
        <v>0</v>
      </c>
      <c r="AH1179" s="43">
        <v>1</v>
      </c>
      <c r="AI1179" s="43">
        <v>0</v>
      </c>
      <c r="AJ1179" s="43">
        <v>0</v>
      </c>
      <c r="AK1179" s="43">
        <v>0</v>
      </c>
      <c r="AL1179" s="43">
        <v>0</v>
      </c>
      <c r="AM1179" s="43">
        <v>0</v>
      </c>
      <c r="AN1179" s="43">
        <v>0</v>
      </c>
    </row>
    <row r="1180" spans="1:40" x14ac:dyDescent="0.2">
      <c r="A1180">
        <v>1169</v>
      </c>
      <c r="B1180" s="97">
        <v>0.81111111111111101</v>
      </c>
      <c r="C1180">
        <f t="shared" ca="1" si="54"/>
        <v>2</v>
      </c>
      <c r="D1180">
        <f t="shared" si="55"/>
        <v>449</v>
      </c>
      <c r="E1180">
        <f>IF(appliances!$D$46="YES",light_sim_data!B1180,0)</f>
        <v>80</v>
      </c>
      <c r="F1180">
        <f t="shared" si="56"/>
        <v>369</v>
      </c>
      <c r="H1180" s="43">
        <v>0</v>
      </c>
      <c r="I1180" s="43">
        <v>180</v>
      </c>
      <c r="J1180" s="43">
        <v>0</v>
      </c>
      <c r="K1180" s="43">
        <v>0</v>
      </c>
      <c r="L1180" s="43">
        <v>0</v>
      </c>
      <c r="M1180" s="43">
        <v>2</v>
      </c>
      <c r="N1180" s="43">
        <v>2</v>
      </c>
      <c r="O1180" s="43">
        <v>1</v>
      </c>
      <c r="P1180" s="43">
        <v>9</v>
      </c>
      <c r="Q1180" s="43">
        <v>0</v>
      </c>
      <c r="R1180" s="43">
        <v>0</v>
      </c>
      <c r="S1180" s="43">
        <v>0</v>
      </c>
      <c r="T1180" s="43">
        <v>0</v>
      </c>
      <c r="U1180" s="43">
        <v>0</v>
      </c>
      <c r="V1180" s="43">
        <v>134</v>
      </c>
      <c r="W1180" s="43">
        <v>0</v>
      </c>
      <c r="X1180" s="43">
        <v>0</v>
      </c>
      <c r="Y1180" s="43">
        <v>32</v>
      </c>
      <c r="Z1180" s="43">
        <v>0</v>
      </c>
      <c r="AA1180" s="43">
        <v>0</v>
      </c>
      <c r="AB1180" s="43">
        <v>3</v>
      </c>
      <c r="AC1180" s="43">
        <v>2</v>
      </c>
      <c r="AD1180" s="43">
        <v>1</v>
      </c>
      <c r="AE1180" s="43">
        <v>2</v>
      </c>
      <c r="AF1180" s="43">
        <v>0</v>
      </c>
      <c r="AG1180" s="43">
        <v>0</v>
      </c>
      <c r="AH1180" s="43">
        <v>1</v>
      </c>
      <c r="AI1180" s="43">
        <v>0</v>
      </c>
      <c r="AJ1180" s="43">
        <v>0</v>
      </c>
      <c r="AK1180" s="43">
        <v>0</v>
      </c>
      <c r="AL1180" s="43">
        <v>0</v>
      </c>
      <c r="AM1180" s="43">
        <v>0</v>
      </c>
      <c r="AN1180" s="43">
        <v>0</v>
      </c>
    </row>
    <row r="1181" spans="1:40" x14ac:dyDescent="0.2">
      <c r="A1181">
        <v>1170</v>
      </c>
      <c r="B1181" s="97">
        <v>0.811805555555556</v>
      </c>
      <c r="C1181">
        <f t="shared" ca="1" si="54"/>
        <v>2</v>
      </c>
      <c r="D1181">
        <f t="shared" si="55"/>
        <v>449</v>
      </c>
      <c r="E1181">
        <f>IF(appliances!$D$46="YES",light_sim_data!B1181,0)</f>
        <v>80</v>
      </c>
      <c r="F1181">
        <f t="shared" si="56"/>
        <v>369</v>
      </c>
      <c r="H1181" s="43">
        <v>0</v>
      </c>
      <c r="I1181" s="43">
        <v>180</v>
      </c>
      <c r="J1181" s="43">
        <v>0</v>
      </c>
      <c r="K1181" s="43">
        <v>0</v>
      </c>
      <c r="L1181" s="43">
        <v>0</v>
      </c>
      <c r="M1181" s="43">
        <v>2</v>
      </c>
      <c r="N1181" s="43">
        <v>2</v>
      </c>
      <c r="O1181" s="43">
        <v>1</v>
      </c>
      <c r="P1181" s="43">
        <v>9</v>
      </c>
      <c r="Q1181" s="43">
        <v>0</v>
      </c>
      <c r="R1181" s="43">
        <v>0</v>
      </c>
      <c r="S1181" s="43">
        <v>0</v>
      </c>
      <c r="T1181" s="43">
        <v>0</v>
      </c>
      <c r="U1181" s="43">
        <v>0</v>
      </c>
      <c r="V1181" s="43">
        <v>134</v>
      </c>
      <c r="W1181" s="43">
        <v>0</v>
      </c>
      <c r="X1181" s="43">
        <v>0</v>
      </c>
      <c r="Y1181" s="43">
        <v>32</v>
      </c>
      <c r="Z1181" s="43">
        <v>0</v>
      </c>
      <c r="AA1181" s="43">
        <v>0</v>
      </c>
      <c r="AB1181" s="43">
        <v>3</v>
      </c>
      <c r="AC1181" s="43">
        <v>2</v>
      </c>
      <c r="AD1181" s="43">
        <v>1</v>
      </c>
      <c r="AE1181" s="43">
        <v>2</v>
      </c>
      <c r="AF1181" s="43">
        <v>0</v>
      </c>
      <c r="AG1181" s="43">
        <v>0</v>
      </c>
      <c r="AH1181" s="43">
        <v>1</v>
      </c>
      <c r="AI1181" s="43">
        <v>0</v>
      </c>
      <c r="AJ1181" s="43">
        <v>0</v>
      </c>
      <c r="AK1181" s="43">
        <v>0</v>
      </c>
      <c r="AL1181" s="43">
        <v>0</v>
      </c>
      <c r="AM1181" s="43">
        <v>0</v>
      </c>
      <c r="AN1181" s="43">
        <v>0</v>
      </c>
    </row>
    <row r="1182" spans="1:40" x14ac:dyDescent="0.2">
      <c r="A1182">
        <v>1171</v>
      </c>
      <c r="B1182" s="97">
        <v>0.8125</v>
      </c>
      <c r="C1182">
        <f t="shared" ca="1" si="54"/>
        <v>2</v>
      </c>
      <c r="D1182">
        <f t="shared" si="55"/>
        <v>449</v>
      </c>
      <c r="E1182">
        <f>IF(appliances!$D$46="YES",light_sim_data!B1182,0)</f>
        <v>80</v>
      </c>
      <c r="F1182">
        <f t="shared" si="56"/>
        <v>369</v>
      </c>
      <c r="H1182" s="43">
        <v>0</v>
      </c>
      <c r="I1182" s="43">
        <v>180</v>
      </c>
      <c r="J1182" s="43">
        <v>0</v>
      </c>
      <c r="K1182" s="43">
        <v>0</v>
      </c>
      <c r="L1182" s="43">
        <v>0</v>
      </c>
      <c r="M1182" s="43">
        <v>2</v>
      </c>
      <c r="N1182" s="43">
        <v>2</v>
      </c>
      <c r="O1182" s="43">
        <v>1</v>
      </c>
      <c r="P1182" s="43">
        <v>9</v>
      </c>
      <c r="Q1182" s="43">
        <v>0</v>
      </c>
      <c r="R1182" s="43">
        <v>0</v>
      </c>
      <c r="S1182" s="43">
        <v>0</v>
      </c>
      <c r="T1182" s="43">
        <v>0</v>
      </c>
      <c r="U1182" s="43">
        <v>0</v>
      </c>
      <c r="V1182" s="43">
        <v>134</v>
      </c>
      <c r="W1182" s="43">
        <v>0</v>
      </c>
      <c r="X1182" s="43">
        <v>0</v>
      </c>
      <c r="Y1182" s="43">
        <v>32</v>
      </c>
      <c r="Z1182" s="43">
        <v>0</v>
      </c>
      <c r="AA1182" s="43">
        <v>0</v>
      </c>
      <c r="AB1182" s="43">
        <v>3</v>
      </c>
      <c r="AC1182" s="43">
        <v>2</v>
      </c>
      <c r="AD1182" s="43">
        <v>1</v>
      </c>
      <c r="AE1182" s="43">
        <v>2</v>
      </c>
      <c r="AF1182" s="43">
        <v>0</v>
      </c>
      <c r="AG1182" s="43">
        <v>0</v>
      </c>
      <c r="AH1182" s="43">
        <v>1</v>
      </c>
      <c r="AI1182" s="43">
        <v>0</v>
      </c>
      <c r="AJ1182" s="43">
        <v>0</v>
      </c>
      <c r="AK1182" s="43">
        <v>0</v>
      </c>
      <c r="AL1182" s="43">
        <v>0</v>
      </c>
      <c r="AM1182" s="43">
        <v>0</v>
      </c>
      <c r="AN1182" s="43">
        <v>0</v>
      </c>
    </row>
    <row r="1183" spans="1:40" x14ac:dyDescent="0.2">
      <c r="A1183">
        <v>1172</v>
      </c>
      <c r="B1183" s="97">
        <v>0.813194444444444</v>
      </c>
      <c r="C1183">
        <f t="shared" ca="1" si="54"/>
        <v>2</v>
      </c>
      <c r="D1183">
        <f t="shared" si="55"/>
        <v>449</v>
      </c>
      <c r="E1183">
        <f>IF(appliances!$D$46="YES",light_sim_data!B1183,0)</f>
        <v>80</v>
      </c>
      <c r="F1183">
        <f t="shared" si="56"/>
        <v>369</v>
      </c>
      <c r="H1183" s="43">
        <v>0</v>
      </c>
      <c r="I1183" s="43">
        <v>180</v>
      </c>
      <c r="J1183" s="43">
        <v>0</v>
      </c>
      <c r="K1183" s="43">
        <v>0</v>
      </c>
      <c r="L1183" s="43">
        <v>0</v>
      </c>
      <c r="M1183" s="43">
        <v>2</v>
      </c>
      <c r="N1183" s="43">
        <v>2</v>
      </c>
      <c r="O1183" s="43">
        <v>1</v>
      </c>
      <c r="P1183" s="43">
        <v>9</v>
      </c>
      <c r="Q1183" s="43">
        <v>0</v>
      </c>
      <c r="R1183" s="43">
        <v>0</v>
      </c>
      <c r="S1183" s="43">
        <v>0</v>
      </c>
      <c r="T1183" s="43">
        <v>0</v>
      </c>
      <c r="U1183" s="43">
        <v>0</v>
      </c>
      <c r="V1183" s="43">
        <v>134</v>
      </c>
      <c r="W1183" s="43">
        <v>0</v>
      </c>
      <c r="X1183" s="43">
        <v>0</v>
      </c>
      <c r="Y1183" s="43">
        <v>32</v>
      </c>
      <c r="Z1183" s="43">
        <v>0</v>
      </c>
      <c r="AA1183" s="43">
        <v>0</v>
      </c>
      <c r="AB1183" s="43">
        <v>3</v>
      </c>
      <c r="AC1183" s="43">
        <v>2</v>
      </c>
      <c r="AD1183" s="43">
        <v>1</v>
      </c>
      <c r="AE1183" s="43">
        <v>2</v>
      </c>
      <c r="AF1183" s="43">
        <v>0</v>
      </c>
      <c r="AG1183" s="43">
        <v>0</v>
      </c>
      <c r="AH1183" s="43">
        <v>1</v>
      </c>
      <c r="AI1183" s="43">
        <v>0</v>
      </c>
      <c r="AJ1183" s="43">
        <v>0</v>
      </c>
      <c r="AK1183" s="43">
        <v>0</v>
      </c>
      <c r="AL1183" s="43">
        <v>0</v>
      </c>
      <c r="AM1183" s="43">
        <v>0</v>
      </c>
      <c r="AN1183" s="43">
        <v>0</v>
      </c>
    </row>
    <row r="1184" spans="1:40" x14ac:dyDescent="0.2">
      <c r="A1184">
        <v>1173</v>
      </c>
      <c r="B1184" s="97">
        <v>0.81388888888888899</v>
      </c>
      <c r="C1184">
        <f t="shared" ca="1" si="54"/>
        <v>2</v>
      </c>
      <c r="D1184">
        <f t="shared" si="55"/>
        <v>449</v>
      </c>
      <c r="E1184">
        <f>IF(appliances!$D$46="YES",light_sim_data!B1184,0)</f>
        <v>80</v>
      </c>
      <c r="F1184">
        <f t="shared" si="56"/>
        <v>369</v>
      </c>
      <c r="H1184" s="43">
        <v>0</v>
      </c>
      <c r="I1184" s="43">
        <v>180</v>
      </c>
      <c r="J1184" s="43">
        <v>0</v>
      </c>
      <c r="K1184" s="43">
        <v>0</v>
      </c>
      <c r="L1184" s="43">
        <v>0</v>
      </c>
      <c r="M1184" s="43">
        <v>2</v>
      </c>
      <c r="N1184" s="43">
        <v>2</v>
      </c>
      <c r="O1184" s="43">
        <v>1</v>
      </c>
      <c r="P1184" s="43">
        <v>9</v>
      </c>
      <c r="Q1184" s="43">
        <v>0</v>
      </c>
      <c r="R1184" s="43">
        <v>0</v>
      </c>
      <c r="S1184" s="43">
        <v>0</v>
      </c>
      <c r="T1184" s="43">
        <v>0</v>
      </c>
      <c r="U1184" s="43">
        <v>0</v>
      </c>
      <c r="V1184" s="43">
        <v>134</v>
      </c>
      <c r="W1184" s="43">
        <v>0</v>
      </c>
      <c r="X1184" s="43">
        <v>0</v>
      </c>
      <c r="Y1184" s="43">
        <v>32</v>
      </c>
      <c r="Z1184" s="43">
        <v>0</v>
      </c>
      <c r="AA1184" s="43">
        <v>0</v>
      </c>
      <c r="AB1184" s="43">
        <v>3</v>
      </c>
      <c r="AC1184" s="43">
        <v>2</v>
      </c>
      <c r="AD1184" s="43">
        <v>1</v>
      </c>
      <c r="AE1184" s="43">
        <v>2</v>
      </c>
      <c r="AF1184" s="43">
        <v>0</v>
      </c>
      <c r="AG1184" s="43">
        <v>0</v>
      </c>
      <c r="AH1184" s="43">
        <v>1</v>
      </c>
      <c r="AI1184" s="43">
        <v>0</v>
      </c>
      <c r="AJ1184" s="43">
        <v>0</v>
      </c>
      <c r="AK1184" s="43">
        <v>0</v>
      </c>
      <c r="AL1184" s="43">
        <v>0</v>
      </c>
      <c r="AM1184" s="43">
        <v>0</v>
      </c>
      <c r="AN1184" s="43">
        <v>0</v>
      </c>
    </row>
    <row r="1185" spans="1:40" x14ac:dyDescent="0.2">
      <c r="A1185">
        <v>1174</v>
      </c>
      <c r="B1185" s="97">
        <v>0.81458333333333299</v>
      </c>
      <c r="C1185">
        <f t="shared" ca="1" si="54"/>
        <v>2</v>
      </c>
      <c r="D1185">
        <f t="shared" si="55"/>
        <v>449</v>
      </c>
      <c r="E1185">
        <f>IF(appliances!$D$46="YES",light_sim_data!B1185,0)</f>
        <v>80</v>
      </c>
      <c r="F1185">
        <f t="shared" si="56"/>
        <v>369</v>
      </c>
      <c r="H1185" s="43">
        <v>0</v>
      </c>
      <c r="I1185" s="43">
        <v>180</v>
      </c>
      <c r="J1185" s="43">
        <v>0</v>
      </c>
      <c r="K1185" s="43">
        <v>0</v>
      </c>
      <c r="L1185" s="43">
        <v>0</v>
      </c>
      <c r="M1185" s="43">
        <v>2</v>
      </c>
      <c r="N1185" s="43">
        <v>2</v>
      </c>
      <c r="O1185" s="43">
        <v>1</v>
      </c>
      <c r="P1185" s="43">
        <v>9</v>
      </c>
      <c r="Q1185" s="43">
        <v>0</v>
      </c>
      <c r="R1185" s="43">
        <v>0</v>
      </c>
      <c r="S1185" s="43">
        <v>0</v>
      </c>
      <c r="T1185" s="43">
        <v>0</v>
      </c>
      <c r="U1185" s="43">
        <v>0</v>
      </c>
      <c r="V1185" s="43">
        <v>134</v>
      </c>
      <c r="W1185" s="43">
        <v>0</v>
      </c>
      <c r="X1185" s="43">
        <v>0</v>
      </c>
      <c r="Y1185" s="43">
        <v>32</v>
      </c>
      <c r="Z1185" s="43">
        <v>0</v>
      </c>
      <c r="AA1185" s="43">
        <v>0</v>
      </c>
      <c r="AB1185" s="43">
        <v>3</v>
      </c>
      <c r="AC1185" s="43">
        <v>2</v>
      </c>
      <c r="AD1185" s="43">
        <v>1</v>
      </c>
      <c r="AE1185" s="43">
        <v>2</v>
      </c>
      <c r="AF1185" s="43">
        <v>0</v>
      </c>
      <c r="AG1185" s="43">
        <v>0</v>
      </c>
      <c r="AH1185" s="43">
        <v>1</v>
      </c>
      <c r="AI1185" s="43">
        <v>0</v>
      </c>
      <c r="AJ1185" s="43">
        <v>0</v>
      </c>
      <c r="AK1185" s="43">
        <v>0</v>
      </c>
      <c r="AL1185" s="43">
        <v>0</v>
      </c>
      <c r="AM1185" s="43">
        <v>0</v>
      </c>
      <c r="AN1185" s="43">
        <v>0</v>
      </c>
    </row>
    <row r="1186" spans="1:40" x14ac:dyDescent="0.2">
      <c r="A1186">
        <v>1175</v>
      </c>
      <c r="B1186" s="97">
        <v>0.81527777777777799</v>
      </c>
      <c r="C1186">
        <f t="shared" ca="1" si="54"/>
        <v>2</v>
      </c>
      <c r="D1186">
        <f t="shared" si="55"/>
        <v>449</v>
      </c>
      <c r="E1186">
        <f>IF(appliances!$D$46="YES",light_sim_data!B1186,0)</f>
        <v>80</v>
      </c>
      <c r="F1186">
        <f t="shared" si="56"/>
        <v>369</v>
      </c>
      <c r="H1186" s="43">
        <v>0</v>
      </c>
      <c r="I1186" s="43">
        <v>180</v>
      </c>
      <c r="J1186" s="43">
        <v>0</v>
      </c>
      <c r="K1186" s="43">
        <v>0</v>
      </c>
      <c r="L1186" s="43">
        <v>0</v>
      </c>
      <c r="M1186" s="43">
        <v>2</v>
      </c>
      <c r="N1186" s="43">
        <v>2</v>
      </c>
      <c r="O1186" s="43">
        <v>1</v>
      </c>
      <c r="P1186" s="43">
        <v>9</v>
      </c>
      <c r="Q1186" s="43">
        <v>0</v>
      </c>
      <c r="R1186" s="43">
        <v>0</v>
      </c>
      <c r="S1186" s="43">
        <v>0</v>
      </c>
      <c r="T1186" s="43">
        <v>0</v>
      </c>
      <c r="U1186" s="43">
        <v>0</v>
      </c>
      <c r="V1186" s="43">
        <v>134</v>
      </c>
      <c r="W1186" s="43">
        <v>0</v>
      </c>
      <c r="X1186" s="43">
        <v>0</v>
      </c>
      <c r="Y1186" s="43">
        <v>32</v>
      </c>
      <c r="Z1186" s="43">
        <v>0</v>
      </c>
      <c r="AA1186" s="43">
        <v>0</v>
      </c>
      <c r="AB1186" s="43">
        <v>3</v>
      </c>
      <c r="AC1186" s="43">
        <v>2</v>
      </c>
      <c r="AD1186" s="43">
        <v>1</v>
      </c>
      <c r="AE1186" s="43">
        <v>2</v>
      </c>
      <c r="AF1186" s="43">
        <v>0</v>
      </c>
      <c r="AG1186" s="43">
        <v>0</v>
      </c>
      <c r="AH1186" s="43">
        <v>1</v>
      </c>
      <c r="AI1186" s="43">
        <v>0</v>
      </c>
      <c r="AJ1186" s="43">
        <v>0</v>
      </c>
      <c r="AK1186" s="43">
        <v>0</v>
      </c>
      <c r="AL1186" s="43">
        <v>0</v>
      </c>
      <c r="AM1186" s="43">
        <v>0</v>
      </c>
      <c r="AN1186" s="43">
        <v>0</v>
      </c>
    </row>
    <row r="1187" spans="1:40" x14ac:dyDescent="0.2">
      <c r="A1187">
        <v>1176</v>
      </c>
      <c r="B1187" s="97">
        <v>0.81597222222222199</v>
      </c>
      <c r="C1187">
        <f t="shared" ca="1" si="54"/>
        <v>2</v>
      </c>
      <c r="D1187">
        <f t="shared" si="55"/>
        <v>2109</v>
      </c>
      <c r="E1187">
        <f>IF(appliances!$D$46="YES",light_sim_data!B1187,0)</f>
        <v>80</v>
      </c>
      <c r="F1187">
        <f t="shared" si="56"/>
        <v>2029</v>
      </c>
      <c r="H1187" s="43">
        <v>0</v>
      </c>
      <c r="I1187" s="43">
        <v>180</v>
      </c>
      <c r="J1187" s="43">
        <v>0</v>
      </c>
      <c r="K1187" s="43">
        <v>0</v>
      </c>
      <c r="L1187" s="43">
        <v>0</v>
      </c>
      <c r="M1187" s="43">
        <v>2</v>
      </c>
      <c r="N1187" s="43">
        <v>2</v>
      </c>
      <c r="O1187" s="43">
        <v>1</v>
      </c>
      <c r="P1187" s="43">
        <v>9</v>
      </c>
      <c r="Q1187" s="43">
        <v>0</v>
      </c>
      <c r="R1187" s="43">
        <v>0</v>
      </c>
      <c r="S1187" s="43">
        <v>0</v>
      </c>
      <c r="T1187" s="43">
        <v>0</v>
      </c>
      <c r="U1187" s="43">
        <v>0</v>
      </c>
      <c r="V1187" s="43">
        <v>134</v>
      </c>
      <c r="W1187" s="43">
        <v>0</v>
      </c>
      <c r="X1187" s="43">
        <v>0</v>
      </c>
      <c r="Y1187" s="43">
        <v>32</v>
      </c>
      <c r="Z1187" s="43">
        <v>0</v>
      </c>
      <c r="AA1187" s="43">
        <v>0</v>
      </c>
      <c r="AB1187" s="43">
        <v>3</v>
      </c>
      <c r="AC1187" s="43">
        <v>2</v>
      </c>
      <c r="AD1187" s="43">
        <v>1661</v>
      </c>
      <c r="AE1187" s="43">
        <v>2</v>
      </c>
      <c r="AF1187" s="43">
        <v>0</v>
      </c>
      <c r="AG1187" s="43">
        <v>0</v>
      </c>
      <c r="AH1187" s="43">
        <v>1</v>
      </c>
      <c r="AI1187" s="43">
        <v>0</v>
      </c>
      <c r="AJ1187" s="43">
        <v>0</v>
      </c>
      <c r="AK1187" s="43">
        <v>0</v>
      </c>
      <c r="AL1187" s="43">
        <v>0</v>
      </c>
      <c r="AM1187" s="43">
        <v>0</v>
      </c>
      <c r="AN1187" s="43">
        <v>0</v>
      </c>
    </row>
    <row r="1188" spans="1:40" x14ac:dyDescent="0.2">
      <c r="A1188">
        <v>1177</v>
      </c>
      <c r="B1188" s="97">
        <v>0.81666666666666698</v>
      </c>
      <c r="C1188">
        <f t="shared" ca="1" si="54"/>
        <v>2</v>
      </c>
      <c r="D1188">
        <f t="shared" si="55"/>
        <v>2109</v>
      </c>
      <c r="E1188">
        <f>IF(appliances!$D$46="YES",light_sim_data!B1188,0)</f>
        <v>80</v>
      </c>
      <c r="F1188">
        <f t="shared" si="56"/>
        <v>2029</v>
      </c>
      <c r="H1188" s="43">
        <v>0</v>
      </c>
      <c r="I1188" s="43">
        <v>180</v>
      </c>
      <c r="J1188" s="43">
        <v>0</v>
      </c>
      <c r="K1188" s="43">
        <v>0</v>
      </c>
      <c r="L1188" s="43">
        <v>0</v>
      </c>
      <c r="M1188" s="43">
        <v>2</v>
      </c>
      <c r="N1188" s="43">
        <v>2</v>
      </c>
      <c r="O1188" s="43">
        <v>1</v>
      </c>
      <c r="P1188" s="43">
        <v>9</v>
      </c>
      <c r="Q1188" s="43">
        <v>0</v>
      </c>
      <c r="R1188" s="43">
        <v>0</v>
      </c>
      <c r="S1188" s="43">
        <v>0</v>
      </c>
      <c r="T1188" s="43">
        <v>0</v>
      </c>
      <c r="U1188" s="43">
        <v>0</v>
      </c>
      <c r="V1188" s="43">
        <v>134</v>
      </c>
      <c r="W1188" s="43">
        <v>0</v>
      </c>
      <c r="X1188" s="43">
        <v>0</v>
      </c>
      <c r="Y1188" s="43">
        <v>32</v>
      </c>
      <c r="Z1188" s="43">
        <v>0</v>
      </c>
      <c r="AA1188" s="43">
        <v>0</v>
      </c>
      <c r="AB1188" s="43">
        <v>3</v>
      </c>
      <c r="AC1188" s="43">
        <v>2</v>
      </c>
      <c r="AD1188" s="43">
        <v>1661</v>
      </c>
      <c r="AE1188" s="43">
        <v>2</v>
      </c>
      <c r="AF1188" s="43">
        <v>0</v>
      </c>
      <c r="AG1188" s="43">
        <v>0</v>
      </c>
      <c r="AH1188" s="43">
        <v>1</v>
      </c>
      <c r="AI1188" s="43">
        <v>0</v>
      </c>
      <c r="AJ1188" s="43">
        <v>0</v>
      </c>
      <c r="AK1188" s="43">
        <v>0</v>
      </c>
      <c r="AL1188" s="43">
        <v>0</v>
      </c>
      <c r="AM1188" s="43">
        <v>0</v>
      </c>
      <c r="AN1188" s="43">
        <v>0</v>
      </c>
    </row>
    <row r="1189" spans="1:40" x14ac:dyDescent="0.2">
      <c r="A1189">
        <v>1178</v>
      </c>
      <c r="B1189" s="97">
        <v>0.81736111111111098</v>
      </c>
      <c r="C1189">
        <f t="shared" ca="1" si="54"/>
        <v>2</v>
      </c>
      <c r="D1189">
        <f t="shared" si="55"/>
        <v>2109</v>
      </c>
      <c r="E1189">
        <f>IF(appliances!$D$46="YES",light_sim_data!B1189,0)</f>
        <v>80</v>
      </c>
      <c r="F1189">
        <f t="shared" si="56"/>
        <v>2029</v>
      </c>
      <c r="H1189" s="43">
        <v>0</v>
      </c>
      <c r="I1189" s="43">
        <v>180</v>
      </c>
      <c r="J1189" s="43">
        <v>0</v>
      </c>
      <c r="K1189" s="43">
        <v>0</v>
      </c>
      <c r="L1189" s="43">
        <v>0</v>
      </c>
      <c r="M1189" s="43">
        <v>2</v>
      </c>
      <c r="N1189" s="43">
        <v>2</v>
      </c>
      <c r="O1189" s="43">
        <v>1</v>
      </c>
      <c r="P1189" s="43">
        <v>9</v>
      </c>
      <c r="Q1189" s="43">
        <v>0</v>
      </c>
      <c r="R1189" s="43">
        <v>0</v>
      </c>
      <c r="S1189" s="43">
        <v>0</v>
      </c>
      <c r="T1189" s="43">
        <v>0</v>
      </c>
      <c r="U1189" s="43">
        <v>0</v>
      </c>
      <c r="V1189" s="43">
        <v>134</v>
      </c>
      <c r="W1189" s="43">
        <v>0</v>
      </c>
      <c r="X1189" s="43">
        <v>0</v>
      </c>
      <c r="Y1189" s="43">
        <v>32</v>
      </c>
      <c r="Z1189" s="43">
        <v>0</v>
      </c>
      <c r="AA1189" s="43">
        <v>0</v>
      </c>
      <c r="AB1189" s="43">
        <v>3</v>
      </c>
      <c r="AC1189" s="43">
        <v>2</v>
      </c>
      <c r="AD1189" s="43">
        <v>1661</v>
      </c>
      <c r="AE1189" s="43">
        <v>2</v>
      </c>
      <c r="AF1189" s="43">
        <v>0</v>
      </c>
      <c r="AG1189" s="43">
        <v>0</v>
      </c>
      <c r="AH1189" s="43">
        <v>1</v>
      </c>
      <c r="AI1189" s="43">
        <v>0</v>
      </c>
      <c r="AJ1189" s="43">
        <v>0</v>
      </c>
      <c r="AK1189" s="43">
        <v>0</v>
      </c>
      <c r="AL1189" s="43">
        <v>0</v>
      </c>
      <c r="AM1189" s="43">
        <v>0</v>
      </c>
      <c r="AN1189" s="43">
        <v>0</v>
      </c>
    </row>
    <row r="1190" spans="1:40" x14ac:dyDescent="0.2">
      <c r="A1190">
        <v>1179</v>
      </c>
      <c r="B1190" s="97">
        <v>0.81805555555555598</v>
      </c>
      <c r="C1190">
        <f t="shared" ca="1" si="54"/>
        <v>2</v>
      </c>
      <c r="D1190">
        <f t="shared" si="55"/>
        <v>239</v>
      </c>
      <c r="E1190">
        <f>IF(appliances!$D$46="YES",light_sim_data!B1190,0)</f>
        <v>80</v>
      </c>
      <c r="F1190">
        <f t="shared" si="56"/>
        <v>159</v>
      </c>
      <c r="H1190" s="43">
        <v>0</v>
      </c>
      <c r="I1190" s="43">
        <v>0</v>
      </c>
      <c r="J1190" s="43">
        <v>0</v>
      </c>
      <c r="K1190" s="43">
        <v>0</v>
      </c>
      <c r="L1190" s="43">
        <v>0</v>
      </c>
      <c r="M1190" s="43">
        <v>2</v>
      </c>
      <c r="N1190" s="43">
        <v>2</v>
      </c>
      <c r="O1190" s="43">
        <v>1</v>
      </c>
      <c r="P1190" s="43">
        <v>9</v>
      </c>
      <c r="Q1190" s="43">
        <v>0</v>
      </c>
      <c r="R1190" s="43">
        <v>0</v>
      </c>
      <c r="S1190" s="43">
        <v>0</v>
      </c>
      <c r="T1190" s="43">
        <v>0</v>
      </c>
      <c r="U1190" s="43">
        <v>0</v>
      </c>
      <c r="V1190" s="43">
        <v>134</v>
      </c>
      <c r="W1190" s="43">
        <v>0</v>
      </c>
      <c r="X1190" s="43">
        <v>0</v>
      </c>
      <c r="Y1190" s="43">
        <v>2</v>
      </c>
      <c r="Z1190" s="43">
        <v>0</v>
      </c>
      <c r="AA1190" s="43">
        <v>0</v>
      </c>
      <c r="AB1190" s="43">
        <v>3</v>
      </c>
      <c r="AC1190" s="43">
        <v>2</v>
      </c>
      <c r="AD1190" s="43">
        <v>1</v>
      </c>
      <c r="AE1190" s="43">
        <v>2</v>
      </c>
      <c r="AF1190" s="43">
        <v>0</v>
      </c>
      <c r="AG1190" s="43">
        <v>0</v>
      </c>
      <c r="AH1190" s="43">
        <v>1</v>
      </c>
      <c r="AI1190" s="43">
        <v>0</v>
      </c>
      <c r="AJ1190" s="43">
        <v>0</v>
      </c>
      <c r="AK1190" s="43">
        <v>0</v>
      </c>
      <c r="AL1190" s="43">
        <v>0</v>
      </c>
      <c r="AM1190" s="43">
        <v>0</v>
      </c>
      <c r="AN1190" s="43">
        <v>0</v>
      </c>
    </row>
    <row r="1191" spans="1:40" x14ac:dyDescent="0.2">
      <c r="A1191">
        <v>1180</v>
      </c>
      <c r="B1191" s="97">
        <v>0.81874999999999998</v>
      </c>
      <c r="C1191">
        <f t="shared" ca="1" si="54"/>
        <v>2</v>
      </c>
      <c r="D1191">
        <f t="shared" si="55"/>
        <v>239</v>
      </c>
      <c r="E1191">
        <f>IF(appliances!$D$46="YES",light_sim_data!B1191,0)</f>
        <v>80</v>
      </c>
      <c r="F1191">
        <f t="shared" si="56"/>
        <v>159</v>
      </c>
      <c r="H1191" s="43">
        <v>0</v>
      </c>
      <c r="I1191" s="43">
        <v>0</v>
      </c>
      <c r="J1191" s="43">
        <v>0</v>
      </c>
      <c r="K1191" s="43">
        <v>0</v>
      </c>
      <c r="L1191" s="43">
        <v>0</v>
      </c>
      <c r="M1191" s="43">
        <v>2</v>
      </c>
      <c r="N1191" s="43">
        <v>2</v>
      </c>
      <c r="O1191" s="43">
        <v>1</v>
      </c>
      <c r="P1191" s="43">
        <v>9</v>
      </c>
      <c r="Q1191" s="43">
        <v>0</v>
      </c>
      <c r="R1191" s="43">
        <v>0</v>
      </c>
      <c r="S1191" s="43">
        <v>0</v>
      </c>
      <c r="T1191" s="43">
        <v>0</v>
      </c>
      <c r="U1191" s="43">
        <v>0</v>
      </c>
      <c r="V1191" s="43">
        <v>134</v>
      </c>
      <c r="W1191" s="43">
        <v>0</v>
      </c>
      <c r="X1191" s="43">
        <v>0</v>
      </c>
      <c r="Y1191" s="43">
        <v>2</v>
      </c>
      <c r="Z1191" s="43">
        <v>0</v>
      </c>
      <c r="AA1191" s="43">
        <v>0</v>
      </c>
      <c r="AB1191" s="43">
        <v>3</v>
      </c>
      <c r="AC1191" s="43">
        <v>2</v>
      </c>
      <c r="AD1191" s="43">
        <v>1</v>
      </c>
      <c r="AE1191" s="43">
        <v>2</v>
      </c>
      <c r="AF1191" s="43">
        <v>0</v>
      </c>
      <c r="AG1191" s="43">
        <v>0</v>
      </c>
      <c r="AH1191" s="43">
        <v>1</v>
      </c>
      <c r="AI1191" s="43">
        <v>0</v>
      </c>
      <c r="AJ1191" s="43">
        <v>0</v>
      </c>
      <c r="AK1191" s="43">
        <v>0</v>
      </c>
      <c r="AL1191" s="43">
        <v>0</v>
      </c>
      <c r="AM1191" s="43">
        <v>0</v>
      </c>
      <c r="AN1191" s="43">
        <v>0</v>
      </c>
    </row>
    <row r="1192" spans="1:40" x14ac:dyDescent="0.2">
      <c r="A1192">
        <v>1181</v>
      </c>
      <c r="B1192" s="97">
        <v>0.81944444444444497</v>
      </c>
      <c r="C1192">
        <f t="shared" ca="1" si="54"/>
        <v>2</v>
      </c>
      <c r="D1192">
        <f t="shared" si="55"/>
        <v>239</v>
      </c>
      <c r="E1192">
        <f>IF(appliances!$D$46="YES",light_sim_data!B1192,0)</f>
        <v>80</v>
      </c>
      <c r="F1192">
        <f t="shared" si="56"/>
        <v>159</v>
      </c>
      <c r="H1192" s="43">
        <v>0</v>
      </c>
      <c r="I1192" s="43">
        <v>0</v>
      </c>
      <c r="J1192" s="43">
        <v>0</v>
      </c>
      <c r="K1192" s="43">
        <v>0</v>
      </c>
      <c r="L1192" s="43">
        <v>0</v>
      </c>
      <c r="M1192" s="43">
        <v>2</v>
      </c>
      <c r="N1192" s="43">
        <v>2</v>
      </c>
      <c r="O1192" s="43">
        <v>1</v>
      </c>
      <c r="P1192" s="43">
        <v>9</v>
      </c>
      <c r="Q1192" s="43">
        <v>0</v>
      </c>
      <c r="R1192" s="43">
        <v>0</v>
      </c>
      <c r="S1192" s="43">
        <v>0</v>
      </c>
      <c r="T1192" s="43">
        <v>0</v>
      </c>
      <c r="U1192" s="43">
        <v>0</v>
      </c>
      <c r="V1192" s="43">
        <v>134</v>
      </c>
      <c r="W1192" s="43">
        <v>0</v>
      </c>
      <c r="X1192" s="43">
        <v>0</v>
      </c>
      <c r="Y1192" s="43">
        <v>2</v>
      </c>
      <c r="Z1192" s="43">
        <v>0</v>
      </c>
      <c r="AA1192" s="43">
        <v>0</v>
      </c>
      <c r="AB1192" s="43">
        <v>3</v>
      </c>
      <c r="AC1192" s="43">
        <v>2</v>
      </c>
      <c r="AD1192" s="43">
        <v>1</v>
      </c>
      <c r="AE1192" s="43">
        <v>2</v>
      </c>
      <c r="AF1192" s="43">
        <v>0</v>
      </c>
      <c r="AG1192" s="43">
        <v>0</v>
      </c>
      <c r="AH1192" s="43">
        <v>1</v>
      </c>
      <c r="AI1192" s="43">
        <v>0</v>
      </c>
      <c r="AJ1192" s="43">
        <v>0</v>
      </c>
      <c r="AK1192" s="43">
        <v>0</v>
      </c>
      <c r="AL1192" s="43">
        <v>0</v>
      </c>
      <c r="AM1192" s="43">
        <v>0</v>
      </c>
      <c r="AN1192" s="43">
        <v>0</v>
      </c>
    </row>
    <row r="1193" spans="1:40" x14ac:dyDescent="0.2">
      <c r="A1193">
        <v>1182</v>
      </c>
      <c r="B1193" s="97">
        <v>0.82013888888888897</v>
      </c>
      <c r="C1193">
        <f t="shared" ca="1" si="54"/>
        <v>2</v>
      </c>
      <c r="D1193">
        <f t="shared" si="55"/>
        <v>239</v>
      </c>
      <c r="E1193">
        <f>IF(appliances!$D$46="YES",light_sim_data!B1193,0)</f>
        <v>80</v>
      </c>
      <c r="F1193">
        <f t="shared" si="56"/>
        <v>159</v>
      </c>
      <c r="H1193" s="43">
        <v>0</v>
      </c>
      <c r="I1193" s="43">
        <v>0</v>
      </c>
      <c r="J1193" s="43">
        <v>0</v>
      </c>
      <c r="K1193" s="43">
        <v>0</v>
      </c>
      <c r="L1193" s="43">
        <v>0</v>
      </c>
      <c r="M1193" s="43">
        <v>2</v>
      </c>
      <c r="N1193" s="43">
        <v>2</v>
      </c>
      <c r="O1193" s="43">
        <v>1</v>
      </c>
      <c r="P1193" s="43">
        <v>9</v>
      </c>
      <c r="Q1193" s="43">
        <v>0</v>
      </c>
      <c r="R1193" s="43">
        <v>0</v>
      </c>
      <c r="S1193" s="43">
        <v>0</v>
      </c>
      <c r="T1193" s="43">
        <v>0</v>
      </c>
      <c r="U1193" s="43">
        <v>0</v>
      </c>
      <c r="V1193" s="43">
        <v>134</v>
      </c>
      <c r="W1193" s="43">
        <v>0</v>
      </c>
      <c r="X1193" s="43">
        <v>0</v>
      </c>
      <c r="Y1193" s="43">
        <v>2</v>
      </c>
      <c r="Z1193" s="43">
        <v>0</v>
      </c>
      <c r="AA1193" s="43">
        <v>0</v>
      </c>
      <c r="AB1193" s="43">
        <v>3</v>
      </c>
      <c r="AC1193" s="43">
        <v>2</v>
      </c>
      <c r="AD1193" s="43">
        <v>1</v>
      </c>
      <c r="AE1193" s="43">
        <v>2</v>
      </c>
      <c r="AF1193" s="43">
        <v>0</v>
      </c>
      <c r="AG1193" s="43">
        <v>0</v>
      </c>
      <c r="AH1193" s="43">
        <v>1</v>
      </c>
      <c r="AI1193" s="43">
        <v>0</v>
      </c>
      <c r="AJ1193" s="43">
        <v>0</v>
      </c>
      <c r="AK1193" s="43">
        <v>0</v>
      </c>
      <c r="AL1193" s="43">
        <v>0</v>
      </c>
      <c r="AM1193" s="43">
        <v>0</v>
      </c>
      <c r="AN1193" s="43">
        <v>0</v>
      </c>
    </row>
    <row r="1194" spans="1:40" x14ac:dyDescent="0.2">
      <c r="A1194">
        <v>1183</v>
      </c>
      <c r="B1194" s="97">
        <v>0.82083333333333297</v>
      </c>
      <c r="C1194">
        <f t="shared" ca="1" si="54"/>
        <v>2</v>
      </c>
      <c r="D1194">
        <f t="shared" si="55"/>
        <v>239</v>
      </c>
      <c r="E1194">
        <f>IF(appliances!$D$46="YES",light_sim_data!B1194,0)</f>
        <v>80</v>
      </c>
      <c r="F1194">
        <f t="shared" si="56"/>
        <v>159</v>
      </c>
      <c r="H1194" s="43">
        <v>0</v>
      </c>
      <c r="I1194" s="43">
        <v>0</v>
      </c>
      <c r="J1194" s="43">
        <v>0</v>
      </c>
      <c r="K1194" s="43">
        <v>0</v>
      </c>
      <c r="L1194" s="43">
        <v>0</v>
      </c>
      <c r="M1194" s="43">
        <v>2</v>
      </c>
      <c r="N1194" s="43">
        <v>2</v>
      </c>
      <c r="O1194" s="43">
        <v>1</v>
      </c>
      <c r="P1194" s="43">
        <v>9</v>
      </c>
      <c r="Q1194" s="43">
        <v>0</v>
      </c>
      <c r="R1194" s="43">
        <v>0</v>
      </c>
      <c r="S1194" s="43">
        <v>0</v>
      </c>
      <c r="T1194" s="43">
        <v>0</v>
      </c>
      <c r="U1194" s="43">
        <v>0</v>
      </c>
      <c r="V1194" s="43">
        <v>134</v>
      </c>
      <c r="W1194" s="43">
        <v>0</v>
      </c>
      <c r="X1194" s="43">
        <v>0</v>
      </c>
      <c r="Y1194" s="43">
        <v>2</v>
      </c>
      <c r="Z1194" s="43">
        <v>0</v>
      </c>
      <c r="AA1194" s="43">
        <v>0</v>
      </c>
      <c r="AB1194" s="43">
        <v>3</v>
      </c>
      <c r="AC1194" s="43">
        <v>2</v>
      </c>
      <c r="AD1194" s="43">
        <v>1</v>
      </c>
      <c r="AE1194" s="43">
        <v>2</v>
      </c>
      <c r="AF1194" s="43">
        <v>0</v>
      </c>
      <c r="AG1194" s="43">
        <v>0</v>
      </c>
      <c r="AH1194" s="43">
        <v>1</v>
      </c>
      <c r="AI1194" s="43">
        <v>0</v>
      </c>
      <c r="AJ1194" s="43">
        <v>0</v>
      </c>
      <c r="AK1194" s="43">
        <v>0</v>
      </c>
      <c r="AL1194" s="43">
        <v>0</v>
      </c>
      <c r="AM1194" s="43">
        <v>0</v>
      </c>
      <c r="AN1194" s="43">
        <v>0</v>
      </c>
    </row>
    <row r="1195" spans="1:40" x14ac:dyDescent="0.2">
      <c r="A1195">
        <v>1184</v>
      </c>
      <c r="B1195" s="97">
        <v>0.82152777777777797</v>
      </c>
      <c r="C1195">
        <f t="shared" ca="1" si="54"/>
        <v>2</v>
      </c>
      <c r="D1195">
        <f t="shared" si="55"/>
        <v>108</v>
      </c>
      <c r="E1195">
        <f>IF(appliances!$D$46="YES",light_sim_data!B1195,0)</f>
        <v>80</v>
      </c>
      <c r="F1195">
        <f t="shared" si="56"/>
        <v>28</v>
      </c>
      <c r="H1195" s="43">
        <v>0</v>
      </c>
      <c r="I1195" s="43">
        <v>0</v>
      </c>
      <c r="J1195" s="43">
        <v>0</v>
      </c>
      <c r="K1195" s="43">
        <v>0</v>
      </c>
      <c r="L1195" s="43">
        <v>0</v>
      </c>
      <c r="M1195" s="43">
        <v>2</v>
      </c>
      <c r="N1195" s="43">
        <v>2</v>
      </c>
      <c r="O1195" s="43">
        <v>1</v>
      </c>
      <c r="P1195" s="43">
        <v>9</v>
      </c>
      <c r="Q1195" s="43">
        <v>0</v>
      </c>
      <c r="R1195" s="43">
        <v>0</v>
      </c>
      <c r="S1195" s="43">
        <v>0</v>
      </c>
      <c r="T1195" s="43">
        <v>0</v>
      </c>
      <c r="U1195" s="43">
        <v>0</v>
      </c>
      <c r="V1195" s="43">
        <v>3</v>
      </c>
      <c r="W1195" s="43">
        <v>0</v>
      </c>
      <c r="X1195" s="43">
        <v>0</v>
      </c>
      <c r="Y1195" s="43">
        <v>2</v>
      </c>
      <c r="Z1195" s="43">
        <v>0</v>
      </c>
      <c r="AA1195" s="43">
        <v>0</v>
      </c>
      <c r="AB1195" s="43">
        <v>3</v>
      </c>
      <c r="AC1195" s="43">
        <v>2</v>
      </c>
      <c r="AD1195" s="43">
        <v>1</v>
      </c>
      <c r="AE1195" s="43">
        <v>2</v>
      </c>
      <c r="AF1195" s="43">
        <v>0</v>
      </c>
      <c r="AG1195" s="43">
        <v>0</v>
      </c>
      <c r="AH1195" s="43">
        <v>1</v>
      </c>
      <c r="AI1195" s="43">
        <v>0</v>
      </c>
      <c r="AJ1195" s="43">
        <v>0</v>
      </c>
      <c r="AK1195" s="43">
        <v>0</v>
      </c>
      <c r="AL1195" s="43">
        <v>0</v>
      </c>
      <c r="AM1195" s="43">
        <v>0</v>
      </c>
      <c r="AN1195" s="43">
        <v>0</v>
      </c>
    </row>
    <row r="1196" spans="1:40" x14ac:dyDescent="0.2">
      <c r="A1196">
        <v>1185</v>
      </c>
      <c r="B1196" s="97">
        <v>0.82222222222222197</v>
      </c>
      <c r="C1196">
        <f t="shared" ca="1" si="54"/>
        <v>2</v>
      </c>
      <c r="D1196">
        <f t="shared" si="55"/>
        <v>108</v>
      </c>
      <c r="E1196">
        <f>IF(appliances!$D$46="YES",light_sim_data!B1196,0)</f>
        <v>80</v>
      </c>
      <c r="F1196">
        <f t="shared" si="56"/>
        <v>28</v>
      </c>
      <c r="H1196" s="43">
        <v>0</v>
      </c>
      <c r="I1196" s="43">
        <v>0</v>
      </c>
      <c r="J1196" s="43">
        <v>0</v>
      </c>
      <c r="K1196" s="43">
        <v>0</v>
      </c>
      <c r="L1196" s="43">
        <v>0</v>
      </c>
      <c r="M1196" s="43">
        <v>2</v>
      </c>
      <c r="N1196" s="43">
        <v>2</v>
      </c>
      <c r="O1196" s="43">
        <v>1</v>
      </c>
      <c r="P1196" s="43">
        <v>9</v>
      </c>
      <c r="Q1196" s="43">
        <v>0</v>
      </c>
      <c r="R1196" s="43">
        <v>0</v>
      </c>
      <c r="S1196" s="43">
        <v>0</v>
      </c>
      <c r="T1196" s="43">
        <v>0</v>
      </c>
      <c r="U1196" s="43">
        <v>0</v>
      </c>
      <c r="V1196" s="43">
        <v>3</v>
      </c>
      <c r="W1196" s="43">
        <v>0</v>
      </c>
      <c r="X1196" s="43">
        <v>0</v>
      </c>
      <c r="Y1196" s="43">
        <v>2</v>
      </c>
      <c r="Z1196" s="43">
        <v>0</v>
      </c>
      <c r="AA1196" s="43">
        <v>0</v>
      </c>
      <c r="AB1196" s="43">
        <v>3</v>
      </c>
      <c r="AC1196" s="43">
        <v>2</v>
      </c>
      <c r="AD1196" s="43">
        <v>1</v>
      </c>
      <c r="AE1196" s="43">
        <v>2</v>
      </c>
      <c r="AF1196" s="43">
        <v>0</v>
      </c>
      <c r="AG1196" s="43">
        <v>0</v>
      </c>
      <c r="AH1196" s="43">
        <v>1</v>
      </c>
      <c r="AI1196" s="43">
        <v>0</v>
      </c>
      <c r="AJ1196" s="43">
        <v>0</v>
      </c>
      <c r="AK1196" s="43">
        <v>0</v>
      </c>
      <c r="AL1196" s="43">
        <v>0</v>
      </c>
      <c r="AM1196" s="43">
        <v>0</v>
      </c>
      <c r="AN1196" s="43">
        <v>0</v>
      </c>
    </row>
    <row r="1197" spans="1:40" x14ac:dyDescent="0.2">
      <c r="A1197">
        <v>1186</v>
      </c>
      <c r="B1197" s="97">
        <v>0.82291666666666696</v>
      </c>
      <c r="C1197">
        <f t="shared" ca="1" si="54"/>
        <v>2</v>
      </c>
      <c r="D1197">
        <f t="shared" si="55"/>
        <v>108</v>
      </c>
      <c r="E1197">
        <f>IF(appliances!$D$46="YES",light_sim_data!B1197,0)</f>
        <v>80</v>
      </c>
      <c r="F1197">
        <f t="shared" si="56"/>
        <v>28</v>
      </c>
      <c r="H1197" s="43">
        <v>0</v>
      </c>
      <c r="I1197" s="43">
        <v>0</v>
      </c>
      <c r="J1197" s="43">
        <v>0</v>
      </c>
      <c r="K1197" s="43">
        <v>0</v>
      </c>
      <c r="L1197" s="43">
        <v>0</v>
      </c>
      <c r="M1197" s="43">
        <v>2</v>
      </c>
      <c r="N1197" s="43">
        <v>2</v>
      </c>
      <c r="O1197" s="43">
        <v>1</v>
      </c>
      <c r="P1197" s="43">
        <v>9</v>
      </c>
      <c r="Q1197" s="43">
        <v>0</v>
      </c>
      <c r="R1197" s="43">
        <v>0</v>
      </c>
      <c r="S1197" s="43">
        <v>0</v>
      </c>
      <c r="T1197" s="43">
        <v>0</v>
      </c>
      <c r="U1197" s="43">
        <v>0</v>
      </c>
      <c r="V1197" s="43">
        <v>3</v>
      </c>
      <c r="W1197" s="43">
        <v>0</v>
      </c>
      <c r="X1197" s="43">
        <v>0</v>
      </c>
      <c r="Y1197" s="43">
        <v>2</v>
      </c>
      <c r="Z1197" s="43">
        <v>0</v>
      </c>
      <c r="AA1197" s="43">
        <v>0</v>
      </c>
      <c r="AB1197" s="43">
        <v>3</v>
      </c>
      <c r="AC1197" s="43">
        <v>2</v>
      </c>
      <c r="AD1197" s="43">
        <v>1</v>
      </c>
      <c r="AE1197" s="43">
        <v>2</v>
      </c>
      <c r="AF1197" s="43">
        <v>0</v>
      </c>
      <c r="AG1197" s="43">
        <v>0</v>
      </c>
      <c r="AH1197" s="43">
        <v>1</v>
      </c>
      <c r="AI1197" s="43">
        <v>0</v>
      </c>
      <c r="AJ1197" s="43">
        <v>0</v>
      </c>
      <c r="AK1197" s="43">
        <v>0</v>
      </c>
      <c r="AL1197" s="43">
        <v>0</v>
      </c>
      <c r="AM1197" s="43">
        <v>0</v>
      </c>
      <c r="AN1197" s="43">
        <v>0</v>
      </c>
    </row>
    <row r="1198" spans="1:40" x14ac:dyDescent="0.2">
      <c r="A1198">
        <v>1187</v>
      </c>
      <c r="B1198" s="97">
        <v>0.82361111111111096</v>
      </c>
      <c r="C1198">
        <f t="shared" ca="1" si="54"/>
        <v>2</v>
      </c>
      <c r="D1198">
        <f t="shared" si="55"/>
        <v>108</v>
      </c>
      <c r="E1198">
        <f>IF(appliances!$D$46="YES",light_sim_data!B1198,0)</f>
        <v>80</v>
      </c>
      <c r="F1198">
        <f t="shared" si="56"/>
        <v>28</v>
      </c>
      <c r="H1198" s="43">
        <v>0</v>
      </c>
      <c r="I1198" s="43">
        <v>0</v>
      </c>
      <c r="J1198" s="43">
        <v>0</v>
      </c>
      <c r="K1198" s="43">
        <v>0</v>
      </c>
      <c r="L1198" s="43">
        <v>0</v>
      </c>
      <c r="M1198" s="43">
        <v>2</v>
      </c>
      <c r="N1198" s="43">
        <v>2</v>
      </c>
      <c r="O1198" s="43">
        <v>1</v>
      </c>
      <c r="P1198" s="43">
        <v>9</v>
      </c>
      <c r="Q1198" s="43">
        <v>0</v>
      </c>
      <c r="R1198" s="43">
        <v>0</v>
      </c>
      <c r="S1198" s="43">
        <v>0</v>
      </c>
      <c r="T1198" s="43">
        <v>0</v>
      </c>
      <c r="U1198" s="43">
        <v>0</v>
      </c>
      <c r="V1198" s="43">
        <v>3</v>
      </c>
      <c r="W1198" s="43">
        <v>0</v>
      </c>
      <c r="X1198" s="43">
        <v>0</v>
      </c>
      <c r="Y1198" s="43">
        <v>2</v>
      </c>
      <c r="Z1198" s="43">
        <v>0</v>
      </c>
      <c r="AA1198" s="43">
        <v>0</v>
      </c>
      <c r="AB1198" s="43">
        <v>3</v>
      </c>
      <c r="AC1198" s="43">
        <v>2</v>
      </c>
      <c r="AD1198" s="43">
        <v>1</v>
      </c>
      <c r="AE1198" s="43">
        <v>2</v>
      </c>
      <c r="AF1198" s="43">
        <v>0</v>
      </c>
      <c r="AG1198" s="43">
        <v>0</v>
      </c>
      <c r="AH1198" s="43">
        <v>1</v>
      </c>
      <c r="AI1198" s="43">
        <v>0</v>
      </c>
      <c r="AJ1198" s="43">
        <v>0</v>
      </c>
      <c r="AK1198" s="43">
        <v>0</v>
      </c>
      <c r="AL1198" s="43">
        <v>0</v>
      </c>
      <c r="AM1198" s="43">
        <v>0</v>
      </c>
      <c r="AN1198" s="43">
        <v>0</v>
      </c>
    </row>
    <row r="1199" spans="1:40" x14ac:dyDescent="0.2">
      <c r="A1199">
        <v>1188</v>
      </c>
      <c r="B1199" s="97">
        <v>0.82430555555555596</v>
      </c>
      <c r="C1199">
        <f t="shared" ca="1" si="54"/>
        <v>2</v>
      </c>
      <c r="D1199">
        <f t="shared" si="55"/>
        <v>108</v>
      </c>
      <c r="E1199">
        <f>IF(appliances!$D$46="YES",light_sim_data!B1199,0)</f>
        <v>80</v>
      </c>
      <c r="F1199">
        <f t="shared" si="56"/>
        <v>28</v>
      </c>
      <c r="H1199" s="43">
        <v>0</v>
      </c>
      <c r="I1199" s="43">
        <v>0</v>
      </c>
      <c r="J1199" s="43">
        <v>0</v>
      </c>
      <c r="K1199" s="43">
        <v>0</v>
      </c>
      <c r="L1199" s="43">
        <v>0</v>
      </c>
      <c r="M1199" s="43">
        <v>2</v>
      </c>
      <c r="N1199" s="43">
        <v>2</v>
      </c>
      <c r="O1199" s="43">
        <v>1</v>
      </c>
      <c r="P1199" s="43">
        <v>9</v>
      </c>
      <c r="Q1199" s="43">
        <v>0</v>
      </c>
      <c r="R1199" s="43">
        <v>0</v>
      </c>
      <c r="S1199" s="43">
        <v>0</v>
      </c>
      <c r="T1199" s="43">
        <v>0</v>
      </c>
      <c r="U1199" s="43">
        <v>0</v>
      </c>
      <c r="V1199" s="43">
        <v>3</v>
      </c>
      <c r="W1199" s="43">
        <v>0</v>
      </c>
      <c r="X1199" s="43">
        <v>0</v>
      </c>
      <c r="Y1199" s="43">
        <v>2</v>
      </c>
      <c r="Z1199" s="43">
        <v>0</v>
      </c>
      <c r="AA1199" s="43">
        <v>0</v>
      </c>
      <c r="AB1199" s="43">
        <v>3</v>
      </c>
      <c r="AC1199" s="43">
        <v>2</v>
      </c>
      <c r="AD1199" s="43">
        <v>1</v>
      </c>
      <c r="AE1199" s="43">
        <v>2</v>
      </c>
      <c r="AF1199" s="43">
        <v>0</v>
      </c>
      <c r="AG1199" s="43">
        <v>0</v>
      </c>
      <c r="AH1199" s="43">
        <v>1</v>
      </c>
      <c r="AI1199" s="43">
        <v>0</v>
      </c>
      <c r="AJ1199" s="43">
        <v>0</v>
      </c>
      <c r="AK1199" s="43">
        <v>0</v>
      </c>
      <c r="AL1199" s="43">
        <v>0</v>
      </c>
      <c r="AM1199" s="43">
        <v>0</v>
      </c>
      <c r="AN1199" s="43">
        <v>0</v>
      </c>
    </row>
    <row r="1200" spans="1:40" x14ac:dyDescent="0.2">
      <c r="A1200">
        <v>1189</v>
      </c>
      <c r="B1200" s="97">
        <v>0.82499999999999996</v>
      </c>
      <c r="C1200">
        <f t="shared" ca="1" si="54"/>
        <v>2</v>
      </c>
      <c r="D1200">
        <f t="shared" si="55"/>
        <v>108</v>
      </c>
      <c r="E1200">
        <f>IF(appliances!$D$46="YES",light_sim_data!B1200,0)</f>
        <v>80</v>
      </c>
      <c r="F1200">
        <f t="shared" si="56"/>
        <v>28</v>
      </c>
      <c r="H1200" s="43">
        <v>0</v>
      </c>
      <c r="I1200" s="43">
        <v>0</v>
      </c>
      <c r="J1200" s="43">
        <v>0</v>
      </c>
      <c r="K1200" s="43">
        <v>0</v>
      </c>
      <c r="L1200" s="43">
        <v>0</v>
      </c>
      <c r="M1200" s="43">
        <v>2</v>
      </c>
      <c r="N1200" s="43">
        <v>2</v>
      </c>
      <c r="O1200" s="43">
        <v>1</v>
      </c>
      <c r="P1200" s="43">
        <v>9</v>
      </c>
      <c r="Q1200" s="43">
        <v>0</v>
      </c>
      <c r="R1200" s="43">
        <v>0</v>
      </c>
      <c r="S1200" s="43">
        <v>0</v>
      </c>
      <c r="T1200" s="43">
        <v>0</v>
      </c>
      <c r="U1200" s="43">
        <v>0</v>
      </c>
      <c r="V1200" s="43">
        <v>3</v>
      </c>
      <c r="W1200" s="43">
        <v>0</v>
      </c>
      <c r="X1200" s="43">
        <v>0</v>
      </c>
      <c r="Y1200" s="43">
        <v>2</v>
      </c>
      <c r="Z1200" s="43">
        <v>0</v>
      </c>
      <c r="AA1200" s="43">
        <v>0</v>
      </c>
      <c r="AB1200" s="43">
        <v>3</v>
      </c>
      <c r="AC1200" s="43">
        <v>2</v>
      </c>
      <c r="AD1200" s="43">
        <v>1</v>
      </c>
      <c r="AE1200" s="43">
        <v>2</v>
      </c>
      <c r="AF1200" s="43">
        <v>0</v>
      </c>
      <c r="AG1200" s="43">
        <v>0</v>
      </c>
      <c r="AH1200" s="43">
        <v>1</v>
      </c>
      <c r="AI1200" s="43">
        <v>0</v>
      </c>
      <c r="AJ1200" s="43">
        <v>0</v>
      </c>
      <c r="AK1200" s="43">
        <v>0</v>
      </c>
      <c r="AL1200" s="43">
        <v>0</v>
      </c>
      <c r="AM1200" s="43">
        <v>0</v>
      </c>
      <c r="AN1200" s="43">
        <v>0</v>
      </c>
    </row>
    <row r="1201" spans="1:40" x14ac:dyDescent="0.2">
      <c r="A1201">
        <v>1190</v>
      </c>
      <c r="B1201" s="97">
        <v>0.82569444444444495</v>
      </c>
      <c r="C1201">
        <f t="shared" ca="1" si="54"/>
        <v>2</v>
      </c>
      <c r="D1201">
        <f t="shared" si="55"/>
        <v>108</v>
      </c>
      <c r="E1201">
        <f>IF(appliances!$D$46="YES",light_sim_data!B1201,0)</f>
        <v>80</v>
      </c>
      <c r="F1201">
        <f t="shared" si="56"/>
        <v>28</v>
      </c>
      <c r="H1201" s="43">
        <v>0</v>
      </c>
      <c r="I1201" s="43">
        <v>0</v>
      </c>
      <c r="J1201" s="43">
        <v>0</v>
      </c>
      <c r="K1201" s="43">
        <v>0</v>
      </c>
      <c r="L1201" s="43">
        <v>0</v>
      </c>
      <c r="M1201" s="43">
        <v>2</v>
      </c>
      <c r="N1201" s="43">
        <v>2</v>
      </c>
      <c r="O1201" s="43">
        <v>1</v>
      </c>
      <c r="P1201" s="43">
        <v>9</v>
      </c>
      <c r="Q1201" s="43">
        <v>0</v>
      </c>
      <c r="R1201" s="43">
        <v>0</v>
      </c>
      <c r="S1201" s="43">
        <v>0</v>
      </c>
      <c r="T1201" s="43">
        <v>0</v>
      </c>
      <c r="U1201" s="43">
        <v>0</v>
      </c>
      <c r="V1201" s="43">
        <v>3</v>
      </c>
      <c r="W1201" s="43">
        <v>0</v>
      </c>
      <c r="X1201" s="43">
        <v>0</v>
      </c>
      <c r="Y1201" s="43">
        <v>2</v>
      </c>
      <c r="Z1201" s="43">
        <v>0</v>
      </c>
      <c r="AA1201" s="43">
        <v>0</v>
      </c>
      <c r="AB1201" s="43">
        <v>3</v>
      </c>
      <c r="AC1201" s="43">
        <v>2</v>
      </c>
      <c r="AD1201" s="43">
        <v>1</v>
      </c>
      <c r="AE1201" s="43">
        <v>2</v>
      </c>
      <c r="AF1201" s="43">
        <v>0</v>
      </c>
      <c r="AG1201" s="43">
        <v>0</v>
      </c>
      <c r="AH1201" s="43">
        <v>1</v>
      </c>
      <c r="AI1201" s="43">
        <v>0</v>
      </c>
      <c r="AJ1201" s="43">
        <v>0</v>
      </c>
      <c r="AK1201" s="43">
        <v>0</v>
      </c>
      <c r="AL1201" s="43">
        <v>0</v>
      </c>
      <c r="AM1201" s="43">
        <v>0</v>
      </c>
      <c r="AN1201" s="43">
        <v>0</v>
      </c>
    </row>
    <row r="1202" spans="1:40" x14ac:dyDescent="0.2">
      <c r="A1202">
        <v>1191</v>
      </c>
      <c r="B1202" s="97">
        <v>0.82638888888888895</v>
      </c>
      <c r="C1202">
        <f t="shared" ca="1" si="54"/>
        <v>2</v>
      </c>
      <c r="D1202">
        <f t="shared" si="55"/>
        <v>108</v>
      </c>
      <c r="E1202">
        <f>IF(appliances!$D$46="YES",light_sim_data!B1202,0)</f>
        <v>80</v>
      </c>
      <c r="F1202">
        <f t="shared" si="56"/>
        <v>28</v>
      </c>
      <c r="H1202" s="43">
        <v>0</v>
      </c>
      <c r="I1202" s="43">
        <v>0</v>
      </c>
      <c r="J1202" s="43">
        <v>0</v>
      </c>
      <c r="K1202" s="43">
        <v>0</v>
      </c>
      <c r="L1202" s="43">
        <v>0</v>
      </c>
      <c r="M1202" s="43">
        <v>2</v>
      </c>
      <c r="N1202" s="43">
        <v>2</v>
      </c>
      <c r="O1202" s="43">
        <v>1</v>
      </c>
      <c r="P1202" s="43">
        <v>9</v>
      </c>
      <c r="Q1202" s="43">
        <v>0</v>
      </c>
      <c r="R1202" s="43">
        <v>0</v>
      </c>
      <c r="S1202" s="43">
        <v>0</v>
      </c>
      <c r="T1202" s="43">
        <v>0</v>
      </c>
      <c r="U1202" s="43">
        <v>0</v>
      </c>
      <c r="V1202" s="43">
        <v>3</v>
      </c>
      <c r="W1202" s="43">
        <v>0</v>
      </c>
      <c r="X1202" s="43">
        <v>0</v>
      </c>
      <c r="Y1202" s="43">
        <v>2</v>
      </c>
      <c r="Z1202" s="43">
        <v>0</v>
      </c>
      <c r="AA1202" s="43">
        <v>0</v>
      </c>
      <c r="AB1202" s="43">
        <v>3</v>
      </c>
      <c r="AC1202" s="43">
        <v>2</v>
      </c>
      <c r="AD1202" s="43">
        <v>1</v>
      </c>
      <c r="AE1202" s="43">
        <v>2</v>
      </c>
      <c r="AF1202" s="43">
        <v>0</v>
      </c>
      <c r="AG1202" s="43">
        <v>0</v>
      </c>
      <c r="AH1202" s="43">
        <v>1</v>
      </c>
      <c r="AI1202" s="43">
        <v>0</v>
      </c>
      <c r="AJ1202" s="43">
        <v>0</v>
      </c>
      <c r="AK1202" s="43">
        <v>0</v>
      </c>
      <c r="AL1202" s="43">
        <v>0</v>
      </c>
      <c r="AM1202" s="43">
        <v>0</v>
      </c>
      <c r="AN1202" s="43">
        <v>0</v>
      </c>
    </row>
    <row r="1203" spans="1:40" x14ac:dyDescent="0.2">
      <c r="A1203">
        <v>1192</v>
      </c>
      <c r="B1203" s="97">
        <v>0.82708333333333295</v>
      </c>
      <c r="C1203">
        <f t="shared" ca="1" si="54"/>
        <v>2</v>
      </c>
      <c r="D1203">
        <f t="shared" si="55"/>
        <v>108</v>
      </c>
      <c r="E1203">
        <f>IF(appliances!$D$46="YES",light_sim_data!B1203,0)</f>
        <v>80</v>
      </c>
      <c r="F1203">
        <f t="shared" si="56"/>
        <v>28</v>
      </c>
      <c r="H1203" s="43">
        <v>0</v>
      </c>
      <c r="I1203" s="43">
        <v>0</v>
      </c>
      <c r="J1203" s="43">
        <v>0</v>
      </c>
      <c r="K1203" s="43">
        <v>0</v>
      </c>
      <c r="L1203" s="43">
        <v>0</v>
      </c>
      <c r="M1203" s="43">
        <v>2</v>
      </c>
      <c r="N1203" s="43">
        <v>2</v>
      </c>
      <c r="O1203" s="43">
        <v>1</v>
      </c>
      <c r="P1203" s="43">
        <v>9</v>
      </c>
      <c r="Q1203" s="43">
        <v>0</v>
      </c>
      <c r="R1203" s="43">
        <v>0</v>
      </c>
      <c r="S1203" s="43">
        <v>0</v>
      </c>
      <c r="T1203" s="43">
        <v>0</v>
      </c>
      <c r="U1203" s="43">
        <v>0</v>
      </c>
      <c r="V1203" s="43">
        <v>3</v>
      </c>
      <c r="W1203" s="43">
        <v>0</v>
      </c>
      <c r="X1203" s="43">
        <v>0</v>
      </c>
      <c r="Y1203" s="43">
        <v>2</v>
      </c>
      <c r="Z1203" s="43">
        <v>0</v>
      </c>
      <c r="AA1203" s="43">
        <v>0</v>
      </c>
      <c r="AB1203" s="43">
        <v>3</v>
      </c>
      <c r="AC1203" s="43">
        <v>2</v>
      </c>
      <c r="AD1203" s="43">
        <v>1</v>
      </c>
      <c r="AE1203" s="43">
        <v>2</v>
      </c>
      <c r="AF1203" s="43">
        <v>0</v>
      </c>
      <c r="AG1203" s="43">
        <v>0</v>
      </c>
      <c r="AH1203" s="43">
        <v>1</v>
      </c>
      <c r="AI1203" s="43">
        <v>0</v>
      </c>
      <c r="AJ1203" s="43">
        <v>0</v>
      </c>
      <c r="AK1203" s="43">
        <v>0</v>
      </c>
      <c r="AL1203" s="43">
        <v>0</v>
      </c>
      <c r="AM1203" s="43">
        <v>0</v>
      </c>
      <c r="AN1203" s="43">
        <v>0</v>
      </c>
    </row>
    <row r="1204" spans="1:40" x14ac:dyDescent="0.2">
      <c r="A1204">
        <v>1193</v>
      </c>
      <c r="B1204" s="97">
        <v>0.82777777777777795</v>
      </c>
      <c r="C1204">
        <f t="shared" ca="1" si="54"/>
        <v>2</v>
      </c>
      <c r="D1204">
        <f t="shared" si="55"/>
        <v>108</v>
      </c>
      <c r="E1204">
        <f>IF(appliances!$D$46="YES",light_sim_data!B1204,0)</f>
        <v>80</v>
      </c>
      <c r="F1204">
        <f t="shared" si="56"/>
        <v>28</v>
      </c>
      <c r="H1204" s="43">
        <v>0</v>
      </c>
      <c r="I1204" s="43">
        <v>0</v>
      </c>
      <c r="J1204" s="43">
        <v>0</v>
      </c>
      <c r="K1204" s="43">
        <v>0</v>
      </c>
      <c r="L1204" s="43">
        <v>0</v>
      </c>
      <c r="M1204" s="43">
        <v>2</v>
      </c>
      <c r="N1204" s="43">
        <v>2</v>
      </c>
      <c r="O1204" s="43">
        <v>1</v>
      </c>
      <c r="P1204" s="43">
        <v>9</v>
      </c>
      <c r="Q1204" s="43">
        <v>0</v>
      </c>
      <c r="R1204" s="43">
        <v>0</v>
      </c>
      <c r="S1204" s="43">
        <v>0</v>
      </c>
      <c r="T1204" s="43">
        <v>0</v>
      </c>
      <c r="U1204" s="43">
        <v>0</v>
      </c>
      <c r="V1204" s="43">
        <v>3</v>
      </c>
      <c r="W1204" s="43">
        <v>0</v>
      </c>
      <c r="X1204" s="43">
        <v>0</v>
      </c>
      <c r="Y1204" s="43">
        <v>2</v>
      </c>
      <c r="Z1204" s="43">
        <v>0</v>
      </c>
      <c r="AA1204" s="43">
        <v>0</v>
      </c>
      <c r="AB1204" s="43">
        <v>3</v>
      </c>
      <c r="AC1204" s="43">
        <v>2</v>
      </c>
      <c r="AD1204" s="43">
        <v>1</v>
      </c>
      <c r="AE1204" s="43">
        <v>2</v>
      </c>
      <c r="AF1204" s="43">
        <v>0</v>
      </c>
      <c r="AG1204" s="43">
        <v>0</v>
      </c>
      <c r="AH1204" s="43">
        <v>1</v>
      </c>
      <c r="AI1204" s="43">
        <v>0</v>
      </c>
      <c r="AJ1204" s="43">
        <v>0</v>
      </c>
      <c r="AK1204" s="43">
        <v>0</v>
      </c>
      <c r="AL1204" s="43">
        <v>0</v>
      </c>
      <c r="AM1204" s="43">
        <v>0</v>
      </c>
      <c r="AN1204" s="43">
        <v>0</v>
      </c>
    </row>
    <row r="1205" spans="1:40" x14ac:dyDescent="0.2">
      <c r="A1205">
        <v>1194</v>
      </c>
      <c r="B1205" s="97">
        <v>0.82847222222222205</v>
      </c>
      <c r="C1205">
        <f t="shared" ca="1" si="54"/>
        <v>2</v>
      </c>
      <c r="D1205">
        <f t="shared" si="55"/>
        <v>108</v>
      </c>
      <c r="E1205">
        <f>IF(appliances!$D$46="YES",light_sim_data!B1205,0)</f>
        <v>80</v>
      </c>
      <c r="F1205">
        <f t="shared" si="56"/>
        <v>28</v>
      </c>
      <c r="H1205" s="43">
        <v>0</v>
      </c>
      <c r="I1205" s="43">
        <v>0</v>
      </c>
      <c r="J1205" s="43">
        <v>0</v>
      </c>
      <c r="K1205" s="43">
        <v>0</v>
      </c>
      <c r="L1205" s="43">
        <v>0</v>
      </c>
      <c r="M1205" s="43">
        <v>2</v>
      </c>
      <c r="N1205" s="43">
        <v>2</v>
      </c>
      <c r="O1205" s="43">
        <v>1</v>
      </c>
      <c r="P1205" s="43">
        <v>9</v>
      </c>
      <c r="Q1205" s="43">
        <v>0</v>
      </c>
      <c r="R1205" s="43">
        <v>0</v>
      </c>
      <c r="S1205" s="43">
        <v>0</v>
      </c>
      <c r="T1205" s="43">
        <v>0</v>
      </c>
      <c r="U1205" s="43">
        <v>0</v>
      </c>
      <c r="V1205" s="43">
        <v>3</v>
      </c>
      <c r="W1205" s="43">
        <v>0</v>
      </c>
      <c r="X1205" s="43">
        <v>0</v>
      </c>
      <c r="Y1205" s="43">
        <v>2</v>
      </c>
      <c r="Z1205" s="43">
        <v>0</v>
      </c>
      <c r="AA1205" s="43">
        <v>0</v>
      </c>
      <c r="AB1205" s="43">
        <v>3</v>
      </c>
      <c r="AC1205" s="43">
        <v>2</v>
      </c>
      <c r="AD1205" s="43">
        <v>1</v>
      </c>
      <c r="AE1205" s="43">
        <v>2</v>
      </c>
      <c r="AF1205" s="43">
        <v>0</v>
      </c>
      <c r="AG1205" s="43">
        <v>0</v>
      </c>
      <c r="AH1205" s="43">
        <v>1</v>
      </c>
      <c r="AI1205" s="43">
        <v>0</v>
      </c>
      <c r="AJ1205" s="43">
        <v>0</v>
      </c>
      <c r="AK1205" s="43">
        <v>0</v>
      </c>
      <c r="AL1205" s="43">
        <v>0</v>
      </c>
      <c r="AM1205" s="43">
        <v>0</v>
      </c>
      <c r="AN1205" s="43">
        <v>0</v>
      </c>
    </row>
    <row r="1206" spans="1:40" x14ac:dyDescent="0.2">
      <c r="A1206">
        <v>1195</v>
      </c>
      <c r="B1206" s="97">
        <v>0.82916666666666705</v>
      </c>
      <c r="C1206">
        <f t="shared" ca="1" si="54"/>
        <v>2</v>
      </c>
      <c r="D1206">
        <f t="shared" si="55"/>
        <v>108</v>
      </c>
      <c r="E1206">
        <f>IF(appliances!$D$46="YES",light_sim_data!B1206,0)</f>
        <v>80</v>
      </c>
      <c r="F1206">
        <f t="shared" si="56"/>
        <v>28</v>
      </c>
      <c r="H1206" s="43">
        <v>0</v>
      </c>
      <c r="I1206" s="43">
        <v>0</v>
      </c>
      <c r="J1206" s="43">
        <v>0</v>
      </c>
      <c r="K1206" s="43">
        <v>0</v>
      </c>
      <c r="L1206" s="43">
        <v>0</v>
      </c>
      <c r="M1206" s="43">
        <v>2</v>
      </c>
      <c r="N1206" s="43">
        <v>2</v>
      </c>
      <c r="O1206" s="43">
        <v>1</v>
      </c>
      <c r="P1206" s="43">
        <v>9</v>
      </c>
      <c r="Q1206" s="43">
        <v>0</v>
      </c>
      <c r="R1206" s="43">
        <v>0</v>
      </c>
      <c r="S1206" s="43">
        <v>0</v>
      </c>
      <c r="T1206" s="43">
        <v>0</v>
      </c>
      <c r="U1206" s="43">
        <v>0</v>
      </c>
      <c r="V1206" s="43">
        <v>3</v>
      </c>
      <c r="W1206" s="43">
        <v>0</v>
      </c>
      <c r="X1206" s="43">
        <v>0</v>
      </c>
      <c r="Y1206" s="43">
        <v>2</v>
      </c>
      <c r="Z1206" s="43">
        <v>0</v>
      </c>
      <c r="AA1206" s="43">
        <v>0</v>
      </c>
      <c r="AB1206" s="43">
        <v>3</v>
      </c>
      <c r="AC1206" s="43">
        <v>2</v>
      </c>
      <c r="AD1206" s="43">
        <v>1</v>
      </c>
      <c r="AE1206" s="43">
        <v>2</v>
      </c>
      <c r="AF1206" s="43">
        <v>0</v>
      </c>
      <c r="AG1206" s="43">
        <v>0</v>
      </c>
      <c r="AH1206" s="43">
        <v>1</v>
      </c>
      <c r="AI1206" s="43">
        <v>0</v>
      </c>
      <c r="AJ1206" s="43">
        <v>0</v>
      </c>
      <c r="AK1206" s="43">
        <v>0</v>
      </c>
      <c r="AL1206" s="43">
        <v>0</v>
      </c>
      <c r="AM1206" s="43">
        <v>0</v>
      </c>
      <c r="AN1206" s="43">
        <v>0</v>
      </c>
    </row>
    <row r="1207" spans="1:40" x14ac:dyDescent="0.2">
      <c r="A1207">
        <v>1196</v>
      </c>
      <c r="B1207" s="97">
        <v>0.82986111111111105</v>
      </c>
      <c r="C1207">
        <f t="shared" ca="1" si="54"/>
        <v>2</v>
      </c>
      <c r="D1207">
        <f t="shared" si="55"/>
        <v>108</v>
      </c>
      <c r="E1207">
        <f>IF(appliances!$D$46="YES",light_sim_data!B1207,0)</f>
        <v>80</v>
      </c>
      <c r="F1207">
        <f t="shared" si="56"/>
        <v>28</v>
      </c>
      <c r="H1207" s="43">
        <v>0</v>
      </c>
      <c r="I1207" s="43">
        <v>0</v>
      </c>
      <c r="J1207" s="43">
        <v>0</v>
      </c>
      <c r="K1207" s="43">
        <v>0</v>
      </c>
      <c r="L1207" s="43">
        <v>0</v>
      </c>
      <c r="M1207" s="43">
        <v>2</v>
      </c>
      <c r="N1207" s="43">
        <v>2</v>
      </c>
      <c r="O1207" s="43">
        <v>1</v>
      </c>
      <c r="P1207" s="43">
        <v>9</v>
      </c>
      <c r="Q1207" s="43">
        <v>0</v>
      </c>
      <c r="R1207" s="43">
        <v>0</v>
      </c>
      <c r="S1207" s="43">
        <v>0</v>
      </c>
      <c r="T1207" s="43">
        <v>0</v>
      </c>
      <c r="U1207" s="43">
        <v>0</v>
      </c>
      <c r="V1207" s="43">
        <v>3</v>
      </c>
      <c r="W1207" s="43">
        <v>0</v>
      </c>
      <c r="X1207" s="43">
        <v>0</v>
      </c>
      <c r="Y1207" s="43">
        <v>2</v>
      </c>
      <c r="Z1207" s="43">
        <v>0</v>
      </c>
      <c r="AA1207" s="43">
        <v>0</v>
      </c>
      <c r="AB1207" s="43">
        <v>3</v>
      </c>
      <c r="AC1207" s="43">
        <v>2</v>
      </c>
      <c r="AD1207" s="43">
        <v>1</v>
      </c>
      <c r="AE1207" s="43">
        <v>2</v>
      </c>
      <c r="AF1207" s="43">
        <v>0</v>
      </c>
      <c r="AG1207" s="43">
        <v>0</v>
      </c>
      <c r="AH1207" s="43">
        <v>1</v>
      </c>
      <c r="AI1207" s="43">
        <v>0</v>
      </c>
      <c r="AJ1207" s="43">
        <v>0</v>
      </c>
      <c r="AK1207" s="43">
        <v>0</v>
      </c>
      <c r="AL1207" s="43">
        <v>0</v>
      </c>
      <c r="AM1207" s="43">
        <v>0</v>
      </c>
      <c r="AN1207" s="43">
        <v>0</v>
      </c>
    </row>
    <row r="1208" spans="1:40" x14ac:dyDescent="0.2">
      <c r="A1208">
        <v>1197</v>
      </c>
      <c r="B1208" s="97">
        <v>0.83055555555555605</v>
      </c>
      <c r="C1208">
        <f t="shared" ca="1" si="54"/>
        <v>2</v>
      </c>
      <c r="D1208">
        <f t="shared" si="55"/>
        <v>108</v>
      </c>
      <c r="E1208">
        <f>IF(appliances!$D$46="YES",light_sim_data!B1208,0)</f>
        <v>80</v>
      </c>
      <c r="F1208">
        <f t="shared" si="56"/>
        <v>28</v>
      </c>
      <c r="H1208" s="43">
        <v>0</v>
      </c>
      <c r="I1208" s="43">
        <v>0</v>
      </c>
      <c r="J1208" s="43">
        <v>0</v>
      </c>
      <c r="K1208" s="43">
        <v>0</v>
      </c>
      <c r="L1208" s="43">
        <v>0</v>
      </c>
      <c r="M1208" s="43">
        <v>2</v>
      </c>
      <c r="N1208" s="43">
        <v>2</v>
      </c>
      <c r="O1208" s="43">
        <v>1</v>
      </c>
      <c r="P1208" s="43">
        <v>9</v>
      </c>
      <c r="Q1208" s="43">
        <v>0</v>
      </c>
      <c r="R1208" s="43">
        <v>0</v>
      </c>
      <c r="S1208" s="43">
        <v>0</v>
      </c>
      <c r="T1208" s="43">
        <v>0</v>
      </c>
      <c r="U1208" s="43">
        <v>0</v>
      </c>
      <c r="V1208" s="43">
        <v>3</v>
      </c>
      <c r="W1208" s="43">
        <v>0</v>
      </c>
      <c r="X1208" s="43">
        <v>0</v>
      </c>
      <c r="Y1208" s="43">
        <v>2</v>
      </c>
      <c r="Z1208" s="43">
        <v>0</v>
      </c>
      <c r="AA1208" s="43">
        <v>0</v>
      </c>
      <c r="AB1208" s="43">
        <v>3</v>
      </c>
      <c r="AC1208" s="43">
        <v>2</v>
      </c>
      <c r="AD1208" s="43">
        <v>1</v>
      </c>
      <c r="AE1208" s="43">
        <v>2</v>
      </c>
      <c r="AF1208" s="43">
        <v>0</v>
      </c>
      <c r="AG1208" s="43">
        <v>0</v>
      </c>
      <c r="AH1208" s="43">
        <v>1</v>
      </c>
      <c r="AI1208" s="43">
        <v>0</v>
      </c>
      <c r="AJ1208" s="43">
        <v>0</v>
      </c>
      <c r="AK1208" s="43">
        <v>0</v>
      </c>
      <c r="AL1208" s="43">
        <v>0</v>
      </c>
      <c r="AM1208" s="43">
        <v>0</v>
      </c>
      <c r="AN1208" s="43">
        <v>0</v>
      </c>
    </row>
    <row r="1209" spans="1:40" x14ac:dyDescent="0.2">
      <c r="A1209">
        <v>1198</v>
      </c>
      <c r="B1209" s="97">
        <v>0.83125000000000004</v>
      </c>
      <c r="C1209">
        <f t="shared" ca="1" si="54"/>
        <v>2</v>
      </c>
      <c r="D1209">
        <f t="shared" si="55"/>
        <v>138</v>
      </c>
      <c r="E1209">
        <f>IF(appliances!$D$46="YES",light_sim_data!B1209,0)</f>
        <v>80</v>
      </c>
      <c r="F1209">
        <f t="shared" si="56"/>
        <v>58</v>
      </c>
      <c r="H1209" s="43">
        <v>0</v>
      </c>
      <c r="I1209" s="43">
        <v>0</v>
      </c>
      <c r="J1209" s="43">
        <v>0</v>
      </c>
      <c r="K1209" s="43">
        <v>0</v>
      </c>
      <c r="L1209" s="43">
        <v>0</v>
      </c>
      <c r="M1209" s="43">
        <v>2</v>
      </c>
      <c r="N1209" s="43">
        <v>2</v>
      </c>
      <c r="O1209" s="43">
        <v>1</v>
      </c>
      <c r="P1209" s="43">
        <v>9</v>
      </c>
      <c r="Q1209" s="43">
        <v>0</v>
      </c>
      <c r="R1209" s="43">
        <v>0</v>
      </c>
      <c r="S1209" s="43">
        <v>0</v>
      </c>
      <c r="T1209" s="43">
        <v>0</v>
      </c>
      <c r="U1209" s="43">
        <v>0</v>
      </c>
      <c r="V1209" s="43">
        <v>3</v>
      </c>
      <c r="W1209" s="43">
        <v>0</v>
      </c>
      <c r="X1209" s="43">
        <v>0</v>
      </c>
      <c r="Y1209" s="43">
        <v>32</v>
      </c>
      <c r="Z1209" s="43">
        <v>0</v>
      </c>
      <c r="AA1209" s="43">
        <v>0</v>
      </c>
      <c r="AB1209" s="43">
        <v>3</v>
      </c>
      <c r="AC1209" s="43">
        <v>2</v>
      </c>
      <c r="AD1209" s="43">
        <v>1</v>
      </c>
      <c r="AE1209" s="43">
        <v>2</v>
      </c>
      <c r="AF1209" s="43">
        <v>0</v>
      </c>
      <c r="AG1209" s="43">
        <v>0</v>
      </c>
      <c r="AH1209" s="43">
        <v>1</v>
      </c>
      <c r="AI1209" s="43">
        <v>0</v>
      </c>
      <c r="AJ1209" s="43">
        <v>0</v>
      </c>
      <c r="AK1209" s="43">
        <v>0</v>
      </c>
      <c r="AL1209" s="43">
        <v>0</v>
      </c>
      <c r="AM1209" s="43">
        <v>0</v>
      </c>
      <c r="AN1209" s="43">
        <v>0</v>
      </c>
    </row>
    <row r="1210" spans="1:40" x14ac:dyDescent="0.2">
      <c r="A1210">
        <v>1199</v>
      </c>
      <c r="B1210" s="97">
        <v>0.83194444444444404</v>
      </c>
      <c r="C1210">
        <f t="shared" ca="1" si="54"/>
        <v>2</v>
      </c>
      <c r="D1210">
        <f t="shared" si="55"/>
        <v>138</v>
      </c>
      <c r="E1210">
        <f>IF(appliances!$D$46="YES",light_sim_data!B1210,0)</f>
        <v>80</v>
      </c>
      <c r="F1210">
        <f t="shared" si="56"/>
        <v>58</v>
      </c>
      <c r="H1210" s="43">
        <v>0</v>
      </c>
      <c r="I1210" s="43">
        <v>0</v>
      </c>
      <c r="J1210" s="43">
        <v>0</v>
      </c>
      <c r="K1210" s="43">
        <v>0</v>
      </c>
      <c r="L1210" s="43">
        <v>0</v>
      </c>
      <c r="M1210" s="43">
        <v>2</v>
      </c>
      <c r="N1210" s="43">
        <v>2</v>
      </c>
      <c r="O1210" s="43">
        <v>1</v>
      </c>
      <c r="P1210" s="43">
        <v>9</v>
      </c>
      <c r="Q1210" s="43">
        <v>0</v>
      </c>
      <c r="R1210" s="43">
        <v>0</v>
      </c>
      <c r="S1210" s="43">
        <v>0</v>
      </c>
      <c r="T1210" s="43">
        <v>0</v>
      </c>
      <c r="U1210" s="43">
        <v>0</v>
      </c>
      <c r="V1210" s="43">
        <v>3</v>
      </c>
      <c r="W1210" s="43">
        <v>0</v>
      </c>
      <c r="X1210" s="43">
        <v>0</v>
      </c>
      <c r="Y1210" s="43">
        <v>32</v>
      </c>
      <c r="Z1210" s="43">
        <v>0</v>
      </c>
      <c r="AA1210" s="43">
        <v>0</v>
      </c>
      <c r="AB1210" s="43">
        <v>3</v>
      </c>
      <c r="AC1210" s="43">
        <v>2</v>
      </c>
      <c r="AD1210" s="43">
        <v>1</v>
      </c>
      <c r="AE1210" s="43">
        <v>2</v>
      </c>
      <c r="AF1210" s="43">
        <v>0</v>
      </c>
      <c r="AG1210" s="43">
        <v>0</v>
      </c>
      <c r="AH1210" s="43">
        <v>1</v>
      </c>
      <c r="AI1210" s="43">
        <v>0</v>
      </c>
      <c r="AJ1210" s="43">
        <v>0</v>
      </c>
      <c r="AK1210" s="43">
        <v>0</v>
      </c>
      <c r="AL1210" s="43">
        <v>0</v>
      </c>
      <c r="AM1210" s="43">
        <v>0</v>
      </c>
      <c r="AN1210" s="43">
        <v>0</v>
      </c>
    </row>
    <row r="1211" spans="1:40" x14ac:dyDescent="0.2">
      <c r="A1211">
        <v>1200</v>
      </c>
      <c r="B1211" s="97">
        <v>0.83263888888888904</v>
      </c>
      <c r="C1211">
        <f t="shared" ca="1" si="54"/>
        <v>2</v>
      </c>
      <c r="D1211">
        <f t="shared" si="55"/>
        <v>138</v>
      </c>
      <c r="E1211">
        <f>IF(appliances!$D$46="YES",light_sim_data!B1211,0)</f>
        <v>80</v>
      </c>
      <c r="F1211">
        <f t="shared" si="56"/>
        <v>58</v>
      </c>
      <c r="H1211" s="43">
        <v>0</v>
      </c>
      <c r="I1211" s="43">
        <v>0</v>
      </c>
      <c r="J1211" s="43">
        <v>0</v>
      </c>
      <c r="K1211" s="43">
        <v>0</v>
      </c>
      <c r="L1211" s="43">
        <v>0</v>
      </c>
      <c r="M1211" s="43">
        <v>2</v>
      </c>
      <c r="N1211" s="43">
        <v>2</v>
      </c>
      <c r="O1211" s="43">
        <v>1</v>
      </c>
      <c r="P1211" s="43">
        <v>9</v>
      </c>
      <c r="Q1211" s="43">
        <v>0</v>
      </c>
      <c r="R1211" s="43">
        <v>0</v>
      </c>
      <c r="S1211" s="43">
        <v>0</v>
      </c>
      <c r="T1211" s="43">
        <v>0</v>
      </c>
      <c r="U1211" s="43">
        <v>0</v>
      </c>
      <c r="V1211" s="43">
        <v>3</v>
      </c>
      <c r="W1211" s="43">
        <v>0</v>
      </c>
      <c r="X1211" s="43">
        <v>0</v>
      </c>
      <c r="Y1211" s="43">
        <v>32</v>
      </c>
      <c r="Z1211" s="43">
        <v>0</v>
      </c>
      <c r="AA1211" s="43">
        <v>0</v>
      </c>
      <c r="AB1211" s="43">
        <v>3</v>
      </c>
      <c r="AC1211" s="43">
        <v>2</v>
      </c>
      <c r="AD1211" s="43">
        <v>1</v>
      </c>
      <c r="AE1211" s="43">
        <v>2</v>
      </c>
      <c r="AF1211" s="43">
        <v>0</v>
      </c>
      <c r="AG1211" s="43">
        <v>0</v>
      </c>
      <c r="AH1211" s="43">
        <v>1</v>
      </c>
      <c r="AI1211" s="43">
        <v>0</v>
      </c>
      <c r="AJ1211" s="43">
        <v>0</v>
      </c>
      <c r="AK1211" s="43">
        <v>0</v>
      </c>
      <c r="AL1211" s="43">
        <v>0</v>
      </c>
      <c r="AM1211" s="43">
        <v>0</v>
      </c>
      <c r="AN1211" s="43">
        <v>0</v>
      </c>
    </row>
    <row r="1212" spans="1:40" x14ac:dyDescent="0.2">
      <c r="A1212">
        <v>1201</v>
      </c>
      <c r="B1212" s="97">
        <v>0.83333333333333304</v>
      </c>
      <c r="C1212">
        <f t="shared" ca="1" si="54"/>
        <v>1</v>
      </c>
      <c r="D1212">
        <f t="shared" si="55"/>
        <v>138</v>
      </c>
      <c r="E1212">
        <f>IF(appliances!$D$46="YES",light_sim_data!B1212,0)</f>
        <v>80</v>
      </c>
      <c r="F1212">
        <f t="shared" si="56"/>
        <v>58</v>
      </c>
      <c r="H1212" s="43">
        <v>0</v>
      </c>
      <c r="I1212" s="43">
        <v>0</v>
      </c>
      <c r="J1212" s="43">
        <v>0</v>
      </c>
      <c r="K1212" s="43">
        <v>0</v>
      </c>
      <c r="L1212" s="43">
        <v>0</v>
      </c>
      <c r="M1212" s="43">
        <v>2</v>
      </c>
      <c r="N1212" s="43">
        <v>2</v>
      </c>
      <c r="O1212" s="43">
        <v>1</v>
      </c>
      <c r="P1212" s="43">
        <v>9</v>
      </c>
      <c r="Q1212" s="43">
        <v>0</v>
      </c>
      <c r="R1212" s="43">
        <v>0</v>
      </c>
      <c r="S1212" s="43">
        <v>0</v>
      </c>
      <c r="T1212" s="43">
        <v>0</v>
      </c>
      <c r="U1212" s="43">
        <v>0</v>
      </c>
      <c r="V1212" s="43">
        <v>3</v>
      </c>
      <c r="W1212" s="43">
        <v>0</v>
      </c>
      <c r="X1212" s="43">
        <v>0</v>
      </c>
      <c r="Y1212" s="43">
        <v>32</v>
      </c>
      <c r="Z1212" s="43">
        <v>0</v>
      </c>
      <c r="AA1212" s="43">
        <v>0</v>
      </c>
      <c r="AB1212" s="43">
        <v>3</v>
      </c>
      <c r="AC1212" s="43">
        <v>2</v>
      </c>
      <c r="AD1212" s="43">
        <v>1</v>
      </c>
      <c r="AE1212" s="43">
        <v>2</v>
      </c>
      <c r="AF1212" s="43">
        <v>0</v>
      </c>
      <c r="AG1212" s="43">
        <v>0</v>
      </c>
      <c r="AH1212" s="43">
        <v>1</v>
      </c>
      <c r="AI1212" s="43">
        <v>0</v>
      </c>
      <c r="AJ1212" s="43">
        <v>0</v>
      </c>
      <c r="AK1212" s="43">
        <v>0</v>
      </c>
      <c r="AL1212" s="43">
        <v>0</v>
      </c>
      <c r="AM1212" s="43">
        <v>0</v>
      </c>
      <c r="AN1212" s="43">
        <v>0</v>
      </c>
    </row>
    <row r="1213" spans="1:40" x14ac:dyDescent="0.2">
      <c r="A1213">
        <v>1202</v>
      </c>
      <c r="B1213" s="97">
        <v>0.83402777777777803</v>
      </c>
      <c r="C1213">
        <f t="shared" ca="1" si="54"/>
        <v>1</v>
      </c>
      <c r="D1213">
        <f t="shared" si="55"/>
        <v>78</v>
      </c>
      <c r="E1213">
        <f>IF(appliances!$D$46="YES",light_sim_data!B1213,0)</f>
        <v>20</v>
      </c>
      <c r="F1213">
        <f t="shared" si="56"/>
        <v>58</v>
      </c>
      <c r="H1213" s="43">
        <v>0</v>
      </c>
      <c r="I1213" s="43">
        <v>0</v>
      </c>
      <c r="J1213" s="43">
        <v>0</v>
      </c>
      <c r="K1213" s="43">
        <v>0</v>
      </c>
      <c r="L1213" s="43">
        <v>0</v>
      </c>
      <c r="M1213" s="43">
        <v>2</v>
      </c>
      <c r="N1213" s="43">
        <v>2</v>
      </c>
      <c r="O1213" s="43">
        <v>1</v>
      </c>
      <c r="P1213" s="43">
        <v>9</v>
      </c>
      <c r="Q1213" s="43">
        <v>0</v>
      </c>
      <c r="R1213" s="43">
        <v>0</v>
      </c>
      <c r="S1213" s="43">
        <v>0</v>
      </c>
      <c r="T1213" s="43">
        <v>0</v>
      </c>
      <c r="U1213" s="43">
        <v>0</v>
      </c>
      <c r="V1213" s="43">
        <v>3</v>
      </c>
      <c r="W1213" s="43">
        <v>0</v>
      </c>
      <c r="X1213" s="43">
        <v>0</v>
      </c>
      <c r="Y1213" s="43">
        <v>32</v>
      </c>
      <c r="Z1213" s="43">
        <v>0</v>
      </c>
      <c r="AA1213" s="43">
        <v>0</v>
      </c>
      <c r="AB1213" s="43">
        <v>3</v>
      </c>
      <c r="AC1213" s="43">
        <v>2</v>
      </c>
      <c r="AD1213" s="43">
        <v>1</v>
      </c>
      <c r="AE1213" s="43">
        <v>2</v>
      </c>
      <c r="AF1213" s="43">
        <v>0</v>
      </c>
      <c r="AG1213" s="43">
        <v>0</v>
      </c>
      <c r="AH1213" s="43">
        <v>1</v>
      </c>
      <c r="AI1213" s="43">
        <v>0</v>
      </c>
      <c r="AJ1213" s="43">
        <v>0</v>
      </c>
      <c r="AK1213" s="43">
        <v>0</v>
      </c>
      <c r="AL1213" s="43">
        <v>0</v>
      </c>
      <c r="AM1213" s="43">
        <v>0</v>
      </c>
      <c r="AN1213" s="43">
        <v>0</v>
      </c>
    </row>
    <row r="1214" spans="1:40" x14ac:dyDescent="0.2">
      <c r="A1214">
        <v>1203</v>
      </c>
      <c r="B1214" s="97">
        <v>0.83472222222222203</v>
      </c>
      <c r="C1214">
        <f t="shared" ca="1" si="54"/>
        <v>1</v>
      </c>
      <c r="D1214">
        <f t="shared" si="55"/>
        <v>78</v>
      </c>
      <c r="E1214">
        <f>IF(appliances!$D$46="YES",light_sim_data!B1214,0)</f>
        <v>20</v>
      </c>
      <c r="F1214">
        <f t="shared" si="56"/>
        <v>58</v>
      </c>
      <c r="H1214" s="43">
        <v>0</v>
      </c>
      <c r="I1214" s="43">
        <v>0</v>
      </c>
      <c r="J1214" s="43">
        <v>0</v>
      </c>
      <c r="K1214" s="43">
        <v>0</v>
      </c>
      <c r="L1214" s="43">
        <v>0</v>
      </c>
      <c r="M1214" s="43">
        <v>2</v>
      </c>
      <c r="N1214" s="43">
        <v>2</v>
      </c>
      <c r="O1214" s="43">
        <v>1</v>
      </c>
      <c r="P1214" s="43">
        <v>9</v>
      </c>
      <c r="Q1214" s="43">
        <v>0</v>
      </c>
      <c r="R1214" s="43">
        <v>0</v>
      </c>
      <c r="S1214" s="43">
        <v>0</v>
      </c>
      <c r="T1214" s="43">
        <v>0</v>
      </c>
      <c r="U1214" s="43">
        <v>0</v>
      </c>
      <c r="V1214" s="43">
        <v>3</v>
      </c>
      <c r="W1214" s="43">
        <v>0</v>
      </c>
      <c r="X1214" s="43">
        <v>0</v>
      </c>
      <c r="Y1214" s="43">
        <v>32</v>
      </c>
      <c r="Z1214" s="43">
        <v>0</v>
      </c>
      <c r="AA1214" s="43">
        <v>0</v>
      </c>
      <c r="AB1214" s="43">
        <v>3</v>
      </c>
      <c r="AC1214" s="43">
        <v>2</v>
      </c>
      <c r="AD1214" s="43">
        <v>1</v>
      </c>
      <c r="AE1214" s="43">
        <v>2</v>
      </c>
      <c r="AF1214" s="43">
        <v>0</v>
      </c>
      <c r="AG1214" s="43">
        <v>0</v>
      </c>
      <c r="AH1214" s="43">
        <v>1</v>
      </c>
      <c r="AI1214" s="43">
        <v>0</v>
      </c>
      <c r="AJ1214" s="43">
        <v>0</v>
      </c>
      <c r="AK1214" s="43">
        <v>0</v>
      </c>
      <c r="AL1214" s="43">
        <v>0</v>
      </c>
      <c r="AM1214" s="43">
        <v>0</v>
      </c>
      <c r="AN1214" s="43">
        <v>0</v>
      </c>
    </row>
    <row r="1215" spans="1:40" x14ac:dyDescent="0.2">
      <c r="A1215">
        <v>1204</v>
      </c>
      <c r="B1215" s="97">
        <v>0.83541666666666703</v>
      </c>
      <c r="C1215">
        <f t="shared" ca="1" si="54"/>
        <v>1</v>
      </c>
      <c r="D1215">
        <f t="shared" si="55"/>
        <v>78</v>
      </c>
      <c r="E1215">
        <f>IF(appliances!$D$46="YES",light_sim_data!B1215,0)</f>
        <v>20</v>
      </c>
      <c r="F1215">
        <f t="shared" si="56"/>
        <v>58</v>
      </c>
      <c r="H1215" s="43">
        <v>0</v>
      </c>
      <c r="I1215" s="43">
        <v>0</v>
      </c>
      <c r="J1215" s="43">
        <v>0</v>
      </c>
      <c r="K1215" s="43">
        <v>0</v>
      </c>
      <c r="L1215" s="43">
        <v>0</v>
      </c>
      <c r="M1215" s="43">
        <v>2</v>
      </c>
      <c r="N1215" s="43">
        <v>2</v>
      </c>
      <c r="O1215" s="43">
        <v>1</v>
      </c>
      <c r="P1215" s="43">
        <v>9</v>
      </c>
      <c r="Q1215" s="43">
        <v>0</v>
      </c>
      <c r="R1215" s="43">
        <v>0</v>
      </c>
      <c r="S1215" s="43">
        <v>0</v>
      </c>
      <c r="T1215" s="43">
        <v>0</v>
      </c>
      <c r="U1215" s="43">
        <v>0</v>
      </c>
      <c r="V1215" s="43">
        <v>3</v>
      </c>
      <c r="W1215" s="43">
        <v>0</v>
      </c>
      <c r="X1215" s="43">
        <v>0</v>
      </c>
      <c r="Y1215" s="43">
        <v>32</v>
      </c>
      <c r="Z1215" s="43">
        <v>0</v>
      </c>
      <c r="AA1215" s="43">
        <v>0</v>
      </c>
      <c r="AB1215" s="43">
        <v>3</v>
      </c>
      <c r="AC1215" s="43">
        <v>2</v>
      </c>
      <c r="AD1215" s="43">
        <v>1</v>
      </c>
      <c r="AE1215" s="43">
        <v>2</v>
      </c>
      <c r="AF1215" s="43">
        <v>0</v>
      </c>
      <c r="AG1215" s="43">
        <v>0</v>
      </c>
      <c r="AH1215" s="43">
        <v>1</v>
      </c>
      <c r="AI1215" s="43">
        <v>0</v>
      </c>
      <c r="AJ1215" s="43">
        <v>0</v>
      </c>
      <c r="AK1215" s="43">
        <v>0</v>
      </c>
      <c r="AL1215" s="43">
        <v>0</v>
      </c>
      <c r="AM1215" s="43">
        <v>0</v>
      </c>
      <c r="AN1215" s="43">
        <v>0</v>
      </c>
    </row>
    <row r="1216" spans="1:40" x14ac:dyDescent="0.2">
      <c r="A1216">
        <v>1205</v>
      </c>
      <c r="B1216" s="97">
        <v>0.83611111111111103</v>
      </c>
      <c r="C1216">
        <f t="shared" ca="1" si="54"/>
        <v>1</v>
      </c>
      <c r="D1216">
        <f t="shared" si="55"/>
        <v>78</v>
      </c>
      <c r="E1216">
        <f>IF(appliances!$D$46="YES",light_sim_data!B1216,0)</f>
        <v>20</v>
      </c>
      <c r="F1216">
        <f t="shared" si="56"/>
        <v>58</v>
      </c>
      <c r="H1216" s="43">
        <v>0</v>
      </c>
      <c r="I1216" s="43">
        <v>0</v>
      </c>
      <c r="J1216" s="43">
        <v>0</v>
      </c>
      <c r="K1216" s="43">
        <v>0</v>
      </c>
      <c r="L1216" s="43">
        <v>0</v>
      </c>
      <c r="M1216" s="43">
        <v>2</v>
      </c>
      <c r="N1216" s="43">
        <v>2</v>
      </c>
      <c r="O1216" s="43">
        <v>1</v>
      </c>
      <c r="P1216" s="43">
        <v>9</v>
      </c>
      <c r="Q1216" s="43">
        <v>0</v>
      </c>
      <c r="R1216" s="43">
        <v>0</v>
      </c>
      <c r="S1216" s="43">
        <v>0</v>
      </c>
      <c r="T1216" s="43">
        <v>0</v>
      </c>
      <c r="U1216" s="43">
        <v>0</v>
      </c>
      <c r="V1216" s="43">
        <v>3</v>
      </c>
      <c r="W1216" s="43">
        <v>0</v>
      </c>
      <c r="X1216" s="43">
        <v>0</v>
      </c>
      <c r="Y1216" s="43">
        <v>32</v>
      </c>
      <c r="Z1216" s="43">
        <v>0</v>
      </c>
      <c r="AA1216" s="43">
        <v>0</v>
      </c>
      <c r="AB1216" s="43">
        <v>3</v>
      </c>
      <c r="AC1216" s="43">
        <v>2</v>
      </c>
      <c r="AD1216" s="43">
        <v>1</v>
      </c>
      <c r="AE1216" s="43">
        <v>2</v>
      </c>
      <c r="AF1216" s="43">
        <v>0</v>
      </c>
      <c r="AG1216" s="43">
        <v>0</v>
      </c>
      <c r="AH1216" s="43">
        <v>1</v>
      </c>
      <c r="AI1216" s="43">
        <v>0</v>
      </c>
      <c r="AJ1216" s="43">
        <v>0</v>
      </c>
      <c r="AK1216" s="43">
        <v>0</v>
      </c>
      <c r="AL1216" s="43">
        <v>0</v>
      </c>
      <c r="AM1216" s="43">
        <v>0</v>
      </c>
      <c r="AN1216" s="43">
        <v>0</v>
      </c>
    </row>
    <row r="1217" spans="1:40" x14ac:dyDescent="0.2">
      <c r="A1217">
        <v>1206</v>
      </c>
      <c r="B1217" s="97">
        <v>0.83680555555555602</v>
      </c>
      <c r="C1217">
        <f t="shared" ca="1" si="54"/>
        <v>1</v>
      </c>
      <c r="D1217">
        <f t="shared" si="55"/>
        <v>78</v>
      </c>
      <c r="E1217">
        <f>IF(appliances!$D$46="YES",light_sim_data!B1217,0)</f>
        <v>20</v>
      </c>
      <c r="F1217">
        <f t="shared" si="56"/>
        <v>58</v>
      </c>
      <c r="H1217" s="43">
        <v>0</v>
      </c>
      <c r="I1217" s="43">
        <v>0</v>
      </c>
      <c r="J1217" s="43">
        <v>0</v>
      </c>
      <c r="K1217" s="43">
        <v>0</v>
      </c>
      <c r="L1217" s="43">
        <v>0</v>
      </c>
      <c r="M1217" s="43">
        <v>2</v>
      </c>
      <c r="N1217" s="43">
        <v>2</v>
      </c>
      <c r="O1217" s="43">
        <v>1</v>
      </c>
      <c r="P1217" s="43">
        <v>9</v>
      </c>
      <c r="Q1217" s="43">
        <v>0</v>
      </c>
      <c r="R1217" s="43">
        <v>0</v>
      </c>
      <c r="S1217" s="43">
        <v>0</v>
      </c>
      <c r="T1217" s="43">
        <v>0</v>
      </c>
      <c r="U1217" s="43">
        <v>0</v>
      </c>
      <c r="V1217" s="43">
        <v>3</v>
      </c>
      <c r="W1217" s="43">
        <v>0</v>
      </c>
      <c r="X1217" s="43">
        <v>0</v>
      </c>
      <c r="Y1217" s="43">
        <v>32</v>
      </c>
      <c r="Z1217" s="43">
        <v>0</v>
      </c>
      <c r="AA1217" s="43">
        <v>0</v>
      </c>
      <c r="AB1217" s="43">
        <v>3</v>
      </c>
      <c r="AC1217" s="43">
        <v>2</v>
      </c>
      <c r="AD1217" s="43">
        <v>1</v>
      </c>
      <c r="AE1217" s="43">
        <v>2</v>
      </c>
      <c r="AF1217" s="43">
        <v>0</v>
      </c>
      <c r="AG1217" s="43">
        <v>0</v>
      </c>
      <c r="AH1217" s="43">
        <v>1</v>
      </c>
      <c r="AI1217" s="43">
        <v>0</v>
      </c>
      <c r="AJ1217" s="43">
        <v>0</v>
      </c>
      <c r="AK1217" s="43">
        <v>0</v>
      </c>
      <c r="AL1217" s="43">
        <v>0</v>
      </c>
      <c r="AM1217" s="43">
        <v>0</v>
      </c>
      <c r="AN1217" s="43">
        <v>0</v>
      </c>
    </row>
    <row r="1218" spans="1:40" x14ac:dyDescent="0.2">
      <c r="A1218">
        <v>1207</v>
      </c>
      <c r="B1218" s="97">
        <v>0.83750000000000002</v>
      </c>
      <c r="C1218">
        <f t="shared" ca="1" si="54"/>
        <v>1</v>
      </c>
      <c r="D1218">
        <f t="shared" si="55"/>
        <v>78</v>
      </c>
      <c r="E1218">
        <f>IF(appliances!$D$46="YES",light_sim_data!B1218,0)</f>
        <v>20</v>
      </c>
      <c r="F1218">
        <f t="shared" si="56"/>
        <v>58</v>
      </c>
      <c r="H1218" s="43">
        <v>0</v>
      </c>
      <c r="I1218" s="43">
        <v>0</v>
      </c>
      <c r="J1218" s="43">
        <v>0</v>
      </c>
      <c r="K1218" s="43">
        <v>0</v>
      </c>
      <c r="L1218" s="43">
        <v>0</v>
      </c>
      <c r="M1218" s="43">
        <v>2</v>
      </c>
      <c r="N1218" s="43">
        <v>2</v>
      </c>
      <c r="O1218" s="43">
        <v>1</v>
      </c>
      <c r="P1218" s="43">
        <v>9</v>
      </c>
      <c r="Q1218" s="43">
        <v>0</v>
      </c>
      <c r="R1218" s="43">
        <v>0</v>
      </c>
      <c r="S1218" s="43">
        <v>0</v>
      </c>
      <c r="T1218" s="43">
        <v>0</v>
      </c>
      <c r="U1218" s="43">
        <v>0</v>
      </c>
      <c r="V1218" s="43">
        <v>3</v>
      </c>
      <c r="W1218" s="43">
        <v>0</v>
      </c>
      <c r="X1218" s="43">
        <v>0</v>
      </c>
      <c r="Y1218" s="43">
        <v>32</v>
      </c>
      <c r="Z1218" s="43">
        <v>0</v>
      </c>
      <c r="AA1218" s="43">
        <v>0</v>
      </c>
      <c r="AB1218" s="43">
        <v>3</v>
      </c>
      <c r="AC1218" s="43">
        <v>2</v>
      </c>
      <c r="AD1218" s="43">
        <v>1</v>
      </c>
      <c r="AE1218" s="43">
        <v>2</v>
      </c>
      <c r="AF1218" s="43">
        <v>0</v>
      </c>
      <c r="AG1218" s="43">
        <v>0</v>
      </c>
      <c r="AH1218" s="43">
        <v>1</v>
      </c>
      <c r="AI1218" s="43">
        <v>0</v>
      </c>
      <c r="AJ1218" s="43">
        <v>0</v>
      </c>
      <c r="AK1218" s="43">
        <v>0</v>
      </c>
      <c r="AL1218" s="43">
        <v>0</v>
      </c>
      <c r="AM1218" s="43">
        <v>0</v>
      </c>
      <c r="AN1218" s="43">
        <v>0</v>
      </c>
    </row>
    <row r="1219" spans="1:40" x14ac:dyDescent="0.2">
      <c r="A1219">
        <v>1208</v>
      </c>
      <c r="B1219" s="97">
        <v>0.83819444444444402</v>
      </c>
      <c r="C1219">
        <f t="shared" ca="1" si="54"/>
        <v>1</v>
      </c>
      <c r="D1219">
        <f t="shared" si="55"/>
        <v>58</v>
      </c>
      <c r="E1219">
        <f>IF(appliances!$D$46="YES",light_sim_data!B1219,0)</f>
        <v>0</v>
      </c>
      <c r="F1219">
        <f t="shared" si="56"/>
        <v>58</v>
      </c>
      <c r="H1219" s="43">
        <v>0</v>
      </c>
      <c r="I1219" s="43">
        <v>0</v>
      </c>
      <c r="J1219" s="43">
        <v>0</v>
      </c>
      <c r="K1219" s="43">
        <v>0</v>
      </c>
      <c r="L1219" s="43">
        <v>0</v>
      </c>
      <c r="M1219" s="43">
        <v>2</v>
      </c>
      <c r="N1219" s="43">
        <v>2</v>
      </c>
      <c r="O1219" s="43">
        <v>1</v>
      </c>
      <c r="P1219" s="43">
        <v>9</v>
      </c>
      <c r="Q1219" s="43">
        <v>0</v>
      </c>
      <c r="R1219" s="43">
        <v>0</v>
      </c>
      <c r="S1219" s="43">
        <v>0</v>
      </c>
      <c r="T1219" s="43">
        <v>0</v>
      </c>
      <c r="U1219" s="43">
        <v>0</v>
      </c>
      <c r="V1219" s="43">
        <v>3</v>
      </c>
      <c r="W1219" s="43">
        <v>0</v>
      </c>
      <c r="X1219" s="43">
        <v>0</v>
      </c>
      <c r="Y1219" s="43">
        <v>32</v>
      </c>
      <c r="Z1219" s="43">
        <v>0</v>
      </c>
      <c r="AA1219" s="43">
        <v>0</v>
      </c>
      <c r="AB1219" s="43">
        <v>3</v>
      </c>
      <c r="AC1219" s="43">
        <v>2</v>
      </c>
      <c r="AD1219" s="43">
        <v>1</v>
      </c>
      <c r="AE1219" s="43">
        <v>2</v>
      </c>
      <c r="AF1219" s="43">
        <v>0</v>
      </c>
      <c r="AG1219" s="43">
        <v>0</v>
      </c>
      <c r="AH1219" s="43">
        <v>1</v>
      </c>
      <c r="AI1219" s="43">
        <v>0</v>
      </c>
      <c r="AJ1219" s="43">
        <v>0</v>
      </c>
      <c r="AK1219" s="43">
        <v>0</v>
      </c>
      <c r="AL1219" s="43">
        <v>0</v>
      </c>
      <c r="AM1219" s="43">
        <v>0</v>
      </c>
      <c r="AN1219" s="43">
        <v>0</v>
      </c>
    </row>
    <row r="1220" spans="1:40" x14ac:dyDescent="0.2">
      <c r="A1220">
        <v>1209</v>
      </c>
      <c r="B1220" s="97">
        <v>0.83888888888888902</v>
      </c>
      <c r="C1220">
        <f t="shared" ca="1" si="54"/>
        <v>1</v>
      </c>
      <c r="D1220">
        <f t="shared" si="55"/>
        <v>58</v>
      </c>
      <c r="E1220">
        <f>IF(appliances!$D$46="YES",light_sim_data!B1220,0)</f>
        <v>0</v>
      </c>
      <c r="F1220">
        <f t="shared" si="56"/>
        <v>58</v>
      </c>
      <c r="H1220" s="43">
        <v>0</v>
      </c>
      <c r="I1220" s="43">
        <v>0</v>
      </c>
      <c r="J1220" s="43">
        <v>0</v>
      </c>
      <c r="K1220" s="43">
        <v>0</v>
      </c>
      <c r="L1220" s="43">
        <v>0</v>
      </c>
      <c r="M1220" s="43">
        <v>2</v>
      </c>
      <c r="N1220" s="43">
        <v>2</v>
      </c>
      <c r="O1220" s="43">
        <v>1</v>
      </c>
      <c r="P1220" s="43">
        <v>9</v>
      </c>
      <c r="Q1220" s="43">
        <v>0</v>
      </c>
      <c r="R1220" s="43">
        <v>0</v>
      </c>
      <c r="S1220" s="43">
        <v>0</v>
      </c>
      <c r="T1220" s="43">
        <v>0</v>
      </c>
      <c r="U1220" s="43">
        <v>0</v>
      </c>
      <c r="V1220" s="43">
        <v>3</v>
      </c>
      <c r="W1220" s="43">
        <v>0</v>
      </c>
      <c r="X1220" s="43">
        <v>0</v>
      </c>
      <c r="Y1220" s="43">
        <v>32</v>
      </c>
      <c r="Z1220" s="43">
        <v>0</v>
      </c>
      <c r="AA1220" s="43">
        <v>0</v>
      </c>
      <c r="AB1220" s="43">
        <v>3</v>
      </c>
      <c r="AC1220" s="43">
        <v>2</v>
      </c>
      <c r="AD1220" s="43">
        <v>1</v>
      </c>
      <c r="AE1220" s="43">
        <v>2</v>
      </c>
      <c r="AF1220" s="43">
        <v>0</v>
      </c>
      <c r="AG1220" s="43">
        <v>0</v>
      </c>
      <c r="AH1220" s="43">
        <v>1</v>
      </c>
      <c r="AI1220" s="43">
        <v>0</v>
      </c>
      <c r="AJ1220" s="43">
        <v>0</v>
      </c>
      <c r="AK1220" s="43">
        <v>0</v>
      </c>
      <c r="AL1220" s="43">
        <v>0</v>
      </c>
      <c r="AM1220" s="43">
        <v>0</v>
      </c>
      <c r="AN1220" s="43">
        <v>0</v>
      </c>
    </row>
    <row r="1221" spans="1:40" x14ac:dyDescent="0.2">
      <c r="A1221">
        <v>1210</v>
      </c>
      <c r="B1221" s="97">
        <v>0.83958333333333302</v>
      </c>
      <c r="C1221">
        <f t="shared" ca="1" si="54"/>
        <v>1</v>
      </c>
      <c r="D1221">
        <f t="shared" si="55"/>
        <v>58</v>
      </c>
      <c r="E1221">
        <f>IF(appliances!$D$46="YES",light_sim_data!B1221,0)</f>
        <v>0</v>
      </c>
      <c r="F1221">
        <f t="shared" si="56"/>
        <v>58</v>
      </c>
      <c r="H1221" s="43">
        <v>0</v>
      </c>
      <c r="I1221" s="43">
        <v>0</v>
      </c>
      <c r="J1221" s="43">
        <v>0</v>
      </c>
      <c r="K1221" s="43">
        <v>0</v>
      </c>
      <c r="L1221" s="43">
        <v>0</v>
      </c>
      <c r="M1221" s="43">
        <v>2</v>
      </c>
      <c r="N1221" s="43">
        <v>2</v>
      </c>
      <c r="O1221" s="43">
        <v>1</v>
      </c>
      <c r="P1221" s="43">
        <v>9</v>
      </c>
      <c r="Q1221" s="43">
        <v>0</v>
      </c>
      <c r="R1221" s="43">
        <v>0</v>
      </c>
      <c r="S1221" s="43">
        <v>0</v>
      </c>
      <c r="T1221" s="43">
        <v>0</v>
      </c>
      <c r="U1221" s="43">
        <v>0</v>
      </c>
      <c r="V1221" s="43">
        <v>3</v>
      </c>
      <c r="W1221" s="43">
        <v>0</v>
      </c>
      <c r="X1221" s="43">
        <v>0</v>
      </c>
      <c r="Y1221" s="43">
        <v>32</v>
      </c>
      <c r="Z1221" s="43">
        <v>0</v>
      </c>
      <c r="AA1221" s="43">
        <v>0</v>
      </c>
      <c r="AB1221" s="43">
        <v>3</v>
      </c>
      <c r="AC1221" s="43">
        <v>2</v>
      </c>
      <c r="AD1221" s="43">
        <v>1</v>
      </c>
      <c r="AE1221" s="43">
        <v>2</v>
      </c>
      <c r="AF1221" s="43">
        <v>0</v>
      </c>
      <c r="AG1221" s="43">
        <v>0</v>
      </c>
      <c r="AH1221" s="43">
        <v>1</v>
      </c>
      <c r="AI1221" s="43">
        <v>0</v>
      </c>
      <c r="AJ1221" s="43">
        <v>0</v>
      </c>
      <c r="AK1221" s="43">
        <v>0</v>
      </c>
      <c r="AL1221" s="43">
        <v>0</v>
      </c>
      <c r="AM1221" s="43">
        <v>0</v>
      </c>
      <c r="AN1221" s="43">
        <v>0</v>
      </c>
    </row>
    <row r="1222" spans="1:40" x14ac:dyDescent="0.2">
      <c r="A1222">
        <v>1211</v>
      </c>
      <c r="B1222" s="97">
        <v>0.84027777777777801</v>
      </c>
      <c r="C1222">
        <f t="shared" ca="1" si="54"/>
        <v>1</v>
      </c>
      <c r="D1222">
        <f t="shared" si="55"/>
        <v>58</v>
      </c>
      <c r="E1222">
        <f>IF(appliances!$D$46="YES",light_sim_data!B1222,0)</f>
        <v>0</v>
      </c>
      <c r="F1222">
        <f t="shared" si="56"/>
        <v>58</v>
      </c>
      <c r="H1222" s="43">
        <v>0</v>
      </c>
      <c r="I1222" s="43">
        <v>0</v>
      </c>
      <c r="J1222" s="43">
        <v>0</v>
      </c>
      <c r="K1222" s="43">
        <v>0</v>
      </c>
      <c r="L1222" s="43">
        <v>0</v>
      </c>
      <c r="M1222" s="43">
        <v>2</v>
      </c>
      <c r="N1222" s="43">
        <v>2</v>
      </c>
      <c r="O1222" s="43">
        <v>1</v>
      </c>
      <c r="P1222" s="43">
        <v>9</v>
      </c>
      <c r="Q1222" s="43">
        <v>0</v>
      </c>
      <c r="R1222" s="43">
        <v>0</v>
      </c>
      <c r="S1222" s="43">
        <v>0</v>
      </c>
      <c r="T1222" s="43">
        <v>0</v>
      </c>
      <c r="U1222" s="43">
        <v>0</v>
      </c>
      <c r="V1222" s="43">
        <v>3</v>
      </c>
      <c r="W1222" s="43">
        <v>0</v>
      </c>
      <c r="X1222" s="43">
        <v>0</v>
      </c>
      <c r="Y1222" s="43">
        <v>32</v>
      </c>
      <c r="Z1222" s="43">
        <v>0</v>
      </c>
      <c r="AA1222" s="43">
        <v>0</v>
      </c>
      <c r="AB1222" s="43">
        <v>3</v>
      </c>
      <c r="AC1222" s="43">
        <v>2</v>
      </c>
      <c r="AD1222" s="43">
        <v>1</v>
      </c>
      <c r="AE1222" s="43">
        <v>2</v>
      </c>
      <c r="AF1222" s="43">
        <v>0</v>
      </c>
      <c r="AG1222" s="43">
        <v>0</v>
      </c>
      <c r="AH1222" s="43">
        <v>1</v>
      </c>
      <c r="AI1222" s="43">
        <v>0</v>
      </c>
      <c r="AJ1222" s="43">
        <v>0</v>
      </c>
      <c r="AK1222" s="43">
        <v>0</v>
      </c>
      <c r="AL1222" s="43">
        <v>0</v>
      </c>
      <c r="AM1222" s="43">
        <v>0</v>
      </c>
      <c r="AN1222" s="43">
        <v>0</v>
      </c>
    </row>
    <row r="1223" spans="1:40" x14ac:dyDescent="0.2">
      <c r="A1223">
        <v>1212</v>
      </c>
      <c r="B1223" s="97">
        <v>0.84097222222222201</v>
      </c>
      <c r="C1223">
        <f t="shared" ca="1" si="54"/>
        <v>1</v>
      </c>
      <c r="D1223">
        <f t="shared" si="55"/>
        <v>58</v>
      </c>
      <c r="E1223">
        <f>IF(appliances!$D$46="YES",light_sim_data!B1223,0)</f>
        <v>0</v>
      </c>
      <c r="F1223">
        <f t="shared" si="56"/>
        <v>58</v>
      </c>
      <c r="H1223" s="43">
        <v>0</v>
      </c>
      <c r="I1223" s="43">
        <v>0</v>
      </c>
      <c r="J1223" s="43">
        <v>0</v>
      </c>
      <c r="K1223" s="43">
        <v>0</v>
      </c>
      <c r="L1223" s="43">
        <v>0</v>
      </c>
      <c r="M1223" s="43">
        <v>2</v>
      </c>
      <c r="N1223" s="43">
        <v>2</v>
      </c>
      <c r="O1223" s="43">
        <v>1</v>
      </c>
      <c r="P1223" s="43">
        <v>9</v>
      </c>
      <c r="Q1223" s="43">
        <v>0</v>
      </c>
      <c r="R1223" s="43">
        <v>0</v>
      </c>
      <c r="S1223" s="43">
        <v>0</v>
      </c>
      <c r="T1223" s="43">
        <v>0</v>
      </c>
      <c r="U1223" s="43">
        <v>0</v>
      </c>
      <c r="V1223" s="43">
        <v>3</v>
      </c>
      <c r="W1223" s="43">
        <v>0</v>
      </c>
      <c r="X1223" s="43">
        <v>0</v>
      </c>
      <c r="Y1223" s="43">
        <v>32</v>
      </c>
      <c r="Z1223" s="43">
        <v>0</v>
      </c>
      <c r="AA1223" s="43">
        <v>0</v>
      </c>
      <c r="AB1223" s="43">
        <v>3</v>
      </c>
      <c r="AC1223" s="43">
        <v>2</v>
      </c>
      <c r="AD1223" s="43">
        <v>1</v>
      </c>
      <c r="AE1223" s="43">
        <v>2</v>
      </c>
      <c r="AF1223" s="43">
        <v>0</v>
      </c>
      <c r="AG1223" s="43">
        <v>0</v>
      </c>
      <c r="AH1223" s="43">
        <v>1</v>
      </c>
      <c r="AI1223" s="43">
        <v>0</v>
      </c>
      <c r="AJ1223" s="43">
        <v>0</v>
      </c>
      <c r="AK1223" s="43">
        <v>0</v>
      </c>
      <c r="AL1223" s="43">
        <v>0</v>
      </c>
      <c r="AM1223" s="43">
        <v>0</v>
      </c>
      <c r="AN1223" s="43">
        <v>0</v>
      </c>
    </row>
    <row r="1224" spans="1:40" x14ac:dyDescent="0.2">
      <c r="A1224">
        <v>1213</v>
      </c>
      <c r="B1224" s="97">
        <v>0.84166666666666701</v>
      </c>
      <c r="C1224">
        <f t="shared" ca="1" si="54"/>
        <v>1</v>
      </c>
      <c r="D1224">
        <f t="shared" si="55"/>
        <v>58</v>
      </c>
      <c r="E1224">
        <f>IF(appliances!$D$46="YES",light_sim_data!B1224,0)</f>
        <v>0</v>
      </c>
      <c r="F1224">
        <f t="shared" si="56"/>
        <v>58</v>
      </c>
      <c r="H1224" s="43">
        <v>0</v>
      </c>
      <c r="I1224" s="43">
        <v>0</v>
      </c>
      <c r="J1224" s="43">
        <v>0</v>
      </c>
      <c r="K1224" s="43">
        <v>0</v>
      </c>
      <c r="L1224" s="43">
        <v>0</v>
      </c>
      <c r="M1224" s="43">
        <v>2</v>
      </c>
      <c r="N1224" s="43">
        <v>2</v>
      </c>
      <c r="O1224" s="43">
        <v>1</v>
      </c>
      <c r="P1224" s="43">
        <v>9</v>
      </c>
      <c r="Q1224" s="43">
        <v>0</v>
      </c>
      <c r="R1224" s="43">
        <v>0</v>
      </c>
      <c r="S1224" s="43">
        <v>0</v>
      </c>
      <c r="T1224" s="43">
        <v>0</v>
      </c>
      <c r="U1224" s="43">
        <v>0</v>
      </c>
      <c r="V1224" s="43">
        <v>3</v>
      </c>
      <c r="W1224" s="43">
        <v>0</v>
      </c>
      <c r="X1224" s="43">
        <v>0</v>
      </c>
      <c r="Y1224" s="43">
        <v>32</v>
      </c>
      <c r="Z1224" s="43">
        <v>0</v>
      </c>
      <c r="AA1224" s="43">
        <v>0</v>
      </c>
      <c r="AB1224" s="43">
        <v>3</v>
      </c>
      <c r="AC1224" s="43">
        <v>2</v>
      </c>
      <c r="AD1224" s="43">
        <v>1</v>
      </c>
      <c r="AE1224" s="43">
        <v>2</v>
      </c>
      <c r="AF1224" s="43">
        <v>0</v>
      </c>
      <c r="AG1224" s="43">
        <v>0</v>
      </c>
      <c r="AH1224" s="43">
        <v>1</v>
      </c>
      <c r="AI1224" s="43">
        <v>0</v>
      </c>
      <c r="AJ1224" s="43">
        <v>0</v>
      </c>
      <c r="AK1224" s="43">
        <v>0</v>
      </c>
      <c r="AL1224" s="43">
        <v>0</v>
      </c>
      <c r="AM1224" s="43">
        <v>0</v>
      </c>
      <c r="AN1224" s="43">
        <v>0</v>
      </c>
    </row>
    <row r="1225" spans="1:40" x14ac:dyDescent="0.2">
      <c r="A1225">
        <v>1214</v>
      </c>
      <c r="B1225" s="97">
        <v>0.84236111111111101</v>
      </c>
      <c r="C1225">
        <f t="shared" ca="1" si="54"/>
        <v>1</v>
      </c>
      <c r="D1225">
        <f t="shared" si="55"/>
        <v>58</v>
      </c>
      <c r="E1225">
        <f>IF(appliances!$D$46="YES",light_sim_data!B1225,0)</f>
        <v>0</v>
      </c>
      <c r="F1225">
        <f t="shared" si="56"/>
        <v>58</v>
      </c>
      <c r="H1225" s="43">
        <v>0</v>
      </c>
      <c r="I1225" s="43">
        <v>0</v>
      </c>
      <c r="J1225" s="43">
        <v>0</v>
      </c>
      <c r="K1225" s="43">
        <v>0</v>
      </c>
      <c r="L1225" s="43">
        <v>0</v>
      </c>
      <c r="M1225" s="43">
        <v>2</v>
      </c>
      <c r="N1225" s="43">
        <v>2</v>
      </c>
      <c r="O1225" s="43">
        <v>1</v>
      </c>
      <c r="P1225" s="43">
        <v>9</v>
      </c>
      <c r="Q1225" s="43">
        <v>0</v>
      </c>
      <c r="R1225" s="43">
        <v>0</v>
      </c>
      <c r="S1225" s="43">
        <v>0</v>
      </c>
      <c r="T1225" s="43">
        <v>0</v>
      </c>
      <c r="U1225" s="43">
        <v>0</v>
      </c>
      <c r="V1225" s="43">
        <v>3</v>
      </c>
      <c r="W1225" s="43">
        <v>0</v>
      </c>
      <c r="X1225" s="43">
        <v>0</v>
      </c>
      <c r="Y1225" s="43">
        <v>32</v>
      </c>
      <c r="Z1225" s="43">
        <v>0</v>
      </c>
      <c r="AA1225" s="43">
        <v>0</v>
      </c>
      <c r="AB1225" s="43">
        <v>3</v>
      </c>
      <c r="AC1225" s="43">
        <v>2</v>
      </c>
      <c r="AD1225" s="43">
        <v>1</v>
      </c>
      <c r="AE1225" s="43">
        <v>2</v>
      </c>
      <c r="AF1225" s="43">
        <v>0</v>
      </c>
      <c r="AG1225" s="43">
        <v>0</v>
      </c>
      <c r="AH1225" s="43">
        <v>1</v>
      </c>
      <c r="AI1225" s="43">
        <v>0</v>
      </c>
      <c r="AJ1225" s="43">
        <v>0</v>
      </c>
      <c r="AK1225" s="43">
        <v>0</v>
      </c>
      <c r="AL1225" s="43">
        <v>0</v>
      </c>
      <c r="AM1225" s="43">
        <v>0</v>
      </c>
      <c r="AN1225" s="43">
        <v>0</v>
      </c>
    </row>
    <row r="1226" spans="1:40" x14ac:dyDescent="0.2">
      <c r="A1226">
        <v>1215</v>
      </c>
      <c r="B1226" s="97">
        <v>0.843055555555556</v>
      </c>
      <c r="C1226">
        <f t="shared" ca="1" si="54"/>
        <v>1</v>
      </c>
      <c r="D1226">
        <f t="shared" si="55"/>
        <v>58</v>
      </c>
      <c r="E1226">
        <f>IF(appliances!$D$46="YES",light_sim_data!B1226,0)</f>
        <v>0</v>
      </c>
      <c r="F1226">
        <f t="shared" si="56"/>
        <v>58</v>
      </c>
      <c r="H1226" s="43">
        <v>0</v>
      </c>
      <c r="I1226" s="43">
        <v>0</v>
      </c>
      <c r="J1226" s="43">
        <v>0</v>
      </c>
      <c r="K1226" s="43">
        <v>0</v>
      </c>
      <c r="L1226" s="43">
        <v>0</v>
      </c>
      <c r="M1226" s="43">
        <v>2</v>
      </c>
      <c r="N1226" s="43">
        <v>2</v>
      </c>
      <c r="O1226" s="43">
        <v>1</v>
      </c>
      <c r="P1226" s="43">
        <v>9</v>
      </c>
      <c r="Q1226" s="43">
        <v>0</v>
      </c>
      <c r="R1226" s="43">
        <v>0</v>
      </c>
      <c r="S1226" s="43">
        <v>0</v>
      </c>
      <c r="T1226" s="43">
        <v>0</v>
      </c>
      <c r="U1226" s="43">
        <v>0</v>
      </c>
      <c r="V1226" s="43">
        <v>3</v>
      </c>
      <c r="W1226" s="43">
        <v>0</v>
      </c>
      <c r="X1226" s="43">
        <v>0</v>
      </c>
      <c r="Y1226" s="43">
        <v>32</v>
      </c>
      <c r="Z1226" s="43">
        <v>0</v>
      </c>
      <c r="AA1226" s="43">
        <v>0</v>
      </c>
      <c r="AB1226" s="43">
        <v>3</v>
      </c>
      <c r="AC1226" s="43">
        <v>2</v>
      </c>
      <c r="AD1226" s="43">
        <v>1</v>
      </c>
      <c r="AE1226" s="43">
        <v>2</v>
      </c>
      <c r="AF1226" s="43">
        <v>0</v>
      </c>
      <c r="AG1226" s="43">
        <v>0</v>
      </c>
      <c r="AH1226" s="43">
        <v>1</v>
      </c>
      <c r="AI1226" s="43">
        <v>0</v>
      </c>
      <c r="AJ1226" s="43">
        <v>0</v>
      </c>
      <c r="AK1226" s="43">
        <v>0</v>
      </c>
      <c r="AL1226" s="43">
        <v>0</v>
      </c>
      <c r="AM1226" s="43">
        <v>0</v>
      </c>
      <c r="AN1226" s="43">
        <v>0</v>
      </c>
    </row>
    <row r="1227" spans="1:40" x14ac:dyDescent="0.2">
      <c r="A1227">
        <v>1216</v>
      </c>
      <c r="B1227" s="97">
        <v>0.84375</v>
      </c>
      <c r="C1227">
        <f t="shared" ca="1" si="54"/>
        <v>1</v>
      </c>
      <c r="D1227">
        <f t="shared" si="55"/>
        <v>58</v>
      </c>
      <c r="E1227">
        <f>IF(appliances!$D$46="YES",light_sim_data!B1227,0)</f>
        <v>0</v>
      </c>
      <c r="F1227">
        <f t="shared" si="56"/>
        <v>58</v>
      </c>
      <c r="H1227" s="43">
        <v>0</v>
      </c>
      <c r="I1227" s="43">
        <v>0</v>
      </c>
      <c r="J1227" s="43">
        <v>0</v>
      </c>
      <c r="K1227" s="43">
        <v>0</v>
      </c>
      <c r="L1227" s="43">
        <v>0</v>
      </c>
      <c r="M1227" s="43">
        <v>2</v>
      </c>
      <c r="N1227" s="43">
        <v>2</v>
      </c>
      <c r="O1227" s="43">
        <v>1</v>
      </c>
      <c r="P1227" s="43">
        <v>9</v>
      </c>
      <c r="Q1227" s="43">
        <v>0</v>
      </c>
      <c r="R1227" s="43">
        <v>0</v>
      </c>
      <c r="S1227" s="43">
        <v>0</v>
      </c>
      <c r="T1227" s="43">
        <v>0</v>
      </c>
      <c r="U1227" s="43">
        <v>0</v>
      </c>
      <c r="V1227" s="43">
        <v>3</v>
      </c>
      <c r="W1227" s="43">
        <v>0</v>
      </c>
      <c r="X1227" s="43">
        <v>0</v>
      </c>
      <c r="Y1227" s="43">
        <v>32</v>
      </c>
      <c r="Z1227" s="43">
        <v>0</v>
      </c>
      <c r="AA1227" s="43">
        <v>0</v>
      </c>
      <c r="AB1227" s="43">
        <v>3</v>
      </c>
      <c r="AC1227" s="43">
        <v>2</v>
      </c>
      <c r="AD1227" s="43">
        <v>1</v>
      </c>
      <c r="AE1227" s="43">
        <v>2</v>
      </c>
      <c r="AF1227" s="43">
        <v>0</v>
      </c>
      <c r="AG1227" s="43">
        <v>0</v>
      </c>
      <c r="AH1227" s="43">
        <v>1</v>
      </c>
      <c r="AI1227" s="43">
        <v>0</v>
      </c>
      <c r="AJ1227" s="43">
        <v>0</v>
      </c>
      <c r="AK1227" s="43">
        <v>0</v>
      </c>
      <c r="AL1227" s="43">
        <v>0</v>
      </c>
      <c r="AM1227" s="43">
        <v>0</v>
      </c>
      <c r="AN1227" s="43">
        <v>0</v>
      </c>
    </row>
    <row r="1228" spans="1:40" x14ac:dyDescent="0.2">
      <c r="A1228">
        <v>1217</v>
      </c>
      <c r="B1228" s="97">
        <v>0.844444444444444</v>
      </c>
      <c r="C1228">
        <f t="shared" ca="1" si="54"/>
        <v>1</v>
      </c>
      <c r="D1228">
        <f t="shared" si="55"/>
        <v>58</v>
      </c>
      <c r="E1228">
        <f>IF(appliances!$D$46="YES",light_sim_data!B1228,0)</f>
        <v>0</v>
      </c>
      <c r="F1228">
        <f t="shared" si="56"/>
        <v>58</v>
      </c>
      <c r="H1228" s="43">
        <v>0</v>
      </c>
      <c r="I1228" s="43">
        <v>0</v>
      </c>
      <c r="J1228" s="43">
        <v>0</v>
      </c>
      <c r="K1228" s="43">
        <v>0</v>
      </c>
      <c r="L1228" s="43">
        <v>0</v>
      </c>
      <c r="M1228" s="43">
        <v>2</v>
      </c>
      <c r="N1228" s="43">
        <v>2</v>
      </c>
      <c r="O1228" s="43">
        <v>1</v>
      </c>
      <c r="P1228" s="43">
        <v>9</v>
      </c>
      <c r="Q1228" s="43">
        <v>0</v>
      </c>
      <c r="R1228" s="43">
        <v>0</v>
      </c>
      <c r="S1228" s="43">
        <v>0</v>
      </c>
      <c r="T1228" s="43">
        <v>0</v>
      </c>
      <c r="U1228" s="43">
        <v>0</v>
      </c>
      <c r="V1228" s="43">
        <v>3</v>
      </c>
      <c r="W1228" s="43">
        <v>0</v>
      </c>
      <c r="X1228" s="43">
        <v>0</v>
      </c>
      <c r="Y1228" s="43">
        <v>32</v>
      </c>
      <c r="Z1228" s="43">
        <v>0</v>
      </c>
      <c r="AA1228" s="43">
        <v>0</v>
      </c>
      <c r="AB1228" s="43">
        <v>3</v>
      </c>
      <c r="AC1228" s="43">
        <v>2</v>
      </c>
      <c r="AD1228" s="43">
        <v>1</v>
      </c>
      <c r="AE1228" s="43">
        <v>2</v>
      </c>
      <c r="AF1228" s="43">
        <v>0</v>
      </c>
      <c r="AG1228" s="43">
        <v>0</v>
      </c>
      <c r="AH1228" s="43">
        <v>1</v>
      </c>
      <c r="AI1228" s="43">
        <v>0</v>
      </c>
      <c r="AJ1228" s="43">
        <v>0</v>
      </c>
      <c r="AK1228" s="43">
        <v>0</v>
      </c>
      <c r="AL1228" s="43">
        <v>0</v>
      </c>
      <c r="AM1228" s="43">
        <v>0</v>
      </c>
      <c r="AN1228" s="43">
        <v>0</v>
      </c>
    </row>
    <row r="1229" spans="1:40" x14ac:dyDescent="0.2">
      <c r="A1229">
        <v>1218</v>
      </c>
      <c r="B1229" s="97">
        <v>0.84513888888888899</v>
      </c>
      <c r="C1229">
        <f t="shared" ref="C1229:C1292" ca="1" si="57">INDIRECT("occ_sim_data!C"&amp;(ROUNDDOWN((A1229-1)/10,0)+11))</f>
        <v>1</v>
      </c>
      <c r="D1229">
        <f t="shared" ref="D1229:D1292" si="58">E1229+F1229</f>
        <v>58</v>
      </c>
      <c r="E1229">
        <f>IF(appliances!$D$46="YES",light_sim_data!B1229,0)</f>
        <v>0</v>
      </c>
      <c r="F1229">
        <f t="shared" ref="F1229:F1292" si="59">SUM(H1229:AN1229)</f>
        <v>58</v>
      </c>
      <c r="H1229" s="43">
        <v>0</v>
      </c>
      <c r="I1229" s="43">
        <v>0</v>
      </c>
      <c r="J1229" s="43">
        <v>0</v>
      </c>
      <c r="K1229" s="43">
        <v>0</v>
      </c>
      <c r="L1229" s="43">
        <v>0</v>
      </c>
      <c r="M1229" s="43">
        <v>2</v>
      </c>
      <c r="N1229" s="43">
        <v>2</v>
      </c>
      <c r="O1229" s="43">
        <v>1</v>
      </c>
      <c r="P1229" s="43">
        <v>9</v>
      </c>
      <c r="Q1229" s="43">
        <v>0</v>
      </c>
      <c r="R1229" s="43">
        <v>0</v>
      </c>
      <c r="S1229" s="43">
        <v>0</v>
      </c>
      <c r="T1229" s="43">
        <v>0</v>
      </c>
      <c r="U1229" s="43">
        <v>0</v>
      </c>
      <c r="V1229" s="43">
        <v>3</v>
      </c>
      <c r="W1229" s="43">
        <v>0</v>
      </c>
      <c r="X1229" s="43">
        <v>0</v>
      </c>
      <c r="Y1229" s="43">
        <v>32</v>
      </c>
      <c r="Z1229" s="43">
        <v>0</v>
      </c>
      <c r="AA1229" s="43">
        <v>0</v>
      </c>
      <c r="AB1229" s="43">
        <v>3</v>
      </c>
      <c r="AC1229" s="43">
        <v>2</v>
      </c>
      <c r="AD1229" s="43">
        <v>1</v>
      </c>
      <c r="AE1229" s="43">
        <v>2</v>
      </c>
      <c r="AF1229" s="43">
        <v>0</v>
      </c>
      <c r="AG1229" s="43">
        <v>0</v>
      </c>
      <c r="AH1229" s="43">
        <v>1</v>
      </c>
      <c r="AI1229" s="43">
        <v>0</v>
      </c>
      <c r="AJ1229" s="43">
        <v>0</v>
      </c>
      <c r="AK1229" s="43">
        <v>0</v>
      </c>
      <c r="AL1229" s="43">
        <v>0</v>
      </c>
      <c r="AM1229" s="43">
        <v>0</v>
      </c>
      <c r="AN1229" s="43">
        <v>0</v>
      </c>
    </row>
    <row r="1230" spans="1:40" x14ac:dyDescent="0.2">
      <c r="A1230">
        <v>1219</v>
      </c>
      <c r="B1230" s="97">
        <v>0.84583333333333299</v>
      </c>
      <c r="C1230">
        <f t="shared" ca="1" si="57"/>
        <v>1</v>
      </c>
      <c r="D1230">
        <f t="shared" si="58"/>
        <v>58</v>
      </c>
      <c r="E1230">
        <f>IF(appliances!$D$46="YES",light_sim_data!B1230,0)</f>
        <v>0</v>
      </c>
      <c r="F1230">
        <f t="shared" si="59"/>
        <v>58</v>
      </c>
      <c r="H1230" s="43">
        <v>0</v>
      </c>
      <c r="I1230" s="43">
        <v>0</v>
      </c>
      <c r="J1230" s="43">
        <v>0</v>
      </c>
      <c r="K1230" s="43">
        <v>0</v>
      </c>
      <c r="L1230" s="43">
        <v>0</v>
      </c>
      <c r="M1230" s="43">
        <v>2</v>
      </c>
      <c r="N1230" s="43">
        <v>2</v>
      </c>
      <c r="O1230" s="43">
        <v>1</v>
      </c>
      <c r="P1230" s="43">
        <v>9</v>
      </c>
      <c r="Q1230" s="43">
        <v>0</v>
      </c>
      <c r="R1230" s="43">
        <v>0</v>
      </c>
      <c r="S1230" s="43">
        <v>0</v>
      </c>
      <c r="T1230" s="43">
        <v>0</v>
      </c>
      <c r="U1230" s="43">
        <v>0</v>
      </c>
      <c r="V1230" s="43">
        <v>3</v>
      </c>
      <c r="W1230" s="43">
        <v>0</v>
      </c>
      <c r="X1230" s="43">
        <v>0</v>
      </c>
      <c r="Y1230" s="43">
        <v>32</v>
      </c>
      <c r="Z1230" s="43">
        <v>0</v>
      </c>
      <c r="AA1230" s="43">
        <v>0</v>
      </c>
      <c r="AB1230" s="43">
        <v>3</v>
      </c>
      <c r="AC1230" s="43">
        <v>2</v>
      </c>
      <c r="AD1230" s="43">
        <v>1</v>
      </c>
      <c r="AE1230" s="43">
        <v>2</v>
      </c>
      <c r="AF1230" s="43">
        <v>0</v>
      </c>
      <c r="AG1230" s="43">
        <v>0</v>
      </c>
      <c r="AH1230" s="43">
        <v>1</v>
      </c>
      <c r="AI1230" s="43">
        <v>0</v>
      </c>
      <c r="AJ1230" s="43">
        <v>0</v>
      </c>
      <c r="AK1230" s="43">
        <v>0</v>
      </c>
      <c r="AL1230" s="43">
        <v>0</v>
      </c>
      <c r="AM1230" s="43">
        <v>0</v>
      </c>
      <c r="AN1230" s="43">
        <v>0</v>
      </c>
    </row>
    <row r="1231" spans="1:40" x14ac:dyDescent="0.2">
      <c r="A1231">
        <v>1220</v>
      </c>
      <c r="B1231" s="97">
        <v>0.84652777777777799</v>
      </c>
      <c r="C1231">
        <f t="shared" ca="1" si="57"/>
        <v>1</v>
      </c>
      <c r="D1231">
        <f t="shared" si="58"/>
        <v>189</v>
      </c>
      <c r="E1231">
        <f>IF(appliances!$D$46="YES",light_sim_data!B1231,0)</f>
        <v>0</v>
      </c>
      <c r="F1231">
        <f t="shared" si="59"/>
        <v>189</v>
      </c>
      <c r="H1231" s="43">
        <v>0</v>
      </c>
      <c r="I1231" s="43">
        <v>0</v>
      </c>
      <c r="J1231" s="43">
        <v>0</v>
      </c>
      <c r="K1231" s="43">
        <v>0</v>
      </c>
      <c r="L1231" s="43">
        <v>0</v>
      </c>
      <c r="M1231" s="43">
        <v>2</v>
      </c>
      <c r="N1231" s="43">
        <v>2</v>
      </c>
      <c r="O1231" s="43">
        <v>1</v>
      </c>
      <c r="P1231" s="43">
        <v>9</v>
      </c>
      <c r="Q1231" s="43">
        <v>0</v>
      </c>
      <c r="R1231" s="43">
        <v>0</v>
      </c>
      <c r="S1231" s="43">
        <v>0</v>
      </c>
      <c r="T1231" s="43">
        <v>0</v>
      </c>
      <c r="U1231" s="43">
        <v>0</v>
      </c>
      <c r="V1231" s="43">
        <v>134</v>
      </c>
      <c r="W1231" s="43">
        <v>0</v>
      </c>
      <c r="X1231" s="43">
        <v>0</v>
      </c>
      <c r="Y1231" s="43">
        <v>32</v>
      </c>
      <c r="Z1231" s="43">
        <v>0</v>
      </c>
      <c r="AA1231" s="43">
        <v>0</v>
      </c>
      <c r="AB1231" s="43">
        <v>3</v>
      </c>
      <c r="AC1231" s="43">
        <v>2</v>
      </c>
      <c r="AD1231" s="43">
        <v>1</v>
      </c>
      <c r="AE1231" s="43">
        <v>2</v>
      </c>
      <c r="AF1231" s="43">
        <v>0</v>
      </c>
      <c r="AG1231" s="43">
        <v>0</v>
      </c>
      <c r="AH1231" s="43">
        <v>1</v>
      </c>
      <c r="AI1231" s="43">
        <v>0</v>
      </c>
      <c r="AJ1231" s="43">
        <v>0</v>
      </c>
      <c r="AK1231" s="43">
        <v>0</v>
      </c>
      <c r="AL1231" s="43">
        <v>0</v>
      </c>
      <c r="AM1231" s="43">
        <v>0</v>
      </c>
      <c r="AN1231" s="43">
        <v>0</v>
      </c>
    </row>
    <row r="1232" spans="1:40" x14ac:dyDescent="0.2">
      <c r="A1232">
        <v>1221</v>
      </c>
      <c r="B1232" s="97">
        <v>0.84722222222222199</v>
      </c>
      <c r="C1232">
        <f t="shared" ca="1" si="57"/>
        <v>1</v>
      </c>
      <c r="D1232">
        <f t="shared" si="58"/>
        <v>189</v>
      </c>
      <c r="E1232">
        <f>IF(appliances!$D$46="YES",light_sim_data!B1232,0)</f>
        <v>0</v>
      </c>
      <c r="F1232">
        <f t="shared" si="59"/>
        <v>189</v>
      </c>
      <c r="H1232" s="43">
        <v>0</v>
      </c>
      <c r="I1232" s="43">
        <v>0</v>
      </c>
      <c r="J1232" s="43">
        <v>0</v>
      </c>
      <c r="K1232" s="43">
        <v>0</v>
      </c>
      <c r="L1232" s="43">
        <v>0</v>
      </c>
      <c r="M1232" s="43">
        <v>2</v>
      </c>
      <c r="N1232" s="43">
        <v>2</v>
      </c>
      <c r="O1232" s="43">
        <v>1</v>
      </c>
      <c r="P1232" s="43">
        <v>9</v>
      </c>
      <c r="Q1232" s="43">
        <v>0</v>
      </c>
      <c r="R1232" s="43">
        <v>0</v>
      </c>
      <c r="S1232" s="43">
        <v>0</v>
      </c>
      <c r="T1232" s="43">
        <v>0</v>
      </c>
      <c r="U1232" s="43">
        <v>0</v>
      </c>
      <c r="V1232" s="43">
        <v>134</v>
      </c>
      <c r="W1232" s="43">
        <v>0</v>
      </c>
      <c r="X1232" s="43">
        <v>0</v>
      </c>
      <c r="Y1232" s="43">
        <v>32</v>
      </c>
      <c r="Z1232" s="43">
        <v>0</v>
      </c>
      <c r="AA1232" s="43">
        <v>0</v>
      </c>
      <c r="AB1232" s="43">
        <v>3</v>
      </c>
      <c r="AC1232" s="43">
        <v>2</v>
      </c>
      <c r="AD1232" s="43">
        <v>1</v>
      </c>
      <c r="AE1232" s="43">
        <v>2</v>
      </c>
      <c r="AF1232" s="43">
        <v>0</v>
      </c>
      <c r="AG1232" s="43">
        <v>0</v>
      </c>
      <c r="AH1232" s="43">
        <v>1</v>
      </c>
      <c r="AI1232" s="43">
        <v>0</v>
      </c>
      <c r="AJ1232" s="43">
        <v>0</v>
      </c>
      <c r="AK1232" s="43">
        <v>0</v>
      </c>
      <c r="AL1232" s="43">
        <v>0</v>
      </c>
      <c r="AM1232" s="43">
        <v>0</v>
      </c>
      <c r="AN1232" s="43">
        <v>0</v>
      </c>
    </row>
    <row r="1233" spans="1:40" x14ac:dyDescent="0.2">
      <c r="A1233">
        <v>1222</v>
      </c>
      <c r="B1233" s="97">
        <v>0.84791666666666698</v>
      </c>
      <c r="C1233">
        <f t="shared" ca="1" si="57"/>
        <v>1</v>
      </c>
      <c r="D1233">
        <f t="shared" si="58"/>
        <v>189</v>
      </c>
      <c r="E1233">
        <f>IF(appliances!$D$46="YES",light_sim_data!B1233,0)</f>
        <v>0</v>
      </c>
      <c r="F1233">
        <f t="shared" si="59"/>
        <v>189</v>
      </c>
      <c r="H1233" s="43">
        <v>0</v>
      </c>
      <c r="I1233" s="43">
        <v>0</v>
      </c>
      <c r="J1233" s="43">
        <v>0</v>
      </c>
      <c r="K1233" s="43">
        <v>0</v>
      </c>
      <c r="L1233" s="43">
        <v>0</v>
      </c>
      <c r="M1233" s="43">
        <v>2</v>
      </c>
      <c r="N1233" s="43">
        <v>2</v>
      </c>
      <c r="O1233" s="43">
        <v>1</v>
      </c>
      <c r="P1233" s="43">
        <v>9</v>
      </c>
      <c r="Q1233" s="43">
        <v>0</v>
      </c>
      <c r="R1233" s="43">
        <v>0</v>
      </c>
      <c r="S1233" s="43">
        <v>0</v>
      </c>
      <c r="T1233" s="43">
        <v>0</v>
      </c>
      <c r="U1233" s="43">
        <v>0</v>
      </c>
      <c r="V1233" s="43">
        <v>134</v>
      </c>
      <c r="W1233" s="43">
        <v>0</v>
      </c>
      <c r="X1233" s="43">
        <v>0</v>
      </c>
      <c r="Y1233" s="43">
        <v>32</v>
      </c>
      <c r="Z1233" s="43">
        <v>0</v>
      </c>
      <c r="AA1233" s="43">
        <v>0</v>
      </c>
      <c r="AB1233" s="43">
        <v>3</v>
      </c>
      <c r="AC1233" s="43">
        <v>2</v>
      </c>
      <c r="AD1233" s="43">
        <v>1</v>
      </c>
      <c r="AE1233" s="43">
        <v>2</v>
      </c>
      <c r="AF1233" s="43">
        <v>0</v>
      </c>
      <c r="AG1233" s="43">
        <v>0</v>
      </c>
      <c r="AH1233" s="43">
        <v>1</v>
      </c>
      <c r="AI1233" s="43">
        <v>0</v>
      </c>
      <c r="AJ1233" s="43">
        <v>0</v>
      </c>
      <c r="AK1233" s="43">
        <v>0</v>
      </c>
      <c r="AL1233" s="43">
        <v>0</v>
      </c>
      <c r="AM1233" s="43">
        <v>0</v>
      </c>
      <c r="AN1233" s="43">
        <v>0</v>
      </c>
    </row>
    <row r="1234" spans="1:40" x14ac:dyDescent="0.2">
      <c r="A1234">
        <v>1223</v>
      </c>
      <c r="B1234" s="97">
        <v>0.84861111111111098</v>
      </c>
      <c r="C1234">
        <f t="shared" ca="1" si="57"/>
        <v>1</v>
      </c>
      <c r="D1234">
        <f t="shared" si="58"/>
        <v>189</v>
      </c>
      <c r="E1234">
        <f>IF(appliances!$D$46="YES",light_sim_data!B1234,0)</f>
        <v>0</v>
      </c>
      <c r="F1234">
        <f t="shared" si="59"/>
        <v>189</v>
      </c>
      <c r="H1234" s="43">
        <v>0</v>
      </c>
      <c r="I1234" s="43">
        <v>0</v>
      </c>
      <c r="J1234" s="43">
        <v>0</v>
      </c>
      <c r="K1234" s="43">
        <v>0</v>
      </c>
      <c r="L1234" s="43">
        <v>0</v>
      </c>
      <c r="M1234" s="43">
        <v>2</v>
      </c>
      <c r="N1234" s="43">
        <v>2</v>
      </c>
      <c r="O1234" s="43">
        <v>1</v>
      </c>
      <c r="P1234" s="43">
        <v>9</v>
      </c>
      <c r="Q1234" s="43">
        <v>0</v>
      </c>
      <c r="R1234" s="43">
        <v>0</v>
      </c>
      <c r="S1234" s="43">
        <v>0</v>
      </c>
      <c r="T1234" s="43">
        <v>0</v>
      </c>
      <c r="U1234" s="43">
        <v>0</v>
      </c>
      <c r="V1234" s="43">
        <v>134</v>
      </c>
      <c r="W1234" s="43">
        <v>0</v>
      </c>
      <c r="X1234" s="43">
        <v>0</v>
      </c>
      <c r="Y1234" s="43">
        <v>32</v>
      </c>
      <c r="Z1234" s="43">
        <v>0</v>
      </c>
      <c r="AA1234" s="43">
        <v>0</v>
      </c>
      <c r="AB1234" s="43">
        <v>3</v>
      </c>
      <c r="AC1234" s="43">
        <v>2</v>
      </c>
      <c r="AD1234" s="43">
        <v>1</v>
      </c>
      <c r="AE1234" s="43">
        <v>2</v>
      </c>
      <c r="AF1234" s="43">
        <v>0</v>
      </c>
      <c r="AG1234" s="43">
        <v>0</v>
      </c>
      <c r="AH1234" s="43">
        <v>1</v>
      </c>
      <c r="AI1234" s="43">
        <v>0</v>
      </c>
      <c r="AJ1234" s="43">
        <v>0</v>
      </c>
      <c r="AK1234" s="43">
        <v>0</v>
      </c>
      <c r="AL1234" s="43">
        <v>0</v>
      </c>
      <c r="AM1234" s="43">
        <v>0</v>
      </c>
      <c r="AN1234" s="43">
        <v>0</v>
      </c>
    </row>
    <row r="1235" spans="1:40" x14ac:dyDescent="0.2">
      <c r="A1235">
        <v>1224</v>
      </c>
      <c r="B1235" s="97">
        <v>0.84930555555555598</v>
      </c>
      <c r="C1235">
        <f t="shared" ca="1" si="57"/>
        <v>1</v>
      </c>
      <c r="D1235">
        <f t="shared" si="58"/>
        <v>189</v>
      </c>
      <c r="E1235">
        <f>IF(appliances!$D$46="YES",light_sim_data!B1235,0)</f>
        <v>0</v>
      </c>
      <c r="F1235">
        <f t="shared" si="59"/>
        <v>189</v>
      </c>
      <c r="H1235" s="43">
        <v>0</v>
      </c>
      <c r="I1235" s="43">
        <v>0</v>
      </c>
      <c r="J1235" s="43">
        <v>0</v>
      </c>
      <c r="K1235" s="43">
        <v>0</v>
      </c>
      <c r="L1235" s="43">
        <v>0</v>
      </c>
      <c r="M1235" s="43">
        <v>2</v>
      </c>
      <c r="N1235" s="43">
        <v>2</v>
      </c>
      <c r="O1235" s="43">
        <v>1</v>
      </c>
      <c r="P1235" s="43">
        <v>9</v>
      </c>
      <c r="Q1235" s="43">
        <v>0</v>
      </c>
      <c r="R1235" s="43">
        <v>0</v>
      </c>
      <c r="S1235" s="43">
        <v>0</v>
      </c>
      <c r="T1235" s="43">
        <v>0</v>
      </c>
      <c r="U1235" s="43">
        <v>0</v>
      </c>
      <c r="V1235" s="43">
        <v>134</v>
      </c>
      <c r="W1235" s="43">
        <v>0</v>
      </c>
      <c r="X1235" s="43">
        <v>0</v>
      </c>
      <c r="Y1235" s="43">
        <v>32</v>
      </c>
      <c r="Z1235" s="43">
        <v>0</v>
      </c>
      <c r="AA1235" s="43">
        <v>0</v>
      </c>
      <c r="AB1235" s="43">
        <v>3</v>
      </c>
      <c r="AC1235" s="43">
        <v>2</v>
      </c>
      <c r="AD1235" s="43">
        <v>1</v>
      </c>
      <c r="AE1235" s="43">
        <v>2</v>
      </c>
      <c r="AF1235" s="43">
        <v>0</v>
      </c>
      <c r="AG1235" s="43">
        <v>0</v>
      </c>
      <c r="AH1235" s="43">
        <v>1</v>
      </c>
      <c r="AI1235" s="43">
        <v>0</v>
      </c>
      <c r="AJ1235" s="43">
        <v>0</v>
      </c>
      <c r="AK1235" s="43">
        <v>0</v>
      </c>
      <c r="AL1235" s="43">
        <v>0</v>
      </c>
      <c r="AM1235" s="43">
        <v>0</v>
      </c>
      <c r="AN1235" s="43">
        <v>0</v>
      </c>
    </row>
    <row r="1236" spans="1:40" x14ac:dyDescent="0.2">
      <c r="A1236">
        <v>1225</v>
      </c>
      <c r="B1236" s="97">
        <v>0.85</v>
      </c>
      <c r="C1236">
        <f t="shared" ca="1" si="57"/>
        <v>1</v>
      </c>
      <c r="D1236">
        <f t="shared" si="58"/>
        <v>189</v>
      </c>
      <c r="E1236">
        <f>IF(appliances!$D$46="YES",light_sim_data!B1236,0)</f>
        <v>0</v>
      </c>
      <c r="F1236">
        <f t="shared" si="59"/>
        <v>189</v>
      </c>
      <c r="H1236" s="43">
        <v>0</v>
      </c>
      <c r="I1236" s="43">
        <v>0</v>
      </c>
      <c r="J1236" s="43">
        <v>0</v>
      </c>
      <c r="K1236" s="43">
        <v>0</v>
      </c>
      <c r="L1236" s="43">
        <v>0</v>
      </c>
      <c r="M1236" s="43">
        <v>2</v>
      </c>
      <c r="N1236" s="43">
        <v>2</v>
      </c>
      <c r="O1236" s="43">
        <v>1</v>
      </c>
      <c r="P1236" s="43">
        <v>9</v>
      </c>
      <c r="Q1236" s="43">
        <v>0</v>
      </c>
      <c r="R1236" s="43">
        <v>0</v>
      </c>
      <c r="S1236" s="43">
        <v>0</v>
      </c>
      <c r="T1236" s="43">
        <v>0</v>
      </c>
      <c r="U1236" s="43">
        <v>0</v>
      </c>
      <c r="V1236" s="43">
        <v>134</v>
      </c>
      <c r="W1236" s="43">
        <v>0</v>
      </c>
      <c r="X1236" s="43">
        <v>0</v>
      </c>
      <c r="Y1236" s="43">
        <v>32</v>
      </c>
      <c r="Z1236" s="43">
        <v>0</v>
      </c>
      <c r="AA1236" s="43">
        <v>0</v>
      </c>
      <c r="AB1236" s="43">
        <v>3</v>
      </c>
      <c r="AC1236" s="43">
        <v>2</v>
      </c>
      <c r="AD1236" s="43">
        <v>1</v>
      </c>
      <c r="AE1236" s="43">
        <v>2</v>
      </c>
      <c r="AF1236" s="43">
        <v>0</v>
      </c>
      <c r="AG1236" s="43">
        <v>0</v>
      </c>
      <c r="AH1236" s="43">
        <v>1</v>
      </c>
      <c r="AI1236" s="43">
        <v>0</v>
      </c>
      <c r="AJ1236" s="43">
        <v>0</v>
      </c>
      <c r="AK1236" s="43">
        <v>0</v>
      </c>
      <c r="AL1236" s="43">
        <v>0</v>
      </c>
      <c r="AM1236" s="43">
        <v>0</v>
      </c>
      <c r="AN1236" s="43">
        <v>0</v>
      </c>
    </row>
    <row r="1237" spans="1:40" x14ac:dyDescent="0.2">
      <c r="A1237">
        <v>1226</v>
      </c>
      <c r="B1237" s="97">
        <v>0.85069444444444497</v>
      </c>
      <c r="C1237">
        <f t="shared" ca="1" si="57"/>
        <v>1</v>
      </c>
      <c r="D1237">
        <f t="shared" si="58"/>
        <v>189</v>
      </c>
      <c r="E1237">
        <f>IF(appliances!$D$46="YES",light_sim_data!B1237,0)</f>
        <v>0</v>
      </c>
      <c r="F1237">
        <f t="shared" si="59"/>
        <v>189</v>
      </c>
      <c r="H1237" s="43">
        <v>0</v>
      </c>
      <c r="I1237" s="43">
        <v>0</v>
      </c>
      <c r="J1237" s="43">
        <v>0</v>
      </c>
      <c r="K1237" s="43">
        <v>0</v>
      </c>
      <c r="L1237" s="43">
        <v>0</v>
      </c>
      <c r="M1237" s="43">
        <v>2</v>
      </c>
      <c r="N1237" s="43">
        <v>2</v>
      </c>
      <c r="O1237" s="43">
        <v>1</v>
      </c>
      <c r="P1237" s="43">
        <v>9</v>
      </c>
      <c r="Q1237" s="43">
        <v>0</v>
      </c>
      <c r="R1237" s="43">
        <v>0</v>
      </c>
      <c r="S1237" s="43">
        <v>0</v>
      </c>
      <c r="T1237" s="43">
        <v>0</v>
      </c>
      <c r="U1237" s="43">
        <v>0</v>
      </c>
      <c r="V1237" s="43">
        <v>134</v>
      </c>
      <c r="W1237" s="43">
        <v>0</v>
      </c>
      <c r="X1237" s="43">
        <v>0</v>
      </c>
      <c r="Y1237" s="43">
        <v>32</v>
      </c>
      <c r="Z1237" s="43">
        <v>0</v>
      </c>
      <c r="AA1237" s="43">
        <v>0</v>
      </c>
      <c r="AB1237" s="43">
        <v>3</v>
      </c>
      <c r="AC1237" s="43">
        <v>2</v>
      </c>
      <c r="AD1237" s="43">
        <v>1</v>
      </c>
      <c r="AE1237" s="43">
        <v>2</v>
      </c>
      <c r="AF1237" s="43">
        <v>0</v>
      </c>
      <c r="AG1237" s="43">
        <v>0</v>
      </c>
      <c r="AH1237" s="43">
        <v>1</v>
      </c>
      <c r="AI1237" s="43">
        <v>0</v>
      </c>
      <c r="AJ1237" s="43">
        <v>0</v>
      </c>
      <c r="AK1237" s="43">
        <v>0</v>
      </c>
      <c r="AL1237" s="43">
        <v>0</v>
      </c>
      <c r="AM1237" s="43">
        <v>0</v>
      </c>
      <c r="AN1237" s="43">
        <v>0</v>
      </c>
    </row>
    <row r="1238" spans="1:40" x14ac:dyDescent="0.2">
      <c r="A1238">
        <v>1227</v>
      </c>
      <c r="B1238" s="97">
        <v>0.85138888888888897</v>
      </c>
      <c r="C1238">
        <f t="shared" ca="1" si="57"/>
        <v>1</v>
      </c>
      <c r="D1238">
        <f t="shared" si="58"/>
        <v>189</v>
      </c>
      <c r="E1238">
        <f>IF(appliances!$D$46="YES",light_sim_data!B1238,0)</f>
        <v>0</v>
      </c>
      <c r="F1238">
        <f t="shared" si="59"/>
        <v>189</v>
      </c>
      <c r="H1238" s="43">
        <v>0</v>
      </c>
      <c r="I1238" s="43">
        <v>0</v>
      </c>
      <c r="J1238" s="43">
        <v>0</v>
      </c>
      <c r="K1238" s="43">
        <v>0</v>
      </c>
      <c r="L1238" s="43">
        <v>0</v>
      </c>
      <c r="M1238" s="43">
        <v>2</v>
      </c>
      <c r="N1238" s="43">
        <v>2</v>
      </c>
      <c r="O1238" s="43">
        <v>1</v>
      </c>
      <c r="P1238" s="43">
        <v>9</v>
      </c>
      <c r="Q1238" s="43">
        <v>0</v>
      </c>
      <c r="R1238" s="43">
        <v>0</v>
      </c>
      <c r="S1238" s="43">
        <v>0</v>
      </c>
      <c r="T1238" s="43">
        <v>0</v>
      </c>
      <c r="U1238" s="43">
        <v>0</v>
      </c>
      <c r="V1238" s="43">
        <v>134</v>
      </c>
      <c r="W1238" s="43">
        <v>0</v>
      </c>
      <c r="X1238" s="43">
        <v>0</v>
      </c>
      <c r="Y1238" s="43">
        <v>32</v>
      </c>
      <c r="Z1238" s="43">
        <v>0</v>
      </c>
      <c r="AA1238" s="43">
        <v>0</v>
      </c>
      <c r="AB1238" s="43">
        <v>3</v>
      </c>
      <c r="AC1238" s="43">
        <v>2</v>
      </c>
      <c r="AD1238" s="43">
        <v>1</v>
      </c>
      <c r="AE1238" s="43">
        <v>2</v>
      </c>
      <c r="AF1238" s="43">
        <v>0</v>
      </c>
      <c r="AG1238" s="43">
        <v>0</v>
      </c>
      <c r="AH1238" s="43">
        <v>1</v>
      </c>
      <c r="AI1238" s="43">
        <v>0</v>
      </c>
      <c r="AJ1238" s="43">
        <v>0</v>
      </c>
      <c r="AK1238" s="43">
        <v>0</v>
      </c>
      <c r="AL1238" s="43">
        <v>0</v>
      </c>
      <c r="AM1238" s="43">
        <v>0</v>
      </c>
      <c r="AN1238" s="43">
        <v>0</v>
      </c>
    </row>
    <row r="1239" spans="1:40" x14ac:dyDescent="0.2">
      <c r="A1239">
        <v>1228</v>
      </c>
      <c r="B1239" s="97">
        <v>0.85208333333333297</v>
      </c>
      <c r="C1239">
        <f t="shared" ca="1" si="57"/>
        <v>1</v>
      </c>
      <c r="D1239">
        <f t="shared" si="58"/>
        <v>189</v>
      </c>
      <c r="E1239">
        <f>IF(appliances!$D$46="YES",light_sim_data!B1239,0)</f>
        <v>0</v>
      </c>
      <c r="F1239">
        <f t="shared" si="59"/>
        <v>189</v>
      </c>
      <c r="H1239" s="43">
        <v>0</v>
      </c>
      <c r="I1239" s="43">
        <v>0</v>
      </c>
      <c r="J1239" s="43">
        <v>0</v>
      </c>
      <c r="K1239" s="43">
        <v>0</v>
      </c>
      <c r="L1239" s="43">
        <v>0</v>
      </c>
      <c r="M1239" s="43">
        <v>2</v>
      </c>
      <c r="N1239" s="43">
        <v>2</v>
      </c>
      <c r="O1239" s="43">
        <v>1</v>
      </c>
      <c r="P1239" s="43">
        <v>9</v>
      </c>
      <c r="Q1239" s="43">
        <v>0</v>
      </c>
      <c r="R1239" s="43">
        <v>0</v>
      </c>
      <c r="S1239" s="43">
        <v>0</v>
      </c>
      <c r="T1239" s="43">
        <v>0</v>
      </c>
      <c r="U1239" s="43">
        <v>0</v>
      </c>
      <c r="V1239" s="43">
        <v>134</v>
      </c>
      <c r="W1239" s="43">
        <v>0</v>
      </c>
      <c r="X1239" s="43">
        <v>0</v>
      </c>
      <c r="Y1239" s="43">
        <v>32</v>
      </c>
      <c r="Z1239" s="43">
        <v>0</v>
      </c>
      <c r="AA1239" s="43">
        <v>0</v>
      </c>
      <c r="AB1239" s="43">
        <v>3</v>
      </c>
      <c r="AC1239" s="43">
        <v>2</v>
      </c>
      <c r="AD1239" s="43">
        <v>1</v>
      </c>
      <c r="AE1239" s="43">
        <v>2</v>
      </c>
      <c r="AF1239" s="43">
        <v>0</v>
      </c>
      <c r="AG1239" s="43">
        <v>0</v>
      </c>
      <c r="AH1239" s="43">
        <v>1</v>
      </c>
      <c r="AI1239" s="43">
        <v>0</v>
      </c>
      <c r="AJ1239" s="43">
        <v>0</v>
      </c>
      <c r="AK1239" s="43">
        <v>0</v>
      </c>
      <c r="AL1239" s="43">
        <v>0</v>
      </c>
      <c r="AM1239" s="43">
        <v>0</v>
      </c>
      <c r="AN1239" s="43">
        <v>0</v>
      </c>
    </row>
    <row r="1240" spans="1:40" x14ac:dyDescent="0.2">
      <c r="A1240">
        <v>1229</v>
      </c>
      <c r="B1240" s="97">
        <v>0.85277777777777797</v>
      </c>
      <c r="C1240">
        <f t="shared" ca="1" si="57"/>
        <v>1</v>
      </c>
      <c r="D1240">
        <f t="shared" si="58"/>
        <v>189</v>
      </c>
      <c r="E1240">
        <f>IF(appliances!$D$46="YES",light_sim_data!B1240,0)</f>
        <v>0</v>
      </c>
      <c r="F1240">
        <f t="shared" si="59"/>
        <v>189</v>
      </c>
      <c r="H1240" s="43">
        <v>0</v>
      </c>
      <c r="I1240" s="43">
        <v>0</v>
      </c>
      <c r="J1240" s="43">
        <v>0</v>
      </c>
      <c r="K1240" s="43">
        <v>0</v>
      </c>
      <c r="L1240" s="43">
        <v>0</v>
      </c>
      <c r="M1240" s="43">
        <v>2</v>
      </c>
      <c r="N1240" s="43">
        <v>2</v>
      </c>
      <c r="O1240" s="43">
        <v>1</v>
      </c>
      <c r="P1240" s="43">
        <v>9</v>
      </c>
      <c r="Q1240" s="43">
        <v>0</v>
      </c>
      <c r="R1240" s="43">
        <v>0</v>
      </c>
      <c r="S1240" s="43">
        <v>0</v>
      </c>
      <c r="T1240" s="43">
        <v>0</v>
      </c>
      <c r="U1240" s="43">
        <v>0</v>
      </c>
      <c r="V1240" s="43">
        <v>134</v>
      </c>
      <c r="W1240" s="43">
        <v>0</v>
      </c>
      <c r="X1240" s="43">
        <v>0</v>
      </c>
      <c r="Y1240" s="43">
        <v>32</v>
      </c>
      <c r="Z1240" s="43">
        <v>0</v>
      </c>
      <c r="AA1240" s="43">
        <v>0</v>
      </c>
      <c r="AB1240" s="43">
        <v>3</v>
      </c>
      <c r="AC1240" s="43">
        <v>2</v>
      </c>
      <c r="AD1240" s="43">
        <v>1</v>
      </c>
      <c r="AE1240" s="43">
        <v>2</v>
      </c>
      <c r="AF1240" s="43">
        <v>0</v>
      </c>
      <c r="AG1240" s="43">
        <v>0</v>
      </c>
      <c r="AH1240" s="43">
        <v>1</v>
      </c>
      <c r="AI1240" s="43">
        <v>0</v>
      </c>
      <c r="AJ1240" s="43">
        <v>0</v>
      </c>
      <c r="AK1240" s="43">
        <v>0</v>
      </c>
      <c r="AL1240" s="43">
        <v>0</v>
      </c>
      <c r="AM1240" s="43">
        <v>0</v>
      </c>
      <c r="AN1240" s="43">
        <v>0</v>
      </c>
    </row>
    <row r="1241" spans="1:40" x14ac:dyDescent="0.2">
      <c r="A1241">
        <v>1230</v>
      </c>
      <c r="B1241" s="97">
        <v>0.85347222222222197</v>
      </c>
      <c r="C1241">
        <f t="shared" ca="1" si="57"/>
        <v>1</v>
      </c>
      <c r="D1241">
        <f t="shared" si="58"/>
        <v>189</v>
      </c>
      <c r="E1241">
        <f>IF(appliances!$D$46="YES",light_sim_data!B1241,0)</f>
        <v>0</v>
      </c>
      <c r="F1241">
        <f t="shared" si="59"/>
        <v>189</v>
      </c>
      <c r="H1241" s="43">
        <v>0</v>
      </c>
      <c r="I1241" s="43">
        <v>0</v>
      </c>
      <c r="J1241" s="43">
        <v>0</v>
      </c>
      <c r="K1241" s="43">
        <v>0</v>
      </c>
      <c r="L1241" s="43">
        <v>0</v>
      </c>
      <c r="M1241" s="43">
        <v>2</v>
      </c>
      <c r="N1241" s="43">
        <v>2</v>
      </c>
      <c r="O1241" s="43">
        <v>1</v>
      </c>
      <c r="P1241" s="43">
        <v>9</v>
      </c>
      <c r="Q1241" s="43">
        <v>0</v>
      </c>
      <c r="R1241" s="43">
        <v>0</v>
      </c>
      <c r="S1241" s="43">
        <v>0</v>
      </c>
      <c r="T1241" s="43">
        <v>0</v>
      </c>
      <c r="U1241" s="43">
        <v>0</v>
      </c>
      <c r="V1241" s="43">
        <v>134</v>
      </c>
      <c r="W1241" s="43">
        <v>0</v>
      </c>
      <c r="X1241" s="43">
        <v>0</v>
      </c>
      <c r="Y1241" s="43">
        <v>32</v>
      </c>
      <c r="Z1241" s="43">
        <v>0</v>
      </c>
      <c r="AA1241" s="43">
        <v>0</v>
      </c>
      <c r="AB1241" s="43">
        <v>3</v>
      </c>
      <c r="AC1241" s="43">
        <v>2</v>
      </c>
      <c r="AD1241" s="43">
        <v>1</v>
      </c>
      <c r="AE1241" s="43">
        <v>2</v>
      </c>
      <c r="AF1241" s="43">
        <v>0</v>
      </c>
      <c r="AG1241" s="43">
        <v>0</v>
      </c>
      <c r="AH1241" s="43">
        <v>1</v>
      </c>
      <c r="AI1241" s="43">
        <v>0</v>
      </c>
      <c r="AJ1241" s="43">
        <v>0</v>
      </c>
      <c r="AK1241" s="43">
        <v>0</v>
      </c>
      <c r="AL1241" s="43">
        <v>0</v>
      </c>
      <c r="AM1241" s="43">
        <v>0</v>
      </c>
      <c r="AN1241" s="43">
        <v>0</v>
      </c>
    </row>
    <row r="1242" spans="1:40" x14ac:dyDescent="0.2">
      <c r="A1242">
        <v>1231</v>
      </c>
      <c r="B1242" s="97">
        <v>0.85416666666666696</v>
      </c>
      <c r="C1242">
        <f t="shared" ca="1" si="57"/>
        <v>1</v>
      </c>
      <c r="D1242">
        <f t="shared" si="58"/>
        <v>189</v>
      </c>
      <c r="E1242">
        <f>IF(appliances!$D$46="YES",light_sim_data!B1242,0)</f>
        <v>0</v>
      </c>
      <c r="F1242">
        <f t="shared" si="59"/>
        <v>189</v>
      </c>
      <c r="H1242" s="43">
        <v>0</v>
      </c>
      <c r="I1242" s="43">
        <v>0</v>
      </c>
      <c r="J1242" s="43">
        <v>0</v>
      </c>
      <c r="K1242" s="43">
        <v>0</v>
      </c>
      <c r="L1242" s="43">
        <v>0</v>
      </c>
      <c r="M1242" s="43">
        <v>2</v>
      </c>
      <c r="N1242" s="43">
        <v>2</v>
      </c>
      <c r="O1242" s="43">
        <v>1</v>
      </c>
      <c r="P1242" s="43">
        <v>9</v>
      </c>
      <c r="Q1242" s="43">
        <v>0</v>
      </c>
      <c r="R1242" s="43">
        <v>0</v>
      </c>
      <c r="S1242" s="43">
        <v>0</v>
      </c>
      <c r="T1242" s="43">
        <v>0</v>
      </c>
      <c r="U1242" s="43">
        <v>0</v>
      </c>
      <c r="V1242" s="43">
        <v>134</v>
      </c>
      <c r="W1242" s="43">
        <v>0</v>
      </c>
      <c r="X1242" s="43">
        <v>0</v>
      </c>
      <c r="Y1242" s="43">
        <v>32</v>
      </c>
      <c r="Z1242" s="43">
        <v>0</v>
      </c>
      <c r="AA1242" s="43">
        <v>0</v>
      </c>
      <c r="AB1242" s="43">
        <v>3</v>
      </c>
      <c r="AC1242" s="43">
        <v>2</v>
      </c>
      <c r="AD1242" s="43">
        <v>1</v>
      </c>
      <c r="AE1242" s="43">
        <v>2</v>
      </c>
      <c r="AF1242" s="43">
        <v>0</v>
      </c>
      <c r="AG1242" s="43">
        <v>0</v>
      </c>
      <c r="AH1242" s="43">
        <v>1</v>
      </c>
      <c r="AI1242" s="43">
        <v>0</v>
      </c>
      <c r="AJ1242" s="43">
        <v>0</v>
      </c>
      <c r="AK1242" s="43">
        <v>0</v>
      </c>
      <c r="AL1242" s="43">
        <v>0</v>
      </c>
      <c r="AM1242" s="43">
        <v>0</v>
      </c>
      <c r="AN1242" s="43">
        <v>0</v>
      </c>
    </row>
    <row r="1243" spans="1:40" x14ac:dyDescent="0.2">
      <c r="A1243">
        <v>1232</v>
      </c>
      <c r="B1243" s="97">
        <v>0.85486111111111096</v>
      </c>
      <c r="C1243">
        <f t="shared" ca="1" si="57"/>
        <v>1</v>
      </c>
      <c r="D1243">
        <f t="shared" si="58"/>
        <v>189</v>
      </c>
      <c r="E1243">
        <f>IF(appliances!$D$46="YES",light_sim_data!B1243,0)</f>
        <v>0</v>
      </c>
      <c r="F1243">
        <f t="shared" si="59"/>
        <v>189</v>
      </c>
      <c r="H1243" s="43">
        <v>0</v>
      </c>
      <c r="I1243" s="43">
        <v>0</v>
      </c>
      <c r="J1243" s="43">
        <v>0</v>
      </c>
      <c r="K1243" s="43">
        <v>0</v>
      </c>
      <c r="L1243" s="43">
        <v>0</v>
      </c>
      <c r="M1243" s="43">
        <v>2</v>
      </c>
      <c r="N1243" s="43">
        <v>2</v>
      </c>
      <c r="O1243" s="43">
        <v>1</v>
      </c>
      <c r="P1243" s="43">
        <v>9</v>
      </c>
      <c r="Q1243" s="43">
        <v>0</v>
      </c>
      <c r="R1243" s="43">
        <v>0</v>
      </c>
      <c r="S1243" s="43">
        <v>0</v>
      </c>
      <c r="T1243" s="43">
        <v>0</v>
      </c>
      <c r="U1243" s="43">
        <v>0</v>
      </c>
      <c r="V1243" s="43">
        <v>134</v>
      </c>
      <c r="W1243" s="43">
        <v>0</v>
      </c>
      <c r="X1243" s="43">
        <v>0</v>
      </c>
      <c r="Y1243" s="43">
        <v>32</v>
      </c>
      <c r="Z1243" s="43">
        <v>0</v>
      </c>
      <c r="AA1243" s="43">
        <v>0</v>
      </c>
      <c r="AB1243" s="43">
        <v>3</v>
      </c>
      <c r="AC1243" s="43">
        <v>2</v>
      </c>
      <c r="AD1243" s="43">
        <v>1</v>
      </c>
      <c r="AE1243" s="43">
        <v>2</v>
      </c>
      <c r="AF1243" s="43">
        <v>0</v>
      </c>
      <c r="AG1243" s="43">
        <v>0</v>
      </c>
      <c r="AH1243" s="43">
        <v>1</v>
      </c>
      <c r="AI1243" s="43">
        <v>0</v>
      </c>
      <c r="AJ1243" s="43">
        <v>0</v>
      </c>
      <c r="AK1243" s="43">
        <v>0</v>
      </c>
      <c r="AL1243" s="43">
        <v>0</v>
      </c>
      <c r="AM1243" s="43">
        <v>0</v>
      </c>
      <c r="AN1243" s="43">
        <v>0</v>
      </c>
    </row>
    <row r="1244" spans="1:40" x14ac:dyDescent="0.2">
      <c r="A1244">
        <v>1233</v>
      </c>
      <c r="B1244" s="97">
        <v>0.85555555555555596</v>
      </c>
      <c r="C1244">
        <f t="shared" ca="1" si="57"/>
        <v>1</v>
      </c>
      <c r="D1244">
        <f t="shared" si="58"/>
        <v>189</v>
      </c>
      <c r="E1244">
        <f>IF(appliances!$D$46="YES",light_sim_data!B1244,0)</f>
        <v>0</v>
      </c>
      <c r="F1244">
        <f t="shared" si="59"/>
        <v>189</v>
      </c>
      <c r="H1244" s="43">
        <v>0</v>
      </c>
      <c r="I1244" s="43">
        <v>0</v>
      </c>
      <c r="J1244" s="43">
        <v>0</v>
      </c>
      <c r="K1244" s="43">
        <v>0</v>
      </c>
      <c r="L1244" s="43">
        <v>0</v>
      </c>
      <c r="M1244" s="43">
        <v>2</v>
      </c>
      <c r="N1244" s="43">
        <v>2</v>
      </c>
      <c r="O1244" s="43">
        <v>1</v>
      </c>
      <c r="P1244" s="43">
        <v>9</v>
      </c>
      <c r="Q1244" s="43">
        <v>0</v>
      </c>
      <c r="R1244" s="43">
        <v>0</v>
      </c>
      <c r="S1244" s="43">
        <v>0</v>
      </c>
      <c r="T1244" s="43">
        <v>0</v>
      </c>
      <c r="U1244" s="43">
        <v>0</v>
      </c>
      <c r="V1244" s="43">
        <v>134</v>
      </c>
      <c r="W1244" s="43">
        <v>0</v>
      </c>
      <c r="X1244" s="43">
        <v>0</v>
      </c>
      <c r="Y1244" s="43">
        <v>32</v>
      </c>
      <c r="Z1244" s="43">
        <v>0</v>
      </c>
      <c r="AA1244" s="43">
        <v>0</v>
      </c>
      <c r="AB1244" s="43">
        <v>3</v>
      </c>
      <c r="AC1244" s="43">
        <v>2</v>
      </c>
      <c r="AD1244" s="43">
        <v>1</v>
      </c>
      <c r="AE1244" s="43">
        <v>2</v>
      </c>
      <c r="AF1244" s="43">
        <v>0</v>
      </c>
      <c r="AG1244" s="43">
        <v>0</v>
      </c>
      <c r="AH1244" s="43">
        <v>1</v>
      </c>
      <c r="AI1244" s="43">
        <v>0</v>
      </c>
      <c r="AJ1244" s="43">
        <v>0</v>
      </c>
      <c r="AK1244" s="43">
        <v>0</v>
      </c>
      <c r="AL1244" s="43">
        <v>0</v>
      </c>
      <c r="AM1244" s="43">
        <v>0</v>
      </c>
      <c r="AN1244" s="43">
        <v>0</v>
      </c>
    </row>
    <row r="1245" spans="1:40" x14ac:dyDescent="0.2">
      <c r="A1245">
        <v>1234</v>
      </c>
      <c r="B1245" s="97">
        <v>0.85624999999999996</v>
      </c>
      <c r="C1245">
        <f t="shared" ca="1" si="57"/>
        <v>1</v>
      </c>
      <c r="D1245">
        <f t="shared" si="58"/>
        <v>189</v>
      </c>
      <c r="E1245">
        <f>IF(appliances!$D$46="YES",light_sim_data!B1245,0)</f>
        <v>0</v>
      </c>
      <c r="F1245">
        <f t="shared" si="59"/>
        <v>189</v>
      </c>
      <c r="H1245" s="43">
        <v>0</v>
      </c>
      <c r="I1245" s="43">
        <v>0</v>
      </c>
      <c r="J1245" s="43">
        <v>0</v>
      </c>
      <c r="K1245" s="43">
        <v>0</v>
      </c>
      <c r="L1245" s="43">
        <v>0</v>
      </c>
      <c r="M1245" s="43">
        <v>2</v>
      </c>
      <c r="N1245" s="43">
        <v>2</v>
      </c>
      <c r="O1245" s="43">
        <v>1</v>
      </c>
      <c r="P1245" s="43">
        <v>9</v>
      </c>
      <c r="Q1245" s="43">
        <v>0</v>
      </c>
      <c r="R1245" s="43">
        <v>0</v>
      </c>
      <c r="S1245" s="43">
        <v>0</v>
      </c>
      <c r="T1245" s="43">
        <v>0</v>
      </c>
      <c r="U1245" s="43">
        <v>0</v>
      </c>
      <c r="V1245" s="43">
        <v>134</v>
      </c>
      <c r="W1245" s="43">
        <v>0</v>
      </c>
      <c r="X1245" s="43">
        <v>0</v>
      </c>
      <c r="Y1245" s="43">
        <v>32</v>
      </c>
      <c r="Z1245" s="43">
        <v>0</v>
      </c>
      <c r="AA1245" s="43">
        <v>0</v>
      </c>
      <c r="AB1245" s="43">
        <v>3</v>
      </c>
      <c r="AC1245" s="43">
        <v>2</v>
      </c>
      <c r="AD1245" s="43">
        <v>1</v>
      </c>
      <c r="AE1245" s="43">
        <v>2</v>
      </c>
      <c r="AF1245" s="43">
        <v>0</v>
      </c>
      <c r="AG1245" s="43">
        <v>0</v>
      </c>
      <c r="AH1245" s="43">
        <v>1</v>
      </c>
      <c r="AI1245" s="43">
        <v>0</v>
      </c>
      <c r="AJ1245" s="43">
        <v>0</v>
      </c>
      <c r="AK1245" s="43">
        <v>0</v>
      </c>
      <c r="AL1245" s="43">
        <v>0</v>
      </c>
      <c r="AM1245" s="43">
        <v>0</v>
      </c>
      <c r="AN1245" s="43">
        <v>0</v>
      </c>
    </row>
    <row r="1246" spans="1:40" x14ac:dyDescent="0.2">
      <c r="A1246">
        <v>1235</v>
      </c>
      <c r="B1246" s="97">
        <v>0.85694444444444495</v>
      </c>
      <c r="C1246">
        <f t="shared" ca="1" si="57"/>
        <v>1</v>
      </c>
      <c r="D1246">
        <f t="shared" si="58"/>
        <v>189</v>
      </c>
      <c r="E1246">
        <f>IF(appliances!$D$46="YES",light_sim_data!B1246,0)</f>
        <v>0</v>
      </c>
      <c r="F1246">
        <f t="shared" si="59"/>
        <v>189</v>
      </c>
      <c r="H1246" s="43">
        <v>0</v>
      </c>
      <c r="I1246" s="43">
        <v>0</v>
      </c>
      <c r="J1246" s="43">
        <v>0</v>
      </c>
      <c r="K1246" s="43">
        <v>0</v>
      </c>
      <c r="L1246" s="43">
        <v>0</v>
      </c>
      <c r="M1246" s="43">
        <v>2</v>
      </c>
      <c r="N1246" s="43">
        <v>2</v>
      </c>
      <c r="O1246" s="43">
        <v>1</v>
      </c>
      <c r="P1246" s="43">
        <v>9</v>
      </c>
      <c r="Q1246" s="43">
        <v>0</v>
      </c>
      <c r="R1246" s="43">
        <v>0</v>
      </c>
      <c r="S1246" s="43">
        <v>0</v>
      </c>
      <c r="T1246" s="43">
        <v>0</v>
      </c>
      <c r="U1246" s="43">
        <v>0</v>
      </c>
      <c r="V1246" s="43">
        <v>134</v>
      </c>
      <c r="W1246" s="43">
        <v>0</v>
      </c>
      <c r="X1246" s="43">
        <v>0</v>
      </c>
      <c r="Y1246" s="43">
        <v>32</v>
      </c>
      <c r="Z1246" s="43">
        <v>0</v>
      </c>
      <c r="AA1246" s="43">
        <v>0</v>
      </c>
      <c r="AB1246" s="43">
        <v>3</v>
      </c>
      <c r="AC1246" s="43">
        <v>2</v>
      </c>
      <c r="AD1246" s="43">
        <v>1</v>
      </c>
      <c r="AE1246" s="43">
        <v>2</v>
      </c>
      <c r="AF1246" s="43">
        <v>0</v>
      </c>
      <c r="AG1246" s="43">
        <v>0</v>
      </c>
      <c r="AH1246" s="43">
        <v>1</v>
      </c>
      <c r="AI1246" s="43">
        <v>0</v>
      </c>
      <c r="AJ1246" s="43">
        <v>0</v>
      </c>
      <c r="AK1246" s="43">
        <v>0</v>
      </c>
      <c r="AL1246" s="43">
        <v>0</v>
      </c>
      <c r="AM1246" s="43">
        <v>0</v>
      </c>
      <c r="AN1246" s="43">
        <v>0</v>
      </c>
    </row>
    <row r="1247" spans="1:40" x14ac:dyDescent="0.2">
      <c r="A1247">
        <v>1236</v>
      </c>
      <c r="B1247" s="97">
        <v>0.85763888888888895</v>
      </c>
      <c r="C1247">
        <f t="shared" ca="1" si="57"/>
        <v>1</v>
      </c>
      <c r="D1247">
        <f t="shared" si="58"/>
        <v>189</v>
      </c>
      <c r="E1247">
        <f>IF(appliances!$D$46="YES",light_sim_data!B1247,0)</f>
        <v>0</v>
      </c>
      <c r="F1247">
        <f t="shared" si="59"/>
        <v>189</v>
      </c>
      <c r="H1247" s="43">
        <v>0</v>
      </c>
      <c r="I1247" s="43">
        <v>0</v>
      </c>
      <c r="J1247" s="43">
        <v>0</v>
      </c>
      <c r="K1247" s="43">
        <v>0</v>
      </c>
      <c r="L1247" s="43">
        <v>0</v>
      </c>
      <c r="M1247" s="43">
        <v>2</v>
      </c>
      <c r="N1247" s="43">
        <v>2</v>
      </c>
      <c r="O1247" s="43">
        <v>1</v>
      </c>
      <c r="P1247" s="43">
        <v>9</v>
      </c>
      <c r="Q1247" s="43">
        <v>0</v>
      </c>
      <c r="R1247" s="43">
        <v>0</v>
      </c>
      <c r="S1247" s="43">
        <v>0</v>
      </c>
      <c r="T1247" s="43">
        <v>0</v>
      </c>
      <c r="U1247" s="43">
        <v>0</v>
      </c>
      <c r="V1247" s="43">
        <v>134</v>
      </c>
      <c r="W1247" s="43">
        <v>0</v>
      </c>
      <c r="X1247" s="43">
        <v>0</v>
      </c>
      <c r="Y1247" s="43">
        <v>32</v>
      </c>
      <c r="Z1247" s="43">
        <v>0</v>
      </c>
      <c r="AA1247" s="43">
        <v>0</v>
      </c>
      <c r="AB1247" s="43">
        <v>3</v>
      </c>
      <c r="AC1247" s="43">
        <v>2</v>
      </c>
      <c r="AD1247" s="43">
        <v>1</v>
      </c>
      <c r="AE1247" s="43">
        <v>2</v>
      </c>
      <c r="AF1247" s="43">
        <v>0</v>
      </c>
      <c r="AG1247" s="43">
        <v>0</v>
      </c>
      <c r="AH1247" s="43">
        <v>1</v>
      </c>
      <c r="AI1247" s="43">
        <v>0</v>
      </c>
      <c r="AJ1247" s="43">
        <v>0</v>
      </c>
      <c r="AK1247" s="43">
        <v>0</v>
      </c>
      <c r="AL1247" s="43">
        <v>0</v>
      </c>
      <c r="AM1247" s="43">
        <v>0</v>
      </c>
      <c r="AN1247" s="43">
        <v>0</v>
      </c>
    </row>
    <row r="1248" spans="1:40" x14ac:dyDescent="0.2">
      <c r="A1248">
        <v>1237</v>
      </c>
      <c r="B1248" s="97">
        <v>0.85833333333333295</v>
      </c>
      <c r="C1248">
        <f t="shared" ca="1" si="57"/>
        <v>1</v>
      </c>
      <c r="D1248">
        <f t="shared" si="58"/>
        <v>189</v>
      </c>
      <c r="E1248">
        <f>IF(appliances!$D$46="YES",light_sim_data!B1248,0)</f>
        <v>0</v>
      </c>
      <c r="F1248">
        <f t="shared" si="59"/>
        <v>189</v>
      </c>
      <c r="H1248" s="43">
        <v>0</v>
      </c>
      <c r="I1248" s="43">
        <v>0</v>
      </c>
      <c r="J1248" s="43">
        <v>0</v>
      </c>
      <c r="K1248" s="43">
        <v>0</v>
      </c>
      <c r="L1248" s="43">
        <v>0</v>
      </c>
      <c r="M1248" s="43">
        <v>2</v>
      </c>
      <c r="N1248" s="43">
        <v>2</v>
      </c>
      <c r="O1248" s="43">
        <v>1</v>
      </c>
      <c r="P1248" s="43">
        <v>9</v>
      </c>
      <c r="Q1248" s="43">
        <v>0</v>
      </c>
      <c r="R1248" s="43">
        <v>0</v>
      </c>
      <c r="S1248" s="43">
        <v>0</v>
      </c>
      <c r="T1248" s="43">
        <v>0</v>
      </c>
      <c r="U1248" s="43">
        <v>0</v>
      </c>
      <c r="V1248" s="43">
        <v>134</v>
      </c>
      <c r="W1248" s="43">
        <v>0</v>
      </c>
      <c r="X1248" s="43">
        <v>0</v>
      </c>
      <c r="Y1248" s="43">
        <v>32</v>
      </c>
      <c r="Z1248" s="43">
        <v>0</v>
      </c>
      <c r="AA1248" s="43">
        <v>0</v>
      </c>
      <c r="AB1248" s="43">
        <v>3</v>
      </c>
      <c r="AC1248" s="43">
        <v>2</v>
      </c>
      <c r="AD1248" s="43">
        <v>1</v>
      </c>
      <c r="AE1248" s="43">
        <v>2</v>
      </c>
      <c r="AF1248" s="43">
        <v>0</v>
      </c>
      <c r="AG1248" s="43">
        <v>0</v>
      </c>
      <c r="AH1248" s="43">
        <v>1</v>
      </c>
      <c r="AI1248" s="43">
        <v>0</v>
      </c>
      <c r="AJ1248" s="43">
        <v>0</v>
      </c>
      <c r="AK1248" s="43">
        <v>0</v>
      </c>
      <c r="AL1248" s="43">
        <v>0</v>
      </c>
      <c r="AM1248" s="43">
        <v>0</v>
      </c>
      <c r="AN1248" s="43">
        <v>0</v>
      </c>
    </row>
    <row r="1249" spans="1:40" x14ac:dyDescent="0.2">
      <c r="A1249">
        <v>1238</v>
      </c>
      <c r="B1249" s="97">
        <v>0.85902777777777795</v>
      </c>
      <c r="C1249">
        <f t="shared" ca="1" si="57"/>
        <v>1</v>
      </c>
      <c r="D1249">
        <f t="shared" si="58"/>
        <v>189</v>
      </c>
      <c r="E1249">
        <f>IF(appliances!$D$46="YES",light_sim_data!B1249,0)</f>
        <v>0</v>
      </c>
      <c r="F1249">
        <f t="shared" si="59"/>
        <v>189</v>
      </c>
      <c r="H1249" s="43">
        <v>0</v>
      </c>
      <c r="I1249" s="43">
        <v>0</v>
      </c>
      <c r="J1249" s="43">
        <v>0</v>
      </c>
      <c r="K1249" s="43">
        <v>0</v>
      </c>
      <c r="L1249" s="43">
        <v>0</v>
      </c>
      <c r="M1249" s="43">
        <v>2</v>
      </c>
      <c r="N1249" s="43">
        <v>2</v>
      </c>
      <c r="O1249" s="43">
        <v>1</v>
      </c>
      <c r="P1249" s="43">
        <v>9</v>
      </c>
      <c r="Q1249" s="43">
        <v>0</v>
      </c>
      <c r="R1249" s="43">
        <v>0</v>
      </c>
      <c r="S1249" s="43">
        <v>0</v>
      </c>
      <c r="T1249" s="43">
        <v>0</v>
      </c>
      <c r="U1249" s="43">
        <v>0</v>
      </c>
      <c r="V1249" s="43">
        <v>134</v>
      </c>
      <c r="W1249" s="43">
        <v>0</v>
      </c>
      <c r="X1249" s="43">
        <v>0</v>
      </c>
      <c r="Y1249" s="43">
        <v>32</v>
      </c>
      <c r="Z1249" s="43">
        <v>0</v>
      </c>
      <c r="AA1249" s="43">
        <v>0</v>
      </c>
      <c r="AB1249" s="43">
        <v>3</v>
      </c>
      <c r="AC1249" s="43">
        <v>2</v>
      </c>
      <c r="AD1249" s="43">
        <v>1</v>
      </c>
      <c r="AE1249" s="43">
        <v>2</v>
      </c>
      <c r="AF1249" s="43">
        <v>0</v>
      </c>
      <c r="AG1249" s="43">
        <v>0</v>
      </c>
      <c r="AH1249" s="43">
        <v>1</v>
      </c>
      <c r="AI1249" s="43">
        <v>0</v>
      </c>
      <c r="AJ1249" s="43">
        <v>0</v>
      </c>
      <c r="AK1249" s="43">
        <v>0</v>
      </c>
      <c r="AL1249" s="43">
        <v>0</v>
      </c>
      <c r="AM1249" s="43">
        <v>0</v>
      </c>
      <c r="AN1249" s="43">
        <v>0</v>
      </c>
    </row>
    <row r="1250" spans="1:40" x14ac:dyDescent="0.2">
      <c r="A1250">
        <v>1239</v>
      </c>
      <c r="B1250" s="97">
        <v>0.85972222222222205</v>
      </c>
      <c r="C1250">
        <f t="shared" ca="1" si="57"/>
        <v>1</v>
      </c>
      <c r="D1250">
        <f t="shared" si="58"/>
        <v>189</v>
      </c>
      <c r="E1250">
        <f>IF(appliances!$D$46="YES",light_sim_data!B1250,0)</f>
        <v>0</v>
      </c>
      <c r="F1250">
        <f t="shared" si="59"/>
        <v>189</v>
      </c>
      <c r="H1250" s="43">
        <v>0</v>
      </c>
      <c r="I1250" s="43">
        <v>0</v>
      </c>
      <c r="J1250" s="43">
        <v>0</v>
      </c>
      <c r="K1250" s="43">
        <v>0</v>
      </c>
      <c r="L1250" s="43">
        <v>0</v>
      </c>
      <c r="M1250" s="43">
        <v>2</v>
      </c>
      <c r="N1250" s="43">
        <v>2</v>
      </c>
      <c r="O1250" s="43">
        <v>1</v>
      </c>
      <c r="P1250" s="43">
        <v>9</v>
      </c>
      <c r="Q1250" s="43">
        <v>0</v>
      </c>
      <c r="R1250" s="43">
        <v>0</v>
      </c>
      <c r="S1250" s="43">
        <v>0</v>
      </c>
      <c r="T1250" s="43">
        <v>0</v>
      </c>
      <c r="U1250" s="43">
        <v>0</v>
      </c>
      <c r="V1250" s="43">
        <v>134</v>
      </c>
      <c r="W1250" s="43">
        <v>0</v>
      </c>
      <c r="X1250" s="43">
        <v>0</v>
      </c>
      <c r="Y1250" s="43">
        <v>32</v>
      </c>
      <c r="Z1250" s="43">
        <v>0</v>
      </c>
      <c r="AA1250" s="43">
        <v>0</v>
      </c>
      <c r="AB1250" s="43">
        <v>3</v>
      </c>
      <c r="AC1250" s="43">
        <v>2</v>
      </c>
      <c r="AD1250" s="43">
        <v>1</v>
      </c>
      <c r="AE1250" s="43">
        <v>2</v>
      </c>
      <c r="AF1250" s="43">
        <v>0</v>
      </c>
      <c r="AG1250" s="43">
        <v>0</v>
      </c>
      <c r="AH1250" s="43">
        <v>1</v>
      </c>
      <c r="AI1250" s="43">
        <v>0</v>
      </c>
      <c r="AJ1250" s="43">
        <v>0</v>
      </c>
      <c r="AK1250" s="43">
        <v>0</v>
      </c>
      <c r="AL1250" s="43">
        <v>0</v>
      </c>
      <c r="AM1250" s="43">
        <v>0</v>
      </c>
      <c r="AN1250" s="43">
        <v>0</v>
      </c>
    </row>
    <row r="1251" spans="1:40" x14ac:dyDescent="0.2">
      <c r="A1251">
        <v>1240</v>
      </c>
      <c r="B1251" s="97">
        <v>0.86041666666666705</v>
      </c>
      <c r="C1251">
        <f t="shared" ca="1" si="57"/>
        <v>1</v>
      </c>
      <c r="D1251">
        <f t="shared" si="58"/>
        <v>189</v>
      </c>
      <c r="E1251">
        <f>IF(appliances!$D$46="YES",light_sim_data!B1251,0)</f>
        <v>0</v>
      </c>
      <c r="F1251">
        <f t="shared" si="59"/>
        <v>189</v>
      </c>
      <c r="H1251" s="43">
        <v>0</v>
      </c>
      <c r="I1251" s="43">
        <v>0</v>
      </c>
      <c r="J1251" s="43">
        <v>0</v>
      </c>
      <c r="K1251" s="43">
        <v>0</v>
      </c>
      <c r="L1251" s="43">
        <v>0</v>
      </c>
      <c r="M1251" s="43">
        <v>2</v>
      </c>
      <c r="N1251" s="43">
        <v>2</v>
      </c>
      <c r="O1251" s="43">
        <v>1</v>
      </c>
      <c r="P1251" s="43">
        <v>9</v>
      </c>
      <c r="Q1251" s="43">
        <v>0</v>
      </c>
      <c r="R1251" s="43">
        <v>0</v>
      </c>
      <c r="S1251" s="43">
        <v>0</v>
      </c>
      <c r="T1251" s="43">
        <v>0</v>
      </c>
      <c r="U1251" s="43">
        <v>0</v>
      </c>
      <c r="V1251" s="43">
        <v>134</v>
      </c>
      <c r="W1251" s="43">
        <v>0</v>
      </c>
      <c r="X1251" s="43">
        <v>0</v>
      </c>
      <c r="Y1251" s="43">
        <v>32</v>
      </c>
      <c r="Z1251" s="43">
        <v>0</v>
      </c>
      <c r="AA1251" s="43">
        <v>0</v>
      </c>
      <c r="AB1251" s="43">
        <v>3</v>
      </c>
      <c r="AC1251" s="43">
        <v>2</v>
      </c>
      <c r="AD1251" s="43">
        <v>1</v>
      </c>
      <c r="AE1251" s="43">
        <v>2</v>
      </c>
      <c r="AF1251" s="43">
        <v>0</v>
      </c>
      <c r="AG1251" s="43">
        <v>0</v>
      </c>
      <c r="AH1251" s="43">
        <v>1</v>
      </c>
      <c r="AI1251" s="43">
        <v>0</v>
      </c>
      <c r="AJ1251" s="43">
        <v>0</v>
      </c>
      <c r="AK1251" s="43">
        <v>0</v>
      </c>
      <c r="AL1251" s="43">
        <v>0</v>
      </c>
      <c r="AM1251" s="43">
        <v>0</v>
      </c>
      <c r="AN1251" s="43">
        <v>0</v>
      </c>
    </row>
    <row r="1252" spans="1:40" x14ac:dyDescent="0.2">
      <c r="A1252">
        <v>1241</v>
      </c>
      <c r="B1252" s="97">
        <v>0.86111111111111105</v>
      </c>
      <c r="C1252">
        <f t="shared" ca="1" si="57"/>
        <v>1</v>
      </c>
      <c r="D1252">
        <f t="shared" si="58"/>
        <v>189</v>
      </c>
      <c r="E1252">
        <f>IF(appliances!$D$46="YES",light_sim_data!B1252,0)</f>
        <v>0</v>
      </c>
      <c r="F1252">
        <f t="shared" si="59"/>
        <v>189</v>
      </c>
      <c r="H1252" s="43">
        <v>0</v>
      </c>
      <c r="I1252" s="43">
        <v>0</v>
      </c>
      <c r="J1252" s="43">
        <v>0</v>
      </c>
      <c r="K1252" s="43">
        <v>0</v>
      </c>
      <c r="L1252" s="43">
        <v>0</v>
      </c>
      <c r="M1252" s="43">
        <v>2</v>
      </c>
      <c r="N1252" s="43">
        <v>2</v>
      </c>
      <c r="O1252" s="43">
        <v>1</v>
      </c>
      <c r="P1252" s="43">
        <v>9</v>
      </c>
      <c r="Q1252" s="43">
        <v>0</v>
      </c>
      <c r="R1252" s="43">
        <v>0</v>
      </c>
      <c r="S1252" s="43">
        <v>0</v>
      </c>
      <c r="T1252" s="43">
        <v>0</v>
      </c>
      <c r="U1252" s="43">
        <v>0</v>
      </c>
      <c r="V1252" s="43">
        <v>134</v>
      </c>
      <c r="W1252" s="43">
        <v>0</v>
      </c>
      <c r="X1252" s="43">
        <v>0</v>
      </c>
      <c r="Y1252" s="43">
        <v>32</v>
      </c>
      <c r="Z1252" s="43">
        <v>0</v>
      </c>
      <c r="AA1252" s="43">
        <v>0</v>
      </c>
      <c r="AB1252" s="43">
        <v>3</v>
      </c>
      <c r="AC1252" s="43">
        <v>2</v>
      </c>
      <c r="AD1252" s="43">
        <v>1</v>
      </c>
      <c r="AE1252" s="43">
        <v>2</v>
      </c>
      <c r="AF1252" s="43">
        <v>0</v>
      </c>
      <c r="AG1252" s="43">
        <v>0</v>
      </c>
      <c r="AH1252" s="43">
        <v>1</v>
      </c>
      <c r="AI1252" s="43">
        <v>0</v>
      </c>
      <c r="AJ1252" s="43">
        <v>0</v>
      </c>
      <c r="AK1252" s="43">
        <v>0</v>
      </c>
      <c r="AL1252" s="43">
        <v>0</v>
      </c>
      <c r="AM1252" s="43">
        <v>0</v>
      </c>
      <c r="AN1252" s="43">
        <v>0</v>
      </c>
    </row>
    <row r="1253" spans="1:40" x14ac:dyDescent="0.2">
      <c r="A1253">
        <v>1242</v>
      </c>
      <c r="B1253" s="97">
        <v>0.86180555555555605</v>
      </c>
      <c r="C1253">
        <f t="shared" ca="1" si="57"/>
        <v>1</v>
      </c>
      <c r="D1253">
        <f t="shared" si="58"/>
        <v>189</v>
      </c>
      <c r="E1253">
        <f>IF(appliances!$D$46="YES",light_sim_data!B1253,0)</f>
        <v>0</v>
      </c>
      <c r="F1253">
        <f t="shared" si="59"/>
        <v>189</v>
      </c>
      <c r="H1253" s="43">
        <v>0</v>
      </c>
      <c r="I1253" s="43">
        <v>0</v>
      </c>
      <c r="J1253" s="43">
        <v>0</v>
      </c>
      <c r="K1253" s="43">
        <v>0</v>
      </c>
      <c r="L1253" s="43">
        <v>0</v>
      </c>
      <c r="M1253" s="43">
        <v>2</v>
      </c>
      <c r="N1253" s="43">
        <v>2</v>
      </c>
      <c r="O1253" s="43">
        <v>1</v>
      </c>
      <c r="P1253" s="43">
        <v>9</v>
      </c>
      <c r="Q1253" s="43">
        <v>0</v>
      </c>
      <c r="R1253" s="43">
        <v>0</v>
      </c>
      <c r="S1253" s="43">
        <v>0</v>
      </c>
      <c r="T1253" s="43">
        <v>0</v>
      </c>
      <c r="U1253" s="43">
        <v>0</v>
      </c>
      <c r="V1253" s="43">
        <v>134</v>
      </c>
      <c r="W1253" s="43">
        <v>0</v>
      </c>
      <c r="X1253" s="43">
        <v>0</v>
      </c>
      <c r="Y1253" s="43">
        <v>32</v>
      </c>
      <c r="Z1253" s="43">
        <v>0</v>
      </c>
      <c r="AA1253" s="43">
        <v>0</v>
      </c>
      <c r="AB1253" s="43">
        <v>3</v>
      </c>
      <c r="AC1253" s="43">
        <v>2</v>
      </c>
      <c r="AD1253" s="43">
        <v>1</v>
      </c>
      <c r="AE1253" s="43">
        <v>2</v>
      </c>
      <c r="AF1253" s="43">
        <v>0</v>
      </c>
      <c r="AG1253" s="43">
        <v>0</v>
      </c>
      <c r="AH1253" s="43">
        <v>1</v>
      </c>
      <c r="AI1253" s="43">
        <v>0</v>
      </c>
      <c r="AJ1253" s="43">
        <v>0</v>
      </c>
      <c r="AK1253" s="43">
        <v>0</v>
      </c>
      <c r="AL1253" s="43">
        <v>0</v>
      </c>
      <c r="AM1253" s="43">
        <v>0</v>
      </c>
      <c r="AN1253" s="43">
        <v>0</v>
      </c>
    </row>
    <row r="1254" spans="1:40" x14ac:dyDescent="0.2">
      <c r="A1254">
        <v>1243</v>
      </c>
      <c r="B1254" s="97">
        <v>0.86250000000000004</v>
      </c>
      <c r="C1254">
        <f t="shared" ca="1" si="57"/>
        <v>1</v>
      </c>
      <c r="D1254">
        <f t="shared" si="58"/>
        <v>189</v>
      </c>
      <c r="E1254">
        <f>IF(appliances!$D$46="YES",light_sim_data!B1254,0)</f>
        <v>0</v>
      </c>
      <c r="F1254">
        <f t="shared" si="59"/>
        <v>189</v>
      </c>
      <c r="H1254" s="43">
        <v>0</v>
      </c>
      <c r="I1254" s="43">
        <v>0</v>
      </c>
      <c r="J1254" s="43">
        <v>0</v>
      </c>
      <c r="K1254" s="43">
        <v>0</v>
      </c>
      <c r="L1254" s="43">
        <v>0</v>
      </c>
      <c r="M1254" s="43">
        <v>2</v>
      </c>
      <c r="N1254" s="43">
        <v>2</v>
      </c>
      <c r="O1254" s="43">
        <v>1</v>
      </c>
      <c r="P1254" s="43">
        <v>9</v>
      </c>
      <c r="Q1254" s="43">
        <v>0</v>
      </c>
      <c r="R1254" s="43">
        <v>0</v>
      </c>
      <c r="S1254" s="43">
        <v>0</v>
      </c>
      <c r="T1254" s="43">
        <v>0</v>
      </c>
      <c r="U1254" s="43">
        <v>0</v>
      </c>
      <c r="V1254" s="43">
        <v>134</v>
      </c>
      <c r="W1254" s="43">
        <v>0</v>
      </c>
      <c r="X1254" s="43">
        <v>0</v>
      </c>
      <c r="Y1254" s="43">
        <v>32</v>
      </c>
      <c r="Z1254" s="43">
        <v>0</v>
      </c>
      <c r="AA1254" s="43">
        <v>0</v>
      </c>
      <c r="AB1254" s="43">
        <v>3</v>
      </c>
      <c r="AC1254" s="43">
        <v>2</v>
      </c>
      <c r="AD1254" s="43">
        <v>1</v>
      </c>
      <c r="AE1254" s="43">
        <v>2</v>
      </c>
      <c r="AF1254" s="43">
        <v>0</v>
      </c>
      <c r="AG1254" s="43">
        <v>0</v>
      </c>
      <c r="AH1254" s="43">
        <v>1</v>
      </c>
      <c r="AI1254" s="43">
        <v>0</v>
      </c>
      <c r="AJ1254" s="43">
        <v>0</v>
      </c>
      <c r="AK1254" s="43">
        <v>0</v>
      </c>
      <c r="AL1254" s="43">
        <v>0</v>
      </c>
      <c r="AM1254" s="43">
        <v>0</v>
      </c>
      <c r="AN1254" s="43">
        <v>0</v>
      </c>
    </row>
    <row r="1255" spans="1:40" x14ac:dyDescent="0.2">
      <c r="A1255">
        <v>1244</v>
      </c>
      <c r="B1255" s="97">
        <v>0.86319444444444404</v>
      </c>
      <c r="C1255">
        <f t="shared" ca="1" si="57"/>
        <v>1</v>
      </c>
      <c r="D1255">
        <f t="shared" si="58"/>
        <v>189</v>
      </c>
      <c r="E1255">
        <f>IF(appliances!$D$46="YES",light_sim_data!B1255,0)</f>
        <v>0</v>
      </c>
      <c r="F1255">
        <f t="shared" si="59"/>
        <v>189</v>
      </c>
      <c r="H1255" s="43">
        <v>0</v>
      </c>
      <c r="I1255" s="43">
        <v>0</v>
      </c>
      <c r="J1255" s="43">
        <v>0</v>
      </c>
      <c r="K1255" s="43">
        <v>0</v>
      </c>
      <c r="L1255" s="43">
        <v>0</v>
      </c>
      <c r="M1255" s="43">
        <v>2</v>
      </c>
      <c r="N1255" s="43">
        <v>2</v>
      </c>
      <c r="O1255" s="43">
        <v>1</v>
      </c>
      <c r="P1255" s="43">
        <v>9</v>
      </c>
      <c r="Q1255" s="43">
        <v>0</v>
      </c>
      <c r="R1255" s="43">
        <v>0</v>
      </c>
      <c r="S1255" s="43">
        <v>0</v>
      </c>
      <c r="T1255" s="43">
        <v>0</v>
      </c>
      <c r="U1255" s="43">
        <v>0</v>
      </c>
      <c r="V1255" s="43">
        <v>134</v>
      </c>
      <c r="W1255" s="43">
        <v>0</v>
      </c>
      <c r="X1255" s="43">
        <v>0</v>
      </c>
      <c r="Y1255" s="43">
        <v>32</v>
      </c>
      <c r="Z1255" s="43">
        <v>0</v>
      </c>
      <c r="AA1255" s="43">
        <v>0</v>
      </c>
      <c r="AB1255" s="43">
        <v>3</v>
      </c>
      <c r="AC1255" s="43">
        <v>2</v>
      </c>
      <c r="AD1255" s="43">
        <v>1</v>
      </c>
      <c r="AE1255" s="43">
        <v>2</v>
      </c>
      <c r="AF1255" s="43">
        <v>0</v>
      </c>
      <c r="AG1255" s="43">
        <v>0</v>
      </c>
      <c r="AH1255" s="43">
        <v>1</v>
      </c>
      <c r="AI1255" s="43">
        <v>0</v>
      </c>
      <c r="AJ1255" s="43">
        <v>0</v>
      </c>
      <c r="AK1255" s="43">
        <v>0</v>
      </c>
      <c r="AL1255" s="43">
        <v>0</v>
      </c>
      <c r="AM1255" s="43">
        <v>0</v>
      </c>
      <c r="AN1255" s="43">
        <v>0</v>
      </c>
    </row>
    <row r="1256" spans="1:40" x14ac:dyDescent="0.2">
      <c r="A1256">
        <v>1245</v>
      </c>
      <c r="B1256" s="97">
        <v>0.86388888888888904</v>
      </c>
      <c r="C1256">
        <f t="shared" ca="1" si="57"/>
        <v>1</v>
      </c>
      <c r="D1256">
        <f t="shared" si="58"/>
        <v>189</v>
      </c>
      <c r="E1256">
        <f>IF(appliances!$D$46="YES",light_sim_data!B1256,0)</f>
        <v>0</v>
      </c>
      <c r="F1256">
        <f t="shared" si="59"/>
        <v>189</v>
      </c>
      <c r="H1256" s="43">
        <v>0</v>
      </c>
      <c r="I1256" s="43">
        <v>0</v>
      </c>
      <c r="J1256" s="43">
        <v>0</v>
      </c>
      <c r="K1256" s="43">
        <v>0</v>
      </c>
      <c r="L1256" s="43">
        <v>0</v>
      </c>
      <c r="M1256" s="43">
        <v>2</v>
      </c>
      <c r="N1256" s="43">
        <v>2</v>
      </c>
      <c r="O1256" s="43">
        <v>1</v>
      </c>
      <c r="P1256" s="43">
        <v>9</v>
      </c>
      <c r="Q1256" s="43">
        <v>0</v>
      </c>
      <c r="R1256" s="43">
        <v>0</v>
      </c>
      <c r="S1256" s="43">
        <v>0</v>
      </c>
      <c r="T1256" s="43">
        <v>0</v>
      </c>
      <c r="U1256" s="43">
        <v>0</v>
      </c>
      <c r="V1256" s="43">
        <v>134</v>
      </c>
      <c r="W1256" s="43">
        <v>0</v>
      </c>
      <c r="X1256" s="43">
        <v>0</v>
      </c>
      <c r="Y1256" s="43">
        <v>32</v>
      </c>
      <c r="Z1256" s="43">
        <v>0</v>
      </c>
      <c r="AA1256" s="43">
        <v>0</v>
      </c>
      <c r="AB1256" s="43">
        <v>3</v>
      </c>
      <c r="AC1256" s="43">
        <v>2</v>
      </c>
      <c r="AD1256" s="43">
        <v>1</v>
      </c>
      <c r="AE1256" s="43">
        <v>2</v>
      </c>
      <c r="AF1256" s="43">
        <v>0</v>
      </c>
      <c r="AG1256" s="43">
        <v>0</v>
      </c>
      <c r="AH1256" s="43">
        <v>1</v>
      </c>
      <c r="AI1256" s="43">
        <v>0</v>
      </c>
      <c r="AJ1256" s="43">
        <v>0</v>
      </c>
      <c r="AK1256" s="43">
        <v>0</v>
      </c>
      <c r="AL1256" s="43">
        <v>0</v>
      </c>
      <c r="AM1256" s="43">
        <v>0</v>
      </c>
      <c r="AN1256" s="43">
        <v>0</v>
      </c>
    </row>
    <row r="1257" spans="1:40" x14ac:dyDescent="0.2">
      <c r="A1257">
        <v>1246</v>
      </c>
      <c r="B1257" s="97">
        <v>0.86458333333333304</v>
      </c>
      <c r="C1257">
        <f t="shared" ca="1" si="57"/>
        <v>1</v>
      </c>
      <c r="D1257">
        <f t="shared" si="58"/>
        <v>348</v>
      </c>
      <c r="E1257">
        <f>IF(appliances!$D$46="YES",light_sim_data!B1257,0)</f>
        <v>0</v>
      </c>
      <c r="F1257">
        <f t="shared" si="59"/>
        <v>348</v>
      </c>
      <c r="H1257" s="43">
        <v>159</v>
      </c>
      <c r="I1257" s="43">
        <v>0</v>
      </c>
      <c r="J1257" s="43">
        <v>0</v>
      </c>
      <c r="K1257" s="43">
        <v>0</v>
      </c>
      <c r="L1257" s="43">
        <v>0</v>
      </c>
      <c r="M1257" s="43">
        <v>2</v>
      </c>
      <c r="N1257" s="43">
        <v>2</v>
      </c>
      <c r="O1257" s="43">
        <v>1</v>
      </c>
      <c r="P1257" s="43">
        <v>9</v>
      </c>
      <c r="Q1257" s="43">
        <v>0</v>
      </c>
      <c r="R1257" s="43">
        <v>0</v>
      </c>
      <c r="S1257" s="43">
        <v>0</v>
      </c>
      <c r="T1257" s="43">
        <v>0</v>
      </c>
      <c r="U1257" s="43">
        <v>0</v>
      </c>
      <c r="V1257" s="43">
        <v>134</v>
      </c>
      <c r="W1257" s="43">
        <v>0</v>
      </c>
      <c r="X1257" s="43">
        <v>0</v>
      </c>
      <c r="Y1257" s="43">
        <v>32</v>
      </c>
      <c r="Z1257" s="43">
        <v>0</v>
      </c>
      <c r="AA1257" s="43">
        <v>0</v>
      </c>
      <c r="AB1257" s="43">
        <v>3</v>
      </c>
      <c r="AC1257" s="43">
        <v>2</v>
      </c>
      <c r="AD1257" s="43">
        <v>1</v>
      </c>
      <c r="AE1257" s="43">
        <v>2</v>
      </c>
      <c r="AF1257" s="43">
        <v>0</v>
      </c>
      <c r="AG1257" s="43">
        <v>0</v>
      </c>
      <c r="AH1257" s="43">
        <v>1</v>
      </c>
      <c r="AI1257" s="43">
        <v>0</v>
      </c>
      <c r="AJ1257" s="43">
        <v>0</v>
      </c>
      <c r="AK1257" s="43">
        <v>0</v>
      </c>
      <c r="AL1257" s="43">
        <v>0</v>
      </c>
      <c r="AM1257" s="43">
        <v>0</v>
      </c>
      <c r="AN1257" s="43">
        <v>0</v>
      </c>
    </row>
    <row r="1258" spans="1:40" x14ac:dyDescent="0.2">
      <c r="A1258">
        <v>1247</v>
      </c>
      <c r="B1258" s="97">
        <v>0.86527777777777803</v>
      </c>
      <c r="C1258">
        <f t="shared" ca="1" si="57"/>
        <v>1</v>
      </c>
      <c r="D1258">
        <f t="shared" si="58"/>
        <v>448</v>
      </c>
      <c r="E1258">
        <f>IF(appliances!$D$46="YES",light_sim_data!B1258,0)</f>
        <v>100</v>
      </c>
      <c r="F1258">
        <f t="shared" si="59"/>
        <v>348</v>
      </c>
      <c r="H1258" s="43">
        <v>159</v>
      </c>
      <c r="I1258" s="43">
        <v>0</v>
      </c>
      <c r="J1258" s="43">
        <v>0</v>
      </c>
      <c r="K1258" s="43">
        <v>0</v>
      </c>
      <c r="L1258" s="43">
        <v>0</v>
      </c>
      <c r="M1258" s="43">
        <v>2</v>
      </c>
      <c r="N1258" s="43">
        <v>2</v>
      </c>
      <c r="O1258" s="43">
        <v>1</v>
      </c>
      <c r="P1258" s="43">
        <v>9</v>
      </c>
      <c r="Q1258" s="43">
        <v>0</v>
      </c>
      <c r="R1258" s="43">
        <v>0</v>
      </c>
      <c r="S1258" s="43">
        <v>0</v>
      </c>
      <c r="T1258" s="43">
        <v>0</v>
      </c>
      <c r="U1258" s="43">
        <v>0</v>
      </c>
      <c r="V1258" s="43">
        <v>134</v>
      </c>
      <c r="W1258" s="43">
        <v>0</v>
      </c>
      <c r="X1258" s="43">
        <v>0</v>
      </c>
      <c r="Y1258" s="43">
        <v>32</v>
      </c>
      <c r="Z1258" s="43">
        <v>0</v>
      </c>
      <c r="AA1258" s="43">
        <v>0</v>
      </c>
      <c r="AB1258" s="43">
        <v>3</v>
      </c>
      <c r="AC1258" s="43">
        <v>2</v>
      </c>
      <c r="AD1258" s="43">
        <v>1</v>
      </c>
      <c r="AE1258" s="43">
        <v>2</v>
      </c>
      <c r="AF1258" s="43">
        <v>0</v>
      </c>
      <c r="AG1258" s="43">
        <v>0</v>
      </c>
      <c r="AH1258" s="43">
        <v>1</v>
      </c>
      <c r="AI1258" s="43">
        <v>0</v>
      </c>
      <c r="AJ1258" s="43">
        <v>0</v>
      </c>
      <c r="AK1258" s="43">
        <v>0</v>
      </c>
      <c r="AL1258" s="43">
        <v>0</v>
      </c>
      <c r="AM1258" s="43">
        <v>0</v>
      </c>
      <c r="AN1258" s="43">
        <v>0</v>
      </c>
    </row>
    <row r="1259" spans="1:40" x14ac:dyDescent="0.2">
      <c r="A1259">
        <v>1248</v>
      </c>
      <c r="B1259" s="97">
        <v>0.86597222222222203</v>
      </c>
      <c r="C1259">
        <f t="shared" ca="1" si="57"/>
        <v>1</v>
      </c>
      <c r="D1259">
        <f t="shared" si="58"/>
        <v>360</v>
      </c>
      <c r="E1259">
        <f>IF(appliances!$D$46="YES",light_sim_data!B1259,0)</f>
        <v>12</v>
      </c>
      <c r="F1259">
        <f t="shared" si="59"/>
        <v>348</v>
      </c>
      <c r="H1259" s="43">
        <v>159</v>
      </c>
      <c r="I1259" s="43">
        <v>0</v>
      </c>
      <c r="J1259" s="43">
        <v>0</v>
      </c>
      <c r="K1259" s="43">
        <v>0</v>
      </c>
      <c r="L1259" s="43">
        <v>0</v>
      </c>
      <c r="M1259" s="43">
        <v>2</v>
      </c>
      <c r="N1259" s="43">
        <v>2</v>
      </c>
      <c r="O1259" s="43">
        <v>1</v>
      </c>
      <c r="P1259" s="43">
        <v>9</v>
      </c>
      <c r="Q1259" s="43">
        <v>0</v>
      </c>
      <c r="R1259" s="43">
        <v>0</v>
      </c>
      <c r="S1259" s="43">
        <v>0</v>
      </c>
      <c r="T1259" s="43">
        <v>0</v>
      </c>
      <c r="U1259" s="43">
        <v>0</v>
      </c>
      <c r="V1259" s="43">
        <v>134</v>
      </c>
      <c r="W1259" s="43">
        <v>0</v>
      </c>
      <c r="X1259" s="43">
        <v>0</v>
      </c>
      <c r="Y1259" s="43">
        <v>32</v>
      </c>
      <c r="Z1259" s="43">
        <v>0</v>
      </c>
      <c r="AA1259" s="43">
        <v>0</v>
      </c>
      <c r="AB1259" s="43">
        <v>3</v>
      </c>
      <c r="AC1259" s="43">
        <v>2</v>
      </c>
      <c r="AD1259" s="43">
        <v>1</v>
      </c>
      <c r="AE1259" s="43">
        <v>2</v>
      </c>
      <c r="AF1259" s="43">
        <v>0</v>
      </c>
      <c r="AG1259" s="43">
        <v>0</v>
      </c>
      <c r="AH1259" s="43">
        <v>1</v>
      </c>
      <c r="AI1259" s="43">
        <v>0</v>
      </c>
      <c r="AJ1259" s="43">
        <v>0</v>
      </c>
      <c r="AK1259" s="43">
        <v>0</v>
      </c>
      <c r="AL1259" s="43">
        <v>0</v>
      </c>
      <c r="AM1259" s="43">
        <v>0</v>
      </c>
      <c r="AN1259" s="43">
        <v>0</v>
      </c>
    </row>
    <row r="1260" spans="1:40" x14ac:dyDescent="0.2">
      <c r="A1260">
        <v>1249</v>
      </c>
      <c r="B1260" s="97">
        <v>0.86666666666666703</v>
      </c>
      <c r="C1260">
        <f t="shared" ca="1" si="57"/>
        <v>1</v>
      </c>
      <c r="D1260">
        <f t="shared" si="58"/>
        <v>360</v>
      </c>
      <c r="E1260">
        <f>IF(appliances!$D$46="YES",light_sim_data!B1260,0)</f>
        <v>12</v>
      </c>
      <c r="F1260">
        <f t="shared" si="59"/>
        <v>348</v>
      </c>
      <c r="H1260" s="43">
        <v>159</v>
      </c>
      <c r="I1260" s="43">
        <v>0</v>
      </c>
      <c r="J1260" s="43">
        <v>0</v>
      </c>
      <c r="K1260" s="43">
        <v>0</v>
      </c>
      <c r="L1260" s="43">
        <v>0</v>
      </c>
      <c r="M1260" s="43">
        <v>2</v>
      </c>
      <c r="N1260" s="43">
        <v>2</v>
      </c>
      <c r="O1260" s="43">
        <v>1</v>
      </c>
      <c r="P1260" s="43">
        <v>9</v>
      </c>
      <c r="Q1260" s="43">
        <v>0</v>
      </c>
      <c r="R1260" s="43">
        <v>0</v>
      </c>
      <c r="S1260" s="43">
        <v>0</v>
      </c>
      <c r="T1260" s="43">
        <v>0</v>
      </c>
      <c r="U1260" s="43">
        <v>0</v>
      </c>
      <c r="V1260" s="43">
        <v>134</v>
      </c>
      <c r="W1260" s="43">
        <v>0</v>
      </c>
      <c r="X1260" s="43">
        <v>0</v>
      </c>
      <c r="Y1260" s="43">
        <v>32</v>
      </c>
      <c r="Z1260" s="43">
        <v>0</v>
      </c>
      <c r="AA1260" s="43">
        <v>0</v>
      </c>
      <c r="AB1260" s="43">
        <v>3</v>
      </c>
      <c r="AC1260" s="43">
        <v>2</v>
      </c>
      <c r="AD1260" s="43">
        <v>1</v>
      </c>
      <c r="AE1260" s="43">
        <v>2</v>
      </c>
      <c r="AF1260" s="43">
        <v>0</v>
      </c>
      <c r="AG1260" s="43">
        <v>0</v>
      </c>
      <c r="AH1260" s="43">
        <v>1</v>
      </c>
      <c r="AI1260" s="43">
        <v>0</v>
      </c>
      <c r="AJ1260" s="43">
        <v>0</v>
      </c>
      <c r="AK1260" s="43">
        <v>0</v>
      </c>
      <c r="AL1260" s="43">
        <v>0</v>
      </c>
      <c r="AM1260" s="43">
        <v>0</v>
      </c>
      <c r="AN1260" s="43">
        <v>0</v>
      </c>
    </row>
    <row r="1261" spans="1:40" x14ac:dyDescent="0.2">
      <c r="A1261">
        <v>1250</v>
      </c>
      <c r="B1261" s="97">
        <v>0.86736111111111103</v>
      </c>
      <c r="C1261">
        <f t="shared" ca="1" si="57"/>
        <v>1</v>
      </c>
      <c r="D1261">
        <f t="shared" si="58"/>
        <v>360</v>
      </c>
      <c r="E1261">
        <f>IF(appliances!$D$46="YES",light_sim_data!B1261,0)</f>
        <v>12</v>
      </c>
      <c r="F1261">
        <f t="shared" si="59"/>
        <v>348</v>
      </c>
      <c r="H1261" s="43">
        <v>159</v>
      </c>
      <c r="I1261" s="43">
        <v>0</v>
      </c>
      <c r="J1261" s="43">
        <v>0</v>
      </c>
      <c r="K1261" s="43">
        <v>0</v>
      </c>
      <c r="L1261" s="43">
        <v>0</v>
      </c>
      <c r="M1261" s="43">
        <v>2</v>
      </c>
      <c r="N1261" s="43">
        <v>2</v>
      </c>
      <c r="O1261" s="43">
        <v>1</v>
      </c>
      <c r="P1261" s="43">
        <v>9</v>
      </c>
      <c r="Q1261" s="43">
        <v>0</v>
      </c>
      <c r="R1261" s="43">
        <v>0</v>
      </c>
      <c r="S1261" s="43">
        <v>0</v>
      </c>
      <c r="T1261" s="43">
        <v>0</v>
      </c>
      <c r="U1261" s="43">
        <v>0</v>
      </c>
      <c r="V1261" s="43">
        <v>134</v>
      </c>
      <c r="W1261" s="43">
        <v>0</v>
      </c>
      <c r="X1261" s="43">
        <v>0</v>
      </c>
      <c r="Y1261" s="43">
        <v>32</v>
      </c>
      <c r="Z1261" s="43">
        <v>0</v>
      </c>
      <c r="AA1261" s="43">
        <v>0</v>
      </c>
      <c r="AB1261" s="43">
        <v>3</v>
      </c>
      <c r="AC1261" s="43">
        <v>2</v>
      </c>
      <c r="AD1261" s="43">
        <v>1</v>
      </c>
      <c r="AE1261" s="43">
        <v>2</v>
      </c>
      <c r="AF1261" s="43">
        <v>0</v>
      </c>
      <c r="AG1261" s="43">
        <v>0</v>
      </c>
      <c r="AH1261" s="43">
        <v>1</v>
      </c>
      <c r="AI1261" s="43">
        <v>0</v>
      </c>
      <c r="AJ1261" s="43">
        <v>0</v>
      </c>
      <c r="AK1261" s="43">
        <v>0</v>
      </c>
      <c r="AL1261" s="43">
        <v>0</v>
      </c>
      <c r="AM1261" s="43">
        <v>0</v>
      </c>
      <c r="AN1261" s="43">
        <v>0</v>
      </c>
    </row>
    <row r="1262" spans="1:40" x14ac:dyDescent="0.2">
      <c r="A1262">
        <v>1251</v>
      </c>
      <c r="B1262" s="97">
        <v>0.86805555555555602</v>
      </c>
      <c r="C1262">
        <f t="shared" ca="1" si="57"/>
        <v>1</v>
      </c>
      <c r="D1262">
        <f t="shared" si="58"/>
        <v>360</v>
      </c>
      <c r="E1262">
        <f>IF(appliances!$D$46="YES",light_sim_data!B1262,0)</f>
        <v>12</v>
      </c>
      <c r="F1262">
        <f t="shared" si="59"/>
        <v>348</v>
      </c>
      <c r="H1262" s="43">
        <v>159</v>
      </c>
      <c r="I1262" s="43">
        <v>0</v>
      </c>
      <c r="J1262" s="43">
        <v>0</v>
      </c>
      <c r="K1262" s="43">
        <v>0</v>
      </c>
      <c r="L1262" s="43">
        <v>0</v>
      </c>
      <c r="M1262" s="43">
        <v>2</v>
      </c>
      <c r="N1262" s="43">
        <v>2</v>
      </c>
      <c r="O1262" s="43">
        <v>1</v>
      </c>
      <c r="P1262" s="43">
        <v>9</v>
      </c>
      <c r="Q1262" s="43">
        <v>0</v>
      </c>
      <c r="R1262" s="43">
        <v>0</v>
      </c>
      <c r="S1262" s="43">
        <v>0</v>
      </c>
      <c r="T1262" s="43">
        <v>0</v>
      </c>
      <c r="U1262" s="43">
        <v>0</v>
      </c>
      <c r="V1262" s="43">
        <v>134</v>
      </c>
      <c r="W1262" s="43">
        <v>0</v>
      </c>
      <c r="X1262" s="43">
        <v>0</v>
      </c>
      <c r="Y1262" s="43">
        <v>32</v>
      </c>
      <c r="Z1262" s="43">
        <v>0</v>
      </c>
      <c r="AA1262" s="43">
        <v>0</v>
      </c>
      <c r="AB1262" s="43">
        <v>3</v>
      </c>
      <c r="AC1262" s="43">
        <v>2</v>
      </c>
      <c r="AD1262" s="43">
        <v>1</v>
      </c>
      <c r="AE1262" s="43">
        <v>2</v>
      </c>
      <c r="AF1262" s="43">
        <v>0</v>
      </c>
      <c r="AG1262" s="43">
        <v>0</v>
      </c>
      <c r="AH1262" s="43">
        <v>1</v>
      </c>
      <c r="AI1262" s="43">
        <v>0</v>
      </c>
      <c r="AJ1262" s="43">
        <v>0</v>
      </c>
      <c r="AK1262" s="43">
        <v>0</v>
      </c>
      <c r="AL1262" s="43">
        <v>0</v>
      </c>
      <c r="AM1262" s="43">
        <v>0</v>
      </c>
      <c r="AN1262" s="43">
        <v>0</v>
      </c>
    </row>
    <row r="1263" spans="1:40" x14ac:dyDescent="0.2">
      <c r="A1263">
        <v>1252</v>
      </c>
      <c r="B1263" s="97">
        <v>0.86875000000000002</v>
      </c>
      <c r="C1263">
        <f t="shared" ca="1" si="57"/>
        <v>1</v>
      </c>
      <c r="D1263">
        <f t="shared" si="58"/>
        <v>360</v>
      </c>
      <c r="E1263">
        <f>IF(appliances!$D$46="YES",light_sim_data!B1263,0)</f>
        <v>12</v>
      </c>
      <c r="F1263">
        <f t="shared" si="59"/>
        <v>348</v>
      </c>
      <c r="H1263" s="43">
        <v>159</v>
      </c>
      <c r="I1263" s="43">
        <v>0</v>
      </c>
      <c r="J1263" s="43">
        <v>0</v>
      </c>
      <c r="K1263" s="43">
        <v>0</v>
      </c>
      <c r="L1263" s="43">
        <v>0</v>
      </c>
      <c r="M1263" s="43">
        <v>2</v>
      </c>
      <c r="N1263" s="43">
        <v>2</v>
      </c>
      <c r="O1263" s="43">
        <v>1</v>
      </c>
      <c r="P1263" s="43">
        <v>9</v>
      </c>
      <c r="Q1263" s="43">
        <v>0</v>
      </c>
      <c r="R1263" s="43">
        <v>0</v>
      </c>
      <c r="S1263" s="43">
        <v>0</v>
      </c>
      <c r="T1263" s="43">
        <v>0</v>
      </c>
      <c r="U1263" s="43">
        <v>0</v>
      </c>
      <c r="V1263" s="43">
        <v>134</v>
      </c>
      <c r="W1263" s="43">
        <v>0</v>
      </c>
      <c r="X1263" s="43">
        <v>0</v>
      </c>
      <c r="Y1263" s="43">
        <v>32</v>
      </c>
      <c r="Z1263" s="43">
        <v>0</v>
      </c>
      <c r="AA1263" s="43">
        <v>0</v>
      </c>
      <c r="AB1263" s="43">
        <v>3</v>
      </c>
      <c r="AC1263" s="43">
        <v>2</v>
      </c>
      <c r="AD1263" s="43">
        <v>1</v>
      </c>
      <c r="AE1263" s="43">
        <v>2</v>
      </c>
      <c r="AF1263" s="43">
        <v>0</v>
      </c>
      <c r="AG1263" s="43">
        <v>0</v>
      </c>
      <c r="AH1263" s="43">
        <v>1</v>
      </c>
      <c r="AI1263" s="43">
        <v>0</v>
      </c>
      <c r="AJ1263" s="43">
        <v>0</v>
      </c>
      <c r="AK1263" s="43">
        <v>0</v>
      </c>
      <c r="AL1263" s="43">
        <v>0</v>
      </c>
      <c r="AM1263" s="43">
        <v>0</v>
      </c>
      <c r="AN1263" s="43">
        <v>0</v>
      </c>
    </row>
    <row r="1264" spans="1:40" x14ac:dyDescent="0.2">
      <c r="A1264">
        <v>1253</v>
      </c>
      <c r="B1264" s="97">
        <v>0.86944444444444402</v>
      </c>
      <c r="C1264">
        <f t="shared" ca="1" si="57"/>
        <v>1</v>
      </c>
      <c r="D1264">
        <f t="shared" si="58"/>
        <v>360</v>
      </c>
      <c r="E1264">
        <f>IF(appliances!$D$46="YES",light_sim_data!B1264,0)</f>
        <v>12</v>
      </c>
      <c r="F1264">
        <f t="shared" si="59"/>
        <v>348</v>
      </c>
      <c r="H1264" s="43">
        <v>159</v>
      </c>
      <c r="I1264" s="43">
        <v>0</v>
      </c>
      <c r="J1264" s="43">
        <v>0</v>
      </c>
      <c r="K1264" s="43">
        <v>0</v>
      </c>
      <c r="L1264" s="43">
        <v>0</v>
      </c>
      <c r="M1264" s="43">
        <v>2</v>
      </c>
      <c r="N1264" s="43">
        <v>2</v>
      </c>
      <c r="O1264" s="43">
        <v>1</v>
      </c>
      <c r="P1264" s="43">
        <v>9</v>
      </c>
      <c r="Q1264" s="43">
        <v>0</v>
      </c>
      <c r="R1264" s="43">
        <v>0</v>
      </c>
      <c r="S1264" s="43">
        <v>0</v>
      </c>
      <c r="T1264" s="43">
        <v>0</v>
      </c>
      <c r="U1264" s="43">
        <v>0</v>
      </c>
      <c r="V1264" s="43">
        <v>134</v>
      </c>
      <c r="W1264" s="43">
        <v>0</v>
      </c>
      <c r="X1264" s="43">
        <v>0</v>
      </c>
      <c r="Y1264" s="43">
        <v>32</v>
      </c>
      <c r="Z1264" s="43">
        <v>0</v>
      </c>
      <c r="AA1264" s="43">
        <v>0</v>
      </c>
      <c r="AB1264" s="43">
        <v>3</v>
      </c>
      <c r="AC1264" s="43">
        <v>2</v>
      </c>
      <c r="AD1264" s="43">
        <v>1</v>
      </c>
      <c r="AE1264" s="43">
        <v>2</v>
      </c>
      <c r="AF1264" s="43">
        <v>0</v>
      </c>
      <c r="AG1264" s="43">
        <v>0</v>
      </c>
      <c r="AH1264" s="43">
        <v>1</v>
      </c>
      <c r="AI1264" s="43">
        <v>0</v>
      </c>
      <c r="AJ1264" s="43">
        <v>0</v>
      </c>
      <c r="AK1264" s="43">
        <v>0</v>
      </c>
      <c r="AL1264" s="43">
        <v>0</v>
      </c>
      <c r="AM1264" s="43">
        <v>0</v>
      </c>
      <c r="AN1264" s="43">
        <v>0</v>
      </c>
    </row>
    <row r="1265" spans="1:40" x14ac:dyDescent="0.2">
      <c r="A1265">
        <v>1254</v>
      </c>
      <c r="B1265" s="97">
        <v>0.87013888888888902</v>
      </c>
      <c r="C1265">
        <f t="shared" ca="1" si="57"/>
        <v>1</v>
      </c>
      <c r="D1265">
        <f t="shared" si="58"/>
        <v>360</v>
      </c>
      <c r="E1265">
        <f>IF(appliances!$D$46="YES",light_sim_data!B1265,0)</f>
        <v>12</v>
      </c>
      <c r="F1265">
        <f t="shared" si="59"/>
        <v>348</v>
      </c>
      <c r="H1265" s="43">
        <v>159</v>
      </c>
      <c r="I1265" s="43">
        <v>0</v>
      </c>
      <c r="J1265" s="43">
        <v>0</v>
      </c>
      <c r="K1265" s="43">
        <v>0</v>
      </c>
      <c r="L1265" s="43">
        <v>0</v>
      </c>
      <c r="M1265" s="43">
        <v>2</v>
      </c>
      <c r="N1265" s="43">
        <v>2</v>
      </c>
      <c r="O1265" s="43">
        <v>1</v>
      </c>
      <c r="P1265" s="43">
        <v>9</v>
      </c>
      <c r="Q1265" s="43">
        <v>0</v>
      </c>
      <c r="R1265" s="43">
        <v>0</v>
      </c>
      <c r="S1265" s="43">
        <v>0</v>
      </c>
      <c r="T1265" s="43">
        <v>0</v>
      </c>
      <c r="U1265" s="43">
        <v>0</v>
      </c>
      <c r="V1265" s="43">
        <v>134</v>
      </c>
      <c r="W1265" s="43">
        <v>0</v>
      </c>
      <c r="X1265" s="43">
        <v>0</v>
      </c>
      <c r="Y1265" s="43">
        <v>32</v>
      </c>
      <c r="Z1265" s="43">
        <v>0</v>
      </c>
      <c r="AA1265" s="43">
        <v>0</v>
      </c>
      <c r="AB1265" s="43">
        <v>3</v>
      </c>
      <c r="AC1265" s="43">
        <v>2</v>
      </c>
      <c r="AD1265" s="43">
        <v>1</v>
      </c>
      <c r="AE1265" s="43">
        <v>2</v>
      </c>
      <c r="AF1265" s="43">
        <v>0</v>
      </c>
      <c r="AG1265" s="43">
        <v>0</v>
      </c>
      <c r="AH1265" s="43">
        <v>1</v>
      </c>
      <c r="AI1265" s="43">
        <v>0</v>
      </c>
      <c r="AJ1265" s="43">
        <v>0</v>
      </c>
      <c r="AK1265" s="43">
        <v>0</v>
      </c>
      <c r="AL1265" s="43">
        <v>0</v>
      </c>
      <c r="AM1265" s="43">
        <v>0</v>
      </c>
      <c r="AN1265" s="43">
        <v>0</v>
      </c>
    </row>
    <row r="1266" spans="1:40" x14ac:dyDescent="0.2">
      <c r="A1266">
        <v>1255</v>
      </c>
      <c r="B1266" s="97">
        <v>0.87083333333333302</v>
      </c>
      <c r="C1266">
        <f t="shared" ca="1" si="57"/>
        <v>1</v>
      </c>
      <c r="D1266">
        <f t="shared" si="58"/>
        <v>360</v>
      </c>
      <c r="E1266">
        <f>IF(appliances!$D$46="YES",light_sim_data!B1266,0)</f>
        <v>12</v>
      </c>
      <c r="F1266">
        <f t="shared" si="59"/>
        <v>348</v>
      </c>
      <c r="H1266" s="43">
        <v>159</v>
      </c>
      <c r="I1266" s="43">
        <v>0</v>
      </c>
      <c r="J1266" s="43">
        <v>0</v>
      </c>
      <c r="K1266" s="43">
        <v>0</v>
      </c>
      <c r="L1266" s="43">
        <v>0</v>
      </c>
      <c r="M1266" s="43">
        <v>2</v>
      </c>
      <c r="N1266" s="43">
        <v>2</v>
      </c>
      <c r="O1266" s="43">
        <v>1</v>
      </c>
      <c r="P1266" s="43">
        <v>9</v>
      </c>
      <c r="Q1266" s="43">
        <v>0</v>
      </c>
      <c r="R1266" s="43">
        <v>0</v>
      </c>
      <c r="S1266" s="43">
        <v>0</v>
      </c>
      <c r="T1266" s="43">
        <v>0</v>
      </c>
      <c r="U1266" s="43">
        <v>0</v>
      </c>
      <c r="V1266" s="43">
        <v>134</v>
      </c>
      <c r="W1266" s="43">
        <v>0</v>
      </c>
      <c r="X1266" s="43">
        <v>0</v>
      </c>
      <c r="Y1266" s="43">
        <v>32</v>
      </c>
      <c r="Z1266" s="43">
        <v>0</v>
      </c>
      <c r="AA1266" s="43">
        <v>0</v>
      </c>
      <c r="AB1266" s="43">
        <v>3</v>
      </c>
      <c r="AC1266" s="43">
        <v>2</v>
      </c>
      <c r="AD1266" s="43">
        <v>1</v>
      </c>
      <c r="AE1266" s="43">
        <v>2</v>
      </c>
      <c r="AF1266" s="43">
        <v>0</v>
      </c>
      <c r="AG1266" s="43">
        <v>0</v>
      </c>
      <c r="AH1266" s="43">
        <v>1</v>
      </c>
      <c r="AI1266" s="43">
        <v>0</v>
      </c>
      <c r="AJ1266" s="43">
        <v>0</v>
      </c>
      <c r="AK1266" s="43">
        <v>0</v>
      </c>
      <c r="AL1266" s="43">
        <v>0</v>
      </c>
      <c r="AM1266" s="43">
        <v>0</v>
      </c>
      <c r="AN1266" s="43">
        <v>0</v>
      </c>
    </row>
    <row r="1267" spans="1:40" x14ac:dyDescent="0.2">
      <c r="A1267">
        <v>1256</v>
      </c>
      <c r="B1267" s="97">
        <v>0.87152777777777801</v>
      </c>
      <c r="C1267">
        <f t="shared" ca="1" si="57"/>
        <v>1</v>
      </c>
      <c r="D1267">
        <f t="shared" si="58"/>
        <v>360</v>
      </c>
      <c r="E1267">
        <f>IF(appliances!$D$46="YES",light_sim_data!B1267,0)</f>
        <v>12</v>
      </c>
      <c r="F1267">
        <f t="shared" si="59"/>
        <v>348</v>
      </c>
      <c r="H1267" s="43">
        <v>159</v>
      </c>
      <c r="I1267" s="43">
        <v>0</v>
      </c>
      <c r="J1267" s="43">
        <v>0</v>
      </c>
      <c r="K1267" s="43">
        <v>0</v>
      </c>
      <c r="L1267" s="43">
        <v>0</v>
      </c>
      <c r="M1267" s="43">
        <v>2</v>
      </c>
      <c r="N1267" s="43">
        <v>2</v>
      </c>
      <c r="O1267" s="43">
        <v>1</v>
      </c>
      <c r="P1267" s="43">
        <v>9</v>
      </c>
      <c r="Q1267" s="43">
        <v>0</v>
      </c>
      <c r="R1267" s="43">
        <v>0</v>
      </c>
      <c r="S1267" s="43">
        <v>0</v>
      </c>
      <c r="T1267" s="43">
        <v>0</v>
      </c>
      <c r="U1267" s="43">
        <v>0</v>
      </c>
      <c r="V1267" s="43">
        <v>134</v>
      </c>
      <c r="W1267" s="43">
        <v>0</v>
      </c>
      <c r="X1267" s="43">
        <v>0</v>
      </c>
      <c r="Y1267" s="43">
        <v>32</v>
      </c>
      <c r="Z1267" s="43">
        <v>0</v>
      </c>
      <c r="AA1267" s="43">
        <v>0</v>
      </c>
      <c r="AB1267" s="43">
        <v>3</v>
      </c>
      <c r="AC1267" s="43">
        <v>2</v>
      </c>
      <c r="AD1267" s="43">
        <v>1</v>
      </c>
      <c r="AE1267" s="43">
        <v>2</v>
      </c>
      <c r="AF1267" s="43">
        <v>0</v>
      </c>
      <c r="AG1267" s="43">
        <v>0</v>
      </c>
      <c r="AH1267" s="43">
        <v>1</v>
      </c>
      <c r="AI1267" s="43">
        <v>0</v>
      </c>
      <c r="AJ1267" s="43">
        <v>0</v>
      </c>
      <c r="AK1267" s="43">
        <v>0</v>
      </c>
      <c r="AL1267" s="43">
        <v>0</v>
      </c>
      <c r="AM1267" s="43">
        <v>0</v>
      </c>
      <c r="AN1267" s="43">
        <v>0</v>
      </c>
    </row>
    <row r="1268" spans="1:40" x14ac:dyDescent="0.2">
      <c r="A1268">
        <v>1257</v>
      </c>
      <c r="B1268" s="97">
        <v>0.87222222222222201</v>
      </c>
      <c r="C1268">
        <f t="shared" ca="1" si="57"/>
        <v>1</v>
      </c>
      <c r="D1268">
        <f t="shared" si="58"/>
        <v>360</v>
      </c>
      <c r="E1268">
        <f>IF(appliances!$D$46="YES",light_sim_data!B1268,0)</f>
        <v>12</v>
      </c>
      <c r="F1268">
        <f t="shared" si="59"/>
        <v>348</v>
      </c>
      <c r="H1268" s="43">
        <v>159</v>
      </c>
      <c r="I1268" s="43">
        <v>0</v>
      </c>
      <c r="J1268" s="43">
        <v>0</v>
      </c>
      <c r="K1268" s="43">
        <v>0</v>
      </c>
      <c r="L1268" s="43">
        <v>0</v>
      </c>
      <c r="M1268" s="43">
        <v>2</v>
      </c>
      <c r="N1268" s="43">
        <v>2</v>
      </c>
      <c r="O1268" s="43">
        <v>1</v>
      </c>
      <c r="P1268" s="43">
        <v>9</v>
      </c>
      <c r="Q1268" s="43">
        <v>0</v>
      </c>
      <c r="R1268" s="43">
        <v>0</v>
      </c>
      <c r="S1268" s="43">
        <v>0</v>
      </c>
      <c r="T1268" s="43">
        <v>0</v>
      </c>
      <c r="U1268" s="43">
        <v>0</v>
      </c>
      <c r="V1268" s="43">
        <v>134</v>
      </c>
      <c r="W1268" s="43">
        <v>0</v>
      </c>
      <c r="X1268" s="43">
        <v>0</v>
      </c>
      <c r="Y1268" s="43">
        <v>32</v>
      </c>
      <c r="Z1268" s="43">
        <v>0</v>
      </c>
      <c r="AA1268" s="43">
        <v>0</v>
      </c>
      <c r="AB1268" s="43">
        <v>3</v>
      </c>
      <c r="AC1268" s="43">
        <v>2</v>
      </c>
      <c r="AD1268" s="43">
        <v>1</v>
      </c>
      <c r="AE1268" s="43">
        <v>2</v>
      </c>
      <c r="AF1268" s="43">
        <v>0</v>
      </c>
      <c r="AG1268" s="43">
        <v>0</v>
      </c>
      <c r="AH1268" s="43">
        <v>1</v>
      </c>
      <c r="AI1268" s="43">
        <v>0</v>
      </c>
      <c r="AJ1268" s="43">
        <v>0</v>
      </c>
      <c r="AK1268" s="43">
        <v>0</v>
      </c>
      <c r="AL1268" s="43">
        <v>0</v>
      </c>
      <c r="AM1268" s="43">
        <v>0</v>
      </c>
      <c r="AN1268" s="43">
        <v>0</v>
      </c>
    </row>
    <row r="1269" spans="1:40" x14ac:dyDescent="0.2">
      <c r="A1269">
        <v>1258</v>
      </c>
      <c r="B1269" s="97">
        <v>0.87291666666666701</v>
      </c>
      <c r="C1269">
        <f t="shared" ca="1" si="57"/>
        <v>1</v>
      </c>
      <c r="D1269">
        <f t="shared" si="58"/>
        <v>360</v>
      </c>
      <c r="E1269">
        <f>IF(appliances!$D$46="YES",light_sim_data!B1269,0)</f>
        <v>12</v>
      </c>
      <c r="F1269">
        <f t="shared" si="59"/>
        <v>348</v>
      </c>
      <c r="H1269" s="43">
        <v>159</v>
      </c>
      <c r="I1269" s="43">
        <v>0</v>
      </c>
      <c r="J1269" s="43">
        <v>0</v>
      </c>
      <c r="K1269" s="43">
        <v>0</v>
      </c>
      <c r="L1269" s="43">
        <v>0</v>
      </c>
      <c r="M1269" s="43">
        <v>2</v>
      </c>
      <c r="N1269" s="43">
        <v>2</v>
      </c>
      <c r="O1269" s="43">
        <v>1</v>
      </c>
      <c r="P1269" s="43">
        <v>9</v>
      </c>
      <c r="Q1269" s="43">
        <v>0</v>
      </c>
      <c r="R1269" s="43">
        <v>0</v>
      </c>
      <c r="S1269" s="43">
        <v>0</v>
      </c>
      <c r="T1269" s="43">
        <v>0</v>
      </c>
      <c r="U1269" s="43">
        <v>0</v>
      </c>
      <c r="V1269" s="43">
        <v>134</v>
      </c>
      <c r="W1269" s="43">
        <v>0</v>
      </c>
      <c r="X1269" s="43">
        <v>0</v>
      </c>
      <c r="Y1269" s="43">
        <v>32</v>
      </c>
      <c r="Z1269" s="43">
        <v>0</v>
      </c>
      <c r="AA1269" s="43">
        <v>0</v>
      </c>
      <c r="AB1269" s="43">
        <v>3</v>
      </c>
      <c r="AC1269" s="43">
        <v>2</v>
      </c>
      <c r="AD1269" s="43">
        <v>1</v>
      </c>
      <c r="AE1269" s="43">
        <v>2</v>
      </c>
      <c r="AF1269" s="43">
        <v>0</v>
      </c>
      <c r="AG1269" s="43">
        <v>0</v>
      </c>
      <c r="AH1269" s="43">
        <v>1</v>
      </c>
      <c r="AI1269" s="43">
        <v>0</v>
      </c>
      <c r="AJ1269" s="43">
        <v>0</v>
      </c>
      <c r="AK1269" s="43">
        <v>0</v>
      </c>
      <c r="AL1269" s="43">
        <v>0</v>
      </c>
      <c r="AM1269" s="43">
        <v>0</v>
      </c>
      <c r="AN1269" s="43">
        <v>0</v>
      </c>
    </row>
    <row r="1270" spans="1:40" x14ac:dyDescent="0.2">
      <c r="A1270">
        <v>1259</v>
      </c>
      <c r="B1270" s="97">
        <v>0.87361111111111101</v>
      </c>
      <c r="C1270">
        <f t="shared" ca="1" si="57"/>
        <v>1</v>
      </c>
      <c r="D1270">
        <f t="shared" si="58"/>
        <v>360</v>
      </c>
      <c r="E1270">
        <f>IF(appliances!$D$46="YES",light_sim_data!B1270,0)</f>
        <v>12</v>
      </c>
      <c r="F1270">
        <f t="shared" si="59"/>
        <v>348</v>
      </c>
      <c r="H1270" s="43">
        <v>159</v>
      </c>
      <c r="I1270" s="43">
        <v>0</v>
      </c>
      <c r="J1270" s="43">
        <v>0</v>
      </c>
      <c r="K1270" s="43">
        <v>0</v>
      </c>
      <c r="L1270" s="43">
        <v>0</v>
      </c>
      <c r="M1270" s="43">
        <v>2</v>
      </c>
      <c r="N1270" s="43">
        <v>2</v>
      </c>
      <c r="O1270" s="43">
        <v>1</v>
      </c>
      <c r="P1270" s="43">
        <v>9</v>
      </c>
      <c r="Q1270" s="43">
        <v>0</v>
      </c>
      <c r="R1270" s="43">
        <v>0</v>
      </c>
      <c r="S1270" s="43">
        <v>0</v>
      </c>
      <c r="T1270" s="43">
        <v>0</v>
      </c>
      <c r="U1270" s="43">
        <v>0</v>
      </c>
      <c r="V1270" s="43">
        <v>134</v>
      </c>
      <c r="W1270" s="43">
        <v>0</v>
      </c>
      <c r="X1270" s="43">
        <v>0</v>
      </c>
      <c r="Y1270" s="43">
        <v>32</v>
      </c>
      <c r="Z1270" s="43">
        <v>0</v>
      </c>
      <c r="AA1270" s="43">
        <v>0</v>
      </c>
      <c r="AB1270" s="43">
        <v>3</v>
      </c>
      <c r="AC1270" s="43">
        <v>2</v>
      </c>
      <c r="AD1270" s="43">
        <v>1</v>
      </c>
      <c r="AE1270" s="43">
        <v>2</v>
      </c>
      <c r="AF1270" s="43">
        <v>0</v>
      </c>
      <c r="AG1270" s="43">
        <v>0</v>
      </c>
      <c r="AH1270" s="43">
        <v>1</v>
      </c>
      <c r="AI1270" s="43">
        <v>0</v>
      </c>
      <c r="AJ1270" s="43">
        <v>0</v>
      </c>
      <c r="AK1270" s="43">
        <v>0</v>
      </c>
      <c r="AL1270" s="43">
        <v>0</v>
      </c>
      <c r="AM1270" s="43">
        <v>0</v>
      </c>
      <c r="AN1270" s="43">
        <v>0</v>
      </c>
    </row>
    <row r="1271" spans="1:40" x14ac:dyDescent="0.2">
      <c r="A1271">
        <v>1260</v>
      </c>
      <c r="B1271" s="97">
        <v>0.874305555555556</v>
      </c>
      <c r="C1271">
        <f t="shared" ca="1" si="57"/>
        <v>1</v>
      </c>
      <c r="D1271">
        <f t="shared" si="58"/>
        <v>381</v>
      </c>
      <c r="E1271">
        <f>IF(appliances!$D$46="YES",light_sim_data!B1271,0)</f>
        <v>12</v>
      </c>
      <c r="F1271">
        <f t="shared" si="59"/>
        <v>369</v>
      </c>
      <c r="H1271" s="43">
        <v>0</v>
      </c>
      <c r="I1271" s="43">
        <v>180</v>
      </c>
      <c r="J1271" s="43">
        <v>0</v>
      </c>
      <c r="K1271" s="43">
        <v>0</v>
      </c>
      <c r="L1271" s="43">
        <v>0</v>
      </c>
      <c r="M1271" s="43">
        <v>2</v>
      </c>
      <c r="N1271" s="43">
        <v>2</v>
      </c>
      <c r="O1271" s="43">
        <v>1</v>
      </c>
      <c r="P1271" s="43">
        <v>9</v>
      </c>
      <c r="Q1271" s="43">
        <v>0</v>
      </c>
      <c r="R1271" s="43">
        <v>0</v>
      </c>
      <c r="S1271" s="43">
        <v>0</v>
      </c>
      <c r="T1271" s="43">
        <v>0</v>
      </c>
      <c r="U1271" s="43">
        <v>0</v>
      </c>
      <c r="V1271" s="43">
        <v>134</v>
      </c>
      <c r="W1271" s="43">
        <v>0</v>
      </c>
      <c r="X1271" s="43">
        <v>0</v>
      </c>
      <c r="Y1271" s="43">
        <v>32</v>
      </c>
      <c r="Z1271" s="43">
        <v>0</v>
      </c>
      <c r="AA1271" s="43">
        <v>0</v>
      </c>
      <c r="AB1271" s="43">
        <v>3</v>
      </c>
      <c r="AC1271" s="43">
        <v>2</v>
      </c>
      <c r="AD1271" s="43">
        <v>1</v>
      </c>
      <c r="AE1271" s="43">
        <v>2</v>
      </c>
      <c r="AF1271" s="43">
        <v>0</v>
      </c>
      <c r="AG1271" s="43">
        <v>0</v>
      </c>
      <c r="AH1271" s="43">
        <v>1</v>
      </c>
      <c r="AI1271" s="43">
        <v>0</v>
      </c>
      <c r="AJ1271" s="43">
        <v>0</v>
      </c>
      <c r="AK1271" s="43">
        <v>0</v>
      </c>
      <c r="AL1271" s="43">
        <v>0</v>
      </c>
      <c r="AM1271" s="43">
        <v>0</v>
      </c>
      <c r="AN1271" s="43">
        <v>0</v>
      </c>
    </row>
    <row r="1272" spans="1:40" x14ac:dyDescent="0.2">
      <c r="A1272">
        <v>1261</v>
      </c>
      <c r="B1272" s="97">
        <v>0.875</v>
      </c>
      <c r="C1272">
        <f t="shared" ca="1" si="57"/>
        <v>1</v>
      </c>
      <c r="D1272">
        <f t="shared" si="58"/>
        <v>381</v>
      </c>
      <c r="E1272">
        <f>IF(appliances!$D$46="YES",light_sim_data!B1272,0)</f>
        <v>12</v>
      </c>
      <c r="F1272">
        <f t="shared" si="59"/>
        <v>369</v>
      </c>
      <c r="H1272" s="43">
        <v>0</v>
      </c>
      <c r="I1272" s="43">
        <v>180</v>
      </c>
      <c r="J1272" s="43">
        <v>0</v>
      </c>
      <c r="K1272" s="43">
        <v>0</v>
      </c>
      <c r="L1272" s="43">
        <v>0</v>
      </c>
      <c r="M1272" s="43">
        <v>2</v>
      </c>
      <c r="N1272" s="43">
        <v>2</v>
      </c>
      <c r="O1272" s="43">
        <v>1</v>
      </c>
      <c r="P1272" s="43">
        <v>9</v>
      </c>
      <c r="Q1272" s="43">
        <v>0</v>
      </c>
      <c r="R1272" s="43">
        <v>0</v>
      </c>
      <c r="S1272" s="43">
        <v>0</v>
      </c>
      <c r="T1272" s="43">
        <v>0</v>
      </c>
      <c r="U1272" s="43">
        <v>0</v>
      </c>
      <c r="V1272" s="43">
        <v>134</v>
      </c>
      <c r="W1272" s="43">
        <v>0</v>
      </c>
      <c r="X1272" s="43">
        <v>0</v>
      </c>
      <c r="Y1272" s="43">
        <v>32</v>
      </c>
      <c r="Z1272" s="43">
        <v>0</v>
      </c>
      <c r="AA1272" s="43">
        <v>0</v>
      </c>
      <c r="AB1272" s="43">
        <v>3</v>
      </c>
      <c r="AC1272" s="43">
        <v>2</v>
      </c>
      <c r="AD1272" s="43">
        <v>1</v>
      </c>
      <c r="AE1272" s="43">
        <v>2</v>
      </c>
      <c r="AF1272" s="43">
        <v>0</v>
      </c>
      <c r="AG1272" s="43">
        <v>0</v>
      </c>
      <c r="AH1272" s="43">
        <v>1</v>
      </c>
      <c r="AI1272" s="43">
        <v>0</v>
      </c>
      <c r="AJ1272" s="43">
        <v>0</v>
      </c>
      <c r="AK1272" s="43">
        <v>0</v>
      </c>
      <c r="AL1272" s="43">
        <v>0</v>
      </c>
      <c r="AM1272" s="43">
        <v>0</v>
      </c>
      <c r="AN1272" s="43">
        <v>0</v>
      </c>
    </row>
    <row r="1273" spans="1:40" x14ac:dyDescent="0.2">
      <c r="A1273">
        <v>1262</v>
      </c>
      <c r="B1273" s="97">
        <v>0.875694444444444</v>
      </c>
      <c r="C1273">
        <f t="shared" ca="1" si="57"/>
        <v>1</v>
      </c>
      <c r="D1273">
        <f t="shared" si="58"/>
        <v>401</v>
      </c>
      <c r="E1273">
        <f>IF(appliances!$D$46="YES",light_sim_data!B1273,0)</f>
        <v>32</v>
      </c>
      <c r="F1273">
        <f t="shared" si="59"/>
        <v>369</v>
      </c>
      <c r="H1273" s="43">
        <v>0</v>
      </c>
      <c r="I1273" s="43">
        <v>180</v>
      </c>
      <c r="J1273" s="43">
        <v>0</v>
      </c>
      <c r="K1273" s="43">
        <v>0</v>
      </c>
      <c r="L1273" s="43">
        <v>0</v>
      </c>
      <c r="M1273" s="43">
        <v>2</v>
      </c>
      <c r="N1273" s="43">
        <v>2</v>
      </c>
      <c r="O1273" s="43">
        <v>1</v>
      </c>
      <c r="P1273" s="43">
        <v>9</v>
      </c>
      <c r="Q1273" s="43">
        <v>0</v>
      </c>
      <c r="R1273" s="43">
        <v>0</v>
      </c>
      <c r="S1273" s="43">
        <v>0</v>
      </c>
      <c r="T1273" s="43">
        <v>0</v>
      </c>
      <c r="U1273" s="43">
        <v>0</v>
      </c>
      <c r="V1273" s="43">
        <v>134</v>
      </c>
      <c r="W1273" s="43">
        <v>0</v>
      </c>
      <c r="X1273" s="43">
        <v>0</v>
      </c>
      <c r="Y1273" s="43">
        <v>32</v>
      </c>
      <c r="Z1273" s="43">
        <v>0</v>
      </c>
      <c r="AA1273" s="43">
        <v>0</v>
      </c>
      <c r="AB1273" s="43">
        <v>3</v>
      </c>
      <c r="AC1273" s="43">
        <v>2</v>
      </c>
      <c r="AD1273" s="43">
        <v>1</v>
      </c>
      <c r="AE1273" s="43">
        <v>2</v>
      </c>
      <c r="AF1273" s="43">
        <v>0</v>
      </c>
      <c r="AG1273" s="43">
        <v>0</v>
      </c>
      <c r="AH1273" s="43">
        <v>1</v>
      </c>
      <c r="AI1273" s="43">
        <v>0</v>
      </c>
      <c r="AJ1273" s="43">
        <v>0</v>
      </c>
      <c r="AK1273" s="43">
        <v>0</v>
      </c>
      <c r="AL1273" s="43">
        <v>0</v>
      </c>
      <c r="AM1273" s="43">
        <v>0</v>
      </c>
      <c r="AN1273" s="43">
        <v>0</v>
      </c>
    </row>
    <row r="1274" spans="1:40" x14ac:dyDescent="0.2">
      <c r="A1274">
        <v>1263</v>
      </c>
      <c r="B1274" s="97">
        <v>0.87638888888888899</v>
      </c>
      <c r="C1274">
        <f t="shared" ca="1" si="57"/>
        <v>1</v>
      </c>
      <c r="D1274">
        <f t="shared" si="58"/>
        <v>401</v>
      </c>
      <c r="E1274">
        <f>IF(appliances!$D$46="YES",light_sim_data!B1274,0)</f>
        <v>32</v>
      </c>
      <c r="F1274">
        <f t="shared" si="59"/>
        <v>369</v>
      </c>
      <c r="H1274" s="43">
        <v>0</v>
      </c>
      <c r="I1274" s="43">
        <v>180</v>
      </c>
      <c r="J1274" s="43">
        <v>0</v>
      </c>
      <c r="K1274" s="43">
        <v>0</v>
      </c>
      <c r="L1274" s="43">
        <v>0</v>
      </c>
      <c r="M1274" s="43">
        <v>2</v>
      </c>
      <c r="N1274" s="43">
        <v>2</v>
      </c>
      <c r="O1274" s="43">
        <v>1</v>
      </c>
      <c r="P1274" s="43">
        <v>9</v>
      </c>
      <c r="Q1274" s="43">
        <v>0</v>
      </c>
      <c r="R1274" s="43">
        <v>0</v>
      </c>
      <c r="S1274" s="43">
        <v>0</v>
      </c>
      <c r="T1274" s="43">
        <v>0</v>
      </c>
      <c r="U1274" s="43">
        <v>0</v>
      </c>
      <c r="V1274" s="43">
        <v>134</v>
      </c>
      <c r="W1274" s="43">
        <v>0</v>
      </c>
      <c r="X1274" s="43">
        <v>0</v>
      </c>
      <c r="Y1274" s="43">
        <v>32</v>
      </c>
      <c r="Z1274" s="43">
        <v>0</v>
      </c>
      <c r="AA1274" s="43">
        <v>0</v>
      </c>
      <c r="AB1274" s="43">
        <v>3</v>
      </c>
      <c r="AC1274" s="43">
        <v>2</v>
      </c>
      <c r="AD1274" s="43">
        <v>1</v>
      </c>
      <c r="AE1274" s="43">
        <v>2</v>
      </c>
      <c r="AF1274" s="43">
        <v>0</v>
      </c>
      <c r="AG1274" s="43">
        <v>0</v>
      </c>
      <c r="AH1274" s="43">
        <v>1</v>
      </c>
      <c r="AI1274" s="43">
        <v>0</v>
      </c>
      <c r="AJ1274" s="43">
        <v>0</v>
      </c>
      <c r="AK1274" s="43">
        <v>0</v>
      </c>
      <c r="AL1274" s="43">
        <v>0</v>
      </c>
      <c r="AM1274" s="43">
        <v>0</v>
      </c>
      <c r="AN1274" s="43">
        <v>0</v>
      </c>
    </row>
    <row r="1275" spans="1:40" x14ac:dyDescent="0.2">
      <c r="A1275">
        <v>1264</v>
      </c>
      <c r="B1275" s="97">
        <v>0.87708333333333299</v>
      </c>
      <c r="C1275">
        <f t="shared" ca="1" si="57"/>
        <v>1</v>
      </c>
      <c r="D1275">
        <f t="shared" si="58"/>
        <v>415</v>
      </c>
      <c r="E1275">
        <f>IF(appliances!$D$46="YES",light_sim_data!B1275,0)</f>
        <v>32</v>
      </c>
      <c r="F1275">
        <f t="shared" si="59"/>
        <v>383</v>
      </c>
      <c r="H1275" s="43">
        <v>0</v>
      </c>
      <c r="I1275" s="43">
        <v>180</v>
      </c>
      <c r="J1275" s="43">
        <v>0</v>
      </c>
      <c r="K1275" s="43">
        <v>0</v>
      </c>
      <c r="L1275" s="43">
        <v>0</v>
      </c>
      <c r="M1275" s="43">
        <v>16</v>
      </c>
      <c r="N1275" s="43">
        <v>2</v>
      </c>
      <c r="O1275" s="43">
        <v>1</v>
      </c>
      <c r="P1275" s="43">
        <v>9</v>
      </c>
      <c r="Q1275" s="43">
        <v>0</v>
      </c>
      <c r="R1275" s="43">
        <v>0</v>
      </c>
      <c r="S1275" s="43">
        <v>0</v>
      </c>
      <c r="T1275" s="43">
        <v>0</v>
      </c>
      <c r="U1275" s="43">
        <v>0</v>
      </c>
      <c r="V1275" s="43">
        <v>134</v>
      </c>
      <c r="W1275" s="43">
        <v>0</v>
      </c>
      <c r="X1275" s="43">
        <v>0</v>
      </c>
      <c r="Y1275" s="43">
        <v>32</v>
      </c>
      <c r="Z1275" s="43">
        <v>0</v>
      </c>
      <c r="AA1275" s="43">
        <v>0</v>
      </c>
      <c r="AB1275" s="43">
        <v>3</v>
      </c>
      <c r="AC1275" s="43">
        <v>2</v>
      </c>
      <c r="AD1275" s="43">
        <v>1</v>
      </c>
      <c r="AE1275" s="43">
        <v>2</v>
      </c>
      <c r="AF1275" s="43">
        <v>0</v>
      </c>
      <c r="AG1275" s="43">
        <v>0</v>
      </c>
      <c r="AH1275" s="43">
        <v>1</v>
      </c>
      <c r="AI1275" s="43">
        <v>0</v>
      </c>
      <c r="AJ1275" s="43">
        <v>0</v>
      </c>
      <c r="AK1275" s="43">
        <v>0</v>
      </c>
      <c r="AL1275" s="43">
        <v>0</v>
      </c>
      <c r="AM1275" s="43">
        <v>0</v>
      </c>
      <c r="AN1275" s="43">
        <v>0</v>
      </c>
    </row>
    <row r="1276" spans="1:40" x14ac:dyDescent="0.2">
      <c r="A1276">
        <v>1265</v>
      </c>
      <c r="B1276" s="97">
        <v>0.87777777777777799</v>
      </c>
      <c r="C1276">
        <f t="shared" ca="1" si="57"/>
        <v>1</v>
      </c>
      <c r="D1276">
        <f t="shared" si="58"/>
        <v>424</v>
      </c>
      <c r="E1276">
        <f>IF(appliances!$D$46="YES",light_sim_data!B1276,0)</f>
        <v>41</v>
      </c>
      <c r="F1276">
        <f t="shared" si="59"/>
        <v>383</v>
      </c>
      <c r="H1276" s="43">
        <v>0</v>
      </c>
      <c r="I1276" s="43">
        <v>180</v>
      </c>
      <c r="J1276" s="43">
        <v>0</v>
      </c>
      <c r="K1276" s="43">
        <v>0</v>
      </c>
      <c r="L1276" s="43">
        <v>0</v>
      </c>
      <c r="M1276" s="43">
        <v>16</v>
      </c>
      <c r="N1276" s="43">
        <v>2</v>
      </c>
      <c r="O1276" s="43">
        <v>1</v>
      </c>
      <c r="P1276" s="43">
        <v>9</v>
      </c>
      <c r="Q1276" s="43">
        <v>0</v>
      </c>
      <c r="R1276" s="43">
        <v>0</v>
      </c>
      <c r="S1276" s="43">
        <v>0</v>
      </c>
      <c r="T1276" s="43">
        <v>0</v>
      </c>
      <c r="U1276" s="43">
        <v>0</v>
      </c>
      <c r="V1276" s="43">
        <v>134</v>
      </c>
      <c r="W1276" s="43">
        <v>0</v>
      </c>
      <c r="X1276" s="43">
        <v>0</v>
      </c>
      <c r="Y1276" s="43">
        <v>32</v>
      </c>
      <c r="Z1276" s="43">
        <v>0</v>
      </c>
      <c r="AA1276" s="43">
        <v>0</v>
      </c>
      <c r="AB1276" s="43">
        <v>3</v>
      </c>
      <c r="AC1276" s="43">
        <v>2</v>
      </c>
      <c r="AD1276" s="43">
        <v>1</v>
      </c>
      <c r="AE1276" s="43">
        <v>2</v>
      </c>
      <c r="AF1276" s="43">
        <v>0</v>
      </c>
      <c r="AG1276" s="43">
        <v>0</v>
      </c>
      <c r="AH1276" s="43">
        <v>1</v>
      </c>
      <c r="AI1276" s="43">
        <v>0</v>
      </c>
      <c r="AJ1276" s="43">
        <v>0</v>
      </c>
      <c r="AK1276" s="43">
        <v>0</v>
      </c>
      <c r="AL1276" s="43">
        <v>0</v>
      </c>
      <c r="AM1276" s="43">
        <v>0</v>
      </c>
      <c r="AN1276" s="43">
        <v>0</v>
      </c>
    </row>
    <row r="1277" spans="1:40" x14ac:dyDescent="0.2">
      <c r="A1277">
        <v>1266</v>
      </c>
      <c r="B1277" s="97">
        <v>0.87847222222222199</v>
      </c>
      <c r="C1277">
        <f t="shared" ca="1" si="57"/>
        <v>1</v>
      </c>
      <c r="D1277">
        <f t="shared" si="58"/>
        <v>524</v>
      </c>
      <c r="E1277">
        <f>IF(appliances!$D$46="YES",light_sim_data!B1277,0)</f>
        <v>141</v>
      </c>
      <c r="F1277">
        <f t="shared" si="59"/>
        <v>383</v>
      </c>
      <c r="H1277" s="43">
        <v>0</v>
      </c>
      <c r="I1277" s="43">
        <v>180</v>
      </c>
      <c r="J1277" s="43">
        <v>0</v>
      </c>
      <c r="K1277" s="43">
        <v>0</v>
      </c>
      <c r="L1277" s="43">
        <v>0</v>
      </c>
      <c r="M1277" s="43">
        <v>16</v>
      </c>
      <c r="N1277" s="43">
        <v>2</v>
      </c>
      <c r="O1277" s="43">
        <v>1</v>
      </c>
      <c r="P1277" s="43">
        <v>9</v>
      </c>
      <c r="Q1277" s="43">
        <v>0</v>
      </c>
      <c r="R1277" s="43">
        <v>0</v>
      </c>
      <c r="S1277" s="43">
        <v>0</v>
      </c>
      <c r="T1277" s="43">
        <v>0</v>
      </c>
      <c r="U1277" s="43">
        <v>0</v>
      </c>
      <c r="V1277" s="43">
        <v>134</v>
      </c>
      <c r="W1277" s="43">
        <v>0</v>
      </c>
      <c r="X1277" s="43">
        <v>0</v>
      </c>
      <c r="Y1277" s="43">
        <v>32</v>
      </c>
      <c r="Z1277" s="43">
        <v>0</v>
      </c>
      <c r="AA1277" s="43">
        <v>0</v>
      </c>
      <c r="AB1277" s="43">
        <v>3</v>
      </c>
      <c r="AC1277" s="43">
        <v>2</v>
      </c>
      <c r="AD1277" s="43">
        <v>1</v>
      </c>
      <c r="AE1277" s="43">
        <v>2</v>
      </c>
      <c r="AF1277" s="43">
        <v>0</v>
      </c>
      <c r="AG1277" s="43">
        <v>0</v>
      </c>
      <c r="AH1277" s="43">
        <v>1</v>
      </c>
      <c r="AI1277" s="43">
        <v>0</v>
      </c>
      <c r="AJ1277" s="43">
        <v>0</v>
      </c>
      <c r="AK1277" s="43">
        <v>0</v>
      </c>
      <c r="AL1277" s="43">
        <v>0</v>
      </c>
      <c r="AM1277" s="43">
        <v>0</v>
      </c>
      <c r="AN1277" s="43">
        <v>0</v>
      </c>
    </row>
    <row r="1278" spans="1:40" x14ac:dyDescent="0.2">
      <c r="A1278">
        <v>1267</v>
      </c>
      <c r="B1278" s="97">
        <v>0.87916666666666698</v>
      </c>
      <c r="C1278">
        <f t="shared" ca="1" si="57"/>
        <v>1</v>
      </c>
      <c r="D1278">
        <f t="shared" si="58"/>
        <v>524</v>
      </c>
      <c r="E1278">
        <f>IF(appliances!$D$46="YES",light_sim_data!B1278,0)</f>
        <v>141</v>
      </c>
      <c r="F1278">
        <f t="shared" si="59"/>
        <v>383</v>
      </c>
      <c r="H1278" s="43">
        <v>0</v>
      </c>
      <c r="I1278" s="43">
        <v>180</v>
      </c>
      <c r="J1278" s="43">
        <v>0</v>
      </c>
      <c r="K1278" s="43">
        <v>0</v>
      </c>
      <c r="L1278" s="43">
        <v>0</v>
      </c>
      <c r="M1278" s="43">
        <v>16</v>
      </c>
      <c r="N1278" s="43">
        <v>2</v>
      </c>
      <c r="O1278" s="43">
        <v>1</v>
      </c>
      <c r="P1278" s="43">
        <v>9</v>
      </c>
      <c r="Q1278" s="43">
        <v>0</v>
      </c>
      <c r="R1278" s="43">
        <v>0</v>
      </c>
      <c r="S1278" s="43">
        <v>0</v>
      </c>
      <c r="T1278" s="43">
        <v>0</v>
      </c>
      <c r="U1278" s="43">
        <v>0</v>
      </c>
      <c r="V1278" s="43">
        <v>134</v>
      </c>
      <c r="W1278" s="43">
        <v>0</v>
      </c>
      <c r="X1278" s="43">
        <v>0</v>
      </c>
      <c r="Y1278" s="43">
        <v>32</v>
      </c>
      <c r="Z1278" s="43">
        <v>0</v>
      </c>
      <c r="AA1278" s="43">
        <v>0</v>
      </c>
      <c r="AB1278" s="43">
        <v>3</v>
      </c>
      <c r="AC1278" s="43">
        <v>2</v>
      </c>
      <c r="AD1278" s="43">
        <v>1</v>
      </c>
      <c r="AE1278" s="43">
        <v>2</v>
      </c>
      <c r="AF1278" s="43">
        <v>0</v>
      </c>
      <c r="AG1278" s="43">
        <v>0</v>
      </c>
      <c r="AH1278" s="43">
        <v>1</v>
      </c>
      <c r="AI1278" s="43">
        <v>0</v>
      </c>
      <c r="AJ1278" s="43">
        <v>0</v>
      </c>
      <c r="AK1278" s="43">
        <v>0</v>
      </c>
      <c r="AL1278" s="43">
        <v>0</v>
      </c>
      <c r="AM1278" s="43">
        <v>0</v>
      </c>
      <c r="AN1278" s="43">
        <v>0</v>
      </c>
    </row>
    <row r="1279" spans="1:40" x14ac:dyDescent="0.2">
      <c r="A1279">
        <v>1268</v>
      </c>
      <c r="B1279" s="97">
        <v>0.87986111111111098</v>
      </c>
      <c r="C1279">
        <f t="shared" ca="1" si="57"/>
        <v>1</v>
      </c>
      <c r="D1279">
        <f t="shared" si="58"/>
        <v>424</v>
      </c>
      <c r="E1279">
        <f>IF(appliances!$D$46="YES",light_sim_data!B1279,0)</f>
        <v>41</v>
      </c>
      <c r="F1279">
        <f t="shared" si="59"/>
        <v>383</v>
      </c>
      <c r="H1279" s="43">
        <v>0</v>
      </c>
      <c r="I1279" s="43">
        <v>180</v>
      </c>
      <c r="J1279" s="43">
        <v>0</v>
      </c>
      <c r="K1279" s="43">
        <v>0</v>
      </c>
      <c r="L1279" s="43">
        <v>0</v>
      </c>
      <c r="M1279" s="43">
        <v>16</v>
      </c>
      <c r="N1279" s="43">
        <v>2</v>
      </c>
      <c r="O1279" s="43">
        <v>1</v>
      </c>
      <c r="P1279" s="43">
        <v>9</v>
      </c>
      <c r="Q1279" s="43">
        <v>0</v>
      </c>
      <c r="R1279" s="43">
        <v>0</v>
      </c>
      <c r="S1279" s="43">
        <v>0</v>
      </c>
      <c r="T1279" s="43">
        <v>0</v>
      </c>
      <c r="U1279" s="43">
        <v>0</v>
      </c>
      <c r="V1279" s="43">
        <v>134</v>
      </c>
      <c r="W1279" s="43">
        <v>0</v>
      </c>
      <c r="X1279" s="43">
        <v>0</v>
      </c>
      <c r="Y1279" s="43">
        <v>32</v>
      </c>
      <c r="Z1279" s="43">
        <v>0</v>
      </c>
      <c r="AA1279" s="43">
        <v>0</v>
      </c>
      <c r="AB1279" s="43">
        <v>3</v>
      </c>
      <c r="AC1279" s="43">
        <v>2</v>
      </c>
      <c r="AD1279" s="43">
        <v>1</v>
      </c>
      <c r="AE1279" s="43">
        <v>2</v>
      </c>
      <c r="AF1279" s="43">
        <v>0</v>
      </c>
      <c r="AG1279" s="43">
        <v>0</v>
      </c>
      <c r="AH1279" s="43">
        <v>1</v>
      </c>
      <c r="AI1279" s="43">
        <v>0</v>
      </c>
      <c r="AJ1279" s="43">
        <v>0</v>
      </c>
      <c r="AK1279" s="43">
        <v>0</v>
      </c>
      <c r="AL1279" s="43">
        <v>0</v>
      </c>
      <c r="AM1279" s="43">
        <v>0</v>
      </c>
      <c r="AN1279" s="43">
        <v>0</v>
      </c>
    </row>
    <row r="1280" spans="1:40" x14ac:dyDescent="0.2">
      <c r="A1280">
        <v>1269</v>
      </c>
      <c r="B1280" s="97">
        <v>0.88055555555555598</v>
      </c>
      <c r="C1280">
        <f t="shared" ca="1" si="57"/>
        <v>1</v>
      </c>
      <c r="D1280">
        <f t="shared" si="58"/>
        <v>424</v>
      </c>
      <c r="E1280">
        <f>IF(appliances!$D$46="YES",light_sim_data!B1280,0)</f>
        <v>41</v>
      </c>
      <c r="F1280">
        <f t="shared" si="59"/>
        <v>383</v>
      </c>
      <c r="H1280" s="43">
        <v>0</v>
      </c>
      <c r="I1280" s="43">
        <v>180</v>
      </c>
      <c r="J1280" s="43">
        <v>0</v>
      </c>
      <c r="K1280" s="43">
        <v>0</v>
      </c>
      <c r="L1280" s="43">
        <v>0</v>
      </c>
      <c r="M1280" s="43">
        <v>16</v>
      </c>
      <c r="N1280" s="43">
        <v>2</v>
      </c>
      <c r="O1280" s="43">
        <v>1</v>
      </c>
      <c r="P1280" s="43">
        <v>9</v>
      </c>
      <c r="Q1280" s="43">
        <v>0</v>
      </c>
      <c r="R1280" s="43">
        <v>0</v>
      </c>
      <c r="S1280" s="43">
        <v>0</v>
      </c>
      <c r="T1280" s="43">
        <v>0</v>
      </c>
      <c r="U1280" s="43">
        <v>0</v>
      </c>
      <c r="V1280" s="43">
        <v>134</v>
      </c>
      <c r="W1280" s="43">
        <v>0</v>
      </c>
      <c r="X1280" s="43">
        <v>0</v>
      </c>
      <c r="Y1280" s="43">
        <v>32</v>
      </c>
      <c r="Z1280" s="43">
        <v>0</v>
      </c>
      <c r="AA1280" s="43">
        <v>0</v>
      </c>
      <c r="AB1280" s="43">
        <v>3</v>
      </c>
      <c r="AC1280" s="43">
        <v>2</v>
      </c>
      <c r="AD1280" s="43">
        <v>1</v>
      </c>
      <c r="AE1280" s="43">
        <v>2</v>
      </c>
      <c r="AF1280" s="43">
        <v>0</v>
      </c>
      <c r="AG1280" s="43">
        <v>0</v>
      </c>
      <c r="AH1280" s="43">
        <v>1</v>
      </c>
      <c r="AI1280" s="43">
        <v>0</v>
      </c>
      <c r="AJ1280" s="43">
        <v>0</v>
      </c>
      <c r="AK1280" s="43">
        <v>0</v>
      </c>
      <c r="AL1280" s="43">
        <v>0</v>
      </c>
      <c r="AM1280" s="43">
        <v>0</v>
      </c>
      <c r="AN1280" s="43">
        <v>0</v>
      </c>
    </row>
    <row r="1281" spans="1:40" x14ac:dyDescent="0.2">
      <c r="A1281">
        <v>1270</v>
      </c>
      <c r="B1281" s="97">
        <v>0.88124999999999998</v>
      </c>
      <c r="C1281">
        <f t="shared" ca="1" si="57"/>
        <v>1</v>
      </c>
      <c r="D1281">
        <f t="shared" si="58"/>
        <v>424</v>
      </c>
      <c r="E1281">
        <f>IF(appliances!$D$46="YES",light_sim_data!B1281,0)</f>
        <v>41</v>
      </c>
      <c r="F1281">
        <f t="shared" si="59"/>
        <v>383</v>
      </c>
      <c r="H1281" s="43">
        <v>0</v>
      </c>
      <c r="I1281" s="43">
        <v>180</v>
      </c>
      <c r="J1281" s="43">
        <v>0</v>
      </c>
      <c r="K1281" s="43">
        <v>0</v>
      </c>
      <c r="L1281" s="43">
        <v>0</v>
      </c>
      <c r="M1281" s="43">
        <v>16</v>
      </c>
      <c r="N1281" s="43">
        <v>2</v>
      </c>
      <c r="O1281" s="43">
        <v>1</v>
      </c>
      <c r="P1281" s="43">
        <v>9</v>
      </c>
      <c r="Q1281" s="43">
        <v>0</v>
      </c>
      <c r="R1281" s="43">
        <v>0</v>
      </c>
      <c r="S1281" s="43">
        <v>0</v>
      </c>
      <c r="T1281" s="43">
        <v>0</v>
      </c>
      <c r="U1281" s="43">
        <v>0</v>
      </c>
      <c r="V1281" s="43">
        <v>134</v>
      </c>
      <c r="W1281" s="43">
        <v>0</v>
      </c>
      <c r="X1281" s="43">
        <v>0</v>
      </c>
      <c r="Y1281" s="43">
        <v>32</v>
      </c>
      <c r="Z1281" s="43">
        <v>0</v>
      </c>
      <c r="AA1281" s="43">
        <v>0</v>
      </c>
      <c r="AB1281" s="43">
        <v>3</v>
      </c>
      <c r="AC1281" s="43">
        <v>2</v>
      </c>
      <c r="AD1281" s="43">
        <v>1</v>
      </c>
      <c r="AE1281" s="43">
        <v>2</v>
      </c>
      <c r="AF1281" s="43">
        <v>0</v>
      </c>
      <c r="AG1281" s="43">
        <v>0</v>
      </c>
      <c r="AH1281" s="43">
        <v>1</v>
      </c>
      <c r="AI1281" s="43">
        <v>0</v>
      </c>
      <c r="AJ1281" s="43">
        <v>0</v>
      </c>
      <c r="AK1281" s="43">
        <v>0</v>
      </c>
      <c r="AL1281" s="43">
        <v>0</v>
      </c>
      <c r="AM1281" s="43">
        <v>0</v>
      </c>
      <c r="AN1281" s="43">
        <v>0</v>
      </c>
    </row>
    <row r="1282" spans="1:40" x14ac:dyDescent="0.2">
      <c r="A1282">
        <v>1271</v>
      </c>
      <c r="B1282" s="97">
        <v>0.88194444444444497</v>
      </c>
      <c r="C1282">
        <f t="shared" ca="1" si="57"/>
        <v>1</v>
      </c>
      <c r="D1282">
        <f t="shared" si="58"/>
        <v>434</v>
      </c>
      <c r="E1282">
        <f>IF(appliances!$D$46="YES",light_sim_data!B1282,0)</f>
        <v>81</v>
      </c>
      <c r="F1282">
        <f t="shared" si="59"/>
        <v>353</v>
      </c>
      <c r="H1282" s="43">
        <v>0</v>
      </c>
      <c r="I1282" s="43">
        <v>180</v>
      </c>
      <c r="J1282" s="43">
        <v>0</v>
      </c>
      <c r="K1282" s="43">
        <v>0</v>
      </c>
      <c r="L1282" s="43">
        <v>0</v>
      </c>
      <c r="M1282" s="43">
        <v>16</v>
      </c>
      <c r="N1282" s="43">
        <v>2</v>
      </c>
      <c r="O1282" s="43">
        <v>1</v>
      </c>
      <c r="P1282" s="43">
        <v>9</v>
      </c>
      <c r="Q1282" s="43">
        <v>0</v>
      </c>
      <c r="R1282" s="43">
        <v>0</v>
      </c>
      <c r="S1282" s="43">
        <v>0</v>
      </c>
      <c r="T1282" s="43">
        <v>0</v>
      </c>
      <c r="U1282" s="43">
        <v>0</v>
      </c>
      <c r="V1282" s="43">
        <v>134</v>
      </c>
      <c r="W1282" s="43">
        <v>0</v>
      </c>
      <c r="X1282" s="43">
        <v>0</v>
      </c>
      <c r="Y1282" s="43">
        <v>2</v>
      </c>
      <c r="Z1282" s="43">
        <v>0</v>
      </c>
      <c r="AA1282" s="43">
        <v>0</v>
      </c>
      <c r="AB1282" s="43">
        <v>3</v>
      </c>
      <c r="AC1282" s="43">
        <v>2</v>
      </c>
      <c r="AD1282" s="43">
        <v>1</v>
      </c>
      <c r="AE1282" s="43">
        <v>2</v>
      </c>
      <c r="AF1282" s="43">
        <v>0</v>
      </c>
      <c r="AG1282" s="43">
        <v>0</v>
      </c>
      <c r="AH1282" s="43">
        <v>1</v>
      </c>
      <c r="AI1282" s="43">
        <v>0</v>
      </c>
      <c r="AJ1282" s="43">
        <v>0</v>
      </c>
      <c r="AK1282" s="43">
        <v>0</v>
      </c>
      <c r="AL1282" s="43">
        <v>0</v>
      </c>
      <c r="AM1282" s="43">
        <v>0</v>
      </c>
      <c r="AN1282" s="43">
        <v>0</v>
      </c>
    </row>
    <row r="1283" spans="1:40" x14ac:dyDescent="0.2">
      <c r="A1283">
        <v>1272</v>
      </c>
      <c r="B1283" s="97">
        <v>0.88263888888888897</v>
      </c>
      <c r="C1283">
        <f t="shared" ca="1" si="57"/>
        <v>1</v>
      </c>
      <c r="D1283">
        <f t="shared" si="58"/>
        <v>434</v>
      </c>
      <c r="E1283">
        <f>IF(appliances!$D$46="YES",light_sim_data!B1283,0)</f>
        <v>81</v>
      </c>
      <c r="F1283">
        <f t="shared" si="59"/>
        <v>353</v>
      </c>
      <c r="H1283" s="43">
        <v>0</v>
      </c>
      <c r="I1283" s="43">
        <v>180</v>
      </c>
      <c r="J1283" s="43">
        <v>0</v>
      </c>
      <c r="K1283" s="43">
        <v>0</v>
      </c>
      <c r="L1283" s="43">
        <v>0</v>
      </c>
      <c r="M1283" s="43">
        <v>16</v>
      </c>
      <c r="N1283" s="43">
        <v>2</v>
      </c>
      <c r="O1283" s="43">
        <v>1</v>
      </c>
      <c r="P1283" s="43">
        <v>9</v>
      </c>
      <c r="Q1283" s="43">
        <v>0</v>
      </c>
      <c r="R1283" s="43">
        <v>0</v>
      </c>
      <c r="S1283" s="43">
        <v>0</v>
      </c>
      <c r="T1283" s="43">
        <v>0</v>
      </c>
      <c r="U1283" s="43">
        <v>0</v>
      </c>
      <c r="V1283" s="43">
        <v>134</v>
      </c>
      <c r="W1283" s="43">
        <v>0</v>
      </c>
      <c r="X1283" s="43">
        <v>0</v>
      </c>
      <c r="Y1283" s="43">
        <v>2</v>
      </c>
      <c r="Z1283" s="43">
        <v>0</v>
      </c>
      <c r="AA1283" s="43">
        <v>0</v>
      </c>
      <c r="AB1283" s="43">
        <v>3</v>
      </c>
      <c r="AC1283" s="43">
        <v>2</v>
      </c>
      <c r="AD1283" s="43">
        <v>1</v>
      </c>
      <c r="AE1283" s="43">
        <v>2</v>
      </c>
      <c r="AF1283" s="43">
        <v>0</v>
      </c>
      <c r="AG1283" s="43">
        <v>0</v>
      </c>
      <c r="AH1283" s="43">
        <v>1</v>
      </c>
      <c r="AI1283" s="43">
        <v>0</v>
      </c>
      <c r="AJ1283" s="43">
        <v>0</v>
      </c>
      <c r="AK1283" s="43">
        <v>0</v>
      </c>
      <c r="AL1283" s="43">
        <v>0</v>
      </c>
      <c r="AM1283" s="43">
        <v>0</v>
      </c>
      <c r="AN1283" s="43">
        <v>0</v>
      </c>
    </row>
    <row r="1284" spans="1:40" x14ac:dyDescent="0.2">
      <c r="A1284">
        <v>1273</v>
      </c>
      <c r="B1284" s="97">
        <v>0.88333333333333297</v>
      </c>
      <c r="C1284">
        <f t="shared" ca="1" si="57"/>
        <v>1</v>
      </c>
      <c r="D1284">
        <f t="shared" si="58"/>
        <v>454</v>
      </c>
      <c r="E1284">
        <f>IF(appliances!$D$46="YES",light_sim_data!B1284,0)</f>
        <v>101</v>
      </c>
      <c r="F1284">
        <f t="shared" si="59"/>
        <v>353</v>
      </c>
      <c r="H1284" s="43">
        <v>0</v>
      </c>
      <c r="I1284" s="43">
        <v>180</v>
      </c>
      <c r="J1284" s="43">
        <v>0</v>
      </c>
      <c r="K1284" s="43">
        <v>0</v>
      </c>
      <c r="L1284" s="43">
        <v>0</v>
      </c>
      <c r="M1284" s="43">
        <v>16</v>
      </c>
      <c r="N1284" s="43">
        <v>2</v>
      </c>
      <c r="O1284" s="43">
        <v>1</v>
      </c>
      <c r="P1284" s="43">
        <v>9</v>
      </c>
      <c r="Q1284" s="43">
        <v>0</v>
      </c>
      <c r="R1284" s="43">
        <v>0</v>
      </c>
      <c r="S1284" s="43">
        <v>0</v>
      </c>
      <c r="T1284" s="43">
        <v>0</v>
      </c>
      <c r="U1284" s="43">
        <v>0</v>
      </c>
      <c r="V1284" s="43">
        <v>134</v>
      </c>
      <c r="W1284" s="43">
        <v>0</v>
      </c>
      <c r="X1284" s="43">
        <v>0</v>
      </c>
      <c r="Y1284" s="43">
        <v>2</v>
      </c>
      <c r="Z1284" s="43">
        <v>0</v>
      </c>
      <c r="AA1284" s="43">
        <v>0</v>
      </c>
      <c r="AB1284" s="43">
        <v>3</v>
      </c>
      <c r="AC1284" s="43">
        <v>2</v>
      </c>
      <c r="AD1284" s="43">
        <v>1</v>
      </c>
      <c r="AE1284" s="43">
        <v>2</v>
      </c>
      <c r="AF1284" s="43">
        <v>0</v>
      </c>
      <c r="AG1284" s="43">
        <v>0</v>
      </c>
      <c r="AH1284" s="43">
        <v>1</v>
      </c>
      <c r="AI1284" s="43">
        <v>0</v>
      </c>
      <c r="AJ1284" s="43">
        <v>0</v>
      </c>
      <c r="AK1284" s="43">
        <v>0</v>
      </c>
      <c r="AL1284" s="43">
        <v>0</v>
      </c>
      <c r="AM1284" s="43">
        <v>0</v>
      </c>
      <c r="AN1284" s="43">
        <v>0</v>
      </c>
    </row>
    <row r="1285" spans="1:40" x14ac:dyDescent="0.2">
      <c r="A1285">
        <v>1274</v>
      </c>
      <c r="B1285" s="97">
        <v>0.88402777777777797</v>
      </c>
      <c r="C1285">
        <f t="shared" ca="1" si="57"/>
        <v>1</v>
      </c>
      <c r="D1285">
        <f t="shared" si="58"/>
        <v>454</v>
      </c>
      <c r="E1285">
        <f>IF(appliances!$D$46="YES",light_sim_data!B1285,0)</f>
        <v>101</v>
      </c>
      <c r="F1285">
        <f t="shared" si="59"/>
        <v>353</v>
      </c>
      <c r="H1285" s="43">
        <v>0</v>
      </c>
      <c r="I1285" s="43">
        <v>180</v>
      </c>
      <c r="J1285" s="43">
        <v>0</v>
      </c>
      <c r="K1285" s="43">
        <v>0</v>
      </c>
      <c r="L1285" s="43">
        <v>0</v>
      </c>
      <c r="M1285" s="43">
        <v>16</v>
      </c>
      <c r="N1285" s="43">
        <v>2</v>
      </c>
      <c r="O1285" s="43">
        <v>1</v>
      </c>
      <c r="P1285" s="43">
        <v>9</v>
      </c>
      <c r="Q1285" s="43">
        <v>0</v>
      </c>
      <c r="R1285" s="43">
        <v>0</v>
      </c>
      <c r="S1285" s="43">
        <v>0</v>
      </c>
      <c r="T1285" s="43">
        <v>0</v>
      </c>
      <c r="U1285" s="43">
        <v>0</v>
      </c>
      <c r="V1285" s="43">
        <v>134</v>
      </c>
      <c r="W1285" s="43">
        <v>0</v>
      </c>
      <c r="X1285" s="43">
        <v>0</v>
      </c>
      <c r="Y1285" s="43">
        <v>2</v>
      </c>
      <c r="Z1285" s="43">
        <v>0</v>
      </c>
      <c r="AA1285" s="43">
        <v>0</v>
      </c>
      <c r="AB1285" s="43">
        <v>3</v>
      </c>
      <c r="AC1285" s="43">
        <v>2</v>
      </c>
      <c r="AD1285" s="43">
        <v>1</v>
      </c>
      <c r="AE1285" s="43">
        <v>2</v>
      </c>
      <c r="AF1285" s="43">
        <v>0</v>
      </c>
      <c r="AG1285" s="43">
        <v>0</v>
      </c>
      <c r="AH1285" s="43">
        <v>1</v>
      </c>
      <c r="AI1285" s="43">
        <v>0</v>
      </c>
      <c r="AJ1285" s="43">
        <v>0</v>
      </c>
      <c r="AK1285" s="43">
        <v>0</v>
      </c>
      <c r="AL1285" s="43">
        <v>0</v>
      </c>
      <c r="AM1285" s="43">
        <v>0</v>
      </c>
      <c r="AN1285" s="43">
        <v>0</v>
      </c>
    </row>
    <row r="1286" spans="1:40" x14ac:dyDescent="0.2">
      <c r="A1286">
        <v>1275</v>
      </c>
      <c r="B1286" s="97">
        <v>0.88472222222222197</v>
      </c>
      <c r="C1286">
        <f t="shared" ca="1" si="57"/>
        <v>1</v>
      </c>
      <c r="D1286">
        <f t="shared" si="58"/>
        <v>454</v>
      </c>
      <c r="E1286">
        <f>IF(appliances!$D$46="YES",light_sim_data!B1286,0)</f>
        <v>101</v>
      </c>
      <c r="F1286">
        <f t="shared" si="59"/>
        <v>353</v>
      </c>
      <c r="H1286" s="43">
        <v>0</v>
      </c>
      <c r="I1286" s="43">
        <v>180</v>
      </c>
      <c r="J1286" s="43">
        <v>0</v>
      </c>
      <c r="K1286" s="43">
        <v>0</v>
      </c>
      <c r="L1286" s="43">
        <v>0</v>
      </c>
      <c r="M1286" s="43">
        <v>16</v>
      </c>
      <c r="N1286" s="43">
        <v>2</v>
      </c>
      <c r="O1286" s="43">
        <v>1</v>
      </c>
      <c r="P1286" s="43">
        <v>9</v>
      </c>
      <c r="Q1286" s="43">
        <v>0</v>
      </c>
      <c r="R1286" s="43">
        <v>0</v>
      </c>
      <c r="S1286" s="43">
        <v>0</v>
      </c>
      <c r="T1286" s="43">
        <v>0</v>
      </c>
      <c r="U1286" s="43">
        <v>0</v>
      </c>
      <c r="V1286" s="43">
        <v>134</v>
      </c>
      <c r="W1286" s="43">
        <v>0</v>
      </c>
      <c r="X1286" s="43">
        <v>0</v>
      </c>
      <c r="Y1286" s="43">
        <v>2</v>
      </c>
      <c r="Z1286" s="43">
        <v>0</v>
      </c>
      <c r="AA1286" s="43">
        <v>0</v>
      </c>
      <c r="AB1286" s="43">
        <v>3</v>
      </c>
      <c r="AC1286" s="43">
        <v>2</v>
      </c>
      <c r="AD1286" s="43">
        <v>1</v>
      </c>
      <c r="AE1286" s="43">
        <v>2</v>
      </c>
      <c r="AF1286" s="43">
        <v>0</v>
      </c>
      <c r="AG1286" s="43">
        <v>0</v>
      </c>
      <c r="AH1286" s="43">
        <v>1</v>
      </c>
      <c r="AI1286" s="43">
        <v>0</v>
      </c>
      <c r="AJ1286" s="43">
        <v>0</v>
      </c>
      <c r="AK1286" s="43">
        <v>0</v>
      </c>
      <c r="AL1286" s="43">
        <v>0</v>
      </c>
      <c r="AM1286" s="43">
        <v>0</v>
      </c>
      <c r="AN1286" s="43">
        <v>0</v>
      </c>
    </row>
    <row r="1287" spans="1:40" x14ac:dyDescent="0.2">
      <c r="A1287">
        <v>1276</v>
      </c>
      <c r="B1287" s="97">
        <v>0.88541666666666696</v>
      </c>
      <c r="C1287">
        <f t="shared" ca="1" si="57"/>
        <v>1</v>
      </c>
      <c r="D1287">
        <f t="shared" si="58"/>
        <v>394</v>
      </c>
      <c r="E1287">
        <f>IF(appliances!$D$46="YES",light_sim_data!B1287,0)</f>
        <v>41</v>
      </c>
      <c r="F1287">
        <f t="shared" si="59"/>
        <v>353</v>
      </c>
      <c r="H1287" s="43">
        <v>0</v>
      </c>
      <c r="I1287" s="43">
        <v>180</v>
      </c>
      <c r="J1287" s="43">
        <v>0</v>
      </c>
      <c r="K1287" s="43">
        <v>0</v>
      </c>
      <c r="L1287" s="43">
        <v>0</v>
      </c>
      <c r="M1287" s="43">
        <v>16</v>
      </c>
      <c r="N1287" s="43">
        <v>2</v>
      </c>
      <c r="O1287" s="43">
        <v>1</v>
      </c>
      <c r="P1287" s="43">
        <v>9</v>
      </c>
      <c r="Q1287" s="43">
        <v>0</v>
      </c>
      <c r="R1287" s="43">
        <v>0</v>
      </c>
      <c r="S1287" s="43">
        <v>0</v>
      </c>
      <c r="T1287" s="43">
        <v>0</v>
      </c>
      <c r="U1287" s="43">
        <v>0</v>
      </c>
      <c r="V1287" s="43">
        <v>134</v>
      </c>
      <c r="W1287" s="43">
        <v>0</v>
      </c>
      <c r="X1287" s="43">
        <v>0</v>
      </c>
      <c r="Y1287" s="43">
        <v>2</v>
      </c>
      <c r="Z1287" s="43">
        <v>0</v>
      </c>
      <c r="AA1287" s="43">
        <v>0</v>
      </c>
      <c r="AB1287" s="43">
        <v>3</v>
      </c>
      <c r="AC1287" s="43">
        <v>2</v>
      </c>
      <c r="AD1287" s="43">
        <v>1</v>
      </c>
      <c r="AE1287" s="43">
        <v>2</v>
      </c>
      <c r="AF1287" s="43">
        <v>0</v>
      </c>
      <c r="AG1287" s="43">
        <v>0</v>
      </c>
      <c r="AH1287" s="43">
        <v>1</v>
      </c>
      <c r="AI1287" s="43">
        <v>0</v>
      </c>
      <c r="AJ1287" s="43">
        <v>0</v>
      </c>
      <c r="AK1287" s="43">
        <v>0</v>
      </c>
      <c r="AL1287" s="43">
        <v>0</v>
      </c>
      <c r="AM1287" s="43">
        <v>0</v>
      </c>
      <c r="AN1287" s="43">
        <v>0</v>
      </c>
    </row>
    <row r="1288" spans="1:40" x14ac:dyDescent="0.2">
      <c r="A1288">
        <v>1277</v>
      </c>
      <c r="B1288" s="97">
        <v>0.88611111111111096</v>
      </c>
      <c r="C1288">
        <f t="shared" ca="1" si="57"/>
        <v>1</v>
      </c>
      <c r="D1288">
        <f t="shared" si="58"/>
        <v>394</v>
      </c>
      <c r="E1288">
        <f>IF(appliances!$D$46="YES",light_sim_data!B1288,0)</f>
        <v>41</v>
      </c>
      <c r="F1288">
        <f t="shared" si="59"/>
        <v>353</v>
      </c>
      <c r="H1288" s="43">
        <v>0</v>
      </c>
      <c r="I1288" s="43">
        <v>180</v>
      </c>
      <c r="J1288" s="43">
        <v>0</v>
      </c>
      <c r="K1288" s="43">
        <v>0</v>
      </c>
      <c r="L1288" s="43">
        <v>0</v>
      </c>
      <c r="M1288" s="43">
        <v>16</v>
      </c>
      <c r="N1288" s="43">
        <v>2</v>
      </c>
      <c r="O1288" s="43">
        <v>1</v>
      </c>
      <c r="P1288" s="43">
        <v>9</v>
      </c>
      <c r="Q1288" s="43">
        <v>0</v>
      </c>
      <c r="R1288" s="43">
        <v>0</v>
      </c>
      <c r="S1288" s="43">
        <v>0</v>
      </c>
      <c r="T1288" s="43">
        <v>0</v>
      </c>
      <c r="U1288" s="43">
        <v>0</v>
      </c>
      <c r="V1288" s="43">
        <v>134</v>
      </c>
      <c r="W1288" s="43">
        <v>0</v>
      </c>
      <c r="X1288" s="43">
        <v>0</v>
      </c>
      <c r="Y1288" s="43">
        <v>2</v>
      </c>
      <c r="Z1288" s="43">
        <v>0</v>
      </c>
      <c r="AA1288" s="43">
        <v>0</v>
      </c>
      <c r="AB1288" s="43">
        <v>3</v>
      </c>
      <c r="AC1288" s="43">
        <v>2</v>
      </c>
      <c r="AD1288" s="43">
        <v>1</v>
      </c>
      <c r="AE1288" s="43">
        <v>2</v>
      </c>
      <c r="AF1288" s="43">
        <v>0</v>
      </c>
      <c r="AG1288" s="43">
        <v>0</v>
      </c>
      <c r="AH1288" s="43">
        <v>1</v>
      </c>
      <c r="AI1288" s="43">
        <v>0</v>
      </c>
      <c r="AJ1288" s="43">
        <v>0</v>
      </c>
      <c r="AK1288" s="43">
        <v>0</v>
      </c>
      <c r="AL1288" s="43">
        <v>0</v>
      </c>
      <c r="AM1288" s="43">
        <v>0</v>
      </c>
      <c r="AN1288" s="43">
        <v>0</v>
      </c>
    </row>
    <row r="1289" spans="1:40" x14ac:dyDescent="0.2">
      <c r="A1289">
        <v>1278</v>
      </c>
      <c r="B1289" s="97">
        <v>0.88680555555555596</v>
      </c>
      <c r="C1289">
        <f t="shared" ca="1" si="57"/>
        <v>1</v>
      </c>
      <c r="D1289">
        <f t="shared" si="58"/>
        <v>394</v>
      </c>
      <c r="E1289">
        <f>IF(appliances!$D$46="YES",light_sim_data!B1289,0)</f>
        <v>41</v>
      </c>
      <c r="F1289">
        <f t="shared" si="59"/>
        <v>353</v>
      </c>
      <c r="H1289" s="43">
        <v>0</v>
      </c>
      <c r="I1289" s="43">
        <v>180</v>
      </c>
      <c r="J1289" s="43">
        <v>0</v>
      </c>
      <c r="K1289" s="43">
        <v>0</v>
      </c>
      <c r="L1289" s="43">
        <v>0</v>
      </c>
      <c r="M1289" s="43">
        <v>16</v>
      </c>
      <c r="N1289" s="43">
        <v>2</v>
      </c>
      <c r="O1289" s="43">
        <v>1</v>
      </c>
      <c r="P1289" s="43">
        <v>9</v>
      </c>
      <c r="Q1289" s="43">
        <v>0</v>
      </c>
      <c r="R1289" s="43">
        <v>0</v>
      </c>
      <c r="S1289" s="43">
        <v>0</v>
      </c>
      <c r="T1289" s="43">
        <v>0</v>
      </c>
      <c r="U1289" s="43">
        <v>0</v>
      </c>
      <c r="V1289" s="43">
        <v>134</v>
      </c>
      <c r="W1289" s="43">
        <v>0</v>
      </c>
      <c r="X1289" s="43">
        <v>0</v>
      </c>
      <c r="Y1289" s="43">
        <v>2</v>
      </c>
      <c r="Z1289" s="43">
        <v>0</v>
      </c>
      <c r="AA1289" s="43">
        <v>0</v>
      </c>
      <c r="AB1289" s="43">
        <v>3</v>
      </c>
      <c r="AC1289" s="43">
        <v>2</v>
      </c>
      <c r="AD1289" s="43">
        <v>1</v>
      </c>
      <c r="AE1289" s="43">
        <v>2</v>
      </c>
      <c r="AF1289" s="43">
        <v>0</v>
      </c>
      <c r="AG1289" s="43">
        <v>0</v>
      </c>
      <c r="AH1289" s="43">
        <v>1</v>
      </c>
      <c r="AI1289" s="43">
        <v>0</v>
      </c>
      <c r="AJ1289" s="43">
        <v>0</v>
      </c>
      <c r="AK1289" s="43">
        <v>0</v>
      </c>
      <c r="AL1289" s="43">
        <v>0</v>
      </c>
      <c r="AM1289" s="43">
        <v>0</v>
      </c>
      <c r="AN1289" s="43">
        <v>0</v>
      </c>
    </row>
    <row r="1290" spans="1:40" x14ac:dyDescent="0.2">
      <c r="A1290">
        <v>1279</v>
      </c>
      <c r="B1290" s="97">
        <v>0.88749999999999996</v>
      </c>
      <c r="C1290">
        <f t="shared" ca="1" si="57"/>
        <v>1</v>
      </c>
      <c r="D1290">
        <f t="shared" si="58"/>
        <v>394</v>
      </c>
      <c r="E1290">
        <f>IF(appliances!$D$46="YES",light_sim_data!B1290,0)</f>
        <v>41</v>
      </c>
      <c r="F1290">
        <f t="shared" si="59"/>
        <v>353</v>
      </c>
      <c r="H1290" s="43">
        <v>0</v>
      </c>
      <c r="I1290" s="43">
        <v>180</v>
      </c>
      <c r="J1290" s="43">
        <v>0</v>
      </c>
      <c r="K1290" s="43">
        <v>0</v>
      </c>
      <c r="L1290" s="43">
        <v>0</v>
      </c>
      <c r="M1290" s="43">
        <v>16</v>
      </c>
      <c r="N1290" s="43">
        <v>2</v>
      </c>
      <c r="O1290" s="43">
        <v>1</v>
      </c>
      <c r="P1290" s="43">
        <v>9</v>
      </c>
      <c r="Q1290" s="43">
        <v>0</v>
      </c>
      <c r="R1290" s="43">
        <v>0</v>
      </c>
      <c r="S1290" s="43">
        <v>0</v>
      </c>
      <c r="T1290" s="43">
        <v>0</v>
      </c>
      <c r="U1290" s="43">
        <v>0</v>
      </c>
      <c r="V1290" s="43">
        <v>134</v>
      </c>
      <c r="W1290" s="43">
        <v>0</v>
      </c>
      <c r="X1290" s="43">
        <v>0</v>
      </c>
      <c r="Y1290" s="43">
        <v>2</v>
      </c>
      <c r="Z1290" s="43">
        <v>0</v>
      </c>
      <c r="AA1290" s="43">
        <v>0</v>
      </c>
      <c r="AB1290" s="43">
        <v>3</v>
      </c>
      <c r="AC1290" s="43">
        <v>2</v>
      </c>
      <c r="AD1290" s="43">
        <v>1</v>
      </c>
      <c r="AE1290" s="43">
        <v>2</v>
      </c>
      <c r="AF1290" s="43">
        <v>0</v>
      </c>
      <c r="AG1290" s="43">
        <v>0</v>
      </c>
      <c r="AH1290" s="43">
        <v>1</v>
      </c>
      <c r="AI1290" s="43">
        <v>0</v>
      </c>
      <c r="AJ1290" s="43">
        <v>0</v>
      </c>
      <c r="AK1290" s="43">
        <v>0</v>
      </c>
      <c r="AL1290" s="43">
        <v>0</v>
      </c>
      <c r="AM1290" s="43">
        <v>0</v>
      </c>
      <c r="AN1290" s="43">
        <v>0</v>
      </c>
    </row>
    <row r="1291" spans="1:40" x14ac:dyDescent="0.2">
      <c r="A1291">
        <v>1280</v>
      </c>
      <c r="B1291" s="97">
        <v>0.88819444444444495</v>
      </c>
      <c r="C1291">
        <f t="shared" ca="1" si="57"/>
        <v>1</v>
      </c>
      <c r="D1291">
        <f t="shared" si="58"/>
        <v>394</v>
      </c>
      <c r="E1291">
        <f>IF(appliances!$D$46="YES",light_sim_data!B1291,0)</f>
        <v>41</v>
      </c>
      <c r="F1291">
        <f t="shared" si="59"/>
        <v>353</v>
      </c>
      <c r="H1291" s="43">
        <v>0</v>
      </c>
      <c r="I1291" s="43">
        <v>180</v>
      </c>
      <c r="J1291" s="43">
        <v>0</v>
      </c>
      <c r="K1291" s="43">
        <v>0</v>
      </c>
      <c r="L1291" s="43">
        <v>0</v>
      </c>
      <c r="M1291" s="43">
        <v>16</v>
      </c>
      <c r="N1291" s="43">
        <v>2</v>
      </c>
      <c r="O1291" s="43">
        <v>1</v>
      </c>
      <c r="P1291" s="43">
        <v>9</v>
      </c>
      <c r="Q1291" s="43">
        <v>0</v>
      </c>
      <c r="R1291" s="43">
        <v>0</v>
      </c>
      <c r="S1291" s="43">
        <v>0</v>
      </c>
      <c r="T1291" s="43">
        <v>0</v>
      </c>
      <c r="U1291" s="43">
        <v>0</v>
      </c>
      <c r="V1291" s="43">
        <v>134</v>
      </c>
      <c r="W1291" s="43">
        <v>0</v>
      </c>
      <c r="X1291" s="43">
        <v>0</v>
      </c>
      <c r="Y1291" s="43">
        <v>2</v>
      </c>
      <c r="Z1291" s="43">
        <v>0</v>
      </c>
      <c r="AA1291" s="43">
        <v>0</v>
      </c>
      <c r="AB1291" s="43">
        <v>3</v>
      </c>
      <c r="AC1291" s="43">
        <v>2</v>
      </c>
      <c r="AD1291" s="43">
        <v>1</v>
      </c>
      <c r="AE1291" s="43">
        <v>2</v>
      </c>
      <c r="AF1291" s="43">
        <v>0</v>
      </c>
      <c r="AG1291" s="43">
        <v>0</v>
      </c>
      <c r="AH1291" s="43">
        <v>1</v>
      </c>
      <c r="AI1291" s="43">
        <v>0</v>
      </c>
      <c r="AJ1291" s="43">
        <v>0</v>
      </c>
      <c r="AK1291" s="43">
        <v>0</v>
      </c>
      <c r="AL1291" s="43">
        <v>0</v>
      </c>
      <c r="AM1291" s="43">
        <v>0</v>
      </c>
      <c r="AN1291" s="43">
        <v>0</v>
      </c>
    </row>
    <row r="1292" spans="1:40" x14ac:dyDescent="0.2">
      <c r="A1292">
        <v>1281</v>
      </c>
      <c r="B1292" s="97">
        <v>0.88888888888888895</v>
      </c>
      <c r="C1292">
        <f t="shared" ca="1" si="57"/>
        <v>1</v>
      </c>
      <c r="D1292">
        <f t="shared" si="58"/>
        <v>424</v>
      </c>
      <c r="E1292">
        <f>IF(appliances!$D$46="YES",light_sim_data!B1292,0)</f>
        <v>41</v>
      </c>
      <c r="F1292">
        <f t="shared" si="59"/>
        <v>383</v>
      </c>
      <c r="H1292" s="43">
        <v>0</v>
      </c>
      <c r="I1292" s="43">
        <v>180</v>
      </c>
      <c r="J1292" s="43">
        <v>0</v>
      </c>
      <c r="K1292" s="43">
        <v>0</v>
      </c>
      <c r="L1292" s="43">
        <v>0</v>
      </c>
      <c r="M1292" s="43">
        <v>16</v>
      </c>
      <c r="N1292" s="43">
        <v>2</v>
      </c>
      <c r="O1292" s="43">
        <v>1</v>
      </c>
      <c r="P1292" s="43">
        <v>9</v>
      </c>
      <c r="Q1292" s="43">
        <v>0</v>
      </c>
      <c r="R1292" s="43">
        <v>0</v>
      </c>
      <c r="S1292" s="43">
        <v>0</v>
      </c>
      <c r="T1292" s="43">
        <v>0</v>
      </c>
      <c r="U1292" s="43">
        <v>0</v>
      </c>
      <c r="V1292" s="43">
        <v>134</v>
      </c>
      <c r="W1292" s="43">
        <v>0</v>
      </c>
      <c r="X1292" s="43">
        <v>0</v>
      </c>
      <c r="Y1292" s="43">
        <v>32</v>
      </c>
      <c r="Z1292" s="43">
        <v>0</v>
      </c>
      <c r="AA1292" s="43">
        <v>0</v>
      </c>
      <c r="AB1292" s="43">
        <v>3</v>
      </c>
      <c r="AC1292" s="43">
        <v>2</v>
      </c>
      <c r="AD1292" s="43">
        <v>1</v>
      </c>
      <c r="AE1292" s="43">
        <v>2</v>
      </c>
      <c r="AF1292" s="43">
        <v>0</v>
      </c>
      <c r="AG1292" s="43">
        <v>0</v>
      </c>
      <c r="AH1292" s="43">
        <v>1</v>
      </c>
      <c r="AI1292" s="43">
        <v>0</v>
      </c>
      <c r="AJ1292" s="43">
        <v>0</v>
      </c>
      <c r="AK1292" s="43">
        <v>0</v>
      </c>
      <c r="AL1292" s="43">
        <v>0</v>
      </c>
      <c r="AM1292" s="43">
        <v>0</v>
      </c>
      <c r="AN1292" s="43">
        <v>0</v>
      </c>
    </row>
    <row r="1293" spans="1:40" x14ac:dyDescent="0.2">
      <c r="A1293">
        <v>1282</v>
      </c>
      <c r="B1293" s="97">
        <v>0.88958333333333295</v>
      </c>
      <c r="C1293">
        <f t="shared" ref="C1293:C1356" ca="1" si="60">INDIRECT("occ_sim_data!C"&amp;(ROUNDDOWN((A1293-1)/10,0)+11))</f>
        <v>1</v>
      </c>
      <c r="D1293">
        <f t="shared" ref="D1293:D1356" si="61">E1293+F1293</f>
        <v>244</v>
      </c>
      <c r="E1293">
        <f>IF(appliances!$D$46="YES",light_sim_data!B1293,0)</f>
        <v>41</v>
      </c>
      <c r="F1293">
        <f t="shared" ref="F1293:F1356" si="62">SUM(H1293:AN1293)</f>
        <v>203</v>
      </c>
      <c r="H1293" s="43">
        <v>0</v>
      </c>
      <c r="I1293" s="43">
        <v>0</v>
      </c>
      <c r="J1293" s="43">
        <v>0</v>
      </c>
      <c r="K1293" s="43">
        <v>0</v>
      </c>
      <c r="L1293" s="43">
        <v>0</v>
      </c>
      <c r="M1293" s="43">
        <v>16</v>
      </c>
      <c r="N1293" s="43">
        <v>2</v>
      </c>
      <c r="O1293" s="43">
        <v>1</v>
      </c>
      <c r="P1293" s="43">
        <v>9</v>
      </c>
      <c r="Q1293" s="43">
        <v>0</v>
      </c>
      <c r="R1293" s="43">
        <v>0</v>
      </c>
      <c r="S1293" s="43">
        <v>0</v>
      </c>
      <c r="T1293" s="43">
        <v>0</v>
      </c>
      <c r="U1293" s="43">
        <v>0</v>
      </c>
      <c r="V1293" s="43">
        <v>134</v>
      </c>
      <c r="W1293" s="43">
        <v>0</v>
      </c>
      <c r="X1293" s="43">
        <v>0</v>
      </c>
      <c r="Y1293" s="43">
        <v>32</v>
      </c>
      <c r="Z1293" s="43">
        <v>0</v>
      </c>
      <c r="AA1293" s="43">
        <v>0</v>
      </c>
      <c r="AB1293" s="43">
        <v>3</v>
      </c>
      <c r="AC1293" s="43">
        <v>2</v>
      </c>
      <c r="AD1293" s="43">
        <v>1</v>
      </c>
      <c r="AE1293" s="43">
        <v>2</v>
      </c>
      <c r="AF1293" s="43">
        <v>0</v>
      </c>
      <c r="AG1293" s="43">
        <v>0</v>
      </c>
      <c r="AH1293" s="43">
        <v>1</v>
      </c>
      <c r="AI1293" s="43">
        <v>0</v>
      </c>
      <c r="AJ1293" s="43">
        <v>0</v>
      </c>
      <c r="AK1293" s="43">
        <v>0</v>
      </c>
      <c r="AL1293" s="43">
        <v>0</v>
      </c>
      <c r="AM1293" s="43">
        <v>0</v>
      </c>
      <c r="AN1293" s="43">
        <v>0</v>
      </c>
    </row>
    <row r="1294" spans="1:40" x14ac:dyDescent="0.2">
      <c r="A1294">
        <v>1283</v>
      </c>
      <c r="B1294" s="97">
        <v>0.89027777777777795</v>
      </c>
      <c r="C1294">
        <f t="shared" ca="1" si="60"/>
        <v>1</v>
      </c>
      <c r="D1294">
        <f t="shared" si="61"/>
        <v>244</v>
      </c>
      <c r="E1294">
        <f>IF(appliances!$D$46="YES",light_sim_data!B1294,0)</f>
        <v>41</v>
      </c>
      <c r="F1294">
        <f t="shared" si="62"/>
        <v>203</v>
      </c>
      <c r="H1294" s="43">
        <v>0</v>
      </c>
      <c r="I1294" s="43">
        <v>0</v>
      </c>
      <c r="J1294" s="43">
        <v>0</v>
      </c>
      <c r="K1294" s="43">
        <v>0</v>
      </c>
      <c r="L1294" s="43">
        <v>0</v>
      </c>
      <c r="M1294" s="43">
        <v>16</v>
      </c>
      <c r="N1294" s="43">
        <v>2</v>
      </c>
      <c r="O1294" s="43">
        <v>1</v>
      </c>
      <c r="P1294" s="43">
        <v>9</v>
      </c>
      <c r="Q1294" s="43">
        <v>0</v>
      </c>
      <c r="R1294" s="43">
        <v>0</v>
      </c>
      <c r="S1294" s="43">
        <v>0</v>
      </c>
      <c r="T1294" s="43">
        <v>0</v>
      </c>
      <c r="U1294" s="43">
        <v>0</v>
      </c>
      <c r="V1294" s="43">
        <v>134</v>
      </c>
      <c r="W1294" s="43">
        <v>0</v>
      </c>
      <c r="X1294" s="43">
        <v>0</v>
      </c>
      <c r="Y1294" s="43">
        <v>32</v>
      </c>
      <c r="Z1294" s="43">
        <v>0</v>
      </c>
      <c r="AA1294" s="43">
        <v>0</v>
      </c>
      <c r="AB1294" s="43">
        <v>3</v>
      </c>
      <c r="AC1294" s="43">
        <v>2</v>
      </c>
      <c r="AD1294" s="43">
        <v>1</v>
      </c>
      <c r="AE1294" s="43">
        <v>2</v>
      </c>
      <c r="AF1294" s="43">
        <v>0</v>
      </c>
      <c r="AG1294" s="43">
        <v>0</v>
      </c>
      <c r="AH1294" s="43">
        <v>1</v>
      </c>
      <c r="AI1294" s="43">
        <v>0</v>
      </c>
      <c r="AJ1294" s="43">
        <v>0</v>
      </c>
      <c r="AK1294" s="43">
        <v>0</v>
      </c>
      <c r="AL1294" s="43">
        <v>0</v>
      </c>
      <c r="AM1294" s="43">
        <v>0</v>
      </c>
      <c r="AN1294" s="43">
        <v>0</v>
      </c>
    </row>
    <row r="1295" spans="1:40" x14ac:dyDescent="0.2">
      <c r="A1295">
        <v>1284</v>
      </c>
      <c r="B1295" s="97">
        <v>0.89097222222222205</v>
      </c>
      <c r="C1295">
        <f t="shared" ca="1" si="60"/>
        <v>1</v>
      </c>
      <c r="D1295">
        <f t="shared" si="61"/>
        <v>244</v>
      </c>
      <c r="E1295">
        <f>IF(appliances!$D$46="YES",light_sim_data!B1295,0)</f>
        <v>41</v>
      </c>
      <c r="F1295">
        <f t="shared" si="62"/>
        <v>203</v>
      </c>
      <c r="H1295" s="43">
        <v>0</v>
      </c>
      <c r="I1295" s="43">
        <v>0</v>
      </c>
      <c r="J1295" s="43">
        <v>0</v>
      </c>
      <c r="K1295" s="43">
        <v>0</v>
      </c>
      <c r="L1295" s="43">
        <v>0</v>
      </c>
      <c r="M1295" s="43">
        <v>16</v>
      </c>
      <c r="N1295" s="43">
        <v>2</v>
      </c>
      <c r="O1295" s="43">
        <v>1</v>
      </c>
      <c r="P1295" s="43">
        <v>9</v>
      </c>
      <c r="Q1295" s="43">
        <v>0</v>
      </c>
      <c r="R1295" s="43">
        <v>0</v>
      </c>
      <c r="S1295" s="43">
        <v>0</v>
      </c>
      <c r="T1295" s="43">
        <v>0</v>
      </c>
      <c r="U1295" s="43">
        <v>0</v>
      </c>
      <c r="V1295" s="43">
        <v>134</v>
      </c>
      <c r="W1295" s="43">
        <v>0</v>
      </c>
      <c r="X1295" s="43">
        <v>0</v>
      </c>
      <c r="Y1295" s="43">
        <v>32</v>
      </c>
      <c r="Z1295" s="43">
        <v>0</v>
      </c>
      <c r="AA1295" s="43">
        <v>0</v>
      </c>
      <c r="AB1295" s="43">
        <v>3</v>
      </c>
      <c r="AC1295" s="43">
        <v>2</v>
      </c>
      <c r="AD1295" s="43">
        <v>1</v>
      </c>
      <c r="AE1295" s="43">
        <v>2</v>
      </c>
      <c r="AF1295" s="43">
        <v>0</v>
      </c>
      <c r="AG1295" s="43">
        <v>0</v>
      </c>
      <c r="AH1295" s="43">
        <v>1</v>
      </c>
      <c r="AI1295" s="43">
        <v>0</v>
      </c>
      <c r="AJ1295" s="43">
        <v>0</v>
      </c>
      <c r="AK1295" s="43">
        <v>0</v>
      </c>
      <c r="AL1295" s="43">
        <v>0</v>
      </c>
      <c r="AM1295" s="43">
        <v>0</v>
      </c>
      <c r="AN1295" s="43">
        <v>0</v>
      </c>
    </row>
    <row r="1296" spans="1:40" x14ac:dyDescent="0.2">
      <c r="A1296">
        <v>1285</v>
      </c>
      <c r="B1296" s="97">
        <v>0.89166666666666705</v>
      </c>
      <c r="C1296">
        <f t="shared" ca="1" si="60"/>
        <v>1</v>
      </c>
      <c r="D1296">
        <f t="shared" si="61"/>
        <v>244</v>
      </c>
      <c r="E1296">
        <f>IF(appliances!$D$46="YES",light_sim_data!B1296,0)</f>
        <v>41</v>
      </c>
      <c r="F1296">
        <f t="shared" si="62"/>
        <v>203</v>
      </c>
      <c r="H1296" s="43">
        <v>0</v>
      </c>
      <c r="I1296" s="43">
        <v>0</v>
      </c>
      <c r="J1296" s="43">
        <v>0</v>
      </c>
      <c r="K1296" s="43">
        <v>0</v>
      </c>
      <c r="L1296" s="43">
        <v>0</v>
      </c>
      <c r="M1296" s="43">
        <v>16</v>
      </c>
      <c r="N1296" s="43">
        <v>2</v>
      </c>
      <c r="O1296" s="43">
        <v>1</v>
      </c>
      <c r="P1296" s="43">
        <v>9</v>
      </c>
      <c r="Q1296" s="43">
        <v>0</v>
      </c>
      <c r="R1296" s="43">
        <v>0</v>
      </c>
      <c r="S1296" s="43">
        <v>0</v>
      </c>
      <c r="T1296" s="43">
        <v>0</v>
      </c>
      <c r="U1296" s="43">
        <v>0</v>
      </c>
      <c r="V1296" s="43">
        <v>134</v>
      </c>
      <c r="W1296" s="43">
        <v>0</v>
      </c>
      <c r="X1296" s="43">
        <v>0</v>
      </c>
      <c r="Y1296" s="43">
        <v>32</v>
      </c>
      <c r="Z1296" s="43">
        <v>0</v>
      </c>
      <c r="AA1296" s="43">
        <v>0</v>
      </c>
      <c r="AB1296" s="43">
        <v>3</v>
      </c>
      <c r="AC1296" s="43">
        <v>2</v>
      </c>
      <c r="AD1296" s="43">
        <v>1</v>
      </c>
      <c r="AE1296" s="43">
        <v>2</v>
      </c>
      <c r="AF1296" s="43">
        <v>0</v>
      </c>
      <c r="AG1296" s="43">
        <v>0</v>
      </c>
      <c r="AH1296" s="43">
        <v>1</v>
      </c>
      <c r="AI1296" s="43">
        <v>0</v>
      </c>
      <c r="AJ1296" s="43">
        <v>0</v>
      </c>
      <c r="AK1296" s="43">
        <v>0</v>
      </c>
      <c r="AL1296" s="43">
        <v>0</v>
      </c>
      <c r="AM1296" s="43">
        <v>0</v>
      </c>
      <c r="AN1296" s="43">
        <v>0</v>
      </c>
    </row>
    <row r="1297" spans="1:40" x14ac:dyDescent="0.2">
      <c r="A1297">
        <v>1286</v>
      </c>
      <c r="B1297" s="97">
        <v>0.89236111111111105</v>
      </c>
      <c r="C1297">
        <f t="shared" ca="1" si="60"/>
        <v>1</v>
      </c>
      <c r="D1297">
        <f t="shared" si="61"/>
        <v>244</v>
      </c>
      <c r="E1297">
        <f>IF(appliances!$D$46="YES",light_sim_data!B1297,0)</f>
        <v>41</v>
      </c>
      <c r="F1297">
        <f t="shared" si="62"/>
        <v>203</v>
      </c>
      <c r="H1297" s="43">
        <v>0</v>
      </c>
      <c r="I1297" s="43">
        <v>0</v>
      </c>
      <c r="J1297" s="43">
        <v>0</v>
      </c>
      <c r="K1297" s="43">
        <v>0</v>
      </c>
      <c r="L1297" s="43">
        <v>0</v>
      </c>
      <c r="M1297" s="43">
        <v>16</v>
      </c>
      <c r="N1297" s="43">
        <v>2</v>
      </c>
      <c r="O1297" s="43">
        <v>1</v>
      </c>
      <c r="P1297" s="43">
        <v>9</v>
      </c>
      <c r="Q1297" s="43">
        <v>0</v>
      </c>
      <c r="R1297" s="43">
        <v>0</v>
      </c>
      <c r="S1297" s="43">
        <v>0</v>
      </c>
      <c r="T1297" s="43">
        <v>0</v>
      </c>
      <c r="U1297" s="43">
        <v>0</v>
      </c>
      <c r="V1297" s="43">
        <v>134</v>
      </c>
      <c r="W1297" s="43">
        <v>0</v>
      </c>
      <c r="X1297" s="43">
        <v>0</v>
      </c>
      <c r="Y1297" s="43">
        <v>32</v>
      </c>
      <c r="Z1297" s="43">
        <v>0</v>
      </c>
      <c r="AA1297" s="43">
        <v>0</v>
      </c>
      <c r="AB1297" s="43">
        <v>3</v>
      </c>
      <c r="AC1297" s="43">
        <v>2</v>
      </c>
      <c r="AD1297" s="43">
        <v>1</v>
      </c>
      <c r="AE1297" s="43">
        <v>2</v>
      </c>
      <c r="AF1297" s="43">
        <v>0</v>
      </c>
      <c r="AG1297" s="43">
        <v>0</v>
      </c>
      <c r="AH1297" s="43">
        <v>1</v>
      </c>
      <c r="AI1297" s="43">
        <v>0</v>
      </c>
      <c r="AJ1297" s="43">
        <v>0</v>
      </c>
      <c r="AK1297" s="43">
        <v>0</v>
      </c>
      <c r="AL1297" s="43">
        <v>0</v>
      </c>
      <c r="AM1297" s="43">
        <v>0</v>
      </c>
      <c r="AN1297" s="43">
        <v>0</v>
      </c>
    </row>
    <row r="1298" spans="1:40" x14ac:dyDescent="0.2">
      <c r="A1298">
        <v>1287</v>
      </c>
      <c r="B1298" s="97">
        <v>0.89305555555555605</v>
      </c>
      <c r="C1298">
        <f t="shared" ca="1" si="60"/>
        <v>1</v>
      </c>
      <c r="D1298">
        <f t="shared" si="61"/>
        <v>256</v>
      </c>
      <c r="E1298">
        <f>IF(appliances!$D$46="YES",light_sim_data!B1298,0)</f>
        <v>53</v>
      </c>
      <c r="F1298">
        <f t="shared" si="62"/>
        <v>203</v>
      </c>
      <c r="H1298" s="43">
        <v>0</v>
      </c>
      <c r="I1298" s="43">
        <v>0</v>
      </c>
      <c r="J1298" s="43">
        <v>0</v>
      </c>
      <c r="K1298" s="43">
        <v>0</v>
      </c>
      <c r="L1298" s="43">
        <v>0</v>
      </c>
      <c r="M1298" s="43">
        <v>16</v>
      </c>
      <c r="N1298" s="43">
        <v>2</v>
      </c>
      <c r="O1298" s="43">
        <v>1</v>
      </c>
      <c r="P1298" s="43">
        <v>9</v>
      </c>
      <c r="Q1298" s="43">
        <v>0</v>
      </c>
      <c r="R1298" s="43">
        <v>0</v>
      </c>
      <c r="S1298" s="43">
        <v>0</v>
      </c>
      <c r="T1298" s="43">
        <v>0</v>
      </c>
      <c r="U1298" s="43">
        <v>0</v>
      </c>
      <c r="V1298" s="43">
        <v>134</v>
      </c>
      <c r="W1298" s="43">
        <v>0</v>
      </c>
      <c r="X1298" s="43">
        <v>0</v>
      </c>
      <c r="Y1298" s="43">
        <v>32</v>
      </c>
      <c r="Z1298" s="43">
        <v>0</v>
      </c>
      <c r="AA1298" s="43">
        <v>0</v>
      </c>
      <c r="AB1298" s="43">
        <v>3</v>
      </c>
      <c r="AC1298" s="43">
        <v>2</v>
      </c>
      <c r="AD1298" s="43">
        <v>1</v>
      </c>
      <c r="AE1298" s="43">
        <v>2</v>
      </c>
      <c r="AF1298" s="43">
        <v>0</v>
      </c>
      <c r="AG1298" s="43">
        <v>0</v>
      </c>
      <c r="AH1298" s="43">
        <v>1</v>
      </c>
      <c r="AI1298" s="43">
        <v>0</v>
      </c>
      <c r="AJ1298" s="43">
        <v>0</v>
      </c>
      <c r="AK1298" s="43">
        <v>0</v>
      </c>
      <c r="AL1298" s="43">
        <v>0</v>
      </c>
      <c r="AM1298" s="43">
        <v>0</v>
      </c>
      <c r="AN1298" s="43">
        <v>0</v>
      </c>
    </row>
    <row r="1299" spans="1:40" x14ac:dyDescent="0.2">
      <c r="A1299">
        <v>1288</v>
      </c>
      <c r="B1299" s="97">
        <v>0.89375000000000004</v>
      </c>
      <c r="C1299">
        <f t="shared" ca="1" si="60"/>
        <v>1</v>
      </c>
      <c r="D1299">
        <f t="shared" si="61"/>
        <v>244</v>
      </c>
      <c r="E1299">
        <f>IF(appliances!$D$46="YES",light_sim_data!B1299,0)</f>
        <v>41</v>
      </c>
      <c r="F1299">
        <f t="shared" si="62"/>
        <v>203</v>
      </c>
      <c r="H1299" s="43">
        <v>0</v>
      </c>
      <c r="I1299" s="43">
        <v>0</v>
      </c>
      <c r="J1299" s="43">
        <v>0</v>
      </c>
      <c r="K1299" s="43">
        <v>0</v>
      </c>
      <c r="L1299" s="43">
        <v>0</v>
      </c>
      <c r="M1299" s="43">
        <v>16</v>
      </c>
      <c r="N1299" s="43">
        <v>2</v>
      </c>
      <c r="O1299" s="43">
        <v>1</v>
      </c>
      <c r="P1299" s="43">
        <v>9</v>
      </c>
      <c r="Q1299" s="43">
        <v>0</v>
      </c>
      <c r="R1299" s="43">
        <v>0</v>
      </c>
      <c r="S1299" s="43">
        <v>0</v>
      </c>
      <c r="T1299" s="43">
        <v>0</v>
      </c>
      <c r="U1299" s="43">
        <v>0</v>
      </c>
      <c r="V1299" s="43">
        <v>134</v>
      </c>
      <c r="W1299" s="43">
        <v>0</v>
      </c>
      <c r="X1299" s="43">
        <v>0</v>
      </c>
      <c r="Y1299" s="43">
        <v>32</v>
      </c>
      <c r="Z1299" s="43">
        <v>0</v>
      </c>
      <c r="AA1299" s="43">
        <v>0</v>
      </c>
      <c r="AB1299" s="43">
        <v>3</v>
      </c>
      <c r="AC1299" s="43">
        <v>2</v>
      </c>
      <c r="AD1299" s="43">
        <v>1</v>
      </c>
      <c r="AE1299" s="43">
        <v>2</v>
      </c>
      <c r="AF1299" s="43">
        <v>0</v>
      </c>
      <c r="AG1299" s="43">
        <v>0</v>
      </c>
      <c r="AH1299" s="43">
        <v>1</v>
      </c>
      <c r="AI1299" s="43">
        <v>0</v>
      </c>
      <c r="AJ1299" s="43">
        <v>0</v>
      </c>
      <c r="AK1299" s="43">
        <v>0</v>
      </c>
      <c r="AL1299" s="43">
        <v>0</v>
      </c>
      <c r="AM1299" s="43">
        <v>0</v>
      </c>
      <c r="AN1299" s="43">
        <v>0</v>
      </c>
    </row>
    <row r="1300" spans="1:40" x14ac:dyDescent="0.2">
      <c r="A1300">
        <v>1289</v>
      </c>
      <c r="B1300" s="97">
        <v>0.89444444444444404</v>
      </c>
      <c r="C1300">
        <f t="shared" ca="1" si="60"/>
        <v>1</v>
      </c>
      <c r="D1300">
        <f t="shared" si="61"/>
        <v>244</v>
      </c>
      <c r="E1300">
        <f>IF(appliances!$D$46="YES",light_sim_data!B1300,0)</f>
        <v>41</v>
      </c>
      <c r="F1300">
        <f t="shared" si="62"/>
        <v>203</v>
      </c>
      <c r="H1300" s="43">
        <v>0</v>
      </c>
      <c r="I1300" s="43">
        <v>0</v>
      </c>
      <c r="J1300" s="43">
        <v>0</v>
      </c>
      <c r="K1300" s="43">
        <v>0</v>
      </c>
      <c r="L1300" s="43">
        <v>0</v>
      </c>
      <c r="M1300" s="43">
        <v>16</v>
      </c>
      <c r="N1300" s="43">
        <v>2</v>
      </c>
      <c r="O1300" s="43">
        <v>1</v>
      </c>
      <c r="P1300" s="43">
        <v>9</v>
      </c>
      <c r="Q1300" s="43">
        <v>0</v>
      </c>
      <c r="R1300" s="43">
        <v>0</v>
      </c>
      <c r="S1300" s="43">
        <v>0</v>
      </c>
      <c r="T1300" s="43">
        <v>0</v>
      </c>
      <c r="U1300" s="43">
        <v>0</v>
      </c>
      <c r="V1300" s="43">
        <v>134</v>
      </c>
      <c r="W1300" s="43">
        <v>0</v>
      </c>
      <c r="X1300" s="43">
        <v>0</v>
      </c>
      <c r="Y1300" s="43">
        <v>32</v>
      </c>
      <c r="Z1300" s="43">
        <v>0</v>
      </c>
      <c r="AA1300" s="43">
        <v>0</v>
      </c>
      <c r="AB1300" s="43">
        <v>3</v>
      </c>
      <c r="AC1300" s="43">
        <v>2</v>
      </c>
      <c r="AD1300" s="43">
        <v>1</v>
      </c>
      <c r="AE1300" s="43">
        <v>2</v>
      </c>
      <c r="AF1300" s="43">
        <v>0</v>
      </c>
      <c r="AG1300" s="43">
        <v>0</v>
      </c>
      <c r="AH1300" s="43">
        <v>1</v>
      </c>
      <c r="AI1300" s="43">
        <v>0</v>
      </c>
      <c r="AJ1300" s="43">
        <v>0</v>
      </c>
      <c r="AK1300" s="43">
        <v>0</v>
      </c>
      <c r="AL1300" s="43">
        <v>0</v>
      </c>
      <c r="AM1300" s="43">
        <v>0</v>
      </c>
      <c r="AN1300" s="43">
        <v>0</v>
      </c>
    </row>
    <row r="1301" spans="1:40" x14ac:dyDescent="0.2">
      <c r="A1301">
        <v>1290</v>
      </c>
      <c r="B1301" s="97">
        <v>0.89513888888888904</v>
      </c>
      <c r="C1301">
        <f t="shared" ca="1" si="60"/>
        <v>1</v>
      </c>
      <c r="D1301">
        <f t="shared" si="61"/>
        <v>1904</v>
      </c>
      <c r="E1301">
        <f>IF(appliances!$D$46="YES",light_sim_data!B1301,0)</f>
        <v>41</v>
      </c>
      <c r="F1301">
        <f t="shared" si="62"/>
        <v>1863</v>
      </c>
      <c r="H1301" s="43">
        <v>0</v>
      </c>
      <c r="I1301" s="43">
        <v>0</v>
      </c>
      <c r="J1301" s="43">
        <v>0</v>
      </c>
      <c r="K1301" s="43">
        <v>0</v>
      </c>
      <c r="L1301" s="43">
        <v>0</v>
      </c>
      <c r="M1301" s="43">
        <v>16</v>
      </c>
      <c r="N1301" s="43">
        <v>2</v>
      </c>
      <c r="O1301" s="43">
        <v>1</v>
      </c>
      <c r="P1301" s="43">
        <v>9</v>
      </c>
      <c r="Q1301" s="43">
        <v>0</v>
      </c>
      <c r="R1301" s="43">
        <v>0</v>
      </c>
      <c r="S1301" s="43">
        <v>0</v>
      </c>
      <c r="T1301" s="43">
        <v>0</v>
      </c>
      <c r="U1301" s="43">
        <v>0</v>
      </c>
      <c r="V1301" s="43">
        <v>134</v>
      </c>
      <c r="W1301" s="43">
        <v>0</v>
      </c>
      <c r="X1301" s="43">
        <v>0</v>
      </c>
      <c r="Y1301" s="43">
        <v>32</v>
      </c>
      <c r="Z1301" s="43">
        <v>0</v>
      </c>
      <c r="AA1301" s="43">
        <v>0</v>
      </c>
      <c r="AB1301" s="43">
        <v>3</v>
      </c>
      <c r="AC1301" s="43">
        <v>2</v>
      </c>
      <c r="AD1301" s="43">
        <v>1661</v>
      </c>
      <c r="AE1301" s="43">
        <v>2</v>
      </c>
      <c r="AF1301" s="43">
        <v>0</v>
      </c>
      <c r="AG1301" s="43">
        <v>0</v>
      </c>
      <c r="AH1301" s="43">
        <v>1</v>
      </c>
      <c r="AI1301" s="43">
        <v>0</v>
      </c>
      <c r="AJ1301" s="43">
        <v>0</v>
      </c>
      <c r="AK1301" s="43">
        <v>0</v>
      </c>
      <c r="AL1301" s="43">
        <v>0</v>
      </c>
      <c r="AM1301" s="43">
        <v>0</v>
      </c>
      <c r="AN1301" s="43">
        <v>0</v>
      </c>
    </row>
    <row r="1302" spans="1:40" x14ac:dyDescent="0.2">
      <c r="A1302">
        <v>1291</v>
      </c>
      <c r="B1302" s="97">
        <v>0.89583333333333304</v>
      </c>
      <c r="C1302">
        <f t="shared" ca="1" si="60"/>
        <v>1</v>
      </c>
      <c r="D1302">
        <f t="shared" si="61"/>
        <v>1904</v>
      </c>
      <c r="E1302">
        <f>IF(appliances!$D$46="YES",light_sim_data!B1302,0)</f>
        <v>41</v>
      </c>
      <c r="F1302">
        <f t="shared" si="62"/>
        <v>1863</v>
      </c>
      <c r="H1302" s="43">
        <v>0</v>
      </c>
      <c r="I1302" s="43">
        <v>0</v>
      </c>
      <c r="J1302" s="43">
        <v>0</v>
      </c>
      <c r="K1302" s="43">
        <v>0</v>
      </c>
      <c r="L1302" s="43">
        <v>0</v>
      </c>
      <c r="M1302" s="43">
        <v>16</v>
      </c>
      <c r="N1302" s="43">
        <v>2</v>
      </c>
      <c r="O1302" s="43">
        <v>1</v>
      </c>
      <c r="P1302" s="43">
        <v>9</v>
      </c>
      <c r="Q1302" s="43">
        <v>0</v>
      </c>
      <c r="R1302" s="43">
        <v>0</v>
      </c>
      <c r="S1302" s="43">
        <v>0</v>
      </c>
      <c r="T1302" s="43">
        <v>0</v>
      </c>
      <c r="U1302" s="43">
        <v>0</v>
      </c>
      <c r="V1302" s="43">
        <v>134</v>
      </c>
      <c r="W1302" s="43">
        <v>0</v>
      </c>
      <c r="X1302" s="43">
        <v>0</v>
      </c>
      <c r="Y1302" s="43">
        <v>32</v>
      </c>
      <c r="Z1302" s="43">
        <v>0</v>
      </c>
      <c r="AA1302" s="43">
        <v>0</v>
      </c>
      <c r="AB1302" s="43">
        <v>3</v>
      </c>
      <c r="AC1302" s="43">
        <v>2</v>
      </c>
      <c r="AD1302" s="43">
        <v>1661</v>
      </c>
      <c r="AE1302" s="43">
        <v>2</v>
      </c>
      <c r="AF1302" s="43">
        <v>0</v>
      </c>
      <c r="AG1302" s="43">
        <v>0</v>
      </c>
      <c r="AH1302" s="43">
        <v>1</v>
      </c>
      <c r="AI1302" s="43">
        <v>0</v>
      </c>
      <c r="AJ1302" s="43">
        <v>0</v>
      </c>
      <c r="AK1302" s="43">
        <v>0</v>
      </c>
      <c r="AL1302" s="43">
        <v>0</v>
      </c>
      <c r="AM1302" s="43">
        <v>0</v>
      </c>
      <c r="AN1302" s="43">
        <v>0</v>
      </c>
    </row>
    <row r="1303" spans="1:40" x14ac:dyDescent="0.2">
      <c r="A1303">
        <v>1292</v>
      </c>
      <c r="B1303" s="97">
        <v>0.89652777777777803</v>
      </c>
      <c r="C1303">
        <f t="shared" ca="1" si="60"/>
        <v>1</v>
      </c>
      <c r="D1303">
        <f t="shared" si="61"/>
        <v>1904</v>
      </c>
      <c r="E1303">
        <f>IF(appliances!$D$46="YES",light_sim_data!B1303,0)</f>
        <v>41</v>
      </c>
      <c r="F1303">
        <f t="shared" si="62"/>
        <v>1863</v>
      </c>
      <c r="H1303" s="43">
        <v>0</v>
      </c>
      <c r="I1303" s="43">
        <v>0</v>
      </c>
      <c r="J1303" s="43">
        <v>0</v>
      </c>
      <c r="K1303" s="43">
        <v>0</v>
      </c>
      <c r="L1303" s="43">
        <v>0</v>
      </c>
      <c r="M1303" s="43">
        <v>16</v>
      </c>
      <c r="N1303" s="43">
        <v>2</v>
      </c>
      <c r="O1303" s="43">
        <v>1</v>
      </c>
      <c r="P1303" s="43">
        <v>9</v>
      </c>
      <c r="Q1303" s="43">
        <v>0</v>
      </c>
      <c r="R1303" s="43">
        <v>0</v>
      </c>
      <c r="S1303" s="43">
        <v>0</v>
      </c>
      <c r="T1303" s="43">
        <v>0</v>
      </c>
      <c r="U1303" s="43">
        <v>0</v>
      </c>
      <c r="V1303" s="43">
        <v>134</v>
      </c>
      <c r="W1303" s="43">
        <v>0</v>
      </c>
      <c r="X1303" s="43">
        <v>0</v>
      </c>
      <c r="Y1303" s="43">
        <v>32</v>
      </c>
      <c r="Z1303" s="43">
        <v>0</v>
      </c>
      <c r="AA1303" s="43">
        <v>0</v>
      </c>
      <c r="AB1303" s="43">
        <v>3</v>
      </c>
      <c r="AC1303" s="43">
        <v>2</v>
      </c>
      <c r="AD1303" s="43">
        <v>1661</v>
      </c>
      <c r="AE1303" s="43">
        <v>2</v>
      </c>
      <c r="AF1303" s="43">
        <v>0</v>
      </c>
      <c r="AG1303" s="43">
        <v>0</v>
      </c>
      <c r="AH1303" s="43">
        <v>1</v>
      </c>
      <c r="AI1303" s="43">
        <v>0</v>
      </c>
      <c r="AJ1303" s="43">
        <v>0</v>
      </c>
      <c r="AK1303" s="43">
        <v>0</v>
      </c>
      <c r="AL1303" s="43">
        <v>0</v>
      </c>
      <c r="AM1303" s="43">
        <v>0</v>
      </c>
      <c r="AN1303" s="43">
        <v>0</v>
      </c>
    </row>
    <row r="1304" spans="1:40" x14ac:dyDescent="0.2">
      <c r="A1304">
        <v>1293</v>
      </c>
      <c r="B1304" s="97">
        <v>0.89722222222222203</v>
      </c>
      <c r="C1304">
        <f t="shared" ca="1" si="60"/>
        <v>1</v>
      </c>
      <c r="D1304">
        <f t="shared" si="61"/>
        <v>244</v>
      </c>
      <c r="E1304">
        <f>IF(appliances!$D$46="YES",light_sim_data!B1304,0)</f>
        <v>41</v>
      </c>
      <c r="F1304">
        <f t="shared" si="62"/>
        <v>203</v>
      </c>
      <c r="H1304" s="43">
        <v>0</v>
      </c>
      <c r="I1304" s="43">
        <v>0</v>
      </c>
      <c r="J1304" s="43">
        <v>0</v>
      </c>
      <c r="K1304" s="43">
        <v>0</v>
      </c>
      <c r="L1304" s="43">
        <v>0</v>
      </c>
      <c r="M1304" s="43">
        <v>16</v>
      </c>
      <c r="N1304" s="43">
        <v>2</v>
      </c>
      <c r="O1304" s="43">
        <v>1</v>
      </c>
      <c r="P1304" s="43">
        <v>9</v>
      </c>
      <c r="Q1304" s="43">
        <v>0</v>
      </c>
      <c r="R1304" s="43">
        <v>0</v>
      </c>
      <c r="S1304" s="43">
        <v>0</v>
      </c>
      <c r="T1304" s="43">
        <v>0</v>
      </c>
      <c r="U1304" s="43">
        <v>0</v>
      </c>
      <c r="V1304" s="43">
        <v>134</v>
      </c>
      <c r="W1304" s="43">
        <v>0</v>
      </c>
      <c r="X1304" s="43">
        <v>0</v>
      </c>
      <c r="Y1304" s="43">
        <v>32</v>
      </c>
      <c r="Z1304" s="43">
        <v>0</v>
      </c>
      <c r="AA1304" s="43">
        <v>0</v>
      </c>
      <c r="AB1304" s="43">
        <v>3</v>
      </c>
      <c r="AC1304" s="43">
        <v>2</v>
      </c>
      <c r="AD1304" s="43">
        <v>1</v>
      </c>
      <c r="AE1304" s="43">
        <v>2</v>
      </c>
      <c r="AF1304" s="43">
        <v>0</v>
      </c>
      <c r="AG1304" s="43">
        <v>0</v>
      </c>
      <c r="AH1304" s="43">
        <v>1</v>
      </c>
      <c r="AI1304" s="43">
        <v>0</v>
      </c>
      <c r="AJ1304" s="43">
        <v>0</v>
      </c>
      <c r="AK1304" s="43">
        <v>0</v>
      </c>
      <c r="AL1304" s="43">
        <v>0</v>
      </c>
      <c r="AM1304" s="43">
        <v>0</v>
      </c>
      <c r="AN1304" s="43">
        <v>0</v>
      </c>
    </row>
    <row r="1305" spans="1:40" x14ac:dyDescent="0.2">
      <c r="A1305">
        <v>1294</v>
      </c>
      <c r="B1305" s="97">
        <v>0.89791666666666703</v>
      </c>
      <c r="C1305">
        <f t="shared" ca="1" si="60"/>
        <v>1</v>
      </c>
      <c r="D1305">
        <f t="shared" si="61"/>
        <v>244</v>
      </c>
      <c r="E1305">
        <f>IF(appliances!$D$46="YES",light_sim_data!B1305,0)</f>
        <v>41</v>
      </c>
      <c r="F1305">
        <f t="shared" si="62"/>
        <v>203</v>
      </c>
      <c r="H1305" s="43">
        <v>0</v>
      </c>
      <c r="I1305" s="43">
        <v>0</v>
      </c>
      <c r="J1305" s="43">
        <v>0</v>
      </c>
      <c r="K1305" s="43">
        <v>0</v>
      </c>
      <c r="L1305" s="43">
        <v>0</v>
      </c>
      <c r="M1305" s="43">
        <v>16</v>
      </c>
      <c r="N1305" s="43">
        <v>2</v>
      </c>
      <c r="O1305" s="43">
        <v>1</v>
      </c>
      <c r="P1305" s="43">
        <v>9</v>
      </c>
      <c r="Q1305" s="43">
        <v>0</v>
      </c>
      <c r="R1305" s="43">
        <v>0</v>
      </c>
      <c r="S1305" s="43">
        <v>0</v>
      </c>
      <c r="T1305" s="43">
        <v>0</v>
      </c>
      <c r="U1305" s="43">
        <v>0</v>
      </c>
      <c r="V1305" s="43">
        <v>134</v>
      </c>
      <c r="W1305" s="43">
        <v>0</v>
      </c>
      <c r="X1305" s="43">
        <v>0</v>
      </c>
      <c r="Y1305" s="43">
        <v>32</v>
      </c>
      <c r="Z1305" s="43">
        <v>0</v>
      </c>
      <c r="AA1305" s="43">
        <v>0</v>
      </c>
      <c r="AB1305" s="43">
        <v>3</v>
      </c>
      <c r="AC1305" s="43">
        <v>2</v>
      </c>
      <c r="AD1305" s="43">
        <v>1</v>
      </c>
      <c r="AE1305" s="43">
        <v>2</v>
      </c>
      <c r="AF1305" s="43">
        <v>0</v>
      </c>
      <c r="AG1305" s="43">
        <v>0</v>
      </c>
      <c r="AH1305" s="43">
        <v>1</v>
      </c>
      <c r="AI1305" s="43">
        <v>0</v>
      </c>
      <c r="AJ1305" s="43">
        <v>0</v>
      </c>
      <c r="AK1305" s="43">
        <v>0</v>
      </c>
      <c r="AL1305" s="43">
        <v>0</v>
      </c>
      <c r="AM1305" s="43">
        <v>0</v>
      </c>
      <c r="AN1305" s="43">
        <v>0</v>
      </c>
    </row>
    <row r="1306" spans="1:40" x14ac:dyDescent="0.2">
      <c r="A1306">
        <v>1295</v>
      </c>
      <c r="B1306" s="97">
        <v>0.89861111111111103</v>
      </c>
      <c r="C1306">
        <f t="shared" ca="1" si="60"/>
        <v>1</v>
      </c>
      <c r="D1306">
        <f t="shared" si="61"/>
        <v>244</v>
      </c>
      <c r="E1306">
        <f>IF(appliances!$D$46="YES",light_sim_data!B1306,0)</f>
        <v>41</v>
      </c>
      <c r="F1306">
        <f t="shared" si="62"/>
        <v>203</v>
      </c>
      <c r="H1306" s="43">
        <v>0</v>
      </c>
      <c r="I1306" s="43">
        <v>0</v>
      </c>
      <c r="J1306" s="43">
        <v>0</v>
      </c>
      <c r="K1306" s="43">
        <v>0</v>
      </c>
      <c r="L1306" s="43">
        <v>0</v>
      </c>
      <c r="M1306" s="43">
        <v>16</v>
      </c>
      <c r="N1306" s="43">
        <v>2</v>
      </c>
      <c r="O1306" s="43">
        <v>1</v>
      </c>
      <c r="P1306" s="43">
        <v>9</v>
      </c>
      <c r="Q1306" s="43">
        <v>0</v>
      </c>
      <c r="R1306" s="43">
        <v>0</v>
      </c>
      <c r="S1306" s="43">
        <v>0</v>
      </c>
      <c r="T1306" s="43">
        <v>0</v>
      </c>
      <c r="U1306" s="43">
        <v>0</v>
      </c>
      <c r="V1306" s="43">
        <v>134</v>
      </c>
      <c r="W1306" s="43">
        <v>0</v>
      </c>
      <c r="X1306" s="43">
        <v>0</v>
      </c>
      <c r="Y1306" s="43">
        <v>32</v>
      </c>
      <c r="Z1306" s="43">
        <v>0</v>
      </c>
      <c r="AA1306" s="43">
        <v>0</v>
      </c>
      <c r="AB1306" s="43">
        <v>3</v>
      </c>
      <c r="AC1306" s="43">
        <v>2</v>
      </c>
      <c r="AD1306" s="43">
        <v>1</v>
      </c>
      <c r="AE1306" s="43">
        <v>2</v>
      </c>
      <c r="AF1306" s="43">
        <v>0</v>
      </c>
      <c r="AG1306" s="43">
        <v>0</v>
      </c>
      <c r="AH1306" s="43">
        <v>1</v>
      </c>
      <c r="AI1306" s="43">
        <v>0</v>
      </c>
      <c r="AJ1306" s="43">
        <v>0</v>
      </c>
      <c r="AK1306" s="43">
        <v>0</v>
      </c>
      <c r="AL1306" s="43">
        <v>0</v>
      </c>
      <c r="AM1306" s="43">
        <v>0</v>
      </c>
      <c r="AN1306" s="43">
        <v>0</v>
      </c>
    </row>
    <row r="1307" spans="1:40" x14ac:dyDescent="0.2">
      <c r="A1307">
        <v>1296</v>
      </c>
      <c r="B1307" s="97">
        <v>0.89930555555555602</v>
      </c>
      <c r="C1307">
        <f t="shared" ca="1" si="60"/>
        <v>1</v>
      </c>
      <c r="D1307">
        <f t="shared" si="61"/>
        <v>244</v>
      </c>
      <c r="E1307">
        <f>IF(appliances!$D$46="YES",light_sim_data!B1307,0)</f>
        <v>41</v>
      </c>
      <c r="F1307">
        <f t="shared" si="62"/>
        <v>203</v>
      </c>
      <c r="H1307" s="43">
        <v>0</v>
      </c>
      <c r="I1307" s="43">
        <v>0</v>
      </c>
      <c r="J1307" s="43">
        <v>0</v>
      </c>
      <c r="K1307" s="43">
        <v>0</v>
      </c>
      <c r="L1307" s="43">
        <v>0</v>
      </c>
      <c r="M1307" s="43">
        <v>16</v>
      </c>
      <c r="N1307" s="43">
        <v>2</v>
      </c>
      <c r="O1307" s="43">
        <v>1</v>
      </c>
      <c r="P1307" s="43">
        <v>9</v>
      </c>
      <c r="Q1307" s="43">
        <v>0</v>
      </c>
      <c r="R1307" s="43">
        <v>0</v>
      </c>
      <c r="S1307" s="43">
        <v>0</v>
      </c>
      <c r="T1307" s="43">
        <v>0</v>
      </c>
      <c r="U1307" s="43">
        <v>0</v>
      </c>
      <c r="V1307" s="43">
        <v>134</v>
      </c>
      <c r="W1307" s="43">
        <v>0</v>
      </c>
      <c r="X1307" s="43">
        <v>0</v>
      </c>
      <c r="Y1307" s="43">
        <v>32</v>
      </c>
      <c r="Z1307" s="43">
        <v>0</v>
      </c>
      <c r="AA1307" s="43">
        <v>0</v>
      </c>
      <c r="AB1307" s="43">
        <v>3</v>
      </c>
      <c r="AC1307" s="43">
        <v>2</v>
      </c>
      <c r="AD1307" s="43">
        <v>1</v>
      </c>
      <c r="AE1307" s="43">
        <v>2</v>
      </c>
      <c r="AF1307" s="43">
        <v>0</v>
      </c>
      <c r="AG1307" s="43">
        <v>0</v>
      </c>
      <c r="AH1307" s="43">
        <v>1</v>
      </c>
      <c r="AI1307" s="43">
        <v>0</v>
      </c>
      <c r="AJ1307" s="43">
        <v>0</v>
      </c>
      <c r="AK1307" s="43">
        <v>0</v>
      </c>
      <c r="AL1307" s="43">
        <v>0</v>
      </c>
      <c r="AM1307" s="43">
        <v>0</v>
      </c>
      <c r="AN1307" s="43">
        <v>0</v>
      </c>
    </row>
    <row r="1308" spans="1:40" x14ac:dyDescent="0.2">
      <c r="A1308">
        <v>1297</v>
      </c>
      <c r="B1308" s="97">
        <v>0.9</v>
      </c>
      <c r="C1308">
        <f t="shared" ca="1" si="60"/>
        <v>1</v>
      </c>
      <c r="D1308">
        <f t="shared" si="61"/>
        <v>344</v>
      </c>
      <c r="E1308">
        <f>IF(appliances!$D$46="YES",light_sim_data!B1308,0)</f>
        <v>141</v>
      </c>
      <c r="F1308">
        <f t="shared" si="62"/>
        <v>203</v>
      </c>
      <c r="H1308" s="43">
        <v>0</v>
      </c>
      <c r="I1308" s="43">
        <v>0</v>
      </c>
      <c r="J1308" s="43">
        <v>0</v>
      </c>
      <c r="K1308" s="43">
        <v>0</v>
      </c>
      <c r="L1308" s="43">
        <v>0</v>
      </c>
      <c r="M1308" s="43">
        <v>16</v>
      </c>
      <c r="N1308" s="43">
        <v>2</v>
      </c>
      <c r="O1308" s="43">
        <v>1</v>
      </c>
      <c r="P1308" s="43">
        <v>9</v>
      </c>
      <c r="Q1308" s="43">
        <v>0</v>
      </c>
      <c r="R1308" s="43">
        <v>0</v>
      </c>
      <c r="S1308" s="43">
        <v>0</v>
      </c>
      <c r="T1308" s="43">
        <v>0</v>
      </c>
      <c r="U1308" s="43">
        <v>0</v>
      </c>
      <c r="V1308" s="43">
        <v>134</v>
      </c>
      <c r="W1308" s="43">
        <v>0</v>
      </c>
      <c r="X1308" s="43">
        <v>0</v>
      </c>
      <c r="Y1308" s="43">
        <v>32</v>
      </c>
      <c r="Z1308" s="43">
        <v>0</v>
      </c>
      <c r="AA1308" s="43">
        <v>0</v>
      </c>
      <c r="AB1308" s="43">
        <v>3</v>
      </c>
      <c r="AC1308" s="43">
        <v>2</v>
      </c>
      <c r="AD1308" s="43">
        <v>1</v>
      </c>
      <c r="AE1308" s="43">
        <v>2</v>
      </c>
      <c r="AF1308" s="43">
        <v>0</v>
      </c>
      <c r="AG1308" s="43">
        <v>0</v>
      </c>
      <c r="AH1308" s="43">
        <v>1</v>
      </c>
      <c r="AI1308" s="43">
        <v>0</v>
      </c>
      <c r="AJ1308" s="43">
        <v>0</v>
      </c>
      <c r="AK1308" s="43">
        <v>0</v>
      </c>
      <c r="AL1308" s="43">
        <v>0</v>
      </c>
      <c r="AM1308" s="43">
        <v>0</v>
      </c>
      <c r="AN1308" s="43">
        <v>0</v>
      </c>
    </row>
    <row r="1309" spans="1:40" x14ac:dyDescent="0.2">
      <c r="A1309">
        <v>1298</v>
      </c>
      <c r="B1309" s="97">
        <v>0.90069444444444402</v>
      </c>
      <c r="C1309">
        <f t="shared" ca="1" si="60"/>
        <v>1</v>
      </c>
      <c r="D1309">
        <f t="shared" si="61"/>
        <v>304</v>
      </c>
      <c r="E1309">
        <f>IF(appliances!$D$46="YES",light_sim_data!B1309,0)</f>
        <v>101</v>
      </c>
      <c r="F1309">
        <f t="shared" si="62"/>
        <v>203</v>
      </c>
      <c r="H1309" s="43">
        <v>0</v>
      </c>
      <c r="I1309" s="43">
        <v>0</v>
      </c>
      <c r="J1309" s="43">
        <v>0</v>
      </c>
      <c r="K1309" s="43">
        <v>0</v>
      </c>
      <c r="L1309" s="43">
        <v>0</v>
      </c>
      <c r="M1309" s="43">
        <v>16</v>
      </c>
      <c r="N1309" s="43">
        <v>2</v>
      </c>
      <c r="O1309" s="43">
        <v>1</v>
      </c>
      <c r="P1309" s="43">
        <v>9</v>
      </c>
      <c r="Q1309" s="43">
        <v>0</v>
      </c>
      <c r="R1309" s="43">
        <v>0</v>
      </c>
      <c r="S1309" s="43">
        <v>0</v>
      </c>
      <c r="T1309" s="43">
        <v>0</v>
      </c>
      <c r="U1309" s="43">
        <v>0</v>
      </c>
      <c r="V1309" s="43">
        <v>134</v>
      </c>
      <c r="W1309" s="43">
        <v>0</v>
      </c>
      <c r="X1309" s="43">
        <v>0</v>
      </c>
      <c r="Y1309" s="43">
        <v>32</v>
      </c>
      <c r="Z1309" s="43">
        <v>0</v>
      </c>
      <c r="AA1309" s="43">
        <v>0</v>
      </c>
      <c r="AB1309" s="43">
        <v>3</v>
      </c>
      <c r="AC1309" s="43">
        <v>2</v>
      </c>
      <c r="AD1309" s="43">
        <v>1</v>
      </c>
      <c r="AE1309" s="43">
        <v>2</v>
      </c>
      <c r="AF1309" s="43">
        <v>0</v>
      </c>
      <c r="AG1309" s="43">
        <v>0</v>
      </c>
      <c r="AH1309" s="43">
        <v>1</v>
      </c>
      <c r="AI1309" s="43">
        <v>0</v>
      </c>
      <c r="AJ1309" s="43">
        <v>0</v>
      </c>
      <c r="AK1309" s="43">
        <v>0</v>
      </c>
      <c r="AL1309" s="43">
        <v>0</v>
      </c>
      <c r="AM1309" s="43">
        <v>0</v>
      </c>
      <c r="AN1309" s="43">
        <v>0</v>
      </c>
    </row>
    <row r="1310" spans="1:40" x14ac:dyDescent="0.2">
      <c r="A1310">
        <v>1299</v>
      </c>
      <c r="B1310" s="97">
        <v>0.90138888888888902</v>
      </c>
      <c r="C1310">
        <f t="shared" ca="1" si="60"/>
        <v>1</v>
      </c>
      <c r="D1310">
        <f t="shared" si="61"/>
        <v>304</v>
      </c>
      <c r="E1310">
        <f>IF(appliances!$D$46="YES",light_sim_data!B1310,0)</f>
        <v>101</v>
      </c>
      <c r="F1310">
        <f t="shared" si="62"/>
        <v>203</v>
      </c>
      <c r="H1310" s="43">
        <v>0</v>
      </c>
      <c r="I1310" s="43">
        <v>0</v>
      </c>
      <c r="J1310" s="43">
        <v>0</v>
      </c>
      <c r="K1310" s="43">
        <v>0</v>
      </c>
      <c r="L1310" s="43">
        <v>0</v>
      </c>
      <c r="M1310" s="43">
        <v>16</v>
      </c>
      <c r="N1310" s="43">
        <v>2</v>
      </c>
      <c r="O1310" s="43">
        <v>1</v>
      </c>
      <c r="P1310" s="43">
        <v>9</v>
      </c>
      <c r="Q1310" s="43">
        <v>0</v>
      </c>
      <c r="R1310" s="43">
        <v>0</v>
      </c>
      <c r="S1310" s="43">
        <v>0</v>
      </c>
      <c r="T1310" s="43">
        <v>0</v>
      </c>
      <c r="U1310" s="43">
        <v>0</v>
      </c>
      <c r="V1310" s="43">
        <v>134</v>
      </c>
      <c r="W1310" s="43">
        <v>0</v>
      </c>
      <c r="X1310" s="43">
        <v>0</v>
      </c>
      <c r="Y1310" s="43">
        <v>32</v>
      </c>
      <c r="Z1310" s="43">
        <v>0</v>
      </c>
      <c r="AA1310" s="43">
        <v>0</v>
      </c>
      <c r="AB1310" s="43">
        <v>3</v>
      </c>
      <c r="AC1310" s="43">
        <v>2</v>
      </c>
      <c r="AD1310" s="43">
        <v>1</v>
      </c>
      <c r="AE1310" s="43">
        <v>2</v>
      </c>
      <c r="AF1310" s="43">
        <v>0</v>
      </c>
      <c r="AG1310" s="43">
        <v>0</v>
      </c>
      <c r="AH1310" s="43">
        <v>1</v>
      </c>
      <c r="AI1310" s="43">
        <v>0</v>
      </c>
      <c r="AJ1310" s="43">
        <v>0</v>
      </c>
      <c r="AK1310" s="43">
        <v>0</v>
      </c>
      <c r="AL1310" s="43">
        <v>0</v>
      </c>
      <c r="AM1310" s="43">
        <v>0</v>
      </c>
      <c r="AN1310" s="43">
        <v>0</v>
      </c>
    </row>
    <row r="1311" spans="1:40" x14ac:dyDescent="0.2">
      <c r="A1311">
        <v>1300</v>
      </c>
      <c r="B1311" s="97">
        <v>0.90208333333333302</v>
      </c>
      <c r="C1311">
        <f t="shared" ca="1" si="60"/>
        <v>1</v>
      </c>
      <c r="D1311">
        <f t="shared" si="61"/>
        <v>244</v>
      </c>
      <c r="E1311">
        <f>IF(appliances!$D$46="YES",light_sim_data!B1311,0)</f>
        <v>41</v>
      </c>
      <c r="F1311">
        <f t="shared" si="62"/>
        <v>203</v>
      </c>
      <c r="H1311" s="43">
        <v>0</v>
      </c>
      <c r="I1311" s="43">
        <v>0</v>
      </c>
      <c r="J1311" s="43">
        <v>0</v>
      </c>
      <c r="K1311" s="43">
        <v>0</v>
      </c>
      <c r="L1311" s="43">
        <v>0</v>
      </c>
      <c r="M1311" s="43">
        <v>16</v>
      </c>
      <c r="N1311" s="43">
        <v>2</v>
      </c>
      <c r="O1311" s="43">
        <v>1</v>
      </c>
      <c r="P1311" s="43">
        <v>9</v>
      </c>
      <c r="Q1311" s="43">
        <v>0</v>
      </c>
      <c r="R1311" s="43">
        <v>0</v>
      </c>
      <c r="S1311" s="43">
        <v>0</v>
      </c>
      <c r="T1311" s="43">
        <v>0</v>
      </c>
      <c r="U1311" s="43">
        <v>0</v>
      </c>
      <c r="V1311" s="43">
        <v>134</v>
      </c>
      <c r="W1311" s="43">
        <v>0</v>
      </c>
      <c r="X1311" s="43">
        <v>0</v>
      </c>
      <c r="Y1311" s="43">
        <v>32</v>
      </c>
      <c r="Z1311" s="43">
        <v>0</v>
      </c>
      <c r="AA1311" s="43">
        <v>0</v>
      </c>
      <c r="AB1311" s="43">
        <v>3</v>
      </c>
      <c r="AC1311" s="43">
        <v>2</v>
      </c>
      <c r="AD1311" s="43">
        <v>1</v>
      </c>
      <c r="AE1311" s="43">
        <v>2</v>
      </c>
      <c r="AF1311" s="43">
        <v>0</v>
      </c>
      <c r="AG1311" s="43">
        <v>0</v>
      </c>
      <c r="AH1311" s="43">
        <v>1</v>
      </c>
      <c r="AI1311" s="43">
        <v>0</v>
      </c>
      <c r="AJ1311" s="43">
        <v>0</v>
      </c>
      <c r="AK1311" s="43">
        <v>0</v>
      </c>
      <c r="AL1311" s="43">
        <v>0</v>
      </c>
      <c r="AM1311" s="43">
        <v>0</v>
      </c>
      <c r="AN1311" s="43">
        <v>0</v>
      </c>
    </row>
    <row r="1312" spans="1:40" x14ac:dyDescent="0.2">
      <c r="A1312">
        <v>1301</v>
      </c>
      <c r="B1312" s="97">
        <v>0.90277777777777801</v>
      </c>
      <c r="C1312">
        <f t="shared" ca="1" si="60"/>
        <v>1</v>
      </c>
      <c r="D1312">
        <f t="shared" si="61"/>
        <v>244</v>
      </c>
      <c r="E1312">
        <f>IF(appliances!$D$46="YES",light_sim_data!B1312,0)</f>
        <v>41</v>
      </c>
      <c r="F1312">
        <f t="shared" si="62"/>
        <v>203</v>
      </c>
      <c r="H1312" s="43">
        <v>0</v>
      </c>
      <c r="I1312" s="43">
        <v>0</v>
      </c>
      <c r="J1312" s="43">
        <v>0</v>
      </c>
      <c r="K1312" s="43">
        <v>0</v>
      </c>
      <c r="L1312" s="43">
        <v>0</v>
      </c>
      <c r="M1312" s="43">
        <v>16</v>
      </c>
      <c r="N1312" s="43">
        <v>2</v>
      </c>
      <c r="O1312" s="43">
        <v>1</v>
      </c>
      <c r="P1312" s="43">
        <v>9</v>
      </c>
      <c r="Q1312" s="43">
        <v>0</v>
      </c>
      <c r="R1312" s="43">
        <v>0</v>
      </c>
      <c r="S1312" s="43">
        <v>0</v>
      </c>
      <c r="T1312" s="43">
        <v>0</v>
      </c>
      <c r="U1312" s="43">
        <v>0</v>
      </c>
      <c r="V1312" s="43">
        <v>134</v>
      </c>
      <c r="W1312" s="43">
        <v>0</v>
      </c>
      <c r="X1312" s="43">
        <v>0</v>
      </c>
      <c r="Y1312" s="43">
        <v>32</v>
      </c>
      <c r="Z1312" s="43">
        <v>0</v>
      </c>
      <c r="AA1312" s="43">
        <v>0</v>
      </c>
      <c r="AB1312" s="43">
        <v>3</v>
      </c>
      <c r="AC1312" s="43">
        <v>2</v>
      </c>
      <c r="AD1312" s="43">
        <v>1</v>
      </c>
      <c r="AE1312" s="43">
        <v>2</v>
      </c>
      <c r="AF1312" s="43">
        <v>0</v>
      </c>
      <c r="AG1312" s="43">
        <v>0</v>
      </c>
      <c r="AH1312" s="43">
        <v>1</v>
      </c>
      <c r="AI1312" s="43">
        <v>0</v>
      </c>
      <c r="AJ1312" s="43">
        <v>0</v>
      </c>
      <c r="AK1312" s="43">
        <v>0</v>
      </c>
      <c r="AL1312" s="43">
        <v>0</v>
      </c>
      <c r="AM1312" s="43">
        <v>0</v>
      </c>
      <c r="AN1312" s="43">
        <v>0</v>
      </c>
    </row>
    <row r="1313" spans="1:40" x14ac:dyDescent="0.2">
      <c r="A1313">
        <v>1302</v>
      </c>
      <c r="B1313" s="97">
        <v>0.90347222222222201</v>
      </c>
      <c r="C1313">
        <f t="shared" ca="1" si="60"/>
        <v>1</v>
      </c>
      <c r="D1313">
        <f t="shared" si="61"/>
        <v>244</v>
      </c>
      <c r="E1313">
        <f>IF(appliances!$D$46="YES",light_sim_data!B1313,0)</f>
        <v>41</v>
      </c>
      <c r="F1313">
        <f t="shared" si="62"/>
        <v>203</v>
      </c>
      <c r="H1313" s="43">
        <v>0</v>
      </c>
      <c r="I1313" s="43">
        <v>0</v>
      </c>
      <c r="J1313" s="43">
        <v>0</v>
      </c>
      <c r="K1313" s="43">
        <v>0</v>
      </c>
      <c r="L1313" s="43">
        <v>0</v>
      </c>
      <c r="M1313" s="43">
        <v>16</v>
      </c>
      <c r="N1313" s="43">
        <v>2</v>
      </c>
      <c r="O1313" s="43">
        <v>1</v>
      </c>
      <c r="P1313" s="43">
        <v>9</v>
      </c>
      <c r="Q1313" s="43">
        <v>0</v>
      </c>
      <c r="R1313" s="43">
        <v>0</v>
      </c>
      <c r="S1313" s="43">
        <v>0</v>
      </c>
      <c r="T1313" s="43">
        <v>0</v>
      </c>
      <c r="U1313" s="43">
        <v>0</v>
      </c>
      <c r="V1313" s="43">
        <v>134</v>
      </c>
      <c r="W1313" s="43">
        <v>0</v>
      </c>
      <c r="X1313" s="43">
        <v>0</v>
      </c>
      <c r="Y1313" s="43">
        <v>32</v>
      </c>
      <c r="Z1313" s="43">
        <v>0</v>
      </c>
      <c r="AA1313" s="43">
        <v>0</v>
      </c>
      <c r="AB1313" s="43">
        <v>3</v>
      </c>
      <c r="AC1313" s="43">
        <v>2</v>
      </c>
      <c r="AD1313" s="43">
        <v>1</v>
      </c>
      <c r="AE1313" s="43">
        <v>2</v>
      </c>
      <c r="AF1313" s="43">
        <v>0</v>
      </c>
      <c r="AG1313" s="43">
        <v>0</v>
      </c>
      <c r="AH1313" s="43">
        <v>1</v>
      </c>
      <c r="AI1313" s="43">
        <v>0</v>
      </c>
      <c r="AJ1313" s="43">
        <v>0</v>
      </c>
      <c r="AK1313" s="43">
        <v>0</v>
      </c>
      <c r="AL1313" s="43">
        <v>0</v>
      </c>
      <c r="AM1313" s="43">
        <v>0</v>
      </c>
      <c r="AN1313" s="43">
        <v>0</v>
      </c>
    </row>
    <row r="1314" spans="1:40" x14ac:dyDescent="0.2">
      <c r="A1314">
        <v>1303</v>
      </c>
      <c r="B1314" s="97">
        <v>0.90416666666666701</v>
      </c>
      <c r="C1314">
        <f t="shared" ca="1" si="60"/>
        <v>1</v>
      </c>
      <c r="D1314">
        <f t="shared" si="61"/>
        <v>244</v>
      </c>
      <c r="E1314">
        <f>IF(appliances!$D$46="YES",light_sim_data!B1314,0)</f>
        <v>41</v>
      </c>
      <c r="F1314">
        <f t="shared" si="62"/>
        <v>203</v>
      </c>
      <c r="H1314" s="43">
        <v>0</v>
      </c>
      <c r="I1314" s="43">
        <v>0</v>
      </c>
      <c r="J1314" s="43">
        <v>0</v>
      </c>
      <c r="K1314" s="43">
        <v>0</v>
      </c>
      <c r="L1314" s="43">
        <v>0</v>
      </c>
      <c r="M1314" s="43">
        <v>16</v>
      </c>
      <c r="N1314" s="43">
        <v>2</v>
      </c>
      <c r="O1314" s="43">
        <v>1</v>
      </c>
      <c r="P1314" s="43">
        <v>9</v>
      </c>
      <c r="Q1314" s="43">
        <v>0</v>
      </c>
      <c r="R1314" s="43">
        <v>0</v>
      </c>
      <c r="S1314" s="43">
        <v>0</v>
      </c>
      <c r="T1314" s="43">
        <v>0</v>
      </c>
      <c r="U1314" s="43">
        <v>0</v>
      </c>
      <c r="V1314" s="43">
        <v>134</v>
      </c>
      <c r="W1314" s="43">
        <v>0</v>
      </c>
      <c r="X1314" s="43">
        <v>0</v>
      </c>
      <c r="Y1314" s="43">
        <v>32</v>
      </c>
      <c r="Z1314" s="43">
        <v>0</v>
      </c>
      <c r="AA1314" s="43">
        <v>0</v>
      </c>
      <c r="AB1314" s="43">
        <v>3</v>
      </c>
      <c r="AC1314" s="43">
        <v>2</v>
      </c>
      <c r="AD1314" s="43">
        <v>1</v>
      </c>
      <c r="AE1314" s="43">
        <v>2</v>
      </c>
      <c r="AF1314" s="43">
        <v>0</v>
      </c>
      <c r="AG1314" s="43">
        <v>0</v>
      </c>
      <c r="AH1314" s="43">
        <v>1</v>
      </c>
      <c r="AI1314" s="43">
        <v>0</v>
      </c>
      <c r="AJ1314" s="43">
        <v>0</v>
      </c>
      <c r="AK1314" s="43">
        <v>0</v>
      </c>
      <c r="AL1314" s="43">
        <v>0</v>
      </c>
      <c r="AM1314" s="43">
        <v>0</v>
      </c>
      <c r="AN1314" s="43">
        <v>0</v>
      </c>
    </row>
    <row r="1315" spans="1:40" x14ac:dyDescent="0.2">
      <c r="A1315">
        <v>1304</v>
      </c>
      <c r="B1315" s="97">
        <v>0.90486111111111101</v>
      </c>
      <c r="C1315">
        <f t="shared" ca="1" si="60"/>
        <v>1</v>
      </c>
      <c r="D1315">
        <f t="shared" si="61"/>
        <v>232</v>
      </c>
      <c r="E1315">
        <f>IF(appliances!$D$46="YES",light_sim_data!B1315,0)</f>
        <v>29</v>
      </c>
      <c r="F1315">
        <f t="shared" si="62"/>
        <v>203</v>
      </c>
      <c r="H1315" s="43">
        <v>0</v>
      </c>
      <c r="I1315" s="43">
        <v>0</v>
      </c>
      <c r="J1315" s="43">
        <v>0</v>
      </c>
      <c r="K1315" s="43">
        <v>0</v>
      </c>
      <c r="L1315" s="43">
        <v>0</v>
      </c>
      <c r="M1315" s="43">
        <v>16</v>
      </c>
      <c r="N1315" s="43">
        <v>2</v>
      </c>
      <c r="O1315" s="43">
        <v>1</v>
      </c>
      <c r="P1315" s="43">
        <v>9</v>
      </c>
      <c r="Q1315" s="43">
        <v>0</v>
      </c>
      <c r="R1315" s="43">
        <v>0</v>
      </c>
      <c r="S1315" s="43">
        <v>0</v>
      </c>
      <c r="T1315" s="43">
        <v>0</v>
      </c>
      <c r="U1315" s="43">
        <v>0</v>
      </c>
      <c r="V1315" s="43">
        <v>134</v>
      </c>
      <c r="W1315" s="43">
        <v>0</v>
      </c>
      <c r="X1315" s="43">
        <v>0</v>
      </c>
      <c r="Y1315" s="43">
        <v>32</v>
      </c>
      <c r="Z1315" s="43">
        <v>0</v>
      </c>
      <c r="AA1315" s="43">
        <v>0</v>
      </c>
      <c r="AB1315" s="43">
        <v>3</v>
      </c>
      <c r="AC1315" s="43">
        <v>2</v>
      </c>
      <c r="AD1315" s="43">
        <v>1</v>
      </c>
      <c r="AE1315" s="43">
        <v>2</v>
      </c>
      <c r="AF1315" s="43">
        <v>0</v>
      </c>
      <c r="AG1315" s="43">
        <v>0</v>
      </c>
      <c r="AH1315" s="43">
        <v>1</v>
      </c>
      <c r="AI1315" s="43">
        <v>0</v>
      </c>
      <c r="AJ1315" s="43">
        <v>0</v>
      </c>
      <c r="AK1315" s="43">
        <v>0</v>
      </c>
      <c r="AL1315" s="43">
        <v>0</v>
      </c>
      <c r="AM1315" s="43">
        <v>0</v>
      </c>
      <c r="AN1315" s="43">
        <v>0</v>
      </c>
    </row>
    <row r="1316" spans="1:40" x14ac:dyDescent="0.2">
      <c r="A1316">
        <v>1305</v>
      </c>
      <c r="B1316" s="97">
        <v>0.905555555555556</v>
      </c>
      <c r="C1316">
        <f t="shared" ca="1" si="60"/>
        <v>1</v>
      </c>
      <c r="D1316">
        <f t="shared" si="61"/>
        <v>232</v>
      </c>
      <c r="E1316">
        <f>IF(appliances!$D$46="YES",light_sim_data!B1316,0)</f>
        <v>29</v>
      </c>
      <c r="F1316">
        <f t="shared" si="62"/>
        <v>203</v>
      </c>
      <c r="H1316" s="43">
        <v>0</v>
      </c>
      <c r="I1316" s="43">
        <v>0</v>
      </c>
      <c r="J1316" s="43">
        <v>0</v>
      </c>
      <c r="K1316" s="43">
        <v>0</v>
      </c>
      <c r="L1316" s="43">
        <v>0</v>
      </c>
      <c r="M1316" s="43">
        <v>16</v>
      </c>
      <c r="N1316" s="43">
        <v>2</v>
      </c>
      <c r="O1316" s="43">
        <v>1</v>
      </c>
      <c r="P1316" s="43">
        <v>9</v>
      </c>
      <c r="Q1316" s="43">
        <v>0</v>
      </c>
      <c r="R1316" s="43">
        <v>0</v>
      </c>
      <c r="S1316" s="43">
        <v>0</v>
      </c>
      <c r="T1316" s="43">
        <v>0</v>
      </c>
      <c r="U1316" s="43">
        <v>0</v>
      </c>
      <c r="V1316" s="43">
        <v>134</v>
      </c>
      <c r="W1316" s="43">
        <v>0</v>
      </c>
      <c r="X1316" s="43">
        <v>0</v>
      </c>
      <c r="Y1316" s="43">
        <v>32</v>
      </c>
      <c r="Z1316" s="43">
        <v>0</v>
      </c>
      <c r="AA1316" s="43">
        <v>0</v>
      </c>
      <c r="AB1316" s="43">
        <v>3</v>
      </c>
      <c r="AC1316" s="43">
        <v>2</v>
      </c>
      <c r="AD1316" s="43">
        <v>1</v>
      </c>
      <c r="AE1316" s="43">
        <v>2</v>
      </c>
      <c r="AF1316" s="43">
        <v>0</v>
      </c>
      <c r="AG1316" s="43">
        <v>0</v>
      </c>
      <c r="AH1316" s="43">
        <v>1</v>
      </c>
      <c r="AI1316" s="43">
        <v>0</v>
      </c>
      <c r="AJ1316" s="43">
        <v>0</v>
      </c>
      <c r="AK1316" s="43">
        <v>0</v>
      </c>
      <c r="AL1316" s="43">
        <v>0</v>
      </c>
      <c r="AM1316" s="43">
        <v>0</v>
      </c>
      <c r="AN1316" s="43">
        <v>0</v>
      </c>
    </row>
    <row r="1317" spans="1:40" x14ac:dyDescent="0.2">
      <c r="A1317">
        <v>1306</v>
      </c>
      <c r="B1317" s="97">
        <v>0.90625</v>
      </c>
      <c r="C1317">
        <f t="shared" ca="1" si="60"/>
        <v>1</v>
      </c>
      <c r="D1317">
        <f t="shared" si="61"/>
        <v>232</v>
      </c>
      <c r="E1317">
        <f>IF(appliances!$D$46="YES",light_sim_data!B1317,0)</f>
        <v>29</v>
      </c>
      <c r="F1317">
        <f t="shared" si="62"/>
        <v>203</v>
      </c>
      <c r="H1317" s="43">
        <v>0</v>
      </c>
      <c r="I1317" s="43">
        <v>0</v>
      </c>
      <c r="J1317" s="43">
        <v>0</v>
      </c>
      <c r="K1317" s="43">
        <v>0</v>
      </c>
      <c r="L1317" s="43">
        <v>0</v>
      </c>
      <c r="M1317" s="43">
        <v>16</v>
      </c>
      <c r="N1317" s="43">
        <v>2</v>
      </c>
      <c r="O1317" s="43">
        <v>1</v>
      </c>
      <c r="P1317" s="43">
        <v>9</v>
      </c>
      <c r="Q1317" s="43">
        <v>0</v>
      </c>
      <c r="R1317" s="43">
        <v>0</v>
      </c>
      <c r="S1317" s="43">
        <v>0</v>
      </c>
      <c r="T1317" s="43">
        <v>0</v>
      </c>
      <c r="U1317" s="43">
        <v>0</v>
      </c>
      <c r="V1317" s="43">
        <v>134</v>
      </c>
      <c r="W1317" s="43">
        <v>0</v>
      </c>
      <c r="X1317" s="43">
        <v>0</v>
      </c>
      <c r="Y1317" s="43">
        <v>32</v>
      </c>
      <c r="Z1317" s="43">
        <v>0</v>
      </c>
      <c r="AA1317" s="43">
        <v>0</v>
      </c>
      <c r="AB1317" s="43">
        <v>3</v>
      </c>
      <c r="AC1317" s="43">
        <v>2</v>
      </c>
      <c r="AD1317" s="43">
        <v>1</v>
      </c>
      <c r="AE1317" s="43">
        <v>2</v>
      </c>
      <c r="AF1317" s="43">
        <v>0</v>
      </c>
      <c r="AG1317" s="43">
        <v>0</v>
      </c>
      <c r="AH1317" s="43">
        <v>1</v>
      </c>
      <c r="AI1317" s="43">
        <v>0</v>
      </c>
      <c r="AJ1317" s="43">
        <v>0</v>
      </c>
      <c r="AK1317" s="43">
        <v>0</v>
      </c>
      <c r="AL1317" s="43">
        <v>0</v>
      </c>
      <c r="AM1317" s="43">
        <v>0</v>
      </c>
      <c r="AN1317" s="43">
        <v>0</v>
      </c>
    </row>
    <row r="1318" spans="1:40" x14ac:dyDescent="0.2">
      <c r="A1318">
        <v>1307</v>
      </c>
      <c r="B1318" s="97">
        <v>0.906944444444444</v>
      </c>
      <c r="C1318">
        <f t="shared" ca="1" si="60"/>
        <v>1</v>
      </c>
      <c r="D1318">
        <f t="shared" si="61"/>
        <v>232</v>
      </c>
      <c r="E1318">
        <f>IF(appliances!$D$46="YES",light_sim_data!B1318,0)</f>
        <v>29</v>
      </c>
      <c r="F1318">
        <f t="shared" si="62"/>
        <v>203</v>
      </c>
      <c r="H1318" s="43">
        <v>0</v>
      </c>
      <c r="I1318" s="43">
        <v>0</v>
      </c>
      <c r="J1318" s="43">
        <v>0</v>
      </c>
      <c r="K1318" s="43">
        <v>0</v>
      </c>
      <c r="L1318" s="43">
        <v>0</v>
      </c>
      <c r="M1318" s="43">
        <v>16</v>
      </c>
      <c r="N1318" s="43">
        <v>2</v>
      </c>
      <c r="O1318" s="43">
        <v>1</v>
      </c>
      <c r="P1318" s="43">
        <v>9</v>
      </c>
      <c r="Q1318" s="43">
        <v>0</v>
      </c>
      <c r="R1318" s="43">
        <v>0</v>
      </c>
      <c r="S1318" s="43">
        <v>0</v>
      </c>
      <c r="T1318" s="43">
        <v>0</v>
      </c>
      <c r="U1318" s="43">
        <v>0</v>
      </c>
      <c r="V1318" s="43">
        <v>134</v>
      </c>
      <c r="W1318" s="43">
        <v>0</v>
      </c>
      <c r="X1318" s="43">
        <v>0</v>
      </c>
      <c r="Y1318" s="43">
        <v>32</v>
      </c>
      <c r="Z1318" s="43">
        <v>0</v>
      </c>
      <c r="AA1318" s="43">
        <v>0</v>
      </c>
      <c r="AB1318" s="43">
        <v>3</v>
      </c>
      <c r="AC1318" s="43">
        <v>2</v>
      </c>
      <c r="AD1318" s="43">
        <v>1</v>
      </c>
      <c r="AE1318" s="43">
        <v>2</v>
      </c>
      <c r="AF1318" s="43">
        <v>0</v>
      </c>
      <c r="AG1318" s="43">
        <v>0</v>
      </c>
      <c r="AH1318" s="43">
        <v>1</v>
      </c>
      <c r="AI1318" s="43">
        <v>0</v>
      </c>
      <c r="AJ1318" s="43">
        <v>0</v>
      </c>
      <c r="AK1318" s="43">
        <v>0</v>
      </c>
      <c r="AL1318" s="43">
        <v>0</v>
      </c>
      <c r="AM1318" s="43">
        <v>0</v>
      </c>
      <c r="AN1318" s="43">
        <v>0</v>
      </c>
    </row>
    <row r="1319" spans="1:40" x14ac:dyDescent="0.2">
      <c r="A1319">
        <v>1308</v>
      </c>
      <c r="B1319" s="97">
        <v>0.90763888888888899</v>
      </c>
      <c r="C1319">
        <f t="shared" ca="1" si="60"/>
        <v>1</v>
      </c>
      <c r="D1319">
        <f t="shared" si="61"/>
        <v>244</v>
      </c>
      <c r="E1319">
        <f>IF(appliances!$D$46="YES",light_sim_data!B1319,0)</f>
        <v>41</v>
      </c>
      <c r="F1319">
        <f t="shared" si="62"/>
        <v>203</v>
      </c>
      <c r="H1319" s="43">
        <v>0</v>
      </c>
      <c r="I1319" s="43">
        <v>0</v>
      </c>
      <c r="J1319" s="43">
        <v>0</v>
      </c>
      <c r="K1319" s="43">
        <v>0</v>
      </c>
      <c r="L1319" s="43">
        <v>0</v>
      </c>
      <c r="M1319" s="43">
        <v>16</v>
      </c>
      <c r="N1319" s="43">
        <v>2</v>
      </c>
      <c r="O1319" s="43">
        <v>1</v>
      </c>
      <c r="P1319" s="43">
        <v>9</v>
      </c>
      <c r="Q1319" s="43">
        <v>0</v>
      </c>
      <c r="R1319" s="43">
        <v>0</v>
      </c>
      <c r="S1319" s="43">
        <v>0</v>
      </c>
      <c r="T1319" s="43">
        <v>0</v>
      </c>
      <c r="U1319" s="43">
        <v>0</v>
      </c>
      <c r="V1319" s="43">
        <v>134</v>
      </c>
      <c r="W1319" s="43">
        <v>0</v>
      </c>
      <c r="X1319" s="43">
        <v>0</v>
      </c>
      <c r="Y1319" s="43">
        <v>32</v>
      </c>
      <c r="Z1319" s="43">
        <v>0</v>
      </c>
      <c r="AA1319" s="43">
        <v>0</v>
      </c>
      <c r="AB1319" s="43">
        <v>3</v>
      </c>
      <c r="AC1319" s="43">
        <v>2</v>
      </c>
      <c r="AD1319" s="43">
        <v>1</v>
      </c>
      <c r="AE1319" s="43">
        <v>2</v>
      </c>
      <c r="AF1319" s="43">
        <v>0</v>
      </c>
      <c r="AG1319" s="43">
        <v>0</v>
      </c>
      <c r="AH1319" s="43">
        <v>1</v>
      </c>
      <c r="AI1319" s="43">
        <v>0</v>
      </c>
      <c r="AJ1319" s="43">
        <v>0</v>
      </c>
      <c r="AK1319" s="43">
        <v>0</v>
      </c>
      <c r="AL1319" s="43">
        <v>0</v>
      </c>
      <c r="AM1319" s="43">
        <v>0</v>
      </c>
      <c r="AN1319" s="43">
        <v>0</v>
      </c>
    </row>
    <row r="1320" spans="1:40" x14ac:dyDescent="0.2">
      <c r="A1320">
        <v>1309</v>
      </c>
      <c r="B1320" s="97">
        <v>0.90833333333333299</v>
      </c>
      <c r="C1320">
        <f t="shared" ca="1" si="60"/>
        <v>1</v>
      </c>
      <c r="D1320">
        <f t="shared" si="61"/>
        <v>299</v>
      </c>
      <c r="E1320">
        <f>IF(appliances!$D$46="YES",light_sim_data!B1320,0)</f>
        <v>96</v>
      </c>
      <c r="F1320">
        <f t="shared" si="62"/>
        <v>203</v>
      </c>
      <c r="H1320" s="43">
        <v>0</v>
      </c>
      <c r="I1320" s="43">
        <v>0</v>
      </c>
      <c r="J1320" s="43">
        <v>0</v>
      </c>
      <c r="K1320" s="43">
        <v>0</v>
      </c>
      <c r="L1320" s="43">
        <v>0</v>
      </c>
      <c r="M1320" s="43">
        <v>16</v>
      </c>
      <c r="N1320" s="43">
        <v>2</v>
      </c>
      <c r="O1320" s="43">
        <v>1</v>
      </c>
      <c r="P1320" s="43">
        <v>9</v>
      </c>
      <c r="Q1320" s="43">
        <v>0</v>
      </c>
      <c r="R1320" s="43">
        <v>0</v>
      </c>
      <c r="S1320" s="43">
        <v>0</v>
      </c>
      <c r="T1320" s="43">
        <v>0</v>
      </c>
      <c r="U1320" s="43">
        <v>0</v>
      </c>
      <c r="V1320" s="43">
        <v>134</v>
      </c>
      <c r="W1320" s="43">
        <v>0</v>
      </c>
      <c r="X1320" s="43">
        <v>0</v>
      </c>
      <c r="Y1320" s="43">
        <v>32</v>
      </c>
      <c r="Z1320" s="43">
        <v>0</v>
      </c>
      <c r="AA1320" s="43">
        <v>0</v>
      </c>
      <c r="AB1320" s="43">
        <v>3</v>
      </c>
      <c r="AC1320" s="43">
        <v>2</v>
      </c>
      <c r="AD1320" s="43">
        <v>1</v>
      </c>
      <c r="AE1320" s="43">
        <v>2</v>
      </c>
      <c r="AF1320" s="43">
        <v>0</v>
      </c>
      <c r="AG1320" s="43">
        <v>0</v>
      </c>
      <c r="AH1320" s="43">
        <v>1</v>
      </c>
      <c r="AI1320" s="43">
        <v>0</v>
      </c>
      <c r="AJ1320" s="43">
        <v>0</v>
      </c>
      <c r="AK1320" s="43">
        <v>0</v>
      </c>
      <c r="AL1320" s="43">
        <v>0</v>
      </c>
      <c r="AM1320" s="43">
        <v>0</v>
      </c>
      <c r="AN1320" s="43">
        <v>0</v>
      </c>
    </row>
    <row r="1321" spans="1:40" x14ac:dyDescent="0.2">
      <c r="A1321">
        <v>1310</v>
      </c>
      <c r="B1321" s="97">
        <v>0.90902777777777799</v>
      </c>
      <c r="C1321">
        <f t="shared" ca="1" si="60"/>
        <v>1</v>
      </c>
      <c r="D1321">
        <f t="shared" si="61"/>
        <v>299</v>
      </c>
      <c r="E1321">
        <f>IF(appliances!$D$46="YES",light_sim_data!B1321,0)</f>
        <v>96</v>
      </c>
      <c r="F1321">
        <f t="shared" si="62"/>
        <v>203</v>
      </c>
      <c r="H1321" s="43">
        <v>0</v>
      </c>
      <c r="I1321" s="43">
        <v>0</v>
      </c>
      <c r="J1321" s="43">
        <v>0</v>
      </c>
      <c r="K1321" s="43">
        <v>0</v>
      </c>
      <c r="L1321" s="43">
        <v>0</v>
      </c>
      <c r="M1321" s="43">
        <v>16</v>
      </c>
      <c r="N1321" s="43">
        <v>2</v>
      </c>
      <c r="O1321" s="43">
        <v>1</v>
      </c>
      <c r="P1321" s="43">
        <v>9</v>
      </c>
      <c r="Q1321" s="43">
        <v>0</v>
      </c>
      <c r="R1321" s="43">
        <v>0</v>
      </c>
      <c r="S1321" s="43">
        <v>0</v>
      </c>
      <c r="T1321" s="43">
        <v>0</v>
      </c>
      <c r="U1321" s="43">
        <v>0</v>
      </c>
      <c r="V1321" s="43">
        <v>134</v>
      </c>
      <c r="W1321" s="43">
        <v>0</v>
      </c>
      <c r="X1321" s="43">
        <v>0</v>
      </c>
      <c r="Y1321" s="43">
        <v>32</v>
      </c>
      <c r="Z1321" s="43">
        <v>0</v>
      </c>
      <c r="AA1321" s="43">
        <v>0</v>
      </c>
      <c r="AB1321" s="43">
        <v>3</v>
      </c>
      <c r="AC1321" s="43">
        <v>2</v>
      </c>
      <c r="AD1321" s="43">
        <v>1</v>
      </c>
      <c r="AE1321" s="43">
        <v>2</v>
      </c>
      <c r="AF1321" s="43">
        <v>0</v>
      </c>
      <c r="AG1321" s="43">
        <v>0</v>
      </c>
      <c r="AH1321" s="43">
        <v>1</v>
      </c>
      <c r="AI1321" s="43">
        <v>0</v>
      </c>
      <c r="AJ1321" s="43">
        <v>0</v>
      </c>
      <c r="AK1321" s="43">
        <v>0</v>
      </c>
      <c r="AL1321" s="43">
        <v>0</v>
      </c>
      <c r="AM1321" s="43">
        <v>0</v>
      </c>
      <c r="AN1321" s="43">
        <v>0</v>
      </c>
    </row>
    <row r="1322" spans="1:40" x14ac:dyDescent="0.2">
      <c r="A1322">
        <v>1311</v>
      </c>
      <c r="B1322" s="97">
        <v>0.90972222222222199</v>
      </c>
      <c r="C1322">
        <f t="shared" ca="1" si="60"/>
        <v>1</v>
      </c>
      <c r="D1322">
        <f t="shared" si="61"/>
        <v>299</v>
      </c>
      <c r="E1322">
        <f>IF(appliances!$D$46="YES",light_sim_data!B1322,0)</f>
        <v>96</v>
      </c>
      <c r="F1322">
        <f t="shared" si="62"/>
        <v>203</v>
      </c>
      <c r="H1322" s="43">
        <v>0</v>
      </c>
      <c r="I1322" s="43">
        <v>0</v>
      </c>
      <c r="J1322" s="43">
        <v>0</v>
      </c>
      <c r="K1322" s="43">
        <v>0</v>
      </c>
      <c r="L1322" s="43">
        <v>0</v>
      </c>
      <c r="M1322" s="43">
        <v>16</v>
      </c>
      <c r="N1322" s="43">
        <v>2</v>
      </c>
      <c r="O1322" s="43">
        <v>1</v>
      </c>
      <c r="P1322" s="43">
        <v>9</v>
      </c>
      <c r="Q1322" s="43">
        <v>0</v>
      </c>
      <c r="R1322" s="43">
        <v>0</v>
      </c>
      <c r="S1322" s="43">
        <v>0</v>
      </c>
      <c r="T1322" s="43">
        <v>0</v>
      </c>
      <c r="U1322" s="43">
        <v>0</v>
      </c>
      <c r="V1322" s="43">
        <v>134</v>
      </c>
      <c r="W1322" s="43">
        <v>0</v>
      </c>
      <c r="X1322" s="43">
        <v>0</v>
      </c>
      <c r="Y1322" s="43">
        <v>32</v>
      </c>
      <c r="Z1322" s="43">
        <v>0</v>
      </c>
      <c r="AA1322" s="43">
        <v>0</v>
      </c>
      <c r="AB1322" s="43">
        <v>3</v>
      </c>
      <c r="AC1322" s="43">
        <v>2</v>
      </c>
      <c r="AD1322" s="43">
        <v>1</v>
      </c>
      <c r="AE1322" s="43">
        <v>2</v>
      </c>
      <c r="AF1322" s="43">
        <v>0</v>
      </c>
      <c r="AG1322" s="43">
        <v>0</v>
      </c>
      <c r="AH1322" s="43">
        <v>1</v>
      </c>
      <c r="AI1322" s="43">
        <v>0</v>
      </c>
      <c r="AJ1322" s="43">
        <v>0</v>
      </c>
      <c r="AK1322" s="43">
        <v>0</v>
      </c>
      <c r="AL1322" s="43">
        <v>0</v>
      </c>
      <c r="AM1322" s="43">
        <v>0</v>
      </c>
      <c r="AN1322" s="43">
        <v>0</v>
      </c>
    </row>
    <row r="1323" spans="1:40" x14ac:dyDescent="0.2">
      <c r="A1323">
        <v>1312</v>
      </c>
      <c r="B1323" s="97">
        <v>0.91041666666666698</v>
      </c>
      <c r="C1323">
        <f t="shared" ca="1" si="60"/>
        <v>1</v>
      </c>
      <c r="D1323">
        <f t="shared" si="61"/>
        <v>299</v>
      </c>
      <c r="E1323">
        <f>IF(appliances!$D$46="YES",light_sim_data!B1323,0)</f>
        <v>96</v>
      </c>
      <c r="F1323">
        <f t="shared" si="62"/>
        <v>203</v>
      </c>
      <c r="H1323" s="43">
        <v>0</v>
      </c>
      <c r="I1323" s="43">
        <v>0</v>
      </c>
      <c r="J1323" s="43">
        <v>0</v>
      </c>
      <c r="K1323" s="43">
        <v>0</v>
      </c>
      <c r="L1323" s="43">
        <v>0</v>
      </c>
      <c r="M1323" s="43">
        <v>16</v>
      </c>
      <c r="N1323" s="43">
        <v>2</v>
      </c>
      <c r="O1323" s="43">
        <v>1</v>
      </c>
      <c r="P1323" s="43">
        <v>9</v>
      </c>
      <c r="Q1323" s="43">
        <v>0</v>
      </c>
      <c r="R1323" s="43">
        <v>0</v>
      </c>
      <c r="S1323" s="43">
        <v>0</v>
      </c>
      <c r="T1323" s="43">
        <v>0</v>
      </c>
      <c r="U1323" s="43">
        <v>0</v>
      </c>
      <c r="V1323" s="43">
        <v>134</v>
      </c>
      <c r="W1323" s="43">
        <v>0</v>
      </c>
      <c r="X1323" s="43">
        <v>0</v>
      </c>
      <c r="Y1323" s="43">
        <v>32</v>
      </c>
      <c r="Z1323" s="43">
        <v>0</v>
      </c>
      <c r="AA1323" s="43">
        <v>0</v>
      </c>
      <c r="AB1323" s="43">
        <v>3</v>
      </c>
      <c r="AC1323" s="43">
        <v>2</v>
      </c>
      <c r="AD1323" s="43">
        <v>1</v>
      </c>
      <c r="AE1323" s="43">
        <v>2</v>
      </c>
      <c r="AF1323" s="43">
        <v>0</v>
      </c>
      <c r="AG1323" s="43">
        <v>0</v>
      </c>
      <c r="AH1323" s="43">
        <v>1</v>
      </c>
      <c r="AI1323" s="43">
        <v>0</v>
      </c>
      <c r="AJ1323" s="43">
        <v>0</v>
      </c>
      <c r="AK1323" s="43">
        <v>0</v>
      </c>
      <c r="AL1323" s="43">
        <v>0</v>
      </c>
      <c r="AM1323" s="43">
        <v>0</v>
      </c>
      <c r="AN1323" s="43">
        <v>0</v>
      </c>
    </row>
    <row r="1324" spans="1:40" x14ac:dyDescent="0.2">
      <c r="A1324">
        <v>1313</v>
      </c>
      <c r="B1324" s="97">
        <v>0.91111111111111098</v>
      </c>
      <c r="C1324">
        <f t="shared" ca="1" si="60"/>
        <v>1</v>
      </c>
      <c r="D1324">
        <f t="shared" si="61"/>
        <v>299</v>
      </c>
      <c r="E1324">
        <f>IF(appliances!$D$46="YES",light_sim_data!B1324,0)</f>
        <v>96</v>
      </c>
      <c r="F1324">
        <f t="shared" si="62"/>
        <v>203</v>
      </c>
      <c r="H1324" s="43">
        <v>0</v>
      </c>
      <c r="I1324" s="43">
        <v>0</v>
      </c>
      <c r="J1324" s="43">
        <v>0</v>
      </c>
      <c r="K1324" s="43">
        <v>0</v>
      </c>
      <c r="L1324" s="43">
        <v>0</v>
      </c>
      <c r="M1324" s="43">
        <v>16</v>
      </c>
      <c r="N1324" s="43">
        <v>2</v>
      </c>
      <c r="O1324" s="43">
        <v>1</v>
      </c>
      <c r="P1324" s="43">
        <v>9</v>
      </c>
      <c r="Q1324" s="43">
        <v>0</v>
      </c>
      <c r="R1324" s="43">
        <v>0</v>
      </c>
      <c r="S1324" s="43">
        <v>0</v>
      </c>
      <c r="T1324" s="43">
        <v>0</v>
      </c>
      <c r="U1324" s="43">
        <v>0</v>
      </c>
      <c r="V1324" s="43">
        <v>134</v>
      </c>
      <c r="W1324" s="43">
        <v>0</v>
      </c>
      <c r="X1324" s="43">
        <v>0</v>
      </c>
      <c r="Y1324" s="43">
        <v>32</v>
      </c>
      <c r="Z1324" s="43">
        <v>0</v>
      </c>
      <c r="AA1324" s="43">
        <v>0</v>
      </c>
      <c r="AB1324" s="43">
        <v>3</v>
      </c>
      <c r="AC1324" s="43">
        <v>2</v>
      </c>
      <c r="AD1324" s="43">
        <v>1</v>
      </c>
      <c r="AE1324" s="43">
        <v>2</v>
      </c>
      <c r="AF1324" s="43">
        <v>0</v>
      </c>
      <c r="AG1324" s="43">
        <v>0</v>
      </c>
      <c r="AH1324" s="43">
        <v>1</v>
      </c>
      <c r="AI1324" s="43">
        <v>0</v>
      </c>
      <c r="AJ1324" s="43">
        <v>0</v>
      </c>
      <c r="AK1324" s="43">
        <v>0</v>
      </c>
      <c r="AL1324" s="43">
        <v>0</v>
      </c>
      <c r="AM1324" s="43">
        <v>0</v>
      </c>
      <c r="AN1324" s="43">
        <v>0</v>
      </c>
    </row>
    <row r="1325" spans="1:40" x14ac:dyDescent="0.2">
      <c r="A1325">
        <v>1314</v>
      </c>
      <c r="B1325" s="97">
        <v>0.91180555555555598</v>
      </c>
      <c r="C1325">
        <f t="shared" ca="1" si="60"/>
        <v>1</v>
      </c>
      <c r="D1325">
        <f t="shared" si="61"/>
        <v>299</v>
      </c>
      <c r="E1325">
        <f>IF(appliances!$D$46="YES",light_sim_data!B1325,0)</f>
        <v>96</v>
      </c>
      <c r="F1325">
        <f t="shared" si="62"/>
        <v>203</v>
      </c>
      <c r="H1325" s="43">
        <v>0</v>
      </c>
      <c r="I1325" s="43">
        <v>0</v>
      </c>
      <c r="J1325" s="43">
        <v>0</v>
      </c>
      <c r="K1325" s="43">
        <v>0</v>
      </c>
      <c r="L1325" s="43">
        <v>0</v>
      </c>
      <c r="M1325" s="43">
        <v>16</v>
      </c>
      <c r="N1325" s="43">
        <v>2</v>
      </c>
      <c r="O1325" s="43">
        <v>1</v>
      </c>
      <c r="P1325" s="43">
        <v>9</v>
      </c>
      <c r="Q1325" s="43">
        <v>0</v>
      </c>
      <c r="R1325" s="43">
        <v>0</v>
      </c>
      <c r="S1325" s="43">
        <v>0</v>
      </c>
      <c r="T1325" s="43">
        <v>0</v>
      </c>
      <c r="U1325" s="43">
        <v>0</v>
      </c>
      <c r="V1325" s="43">
        <v>134</v>
      </c>
      <c r="W1325" s="43">
        <v>0</v>
      </c>
      <c r="X1325" s="43">
        <v>0</v>
      </c>
      <c r="Y1325" s="43">
        <v>32</v>
      </c>
      <c r="Z1325" s="43">
        <v>0</v>
      </c>
      <c r="AA1325" s="43">
        <v>0</v>
      </c>
      <c r="AB1325" s="43">
        <v>3</v>
      </c>
      <c r="AC1325" s="43">
        <v>2</v>
      </c>
      <c r="AD1325" s="43">
        <v>1</v>
      </c>
      <c r="AE1325" s="43">
        <v>2</v>
      </c>
      <c r="AF1325" s="43">
        <v>0</v>
      </c>
      <c r="AG1325" s="43">
        <v>0</v>
      </c>
      <c r="AH1325" s="43">
        <v>1</v>
      </c>
      <c r="AI1325" s="43">
        <v>0</v>
      </c>
      <c r="AJ1325" s="43">
        <v>0</v>
      </c>
      <c r="AK1325" s="43">
        <v>0</v>
      </c>
      <c r="AL1325" s="43">
        <v>0</v>
      </c>
      <c r="AM1325" s="43">
        <v>0</v>
      </c>
      <c r="AN1325" s="43">
        <v>0</v>
      </c>
    </row>
    <row r="1326" spans="1:40" x14ac:dyDescent="0.2">
      <c r="A1326">
        <v>1315</v>
      </c>
      <c r="B1326" s="97">
        <v>0.91249999999999998</v>
      </c>
      <c r="C1326">
        <f t="shared" ca="1" si="60"/>
        <v>1</v>
      </c>
      <c r="D1326">
        <f t="shared" si="61"/>
        <v>299</v>
      </c>
      <c r="E1326">
        <f>IF(appliances!$D$46="YES",light_sim_data!B1326,0)</f>
        <v>96</v>
      </c>
      <c r="F1326">
        <f t="shared" si="62"/>
        <v>203</v>
      </c>
      <c r="H1326" s="43">
        <v>0</v>
      </c>
      <c r="I1326" s="43">
        <v>0</v>
      </c>
      <c r="J1326" s="43">
        <v>0</v>
      </c>
      <c r="K1326" s="43">
        <v>0</v>
      </c>
      <c r="L1326" s="43">
        <v>0</v>
      </c>
      <c r="M1326" s="43">
        <v>16</v>
      </c>
      <c r="N1326" s="43">
        <v>2</v>
      </c>
      <c r="O1326" s="43">
        <v>1</v>
      </c>
      <c r="P1326" s="43">
        <v>9</v>
      </c>
      <c r="Q1326" s="43">
        <v>0</v>
      </c>
      <c r="R1326" s="43">
        <v>0</v>
      </c>
      <c r="S1326" s="43">
        <v>0</v>
      </c>
      <c r="T1326" s="43">
        <v>0</v>
      </c>
      <c r="U1326" s="43">
        <v>0</v>
      </c>
      <c r="V1326" s="43">
        <v>134</v>
      </c>
      <c r="W1326" s="43">
        <v>0</v>
      </c>
      <c r="X1326" s="43">
        <v>0</v>
      </c>
      <c r="Y1326" s="43">
        <v>32</v>
      </c>
      <c r="Z1326" s="43">
        <v>0</v>
      </c>
      <c r="AA1326" s="43">
        <v>0</v>
      </c>
      <c r="AB1326" s="43">
        <v>3</v>
      </c>
      <c r="AC1326" s="43">
        <v>2</v>
      </c>
      <c r="AD1326" s="43">
        <v>1</v>
      </c>
      <c r="AE1326" s="43">
        <v>2</v>
      </c>
      <c r="AF1326" s="43">
        <v>0</v>
      </c>
      <c r="AG1326" s="43">
        <v>0</v>
      </c>
      <c r="AH1326" s="43">
        <v>1</v>
      </c>
      <c r="AI1326" s="43">
        <v>0</v>
      </c>
      <c r="AJ1326" s="43">
        <v>0</v>
      </c>
      <c r="AK1326" s="43">
        <v>0</v>
      </c>
      <c r="AL1326" s="43">
        <v>0</v>
      </c>
      <c r="AM1326" s="43">
        <v>0</v>
      </c>
      <c r="AN1326" s="43">
        <v>0</v>
      </c>
    </row>
    <row r="1327" spans="1:40" x14ac:dyDescent="0.2">
      <c r="A1327">
        <v>1316</v>
      </c>
      <c r="B1327" s="97">
        <v>0.91319444444444497</v>
      </c>
      <c r="C1327">
        <f t="shared" ca="1" si="60"/>
        <v>1</v>
      </c>
      <c r="D1327">
        <f t="shared" si="61"/>
        <v>299</v>
      </c>
      <c r="E1327">
        <f>IF(appliances!$D$46="YES",light_sim_data!B1327,0)</f>
        <v>96</v>
      </c>
      <c r="F1327">
        <f t="shared" si="62"/>
        <v>203</v>
      </c>
      <c r="H1327" s="43">
        <v>0</v>
      </c>
      <c r="I1327" s="43">
        <v>0</v>
      </c>
      <c r="J1327" s="43">
        <v>0</v>
      </c>
      <c r="K1327" s="43">
        <v>0</v>
      </c>
      <c r="L1327" s="43">
        <v>0</v>
      </c>
      <c r="M1327" s="43">
        <v>16</v>
      </c>
      <c r="N1327" s="43">
        <v>2</v>
      </c>
      <c r="O1327" s="43">
        <v>1</v>
      </c>
      <c r="P1327" s="43">
        <v>9</v>
      </c>
      <c r="Q1327" s="43">
        <v>0</v>
      </c>
      <c r="R1327" s="43">
        <v>0</v>
      </c>
      <c r="S1327" s="43">
        <v>0</v>
      </c>
      <c r="T1327" s="43">
        <v>0</v>
      </c>
      <c r="U1327" s="43">
        <v>0</v>
      </c>
      <c r="V1327" s="43">
        <v>134</v>
      </c>
      <c r="W1327" s="43">
        <v>0</v>
      </c>
      <c r="X1327" s="43">
        <v>0</v>
      </c>
      <c r="Y1327" s="43">
        <v>32</v>
      </c>
      <c r="Z1327" s="43">
        <v>0</v>
      </c>
      <c r="AA1327" s="43">
        <v>0</v>
      </c>
      <c r="AB1327" s="43">
        <v>3</v>
      </c>
      <c r="AC1327" s="43">
        <v>2</v>
      </c>
      <c r="AD1327" s="43">
        <v>1</v>
      </c>
      <c r="AE1327" s="43">
        <v>2</v>
      </c>
      <c r="AF1327" s="43">
        <v>0</v>
      </c>
      <c r="AG1327" s="43">
        <v>0</v>
      </c>
      <c r="AH1327" s="43">
        <v>1</v>
      </c>
      <c r="AI1327" s="43">
        <v>0</v>
      </c>
      <c r="AJ1327" s="43">
        <v>0</v>
      </c>
      <c r="AK1327" s="43">
        <v>0</v>
      </c>
      <c r="AL1327" s="43">
        <v>0</v>
      </c>
      <c r="AM1327" s="43">
        <v>0</v>
      </c>
      <c r="AN1327" s="43">
        <v>0</v>
      </c>
    </row>
    <row r="1328" spans="1:40" x14ac:dyDescent="0.2">
      <c r="A1328">
        <v>1317</v>
      </c>
      <c r="B1328" s="97">
        <v>0.91388888888888897</v>
      </c>
      <c r="C1328">
        <f t="shared" ca="1" si="60"/>
        <v>1</v>
      </c>
      <c r="D1328">
        <f t="shared" si="61"/>
        <v>299</v>
      </c>
      <c r="E1328">
        <f>IF(appliances!$D$46="YES",light_sim_data!B1328,0)</f>
        <v>96</v>
      </c>
      <c r="F1328">
        <f t="shared" si="62"/>
        <v>203</v>
      </c>
      <c r="H1328" s="43">
        <v>0</v>
      </c>
      <c r="I1328" s="43">
        <v>0</v>
      </c>
      <c r="J1328" s="43">
        <v>0</v>
      </c>
      <c r="K1328" s="43">
        <v>0</v>
      </c>
      <c r="L1328" s="43">
        <v>0</v>
      </c>
      <c r="M1328" s="43">
        <v>16</v>
      </c>
      <c r="N1328" s="43">
        <v>2</v>
      </c>
      <c r="O1328" s="43">
        <v>1</v>
      </c>
      <c r="P1328" s="43">
        <v>9</v>
      </c>
      <c r="Q1328" s="43">
        <v>0</v>
      </c>
      <c r="R1328" s="43">
        <v>0</v>
      </c>
      <c r="S1328" s="43">
        <v>0</v>
      </c>
      <c r="T1328" s="43">
        <v>0</v>
      </c>
      <c r="U1328" s="43">
        <v>0</v>
      </c>
      <c r="V1328" s="43">
        <v>134</v>
      </c>
      <c r="W1328" s="43">
        <v>0</v>
      </c>
      <c r="X1328" s="43">
        <v>0</v>
      </c>
      <c r="Y1328" s="43">
        <v>32</v>
      </c>
      <c r="Z1328" s="43">
        <v>0</v>
      </c>
      <c r="AA1328" s="43">
        <v>0</v>
      </c>
      <c r="AB1328" s="43">
        <v>3</v>
      </c>
      <c r="AC1328" s="43">
        <v>2</v>
      </c>
      <c r="AD1328" s="43">
        <v>1</v>
      </c>
      <c r="AE1328" s="43">
        <v>2</v>
      </c>
      <c r="AF1328" s="43">
        <v>0</v>
      </c>
      <c r="AG1328" s="43">
        <v>0</v>
      </c>
      <c r="AH1328" s="43">
        <v>1</v>
      </c>
      <c r="AI1328" s="43">
        <v>0</v>
      </c>
      <c r="AJ1328" s="43">
        <v>0</v>
      </c>
      <c r="AK1328" s="43">
        <v>0</v>
      </c>
      <c r="AL1328" s="43">
        <v>0</v>
      </c>
      <c r="AM1328" s="43">
        <v>0</v>
      </c>
      <c r="AN1328" s="43">
        <v>0</v>
      </c>
    </row>
    <row r="1329" spans="1:40" x14ac:dyDescent="0.2">
      <c r="A1329">
        <v>1318</v>
      </c>
      <c r="B1329" s="97">
        <v>0.91458333333333297</v>
      </c>
      <c r="C1329">
        <f t="shared" ca="1" si="60"/>
        <v>1</v>
      </c>
      <c r="D1329">
        <f t="shared" si="61"/>
        <v>458</v>
      </c>
      <c r="E1329">
        <f>IF(appliances!$D$46="YES",light_sim_data!B1329,0)</f>
        <v>96</v>
      </c>
      <c r="F1329">
        <f t="shared" si="62"/>
        <v>362</v>
      </c>
      <c r="H1329" s="43">
        <v>159</v>
      </c>
      <c r="I1329" s="43">
        <v>0</v>
      </c>
      <c r="J1329" s="43">
        <v>0</v>
      </c>
      <c r="K1329" s="43">
        <v>0</v>
      </c>
      <c r="L1329" s="43">
        <v>0</v>
      </c>
      <c r="M1329" s="43">
        <v>16</v>
      </c>
      <c r="N1329" s="43">
        <v>2</v>
      </c>
      <c r="O1329" s="43">
        <v>1</v>
      </c>
      <c r="P1329" s="43">
        <v>9</v>
      </c>
      <c r="Q1329" s="43">
        <v>0</v>
      </c>
      <c r="R1329" s="43">
        <v>0</v>
      </c>
      <c r="S1329" s="43">
        <v>0</v>
      </c>
      <c r="T1329" s="43">
        <v>0</v>
      </c>
      <c r="U1329" s="43">
        <v>0</v>
      </c>
      <c r="V1329" s="43">
        <v>134</v>
      </c>
      <c r="W1329" s="43">
        <v>0</v>
      </c>
      <c r="X1329" s="43">
        <v>0</v>
      </c>
      <c r="Y1329" s="43">
        <v>32</v>
      </c>
      <c r="Z1329" s="43">
        <v>0</v>
      </c>
      <c r="AA1329" s="43">
        <v>0</v>
      </c>
      <c r="AB1329" s="43">
        <v>3</v>
      </c>
      <c r="AC1329" s="43">
        <v>2</v>
      </c>
      <c r="AD1329" s="43">
        <v>1</v>
      </c>
      <c r="AE1329" s="43">
        <v>2</v>
      </c>
      <c r="AF1329" s="43">
        <v>0</v>
      </c>
      <c r="AG1329" s="43">
        <v>0</v>
      </c>
      <c r="AH1329" s="43">
        <v>1</v>
      </c>
      <c r="AI1329" s="43">
        <v>0</v>
      </c>
      <c r="AJ1329" s="43">
        <v>0</v>
      </c>
      <c r="AK1329" s="43">
        <v>0</v>
      </c>
      <c r="AL1329" s="43">
        <v>0</v>
      </c>
      <c r="AM1329" s="43">
        <v>0</v>
      </c>
      <c r="AN1329" s="43">
        <v>0</v>
      </c>
    </row>
    <row r="1330" spans="1:40" x14ac:dyDescent="0.2">
      <c r="A1330">
        <v>1319</v>
      </c>
      <c r="B1330" s="97">
        <v>0.91527777777777797</v>
      </c>
      <c r="C1330">
        <f t="shared" ca="1" si="60"/>
        <v>1</v>
      </c>
      <c r="D1330">
        <f t="shared" si="61"/>
        <v>558</v>
      </c>
      <c r="E1330">
        <f>IF(appliances!$D$46="YES",light_sim_data!B1330,0)</f>
        <v>196</v>
      </c>
      <c r="F1330">
        <f t="shared" si="62"/>
        <v>362</v>
      </c>
      <c r="H1330" s="43">
        <v>159</v>
      </c>
      <c r="I1330" s="43">
        <v>0</v>
      </c>
      <c r="J1330" s="43">
        <v>0</v>
      </c>
      <c r="K1330" s="43">
        <v>0</v>
      </c>
      <c r="L1330" s="43">
        <v>0</v>
      </c>
      <c r="M1330" s="43">
        <v>16</v>
      </c>
      <c r="N1330" s="43">
        <v>2</v>
      </c>
      <c r="O1330" s="43">
        <v>1</v>
      </c>
      <c r="P1330" s="43">
        <v>9</v>
      </c>
      <c r="Q1330" s="43">
        <v>0</v>
      </c>
      <c r="R1330" s="43">
        <v>0</v>
      </c>
      <c r="S1330" s="43">
        <v>0</v>
      </c>
      <c r="T1330" s="43">
        <v>0</v>
      </c>
      <c r="U1330" s="43">
        <v>0</v>
      </c>
      <c r="V1330" s="43">
        <v>134</v>
      </c>
      <c r="W1330" s="43">
        <v>0</v>
      </c>
      <c r="X1330" s="43">
        <v>0</v>
      </c>
      <c r="Y1330" s="43">
        <v>32</v>
      </c>
      <c r="Z1330" s="43">
        <v>0</v>
      </c>
      <c r="AA1330" s="43">
        <v>0</v>
      </c>
      <c r="AB1330" s="43">
        <v>3</v>
      </c>
      <c r="AC1330" s="43">
        <v>2</v>
      </c>
      <c r="AD1330" s="43">
        <v>1</v>
      </c>
      <c r="AE1330" s="43">
        <v>2</v>
      </c>
      <c r="AF1330" s="43">
        <v>0</v>
      </c>
      <c r="AG1330" s="43">
        <v>0</v>
      </c>
      <c r="AH1330" s="43">
        <v>1</v>
      </c>
      <c r="AI1330" s="43">
        <v>0</v>
      </c>
      <c r="AJ1330" s="43">
        <v>0</v>
      </c>
      <c r="AK1330" s="43">
        <v>0</v>
      </c>
      <c r="AL1330" s="43">
        <v>0</v>
      </c>
      <c r="AM1330" s="43">
        <v>0</v>
      </c>
      <c r="AN1330" s="43">
        <v>0</v>
      </c>
    </row>
    <row r="1331" spans="1:40" x14ac:dyDescent="0.2">
      <c r="A1331">
        <v>1320</v>
      </c>
      <c r="B1331" s="97">
        <v>0.91597222222222197</v>
      </c>
      <c r="C1331">
        <f t="shared" ca="1" si="60"/>
        <v>1</v>
      </c>
      <c r="D1331">
        <f t="shared" si="61"/>
        <v>526</v>
      </c>
      <c r="E1331">
        <f>IF(appliances!$D$46="YES",light_sim_data!B1331,0)</f>
        <v>164</v>
      </c>
      <c r="F1331">
        <f t="shared" si="62"/>
        <v>362</v>
      </c>
      <c r="H1331" s="43">
        <v>159</v>
      </c>
      <c r="I1331" s="43">
        <v>0</v>
      </c>
      <c r="J1331" s="43">
        <v>0</v>
      </c>
      <c r="K1331" s="43">
        <v>0</v>
      </c>
      <c r="L1331" s="43">
        <v>0</v>
      </c>
      <c r="M1331" s="43">
        <v>16</v>
      </c>
      <c r="N1331" s="43">
        <v>2</v>
      </c>
      <c r="O1331" s="43">
        <v>1</v>
      </c>
      <c r="P1331" s="43">
        <v>9</v>
      </c>
      <c r="Q1331" s="43">
        <v>0</v>
      </c>
      <c r="R1331" s="43">
        <v>0</v>
      </c>
      <c r="S1331" s="43">
        <v>0</v>
      </c>
      <c r="T1331" s="43">
        <v>0</v>
      </c>
      <c r="U1331" s="43">
        <v>0</v>
      </c>
      <c r="V1331" s="43">
        <v>134</v>
      </c>
      <c r="W1331" s="43">
        <v>0</v>
      </c>
      <c r="X1331" s="43">
        <v>0</v>
      </c>
      <c r="Y1331" s="43">
        <v>32</v>
      </c>
      <c r="Z1331" s="43">
        <v>0</v>
      </c>
      <c r="AA1331" s="43">
        <v>0</v>
      </c>
      <c r="AB1331" s="43">
        <v>3</v>
      </c>
      <c r="AC1331" s="43">
        <v>2</v>
      </c>
      <c r="AD1331" s="43">
        <v>1</v>
      </c>
      <c r="AE1331" s="43">
        <v>2</v>
      </c>
      <c r="AF1331" s="43">
        <v>0</v>
      </c>
      <c r="AG1331" s="43">
        <v>0</v>
      </c>
      <c r="AH1331" s="43">
        <v>1</v>
      </c>
      <c r="AI1331" s="43">
        <v>0</v>
      </c>
      <c r="AJ1331" s="43">
        <v>0</v>
      </c>
      <c r="AK1331" s="43">
        <v>0</v>
      </c>
      <c r="AL1331" s="43">
        <v>0</v>
      </c>
      <c r="AM1331" s="43">
        <v>0</v>
      </c>
      <c r="AN1331" s="43">
        <v>0</v>
      </c>
    </row>
    <row r="1332" spans="1:40" x14ac:dyDescent="0.2">
      <c r="A1332">
        <v>1321</v>
      </c>
      <c r="B1332" s="97">
        <v>0.91666666666666696</v>
      </c>
      <c r="C1332">
        <f t="shared" ca="1" si="60"/>
        <v>1</v>
      </c>
      <c r="D1332">
        <f t="shared" si="61"/>
        <v>526</v>
      </c>
      <c r="E1332">
        <f>IF(appliances!$D$46="YES",light_sim_data!B1332,0)</f>
        <v>164</v>
      </c>
      <c r="F1332">
        <f t="shared" si="62"/>
        <v>362</v>
      </c>
      <c r="H1332" s="43">
        <v>159</v>
      </c>
      <c r="I1332" s="43">
        <v>0</v>
      </c>
      <c r="J1332" s="43">
        <v>0</v>
      </c>
      <c r="K1332" s="43">
        <v>0</v>
      </c>
      <c r="L1332" s="43">
        <v>0</v>
      </c>
      <c r="M1332" s="43">
        <v>16</v>
      </c>
      <c r="N1332" s="43">
        <v>2</v>
      </c>
      <c r="O1332" s="43">
        <v>1</v>
      </c>
      <c r="P1332" s="43">
        <v>9</v>
      </c>
      <c r="Q1332" s="43">
        <v>0</v>
      </c>
      <c r="R1332" s="43">
        <v>0</v>
      </c>
      <c r="S1332" s="43">
        <v>0</v>
      </c>
      <c r="T1332" s="43">
        <v>0</v>
      </c>
      <c r="U1332" s="43">
        <v>0</v>
      </c>
      <c r="V1332" s="43">
        <v>134</v>
      </c>
      <c r="W1332" s="43">
        <v>0</v>
      </c>
      <c r="X1332" s="43">
        <v>0</v>
      </c>
      <c r="Y1332" s="43">
        <v>32</v>
      </c>
      <c r="Z1332" s="43">
        <v>0</v>
      </c>
      <c r="AA1332" s="43">
        <v>0</v>
      </c>
      <c r="AB1332" s="43">
        <v>3</v>
      </c>
      <c r="AC1332" s="43">
        <v>2</v>
      </c>
      <c r="AD1332" s="43">
        <v>1</v>
      </c>
      <c r="AE1332" s="43">
        <v>2</v>
      </c>
      <c r="AF1332" s="43">
        <v>0</v>
      </c>
      <c r="AG1332" s="43">
        <v>0</v>
      </c>
      <c r="AH1332" s="43">
        <v>1</v>
      </c>
      <c r="AI1332" s="43">
        <v>0</v>
      </c>
      <c r="AJ1332" s="43">
        <v>0</v>
      </c>
      <c r="AK1332" s="43">
        <v>0</v>
      </c>
      <c r="AL1332" s="43">
        <v>0</v>
      </c>
      <c r="AM1332" s="43">
        <v>0</v>
      </c>
      <c r="AN1332" s="43">
        <v>0</v>
      </c>
    </row>
    <row r="1333" spans="1:40" x14ac:dyDescent="0.2">
      <c r="A1333">
        <v>1322</v>
      </c>
      <c r="B1333" s="97">
        <v>0.91736111111111096</v>
      </c>
      <c r="C1333">
        <f t="shared" ca="1" si="60"/>
        <v>1</v>
      </c>
      <c r="D1333">
        <f t="shared" si="61"/>
        <v>577</v>
      </c>
      <c r="E1333">
        <f>IF(appliances!$D$46="YES",light_sim_data!B1333,0)</f>
        <v>215</v>
      </c>
      <c r="F1333">
        <f t="shared" si="62"/>
        <v>362</v>
      </c>
      <c r="H1333" s="43">
        <v>159</v>
      </c>
      <c r="I1333" s="43">
        <v>0</v>
      </c>
      <c r="J1333" s="43">
        <v>0</v>
      </c>
      <c r="K1333" s="43">
        <v>0</v>
      </c>
      <c r="L1333" s="43">
        <v>0</v>
      </c>
      <c r="M1333" s="43">
        <v>16</v>
      </c>
      <c r="N1333" s="43">
        <v>2</v>
      </c>
      <c r="O1333" s="43">
        <v>1</v>
      </c>
      <c r="P1333" s="43">
        <v>9</v>
      </c>
      <c r="Q1333" s="43">
        <v>0</v>
      </c>
      <c r="R1333" s="43">
        <v>0</v>
      </c>
      <c r="S1333" s="43">
        <v>0</v>
      </c>
      <c r="T1333" s="43">
        <v>0</v>
      </c>
      <c r="U1333" s="43">
        <v>0</v>
      </c>
      <c r="V1333" s="43">
        <v>134</v>
      </c>
      <c r="W1333" s="43">
        <v>0</v>
      </c>
      <c r="X1333" s="43">
        <v>0</v>
      </c>
      <c r="Y1333" s="43">
        <v>32</v>
      </c>
      <c r="Z1333" s="43">
        <v>0</v>
      </c>
      <c r="AA1333" s="43">
        <v>0</v>
      </c>
      <c r="AB1333" s="43">
        <v>3</v>
      </c>
      <c r="AC1333" s="43">
        <v>2</v>
      </c>
      <c r="AD1333" s="43">
        <v>1</v>
      </c>
      <c r="AE1333" s="43">
        <v>2</v>
      </c>
      <c r="AF1333" s="43">
        <v>0</v>
      </c>
      <c r="AG1333" s="43">
        <v>0</v>
      </c>
      <c r="AH1333" s="43">
        <v>1</v>
      </c>
      <c r="AI1333" s="43">
        <v>0</v>
      </c>
      <c r="AJ1333" s="43">
        <v>0</v>
      </c>
      <c r="AK1333" s="43">
        <v>0</v>
      </c>
      <c r="AL1333" s="43">
        <v>0</v>
      </c>
      <c r="AM1333" s="43">
        <v>0</v>
      </c>
      <c r="AN1333" s="43">
        <v>0</v>
      </c>
    </row>
    <row r="1334" spans="1:40" x14ac:dyDescent="0.2">
      <c r="A1334">
        <v>1323</v>
      </c>
      <c r="B1334" s="97">
        <v>0.91805555555555596</v>
      </c>
      <c r="C1334">
        <f t="shared" ca="1" si="60"/>
        <v>1</v>
      </c>
      <c r="D1334">
        <f t="shared" si="61"/>
        <v>517</v>
      </c>
      <c r="E1334">
        <f>IF(appliances!$D$46="YES",light_sim_data!B1334,0)</f>
        <v>155</v>
      </c>
      <c r="F1334">
        <f t="shared" si="62"/>
        <v>362</v>
      </c>
      <c r="H1334" s="43">
        <v>159</v>
      </c>
      <c r="I1334" s="43">
        <v>0</v>
      </c>
      <c r="J1334" s="43">
        <v>0</v>
      </c>
      <c r="K1334" s="43">
        <v>0</v>
      </c>
      <c r="L1334" s="43">
        <v>0</v>
      </c>
      <c r="M1334" s="43">
        <v>16</v>
      </c>
      <c r="N1334" s="43">
        <v>2</v>
      </c>
      <c r="O1334" s="43">
        <v>1</v>
      </c>
      <c r="P1334" s="43">
        <v>9</v>
      </c>
      <c r="Q1334" s="43">
        <v>0</v>
      </c>
      <c r="R1334" s="43">
        <v>0</v>
      </c>
      <c r="S1334" s="43">
        <v>0</v>
      </c>
      <c r="T1334" s="43">
        <v>0</v>
      </c>
      <c r="U1334" s="43">
        <v>0</v>
      </c>
      <c r="V1334" s="43">
        <v>134</v>
      </c>
      <c r="W1334" s="43">
        <v>0</v>
      </c>
      <c r="X1334" s="43">
        <v>0</v>
      </c>
      <c r="Y1334" s="43">
        <v>32</v>
      </c>
      <c r="Z1334" s="43">
        <v>0</v>
      </c>
      <c r="AA1334" s="43">
        <v>0</v>
      </c>
      <c r="AB1334" s="43">
        <v>3</v>
      </c>
      <c r="AC1334" s="43">
        <v>2</v>
      </c>
      <c r="AD1334" s="43">
        <v>1</v>
      </c>
      <c r="AE1334" s="43">
        <v>2</v>
      </c>
      <c r="AF1334" s="43">
        <v>0</v>
      </c>
      <c r="AG1334" s="43">
        <v>0</v>
      </c>
      <c r="AH1334" s="43">
        <v>1</v>
      </c>
      <c r="AI1334" s="43">
        <v>0</v>
      </c>
      <c r="AJ1334" s="43">
        <v>0</v>
      </c>
      <c r="AK1334" s="43">
        <v>0</v>
      </c>
      <c r="AL1334" s="43">
        <v>0</v>
      </c>
      <c r="AM1334" s="43">
        <v>0</v>
      </c>
      <c r="AN1334" s="43">
        <v>0</v>
      </c>
    </row>
    <row r="1335" spans="1:40" x14ac:dyDescent="0.2">
      <c r="A1335">
        <v>1324</v>
      </c>
      <c r="B1335" s="97">
        <v>0.91874999999999996</v>
      </c>
      <c r="C1335">
        <f t="shared" ca="1" si="60"/>
        <v>1</v>
      </c>
      <c r="D1335">
        <f t="shared" si="61"/>
        <v>503</v>
      </c>
      <c r="E1335">
        <f>IF(appliances!$D$46="YES",light_sim_data!B1335,0)</f>
        <v>155</v>
      </c>
      <c r="F1335">
        <f t="shared" si="62"/>
        <v>348</v>
      </c>
      <c r="H1335" s="43">
        <v>159</v>
      </c>
      <c r="I1335" s="43">
        <v>0</v>
      </c>
      <c r="J1335" s="43">
        <v>0</v>
      </c>
      <c r="K1335" s="43">
        <v>0</v>
      </c>
      <c r="L1335" s="43">
        <v>0</v>
      </c>
      <c r="M1335" s="43">
        <v>2</v>
      </c>
      <c r="N1335" s="43">
        <v>2</v>
      </c>
      <c r="O1335" s="43">
        <v>1</v>
      </c>
      <c r="P1335" s="43">
        <v>9</v>
      </c>
      <c r="Q1335" s="43">
        <v>0</v>
      </c>
      <c r="R1335" s="43">
        <v>0</v>
      </c>
      <c r="S1335" s="43">
        <v>0</v>
      </c>
      <c r="T1335" s="43">
        <v>0</v>
      </c>
      <c r="U1335" s="43">
        <v>0</v>
      </c>
      <c r="V1335" s="43">
        <v>134</v>
      </c>
      <c r="W1335" s="43">
        <v>0</v>
      </c>
      <c r="X1335" s="43">
        <v>0</v>
      </c>
      <c r="Y1335" s="43">
        <v>32</v>
      </c>
      <c r="Z1335" s="43">
        <v>0</v>
      </c>
      <c r="AA1335" s="43">
        <v>0</v>
      </c>
      <c r="AB1335" s="43">
        <v>3</v>
      </c>
      <c r="AC1335" s="43">
        <v>2</v>
      </c>
      <c r="AD1335" s="43">
        <v>1</v>
      </c>
      <c r="AE1335" s="43">
        <v>2</v>
      </c>
      <c r="AF1335" s="43">
        <v>0</v>
      </c>
      <c r="AG1335" s="43">
        <v>0</v>
      </c>
      <c r="AH1335" s="43">
        <v>1</v>
      </c>
      <c r="AI1335" s="43">
        <v>0</v>
      </c>
      <c r="AJ1335" s="43">
        <v>0</v>
      </c>
      <c r="AK1335" s="43">
        <v>0</v>
      </c>
      <c r="AL1335" s="43">
        <v>0</v>
      </c>
      <c r="AM1335" s="43">
        <v>0</v>
      </c>
      <c r="AN1335" s="43">
        <v>0</v>
      </c>
    </row>
    <row r="1336" spans="1:40" x14ac:dyDescent="0.2">
      <c r="A1336">
        <v>1325</v>
      </c>
      <c r="B1336" s="97">
        <v>0.91944444444444495</v>
      </c>
      <c r="C1336">
        <f t="shared" ca="1" si="60"/>
        <v>1</v>
      </c>
      <c r="D1336">
        <f t="shared" si="61"/>
        <v>503</v>
      </c>
      <c r="E1336">
        <f>IF(appliances!$D$46="YES",light_sim_data!B1336,0)</f>
        <v>155</v>
      </c>
      <c r="F1336">
        <f t="shared" si="62"/>
        <v>348</v>
      </c>
      <c r="H1336" s="43">
        <v>159</v>
      </c>
      <c r="I1336" s="43">
        <v>0</v>
      </c>
      <c r="J1336" s="43">
        <v>0</v>
      </c>
      <c r="K1336" s="43">
        <v>0</v>
      </c>
      <c r="L1336" s="43">
        <v>0</v>
      </c>
      <c r="M1336" s="43">
        <v>2</v>
      </c>
      <c r="N1336" s="43">
        <v>2</v>
      </c>
      <c r="O1336" s="43">
        <v>1</v>
      </c>
      <c r="P1336" s="43">
        <v>9</v>
      </c>
      <c r="Q1336" s="43">
        <v>0</v>
      </c>
      <c r="R1336" s="43">
        <v>0</v>
      </c>
      <c r="S1336" s="43">
        <v>0</v>
      </c>
      <c r="T1336" s="43">
        <v>0</v>
      </c>
      <c r="U1336" s="43">
        <v>0</v>
      </c>
      <c r="V1336" s="43">
        <v>134</v>
      </c>
      <c r="W1336" s="43">
        <v>0</v>
      </c>
      <c r="X1336" s="43">
        <v>0</v>
      </c>
      <c r="Y1336" s="43">
        <v>32</v>
      </c>
      <c r="Z1336" s="43">
        <v>0</v>
      </c>
      <c r="AA1336" s="43">
        <v>0</v>
      </c>
      <c r="AB1336" s="43">
        <v>3</v>
      </c>
      <c r="AC1336" s="43">
        <v>2</v>
      </c>
      <c r="AD1336" s="43">
        <v>1</v>
      </c>
      <c r="AE1336" s="43">
        <v>2</v>
      </c>
      <c r="AF1336" s="43">
        <v>0</v>
      </c>
      <c r="AG1336" s="43">
        <v>0</v>
      </c>
      <c r="AH1336" s="43">
        <v>1</v>
      </c>
      <c r="AI1336" s="43">
        <v>0</v>
      </c>
      <c r="AJ1336" s="43">
        <v>0</v>
      </c>
      <c r="AK1336" s="43">
        <v>0</v>
      </c>
      <c r="AL1336" s="43">
        <v>0</v>
      </c>
      <c r="AM1336" s="43">
        <v>0</v>
      </c>
      <c r="AN1336" s="43">
        <v>0</v>
      </c>
    </row>
    <row r="1337" spans="1:40" x14ac:dyDescent="0.2">
      <c r="A1337">
        <v>1326</v>
      </c>
      <c r="B1337" s="97">
        <v>0.92013888888888895</v>
      </c>
      <c r="C1337">
        <f t="shared" ca="1" si="60"/>
        <v>1</v>
      </c>
      <c r="D1337">
        <f t="shared" si="61"/>
        <v>503</v>
      </c>
      <c r="E1337">
        <f>IF(appliances!$D$46="YES",light_sim_data!B1337,0)</f>
        <v>155</v>
      </c>
      <c r="F1337">
        <f t="shared" si="62"/>
        <v>348</v>
      </c>
      <c r="H1337" s="43">
        <v>159</v>
      </c>
      <c r="I1337" s="43">
        <v>0</v>
      </c>
      <c r="J1337" s="43">
        <v>0</v>
      </c>
      <c r="K1337" s="43">
        <v>0</v>
      </c>
      <c r="L1337" s="43">
        <v>0</v>
      </c>
      <c r="M1337" s="43">
        <v>2</v>
      </c>
      <c r="N1337" s="43">
        <v>2</v>
      </c>
      <c r="O1337" s="43">
        <v>1</v>
      </c>
      <c r="P1337" s="43">
        <v>9</v>
      </c>
      <c r="Q1337" s="43">
        <v>0</v>
      </c>
      <c r="R1337" s="43">
        <v>0</v>
      </c>
      <c r="S1337" s="43">
        <v>0</v>
      </c>
      <c r="T1337" s="43">
        <v>0</v>
      </c>
      <c r="U1337" s="43">
        <v>0</v>
      </c>
      <c r="V1337" s="43">
        <v>134</v>
      </c>
      <c r="W1337" s="43">
        <v>0</v>
      </c>
      <c r="X1337" s="43">
        <v>0</v>
      </c>
      <c r="Y1337" s="43">
        <v>32</v>
      </c>
      <c r="Z1337" s="43">
        <v>0</v>
      </c>
      <c r="AA1337" s="43">
        <v>0</v>
      </c>
      <c r="AB1337" s="43">
        <v>3</v>
      </c>
      <c r="AC1337" s="43">
        <v>2</v>
      </c>
      <c r="AD1337" s="43">
        <v>1</v>
      </c>
      <c r="AE1337" s="43">
        <v>2</v>
      </c>
      <c r="AF1337" s="43">
        <v>0</v>
      </c>
      <c r="AG1337" s="43">
        <v>0</v>
      </c>
      <c r="AH1337" s="43">
        <v>1</v>
      </c>
      <c r="AI1337" s="43">
        <v>0</v>
      </c>
      <c r="AJ1337" s="43">
        <v>0</v>
      </c>
      <c r="AK1337" s="43">
        <v>0</v>
      </c>
      <c r="AL1337" s="43">
        <v>0</v>
      </c>
      <c r="AM1337" s="43">
        <v>0</v>
      </c>
      <c r="AN1337" s="43">
        <v>0</v>
      </c>
    </row>
    <row r="1338" spans="1:40" x14ac:dyDescent="0.2">
      <c r="A1338">
        <v>1327</v>
      </c>
      <c r="B1338" s="97">
        <v>0.92083333333333295</v>
      </c>
      <c r="C1338">
        <f t="shared" ca="1" si="60"/>
        <v>1</v>
      </c>
      <c r="D1338">
        <f t="shared" si="61"/>
        <v>503</v>
      </c>
      <c r="E1338">
        <f>IF(appliances!$D$46="YES",light_sim_data!B1338,0)</f>
        <v>155</v>
      </c>
      <c r="F1338">
        <f t="shared" si="62"/>
        <v>348</v>
      </c>
      <c r="H1338" s="43">
        <v>159</v>
      </c>
      <c r="I1338" s="43">
        <v>0</v>
      </c>
      <c r="J1338" s="43">
        <v>0</v>
      </c>
      <c r="K1338" s="43">
        <v>0</v>
      </c>
      <c r="L1338" s="43">
        <v>0</v>
      </c>
      <c r="M1338" s="43">
        <v>2</v>
      </c>
      <c r="N1338" s="43">
        <v>2</v>
      </c>
      <c r="O1338" s="43">
        <v>1</v>
      </c>
      <c r="P1338" s="43">
        <v>9</v>
      </c>
      <c r="Q1338" s="43">
        <v>0</v>
      </c>
      <c r="R1338" s="43">
        <v>0</v>
      </c>
      <c r="S1338" s="43">
        <v>0</v>
      </c>
      <c r="T1338" s="43">
        <v>0</v>
      </c>
      <c r="U1338" s="43">
        <v>0</v>
      </c>
      <c r="V1338" s="43">
        <v>134</v>
      </c>
      <c r="W1338" s="43">
        <v>0</v>
      </c>
      <c r="X1338" s="43">
        <v>0</v>
      </c>
      <c r="Y1338" s="43">
        <v>32</v>
      </c>
      <c r="Z1338" s="43">
        <v>0</v>
      </c>
      <c r="AA1338" s="43">
        <v>0</v>
      </c>
      <c r="AB1338" s="43">
        <v>3</v>
      </c>
      <c r="AC1338" s="43">
        <v>2</v>
      </c>
      <c r="AD1338" s="43">
        <v>1</v>
      </c>
      <c r="AE1338" s="43">
        <v>2</v>
      </c>
      <c r="AF1338" s="43">
        <v>0</v>
      </c>
      <c r="AG1338" s="43">
        <v>0</v>
      </c>
      <c r="AH1338" s="43">
        <v>1</v>
      </c>
      <c r="AI1338" s="43">
        <v>0</v>
      </c>
      <c r="AJ1338" s="43">
        <v>0</v>
      </c>
      <c r="AK1338" s="43">
        <v>0</v>
      </c>
      <c r="AL1338" s="43">
        <v>0</v>
      </c>
      <c r="AM1338" s="43">
        <v>0</v>
      </c>
      <c r="AN1338" s="43">
        <v>0</v>
      </c>
    </row>
    <row r="1339" spans="1:40" x14ac:dyDescent="0.2">
      <c r="A1339">
        <v>1328</v>
      </c>
      <c r="B1339" s="97">
        <v>0.92152777777777795</v>
      </c>
      <c r="C1339">
        <f t="shared" ca="1" si="60"/>
        <v>1</v>
      </c>
      <c r="D1339">
        <f t="shared" si="61"/>
        <v>515</v>
      </c>
      <c r="E1339">
        <f>IF(appliances!$D$46="YES",light_sim_data!B1339,0)</f>
        <v>167</v>
      </c>
      <c r="F1339">
        <f t="shared" si="62"/>
        <v>348</v>
      </c>
      <c r="H1339" s="43">
        <v>159</v>
      </c>
      <c r="I1339" s="43">
        <v>0</v>
      </c>
      <c r="J1339" s="43">
        <v>0</v>
      </c>
      <c r="K1339" s="43">
        <v>0</v>
      </c>
      <c r="L1339" s="43">
        <v>0</v>
      </c>
      <c r="M1339" s="43">
        <v>2</v>
      </c>
      <c r="N1339" s="43">
        <v>2</v>
      </c>
      <c r="O1339" s="43">
        <v>1</v>
      </c>
      <c r="P1339" s="43">
        <v>9</v>
      </c>
      <c r="Q1339" s="43">
        <v>0</v>
      </c>
      <c r="R1339" s="43">
        <v>0</v>
      </c>
      <c r="S1339" s="43">
        <v>0</v>
      </c>
      <c r="T1339" s="43">
        <v>0</v>
      </c>
      <c r="U1339" s="43">
        <v>0</v>
      </c>
      <c r="V1339" s="43">
        <v>134</v>
      </c>
      <c r="W1339" s="43">
        <v>0</v>
      </c>
      <c r="X1339" s="43">
        <v>0</v>
      </c>
      <c r="Y1339" s="43">
        <v>32</v>
      </c>
      <c r="Z1339" s="43">
        <v>0</v>
      </c>
      <c r="AA1339" s="43">
        <v>0</v>
      </c>
      <c r="AB1339" s="43">
        <v>3</v>
      </c>
      <c r="AC1339" s="43">
        <v>2</v>
      </c>
      <c r="AD1339" s="43">
        <v>1</v>
      </c>
      <c r="AE1339" s="43">
        <v>2</v>
      </c>
      <c r="AF1339" s="43">
        <v>0</v>
      </c>
      <c r="AG1339" s="43">
        <v>0</v>
      </c>
      <c r="AH1339" s="43">
        <v>1</v>
      </c>
      <c r="AI1339" s="43">
        <v>0</v>
      </c>
      <c r="AJ1339" s="43">
        <v>0</v>
      </c>
      <c r="AK1339" s="43">
        <v>0</v>
      </c>
      <c r="AL1339" s="43">
        <v>0</v>
      </c>
      <c r="AM1339" s="43">
        <v>0</v>
      </c>
      <c r="AN1339" s="43">
        <v>0</v>
      </c>
    </row>
    <row r="1340" spans="1:40" x14ac:dyDescent="0.2">
      <c r="A1340">
        <v>1329</v>
      </c>
      <c r="B1340" s="97">
        <v>0.92222222222222205</v>
      </c>
      <c r="C1340">
        <f t="shared" ca="1" si="60"/>
        <v>1</v>
      </c>
      <c r="D1340">
        <f t="shared" si="61"/>
        <v>503</v>
      </c>
      <c r="E1340">
        <f>IF(appliances!$D$46="YES",light_sim_data!B1340,0)</f>
        <v>155</v>
      </c>
      <c r="F1340">
        <f t="shared" si="62"/>
        <v>348</v>
      </c>
      <c r="H1340" s="43">
        <v>159</v>
      </c>
      <c r="I1340" s="43">
        <v>0</v>
      </c>
      <c r="J1340" s="43">
        <v>0</v>
      </c>
      <c r="K1340" s="43">
        <v>0</v>
      </c>
      <c r="L1340" s="43">
        <v>0</v>
      </c>
      <c r="M1340" s="43">
        <v>2</v>
      </c>
      <c r="N1340" s="43">
        <v>2</v>
      </c>
      <c r="O1340" s="43">
        <v>1</v>
      </c>
      <c r="P1340" s="43">
        <v>9</v>
      </c>
      <c r="Q1340" s="43">
        <v>0</v>
      </c>
      <c r="R1340" s="43">
        <v>0</v>
      </c>
      <c r="S1340" s="43">
        <v>0</v>
      </c>
      <c r="T1340" s="43">
        <v>0</v>
      </c>
      <c r="U1340" s="43">
        <v>0</v>
      </c>
      <c r="V1340" s="43">
        <v>134</v>
      </c>
      <c r="W1340" s="43">
        <v>0</v>
      </c>
      <c r="X1340" s="43">
        <v>0</v>
      </c>
      <c r="Y1340" s="43">
        <v>32</v>
      </c>
      <c r="Z1340" s="43">
        <v>0</v>
      </c>
      <c r="AA1340" s="43">
        <v>0</v>
      </c>
      <c r="AB1340" s="43">
        <v>3</v>
      </c>
      <c r="AC1340" s="43">
        <v>2</v>
      </c>
      <c r="AD1340" s="43">
        <v>1</v>
      </c>
      <c r="AE1340" s="43">
        <v>2</v>
      </c>
      <c r="AF1340" s="43">
        <v>0</v>
      </c>
      <c r="AG1340" s="43">
        <v>0</v>
      </c>
      <c r="AH1340" s="43">
        <v>1</v>
      </c>
      <c r="AI1340" s="43">
        <v>0</v>
      </c>
      <c r="AJ1340" s="43">
        <v>0</v>
      </c>
      <c r="AK1340" s="43">
        <v>0</v>
      </c>
      <c r="AL1340" s="43">
        <v>0</v>
      </c>
      <c r="AM1340" s="43">
        <v>0</v>
      </c>
      <c r="AN1340" s="43">
        <v>0</v>
      </c>
    </row>
    <row r="1341" spans="1:40" x14ac:dyDescent="0.2">
      <c r="A1341">
        <v>1330</v>
      </c>
      <c r="B1341" s="97">
        <v>0.92291666666666705</v>
      </c>
      <c r="C1341">
        <f t="shared" ca="1" si="60"/>
        <v>1</v>
      </c>
      <c r="D1341">
        <f t="shared" si="61"/>
        <v>403</v>
      </c>
      <c r="E1341">
        <f>IF(appliances!$D$46="YES",light_sim_data!B1341,0)</f>
        <v>55</v>
      </c>
      <c r="F1341">
        <f t="shared" si="62"/>
        <v>348</v>
      </c>
      <c r="H1341" s="43">
        <v>159</v>
      </c>
      <c r="I1341" s="43">
        <v>0</v>
      </c>
      <c r="J1341" s="43">
        <v>0</v>
      </c>
      <c r="K1341" s="43">
        <v>0</v>
      </c>
      <c r="L1341" s="43">
        <v>0</v>
      </c>
      <c r="M1341" s="43">
        <v>2</v>
      </c>
      <c r="N1341" s="43">
        <v>2</v>
      </c>
      <c r="O1341" s="43">
        <v>1</v>
      </c>
      <c r="P1341" s="43">
        <v>9</v>
      </c>
      <c r="Q1341" s="43">
        <v>0</v>
      </c>
      <c r="R1341" s="43">
        <v>0</v>
      </c>
      <c r="S1341" s="43">
        <v>0</v>
      </c>
      <c r="T1341" s="43">
        <v>0</v>
      </c>
      <c r="U1341" s="43">
        <v>0</v>
      </c>
      <c r="V1341" s="43">
        <v>134</v>
      </c>
      <c r="W1341" s="43">
        <v>0</v>
      </c>
      <c r="X1341" s="43">
        <v>0</v>
      </c>
      <c r="Y1341" s="43">
        <v>32</v>
      </c>
      <c r="Z1341" s="43">
        <v>0</v>
      </c>
      <c r="AA1341" s="43">
        <v>0</v>
      </c>
      <c r="AB1341" s="43">
        <v>3</v>
      </c>
      <c r="AC1341" s="43">
        <v>2</v>
      </c>
      <c r="AD1341" s="43">
        <v>1</v>
      </c>
      <c r="AE1341" s="43">
        <v>2</v>
      </c>
      <c r="AF1341" s="43">
        <v>0</v>
      </c>
      <c r="AG1341" s="43">
        <v>0</v>
      </c>
      <c r="AH1341" s="43">
        <v>1</v>
      </c>
      <c r="AI1341" s="43">
        <v>0</v>
      </c>
      <c r="AJ1341" s="43">
        <v>0</v>
      </c>
      <c r="AK1341" s="43">
        <v>0</v>
      </c>
      <c r="AL1341" s="43">
        <v>0</v>
      </c>
      <c r="AM1341" s="43">
        <v>0</v>
      </c>
      <c r="AN1341" s="43">
        <v>0</v>
      </c>
    </row>
    <row r="1342" spans="1:40" x14ac:dyDescent="0.2">
      <c r="A1342">
        <v>1331</v>
      </c>
      <c r="B1342" s="97">
        <v>0.92361111111111105</v>
      </c>
      <c r="C1342">
        <f t="shared" ca="1" si="60"/>
        <v>1</v>
      </c>
      <c r="D1342">
        <f t="shared" si="61"/>
        <v>403</v>
      </c>
      <c r="E1342">
        <f>IF(appliances!$D$46="YES",light_sim_data!B1342,0)</f>
        <v>55</v>
      </c>
      <c r="F1342">
        <f t="shared" si="62"/>
        <v>348</v>
      </c>
      <c r="H1342" s="43">
        <v>159</v>
      </c>
      <c r="I1342" s="43">
        <v>0</v>
      </c>
      <c r="J1342" s="43">
        <v>0</v>
      </c>
      <c r="K1342" s="43">
        <v>0</v>
      </c>
      <c r="L1342" s="43">
        <v>0</v>
      </c>
      <c r="M1342" s="43">
        <v>2</v>
      </c>
      <c r="N1342" s="43">
        <v>2</v>
      </c>
      <c r="O1342" s="43">
        <v>1</v>
      </c>
      <c r="P1342" s="43">
        <v>9</v>
      </c>
      <c r="Q1342" s="43">
        <v>0</v>
      </c>
      <c r="R1342" s="43">
        <v>0</v>
      </c>
      <c r="S1342" s="43">
        <v>0</v>
      </c>
      <c r="T1342" s="43">
        <v>0</v>
      </c>
      <c r="U1342" s="43">
        <v>0</v>
      </c>
      <c r="V1342" s="43">
        <v>134</v>
      </c>
      <c r="W1342" s="43">
        <v>0</v>
      </c>
      <c r="X1342" s="43">
        <v>0</v>
      </c>
      <c r="Y1342" s="43">
        <v>32</v>
      </c>
      <c r="Z1342" s="43">
        <v>0</v>
      </c>
      <c r="AA1342" s="43">
        <v>0</v>
      </c>
      <c r="AB1342" s="43">
        <v>3</v>
      </c>
      <c r="AC1342" s="43">
        <v>2</v>
      </c>
      <c r="AD1342" s="43">
        <v>1</v>
      </c>
      <c r="AE1342" s="43">
        <v>2</v>
      </c>
      <c r="AF1342" s="43">
        <v>0</v>
      </c>
      <c r="AG1342" s="43">
        <v>0</v>
      </c>
      <c r="AH1342" s="43">
        <v>1</v>
      </c>
      <c r="AI1342" s="43">
        <v>0</v>
      </c>
      <c r="AJ1342" s="43">
        <v>0</v>
      </c>
      <c r="AK1342" s="43">
        <v>0</v>
      </c>
      <c r="AL1342" s="43">
        <v>0</v>
      </c>
      <c r="AM1342" s="43">
        <v>0</v>
      </c>
      <c r="AN1342" s="43">
        <v>0</v>
      </c>
    </row>
    <row r="1343" spans="1:40" x14ac:dyDescent="0.2">
      <c r="A1343">
        <v>1332</v>
      </c>
      <c r="B1343" s="97">
        <v>0.92430555555555605</v>
      </c>
      <c r="C1343">
        <f t="shared" ca="1" si="60"/>
        <v>1</v>
      </c>
      <c r="D1343">
        <f t="shared" si="61"/>
        <v>244</v>
      </c>
      <c r="E1343">
        <f>IF(appliances!$D$46="YES",light_sim_data!B1343,0)</f>
        <v>55</v>
      </c>
      <c r="F1343">
        <f t="shared" si="62"/>
        <v>189</v>
      </c>
      <c r="H1343" s="43">
        <v>0</v>
      </c>
      <c r="I1343" s="43">
        <v>0</v>
      </c>
      <c r="J1343" s="43">
        <v>0</v>
      </c>
      <c r="K1343" s="43">
        <v>0</v>
      </c>
      <c r="L1343" s="43">
        <v>0</v>
      </c>
      <c r="M1343" s="43">
        <v>2</v>
      </c>
      <c r="N1343" s="43">
        <v>2</v>
      </c>
      <c r="O1343" s="43">
        <v>1</v>
      </c>
      <c r="P1343" s="43">
        <v>9</v>
      </c>
      <c r="Q1343" s="43">
        <v>0</v>
      </c>
      <c r="R1343" s="43">
        <v>0</v>
      </c>
      <c r="S1343" s="43">
        <v>0</v>
      </c>
      <c r="T1343" s="43">
        <v>0</v>
      </c>
      <c r="U1343" s="43">
        <v>0</v>
      </c>
      <c r="V1343" s="43">
        <v>134</v>
      </c>
      <c r="W1343" s="43">
        <v>0</v>
      </c>
      <c r="X1343" s="43">
        <v>0</v>
      </c>
      <c r="Y1343" s="43">
        <v>32</v>
      </c>
      <c r="Z1343" s="43">
        <v>0</v>
      </c>
      <c r="AA1343" s="43">
        <v>0</v>
      </c>
      <c r="AB1343" s="43">
        <v>3</v>
      </c>
      <c r="AC1343" s="43">
        <v>2</v>
      </c>
      <c r="AD1343" s="43">
        <v>1</v>
      </c>
      <c r="AE1343" s="43">
        <v>2</v>
      </c>
      <c r="AF1343" s="43">
        <v>0</v>
      </c>
      <c r="AG1343" s="43">
        <v>0</v>
      </c>
      <c r="AH1343" s="43">
        <v>1</v>
      </c>
      <c r="AI1343" s="43">
        <v>0</v>
      </c>
      <c r="AJ1343" s="43">
        <v>0</v>
      </c>
      <c r="AK1343" s="43">
        <v>0</v>
      </c>
      <c r="AL1343" s="43">
        <v>0</v>
      </c>
      <c r="AM1343" s="43">
        <v>0</v>
      </c>
      <c r="AN1343" s="43">
        <v>0</v>
      </c>
    </row>
    <row r="1344" spans="1:40" x14ac:dyDescent="0.2">
      <c r="A1344">
        <v>1333</v>
      </c>
      <c r="B1344" s="97">
        <v>0.92500000000000004</v>
      </c>
      <c r="C1344">
        <f t="shared" ca="1" si="60"/>
        <v>1</v>
      </c>
      <c r="D1344">
        <f t="shared" si="61"/>
        <v>244</v>
      </c>
      <c r="E1344">
        <f>IF(appliances!$D$46="YES",light_sim_data!B1344,0)</f>
        <v>55</v>
      </c>
      <c r="F1344">
        <f t="shared" si="62"/>
        <v>189</v>
      </c>
      <c r="H1344" s="43">
        <v>0</v>
      </c>
      <c r="I1344" s="43">
        <v>0</v>
      </c>
      <c r="J1344" s="43">
        <v>0</v>
      </c>
      <c r="K1344" s="43">
        <v>0</v>
      </c>
      <c r="L1344" s="43">
        <v>0</v>
      </c>
      <c r="M1344" s="43">
        <v>2</v>
      </c>
      <c r="N1344" s="43">
        <v>2</v>
      </c>
      <c r="O1344" s="43">
        <v>1</v>
      </c>
      <c r="P1344" s="43">
        <v>9</v>
      </c>
      <c r="Q1344" s="43">
        <v>0</v>
      </c>
      <c r="R1344" s="43">
        <v>0</v>
      </c>
      <c r="S1344" s="43">
        <v>0</v>
      </c>
      <c r="T1344" s="43">
        <v>0</v>
      </c>
      <c r="U1344" s="43">
        <v>0</v>
      </c>
      <c r="V1344" s="43">
        <v>134</v>
      </c>
      <c r="W1344" s="43">
        <v>0</v>
      </c>
      <c r="X1344" s="43">
        <v>0</v>
      </c>
      <c r="Y1344" s="43">
        <v>32</v>
      </c>
      <c r="Z1344" s="43">
        <v>0</v>
      </c>
      <c r="AA1344" s="43">
        <v>0</v>
      </c>
      <c r="AB1344" s="43">
        <v>3</v>
      </c>
      <c r="AC1344" s="43">
        <v>2</v>
      </c>
      <c r="AD1344" s="43">
        <v>1</v>
      </c>
      <c r="AE1344" s="43">
        <v>2</v>
      </c>
      <c r="AF1344" s="43">
        <v>0</v>
      </c>
      <c r="AG1344" s="43">
        <v>0</v>
      </c>
      <c r="AH1344" s="43">
        <v>1</v>
      </c>
      <c r="AI1344" s="43">
        <v>0</v>
      </c>
      <c r="AJ1344" s="43">
        <v>0</v>
      </c>
      <c r="AK1344" s="43">
        <v>0</v>
      </c>
      <c r="AL1344" s="43">
        <v>0</v>
      </c>
      <c r="AM1344" s="43">
        <v>0</v>
      </c>
      <c r="AN1344" s="43">
        <v>0</v>
      </c>
    </row>
    <row r="1345" spans="1:40" x14ac:dyDescent="0.2">
      <c r="A1345">
        <v>1334</v>
      </c>
      <c r="B1345" s="97">
        <v>0.92569444444444404</v>
      </c>
      <c r="C1345">
        <f t="shared" ca="1" si="60"/>
        <v>1</v>
      </c>
      <c r="D1345">
        <f t="shared" si="61"/>
        <v>244</v>
      </c>
      <c r="E1345">
        <f>IF(appliances!$D$46="YES",light_sim_data!B1345,0)</f>
        <v>55</v>
      </c>
      <c r="F1345">
        <f t="shared" si="62"/>
        <v>189</v>
      </c>
      <c r="H1345" s="43">
        <v>0</v>
      </c>
      <c r="I1345" s="43">
        <v>0</v>
      </c>
      <c r="J1345" s="43">
        <v>0</v>
      </c>
      <c r="K1345" s="43">
        <v>0</v>
      </c>
      <c r="L1345" s="43">
        <v>0</v>
      </c>
      <c r="M1345" s="43">
        <v>2</v>
      </c>
      <c r="N1345" s="43">
        <v>2</v>
      </c>
      <c r="O1345" s="43">
        <v>1</v>
      </c>
      <c r="P1345" s="43">
        <v>9</v>
      </c>
      <c r="Q1345" s="43">
        <v>0</v>
      </c>
      <c r="R1345" s="43">
        <v>0</v>
      </c>
      <c r="S1345" s="43">
        <v>0</v>
      </c>
      <c r="T1345" s="43">
        <v>0</v>
      </c>
      <c r="U1345" s="43">
        <v>0</v>
      </c>
      <c r="V1345" s="43">
        <v>134</v>
      </c>
      <c r="W1345" s="43">
        <v>0</v>
      </c>
      <c r="X1345" s="43">
        <v>0</v>
      </c>
      <c r="Y1345" s="43">
        <v>32</v>
      </c>
      <c r="Z1345" s="43">
        <v>0</v>
      </c>
      <c r="AA1345" s="43">
        <v>0</v>
      </c>
      <c r="AB1345" s="43">
        <v>3</v>
      </c>
      <c r="AC1345" s="43">
        <v>2</v>
      </c>
      <c r="AD1345" s="43">
        <v>1</v>
      </c>
      <c r="AE1345" s="43">
        <v>2</v>
      </c>
      <c r="AF1345" s="43">
        <v>0</v>
      </c>
      <c r="AG1345" s="43">
        <v>0</v>
      </c>
      <c r="AH1345" s="43">
        <v>1</v>
      </c>
      <c r="AI1345" s="43">
        <v>0</v>
      </c>
      <c r="AJ1345" s="43">
        <v>0</v>
      </c>
      <c r="AK1345" s="43">
        <v>0</v>
      </c>
      <c r="AL1345" s="43">
        <v>0</v>
      </c>
      <c r="AM1345" s="43">
        <v>0</v>
      </c>
      <c r="AN1345" s="43">
        <v>0</v>
      </c>
    </row>
    <row r="1346" spans="1:40" x14ac:dyDescent="0.2">
      <c r="A1346">
        <v>1335</v>
      </c>
      <c r="B1346" s="97">
        <v>0.92638888888888904</v>
      </c>
      <c r="C1346">
        <f t="shared" ca="1" si="60"/>
        <v>1</v>
      </c>
      <c r="D1346">
        <f t="shared" si="61"/>
        <v>244</v>
      </c>
      <c r="E1346">
        <f>IF(appliances!$D$46="YES",light_sim_data!B1346,0)</f>
        <v>55</v>
      </c>
      <c r="F1346">
        <f t="shared" si="62"/>
        <v>189</v>
      </c>
      <c r="H1346" s="43">
        <v>0</v>
      </c>
      <c r="I1346" s="43">
        <v>0</v>
      </c>
      <c r="J1346" s="43">
        <v>0</v>
      </c>
      <c r="K1346" s="43">
        <v>0</v>
      </c>
      <c r="L1346" s="43">
        <v>0</v>
      </c>
      <c r="M1346" s="43">
        <v>2</v>
      </c>
      <c r="N1346" s="43">
        <v>2</v>
      </c>
      <c r="O1346" s="43">
        <v>1</v>
      </c>
      <c r="P1346" s="43">
        <v>9</v>
      </c>
      <c r="Q1346" s="43">
        <v>0</v>
      </c>
      <c r="R1346" s="43">
        <v>0</v>
      </c>
      <c r="S1346" s="43">
        <v>0</v>
      </c>
      <c r="T1346" s="43">
        <v>0</v>
      </c>
      <c r="U1346" s="43">
        <v>0</v>
      </c>
      <c r="V1346" s="43">
        <v>134</v>
      </c>
      <c r="W1346" s="43">
        <v>0</v>
      </c>
      <c r="X1346" s="43">
        <v>0</v>
      </c>
      <c r="Y1346" s="43">
        <v>32</v>
      </c>
      <c r="Z1346" s="43">
        <v>0</v>
      </c>
      <c r="AA1346" s="43">
        <v>0</v>
      </c>
      <c r="AB1346" s="43">
        <v>3</v>
      </c>
      <c r="AC1346" s="43">
        <v>2</v>
      </c>
      <c r="AD1346" s="43">
        <v>1</v>
      </c>
      <c r="AE1346" s="43">
        <v>2</v>
      </c>
      <c r="AF1346" s="43">
        <v>0</v>
      </c>
      <c r="AG1346" s="43">
        <v>0</v>
      </c>
      <c r="AH1346" s="43">
        <v>1</v>
      </c>
      <c r="AI1346" s="43">
        <v>0</v>
      </c>
      <c r="AJ1346" s="43">
        <v>0</v>
      </c>
      <c r="AK1346" s="43">
        <v>0</v>
      </c>
      <c r="AL1346" s="43">
        <v>0</v>
      </c>
      <c r="AM1346" s="43">
        <v>0</v>
      </c>
      <c r="AN1346" s="43">
        <v>0</v>
      </c>
    </row>
    <row r="1347" spans="1:40" x14ac:dyDescent="0.2">
      <c r="A1347">
        <v>1336</v>
      </c>
      <c r="B1347" s="97">
        <v>0.92708333333333304</v>
      </c>
      <c r="C1347">
        <f t="shared" ca="1" si="60"/>
        <v>1</v>
      </c>
      <c r="D1347">
        <f t="shared" si="61"/>
        <v>244</v>
      </c>
      <c r="E1347">
        <f>IF(appliances!$D$46="YES",light_sim_data!B1347,0)</f>
        <v>55</v>
      </c>
      <c r="F1347">
        <f t="shared" si="62"/>
        <v>189</v>
      </c>
      <c r="H1347" s="43">
        <v>0</v>
      </c>
      <c r="I1347" s="43">
        <v>0</v>
      </c>
      <c r="J1347" s="43">
        <v>0</v>
      </c>
      <c r="K1347" s="43">
        <v>0</v>
      </c>
      <c r="L1347" s="43">
        <v>0</v>
      </c>
      <c r="M1347" s="43">
        <v>2</v>
      </c>
      <c r="N1347" s="43">
        <v>2</v>
      </c>
      <c r="O1347" s="43">
        <v>1</v>
      </c>
      <c r="P1347" s="43">
        <v>9</v>
      </c>
      <c r="Q1347" s="43">
        <v>0</v>
      </c>
      <c r="R1347" s="43">
        <v>0</v>
      </c>
      <c r="S1347" s="43">
        <v>0</v>
      </c>
      <c r="T1347" s="43">
        <v>0</v>
      </c>
      <c r="U1347" s="43">
        <v>0</v>
      </c>
      <c r="V1347" s="43">
        <v>134</v>
      </c>
      <c r="W1347" s="43">
        <v>0</v>
      </c>
      <c r="X1347" s="43">
        <v>0</v>
      </c>
      <c r="Y1347" s="43">
        <v>32</v>
      </c>
      <c r="Z1347" s="43">
        <v>0</v>
      </c>
      <c r="AA1347" s="43">
        <v>0</v>
      </c>
      <c r="AB1347" s="43">
        <v>3</v>
      </c>
      <c r="AC1347" s="43">
        <v>2</v>
      </c>
      <c r="AD1347" s="43">
        <v>1</v>
      </c>
      <c r="AE1347" s="43">
        <v>2</v>
      </c>
      <c r="AF1347" s="43">
        <v>0</v>
      </c>
      <c r="AG1347" s="43">
        <v>0</v>
      </c>
      <c r="AH1347" s="43">
        <v>1</v>
      </c>
      <c r="AI1347" s="43">
        <v>0</v>
      </c>
      <c r="AJ1347" s="43">
        <v>0</v>
      </c>
      <c r="AK1347" s="43">
        <v>0</v>
      </c>
      <c r="AL1347" s="43">
        <v>0</v>
      </c>
      <c r="AM1347" s="43">
        <v>0</v>
      </c>
      <c r="AN1347" s="43">
        <v>0</v>
      </c>
    </row>
    <row r="1348" spans="1:40" x14ac:dyDescent="0.2">
      <c r="A1348">
        <v>1337</v>
      </c>
      <c r="B1348" s="97">
        <v>0.92777777777777803</v>
      </c>
      <c r="C1348">
        <f t="shared" ca="1" si="60"/>
        <v>1</v>
      </c>
      <c r="D1348">
        <f t="shared" si="61"/>
        <v>244</v>
      </c>
      <c r="E1348">
        <f>IF(appliances!$D$46="YES",light_sim_data!B1348,0)</f>
        <v>55</v>
      </c>
      <c r="F1348">
        <f t="shared" si="62"/>
        <v>189</v>
      </c>
      <c r="H1348" s="43">
        <v>0</v>
      </c>
      <c r="I1348" s="43">
        <v>0</v>
      </c>
      <c r="J1348" s="43">
        <v>0</v>
      </c>
      <c r="K1348" s="43">
        <v>0</v>
      </c>
      <c r="L1348" s="43">
        <v>0</v>
      </c>
      <c r="M1348" s="43">
        <v>2</v>
      </c>
      <c r="N1348" s="43">
        <v>2</v>
      </c>
      <c r="O1348" s="43">
        <v>1</v>
      </c>
      <c r="P1348" s="43">
        <v>9</v>
      </c>
      <c r="Q1348" s="43">
        <v>0</v>
      </c>
      <c r="R1348" s="43">
        <v>0</v>
      </c>
      <c r="S1348" s="43">
        <v>0</v>
      </c>
      <c r="T1348" s="43">
        <v>0</v>
      </c>
      <c r="U1348" s="43">
        <v>0</v>
      </c>
      <c r="V1348" s="43">
        <v>134</v>
      </c>
      <c r="W1348" s="43">
        <v>0</v>
      </c>
      <c r="X1348" s="43">
        <v>0</v>
      </c>
      <c r="Y1348" s="43">
        <v>32</v>
      </c>
      <c r="Z1348" s="43">
        <v>0</v>
      </c>
      <c r="AA1348" s="43">
        <v>0</v>
      </c>
      <c r="AB1348" s="43">
        <v>3</v>
      </c>
      <c r="AC1348" s="43">
        <v>2</v>
      </c>
      <c r="AD1348" s="43">
        <v>1</v>
      </c>
      <c r="AE1348" s="43">
        <v>2</v>
      </c>
      <c r="AF1348" s="43">
        <v>0</v>
      </c>
      <c r="AG1348" s="43">
        <v>0</v>
      </c>
      <c r="AH1348" s="43">
        <v>1</v>
      </c>
      <c r="AI1348" s="43">
        <v>0</v>
      </c>
      <c r="AJ1348" s="43">
        <v>0</v>
      </c>
      <c r="AK1348" s="43">
        <v>0</v>
      </c>
      <c r="AL1348" s="43">
        <v>0</v>
      </c>
      <c r="AM1348" s="43">
        <v>0</v>
      </c>
      <c r="AN1348" s="43">
        <v>0</v>
      </c>
    </row>
    <row r="1349" spans="1:40" x14ac:dyDescent="0.2">
      <c r="A1349">
        <v>1338</v>
      </c>
      <c r="B1349" s="97">
        <v>0.92847222222222203</v>
      </c>
      <c r="C1349">
        <f t="shared" ca="1" si="60"/>
        <v>1</v>
      </c>
      <c r="D1349">
        <f t="shared" si="61"/>
        <v>244</v>
      </c>
      <c r="E1349">
        <f>IF(appliances!$D$46="YES",light_sim_data!B1349,0)</f>
        <v>55</v>
      </c>
      <c r="F1349">
        <f t="shared" si="62"/>
        <v>189</v>
      </c>
      <c r="H1349" s="43">
        <v>0</v>
      </c>
      <c r="I1349" s="43">
        <v>0</v>
      </c>
      <c r="J1349" s="43">
        <v>0</v>
      </c>
      <c r="K1349" s="43">
        <v>0</v>
      </c>
      <c r="L1349" s="43">
        <v>0</v>
      </c>
      <c r="M1349" s="43">
        <v>2</v>
      </c>
      <c r="N1349" s="43">
        <v>2</v>
      </c>
      <c r="O1349" s="43">
        <v>1</v>
      </c>
      <c r="P1349" s="43">
        <v>9</v>
      </c>
      <c r="Q1349" s="43">
        <v>0</v>
      </c>
      <c r="R1349" s="43">
        <v>0</v>
      </c>
      <c r="S1349" s="43">
        <v>0</v>
      </c>
      <c r="T1349" s="43">
        <v>0</v>
      </c>
      <c r="U1349" s="43">
        <v>0</v>
      </c>
      <c r="V1349" s="43">
        <v>134</v>
      </c>
      <c r="W1349" s="43">
        <v>0</v>
      </c>
      <c r="X1349" s="43">
        <v>0</v>
      </c>
      <c r="Y1349" s="43">
        <v>32</v>
      </c>
      <c r="Z1349" s="43">
        <v>0</v>
      </c>
      <c r="AA1349" s="43">
        <v>0</v>
      </c>
      <c r="AB1349" s="43">
        <v>3</v>
      </c>
      <c r="AC1349" s="43">
        <v>2</v>
      </c>
      <c r="AD1349" s="43">
        <v>1</v>
      </c>
      <c r="AE1349" s="43">
        <v>2</v>
      </c>
      <c r="AF1349" s="43">
        <v>0</v>
      </c>
      <c r="AG1349" s="43">
        <v>0</v>
      </c>
      <c r="AH1349" s="43">
        <v>1</v>
      </c>
      <c r="AI1349" s="43">
        <v>0</v>
      </c>
      <c r="AJ1349" s="43">
        <v>0</v>
      </c>
      <c r="AK1349" s="43">
        <v>0</v>
      </c>
      <c r="AL1349" s="43">
        <v>0</v>
      </c>
      <c r="AM1349" s="43">
        <v>0</v>
      </c>
      <c r="AN1349" s="43">
        <v>0</v>
      </c>
    </row>
    <row r="1350" spans="1:40" x14ac:dyDescent="0.2">
      <c r="A1350">
        <v>1339</v>
      </c>
      <c r="B1350" s="97">
        <v>0.92916666666666703</v>
      </c>
      <c r="C1350">
        <f t="shared" ca="1" si="60"/>
        <v>1</v>
      </c>
      <c r="D1350">
        <f t="shared" si="61"/>
        <v>244</v>
      </c>
      <c r="E1350">
        <f>IF(appliances!$D$46="YES",light_sim_data!B1350,0)</f>
        <v>55</v>
      </c>
      <c r="F1350">
        <f t="shared" si="62"/>
        <v>189</v>
      </c>
      <c r="H1350" s="43">
        <v>0</v>
      </c>
      <c r="I1350" s="43">
        <v>0</v>
      </c>
      <c r="J1350" s="43">
        <v>0</v>
      </c>
      <c r="K1350" s="43">
        <v>0</v>
      </c>
      <c r="L1350" s="43">
        <v>0</v>
      </c>
      <c r="M1350" s="43">
        <v>2</v>
      </c>
      <c r="N1350" s="43">
        <v>2</v>
      </c>
      <c r="O1350" s="43">
        <v>1</v>
      </c>
      <c r="P1350" s="43">
        <v>9</v>
      </c>
      <c r="Q1350" s="43">
        <v>0</v>
      </c>
      <c r="R1350" s="43">
        <v>0</v>
      </c>
      <c r="S1350" s="43">
        <v>0</v>
      </c>
      <c r="T1350" s="43">
        <v>0</v>
      </c>
      <c r="U1350" s="43">
        <v>0</v>
      </c>
      <c r="V1350" s="43">
        <v>134</v>
      </c>
      <c r="W1350" s="43">
        <v>0</v>
      </c>
      <c r="X1350" s="43">
        <v>0</v>
      </c>
      <c r="Y1350" s="43">
        <v>32</v>
      </c>
      <c r="Z1350" s="43">
        <v>0</v>
      </c>
      <c r="AA1350" s="43">
        <v>0</v>
      </c>
      <c r="AB1350" s="43">
        <v>3</v>
      </c>
      <c r="AC1350" s="43">
        <v>2</v>
      </c>
      <c r="AD1350" s="43">
        <v>1</v>
      </c>
      <c r="AE1350" s="43">
        <v>2</v>
      </c>
      <c r="AF1350" s="43">
        <v>0</v>
      </c>
      <c r="AG1350" s="43">
        <v>0</v>
      </c>
      <c r="AH1350" s="43">
        <v>1</v>
      </c>
      <c r="AI1350" s="43">
        <v>0</v>
      </c>
      <c r="AJ1350" s="43">
        <v>0</v>
      </c>
      <c r="AK1350" s="43">
        <v>0</v>
      </c>
      <c r="AL1350" s="43">
        <v>0</v>
      </c>
      <c r="AM1350" s="43">
        <v>0</v>
      </c>
      <c r="AN1350" s="43">
        <v>0</v>
      </c>
    </row>
    <row r="1351" spans="1:40" x14ac:dyDescent="0.2">
      <c r="A1351">
        <v>1340</v>
      </c>
      <c r="B1351" s="97">
        <v>0.92986111111111103</v>
      </c>
      <c r="C1351">
        <f t="shared" ca="1" si="60"/>
        <v>1</v>
      </c>
      <c r="D1351">
        <f t="shared" si="61"/>
        <v>344</v>
      </c>
      <c r="E1351">
        <f>IF(appliances!$D$46="YES",light_sim_data!B1351,0)</f>
        <v>155</v>
      </c>
      <c r="F1351">
        <f t="shared" si="62"/>
        <v>189</v>
      </c>
      <c r="H1351" s="43">
        <v>0</v>
      </c>
      <c r="I1351" s="43">
        <v>0</v>
      </c>
      <c r="J1351" s="43">
        <v>0</v>
      </c>
      <c r="K1351" s="43">
        <v>0</v>
      </c>
      <c r="L1351" s="43">
        <v>0</v>
      </c>
      <c r="M1351" s="43">
        <v>2</v>
      </c>
      <c r="N1351" s="43">
        <v>2</v>
      </c>
      <c r="O1351" s="43">
        <v>1</v>
      </c>
      <c r="P1351" s="43">
        <v>9</v>
      </c>
      <c r="Q1351" s="43">
        <v>0</v>
      </c>
      <c r="R1351" s="43">
        <v>0</v>
      </c>
      <c r="S1351" s="43">
        <v>0</v>
      </c>
      <c r="T1351" s="43">
        <v>0</v>
      </c>
      <c r="U1351" s="43">
        <v>0</v>
      </c>
      <c r="V1351" s="43">
        <v>134</v>
      </c>
      <c r="W1351" s="43">
        <v>0</v>
      </c>
      <c r="X1351" s="43">
        <v>0</v>
      </c>
      <c r="Y1351" s="43">
        <v>32</v>
      </c>
      <c r="Z1351" s="43">
        <v>0</v>
      </c>
      <c r="AA1351" s="43">
        <v>0</v>
      </c>
      <c r="AB1351" s="43">
        <v>3</v>
      </c>
      <c r="AC1351" s="43">
        <v>2</v>
      </c>
      <c r="AD1351" s="43">
        <v>1</v>
      </c>
      <c r="AE1351" s="43">
        <v>2</v>
      </c>
      <c r="AF1351" s="43">
        <v>0</v>
      </c>
      <c r="AG1351" s="43">
        <v>0</v>
      </c>
      <c r="AH1351" s="43">
        <v>1</v>
      </c>
      <c r="AI1351" s="43">
        <v>0</v>
      </c>
      <c r="AJ1351" s="43">
        <v>0</v>
      </c>
      <c r="AK1351" s="43">
        <v>0</v>
      </c>
      <c r="AL1351" s="43">
        <v>0</v>
      </c>
      <c r="AM1351" s="43">
        <v>0</v>
      </c>
      <c r="AN1351" s="43">
        <v>0</v>
      </c>
    </row>
    <row r="1352" spans="1:40" x14ac:dyDescent="0.2">
      <c r="A1352">
        <v>1341</v>
      </c>
      <c r="B1352" s="97">
        <v>0.93055555555555602</v>
      </c>
      <c r="C1352">
        <f t="shared" ca="1" si="60"/>
        <v>1</v>
      </c>
      <c r="D1352">
        <f t="shared" si="61"/>
        <v>356</v>
      </c>
      <c r="E1352">
        <f>IF(appliances!$D$46="YES",light_sim_data!B1352,0)</f>
        <v>167</v>
      </c>
      <c r="F1352">
        <f t="shared" si="62"/>
        <v>189</v>
      </c>
      <c r="H1352" s="43">
        <v>0</v>
      </c>
      <c r="I1352" s="43">
        <v>0</v>
      </c>
      <c r="J1352" s="43">
        <v>0</v>
      </c>
      <c r="K1352" s="43">
        <v>0</v>
      </c>
      <c r="L1352" s="43">
        <v>0</v>
      </c>
      <c r="M1352" s="43">
        <v>2</v>
      </c>
      <c r="N1352" s="43">
        <v>2</v>
      </c>
      <c r="O1352" s="43">
        <v>1</v>
      </c>
      <c r="P1352" s="43">
        <v>9</v>
      </c>
      <c r="Q1352" s="43">
        <v>0</v>
      </c>
      <c r="R1352" s="43">
        <v>0</v>
      </c>
      <c r="S1352" s="43">
        <v>0</v>
      </c>
      <c r="T1352" s="43">
        <v>0</v>
      </c>
      <c r="U1352" s="43">
        <v>0</v>
      </c>
      <c r="V1352" s="43">
        <v>134</v>
      </c>
      <c r="W1352" s="43">
        <v>0</v>
      </c>
      <c r="X1352" s="43">
        <v>0</v>
      </c>
      <c r="Y1352" s="43">
        <v>32</v>
      </c>
      <c r="Z1352" s="43">
        <v>0</v>
      </c>
      <c r="AA1352" s="43">
        <v>0</v>
      </c>
      <c r="AB1352" s="43">
        <v>3</v>
      </c>
      <c r="AC1352" s="43">
        <v>2</v>
      </c>
      <c r="AD1352" s="43">
        <v>1</v>
      </c>
      <c r="AE1352" s="43">
        <v>2</v>
      </c>
      <c r="AF1352" s="43">
        <v>0</v>
      </c>
      <c r="AG1352" s="43">
        <v>0</v>
      </c>
      <c r="AH1352" s="43">
        <v>1</v>
      </c>
      <c r="AI1352" s="43">
        <v>0</v>
      </c>
      <c r="AJ1352" s="43">
        <v>0</v>
      </c>
      <c r="AK1352" s="43">
        <v>0</v>
      </c>
      <c r="AL1352" s="43">
        <v>0</v>
      </c>
      <c r="AM1352" s="43">
        <v>0</v>
      </c>
      <c r="AN1352" s="43">
        <v>0</v>
      </c>
    </row>
    <row r="1353" spans="1:40" x14ac:dyDescent="0.2">
      <c r="A1353">
        <v>1342</v>
      </c>
      <c r="B1353" s="97">
        <v>0.93125000000000002</v>
      </c>
      <c r="C1353">
        <f t="shared" ca="1" si="60"/>
        <v>1</v>
      </c>
      <c r="D1353">
        <f t="shared" si="61"/>
        <v>344</v>
      </c>
      <c r="E1353">
        <f>IF(appliances!$D$46="YES",light_sim_data!B1353,0)</f>
        <v>155</v>
      </c>
      <c r="F1353">
        <f t="shared" si="62"/>
        <v>189</v>
      </c>
      <c r="H1353" s="43">
        <v>0</v>
      </c>
      <c r="I1353" s="43">
        <v>0</v>
      </c>
      <c r="J1353" s="43">
        <v>0</v>
      </c>
      <c r="K1353" s="43">
        <v>0</v>
      </c>
      <c r="L1353" s="43">
        <v>0</v>
      </c>
      <c r="M1353" s="43">
        <v>2</v>
      </c>
      <c r="N1353" s="43">
        <v>2</v>
      </c>
      <c r="O1353" s="43">
        <v>1</v>
      </c>
      <c r="P1353" s="43">
        <v>9</v>
      </c>
      <c r="Q1353" s="43">
        <v>0</v>
      </c>
      <c r="R1353" s="43">
        <v>0</v>
      </c>
      <c r="S1353" s="43">
        <v>0</v>
      </c>
      <c r="T1353" s="43">
        <v>0</v>
      </c>
      <c r="U1353" s="43">
        <v>0</v>
      </c>
      <c r="V1353" s="43">
        <v>134</v>
      </c>
      <c r="W1353" s="43">
        <v>0</v>
      </c>
      <c r="X1353" s="43">
        <v>0</v>
      </c>
      <c r="Y1353" s="43">
        <v>32</v>
      </c>
      <c r="Z1353" s="43">
        <v>0</v>
      </c>
      <c r="AA1353" s="43">
        <v>0</v>
      </c>
      <c r="AB1353" s="43">
        <v>3</v>
      </c>
      <c r="AC1353" s="43">
        <v>2</v>
      </c>
      <c r="AD1353" s="43">
        <v>1</v>
      </c>
      <c r="AE1353" s="43">
        <v>2</v>
      </c>
      <c r="AF1353" s="43">
        <v>0</v>
      </c>
      <c r="AG1353" s="43">
        <v>0</v>
      </c>
      <c r="AH1353" s="43">
        <v>1</v>
      </c>
      <c r="AI1353" s="43">
        <v>0</v>
      </c>
      <c r="AJ1353" s="43">
        <v>0</v>
      </c>
      <c r="AK1353" s="43">
        <v>0</v>
      </c>
      <c r="AL1353" s="43">
        <v>0</v>
      </c>
      <c r="AM1353" s="43">
        <v>0</v>
      </c>
      <c r="AN1353" s="43">
        <v>0</v>
      </c>
    </row>
    <row r="1354" spans="1:40" x14ac:dyDescent="0.2">
      <c r="A1354">
        <v>1343</v>
      </c>
      <c r="B1354" s="97">
        <v>0.93194444444444402</v>
      </c>
      <c r="C1354">
        <f t="shared" ca="1" si="60"/>
        <v>1</v>
      </c>
      <c r="D1354">
        <f t="shared" si="61"/>
        <v>509</v>
      </c>
      <c r="E1354">
        <f>IF(appliances!$D$46="YES",light_sim_data!B1354,0)</f>
        <v>320</v>
      </c>
      <c r="F1354">
        <f t="shared" si="62"/>
        <v>189</v>
      </c>
      <c r="H1354" s="43">
        <v>0</v>
      </c>
      <c r="I1354" s="43">
        <v>0</v>
      </c>
      <c r="J1354" s="43">
        <v>0</v>
      </c>
      <c r="K1354" s="43">
        <v>0</v>
      </c>
      <c r="L1354" s="43">
        <v>0</v>
      </c>
      <c r="M1354" s="43">
        <v>2</v>
      </c>
      <c r="N1354" s="43">
        <v>2</v>
      </c>
      <c r="O1354" s="43">
        <v>1</v>
      </c>
      <c r="P1354" s="43">
        <v>9</v>
      </c>
      <c r="Q1354" s="43">
        <v>0</v>
      </c>
      <c r="R1354" s="43">
        <v>0</v>
      </c>
      <c r="S1354" s="43">
        <v>0</v>
      </c>
      <c r="T1354" s="43">
        <v>0</v>
      </c>
      <c r="U1354" s="43">
        <v>0</v>
      </c>
      <c r="V1354" s="43">
        <v>134</v>
      </c>
      <c r="W1354" s="43">
        <v>0</v>
      </c>
      <c r="X1354" s="43">
        <v>0</v>
      </c>
      <c r="Y1354" s="43">
        <v>32</v>
      </c>
      <c r="Z1354" s="43">
        <v>0</v>
      </c>
      <c r="AA1354" s="43">
        <v>0</v>
      </c>
      <c r="AB1354" s="43">
        <v>3</v>
      </c>
      <c r="AC1354" s="43">
        <v>2</v>
      </c>
      <c r="AD1354" s="43">
        <v>1</v>
      </c>
      <c r="AE1354" s="43">
        <v>2</v>
      </c>
      <c r="AF1354" s="43">
        <v>0</v>
      </c>
      <c r="AG1354" s="43">
        <v>0</v>
      </c>
      <c r="AH1354" s="43">
        <v>1</v>
      </c>
      <c r="AI1354" s="43">
        <v>0</v>
      </c>
      <c r="AJ1354" s="43">
        <v>0</v>
      </c>
      <c r="AK1354" s="43">
        <v>0</v>
      </c>
      <c r="AL1354" s="43">
        <v>0</v>
      </c>
      <c r="AM1354" s="43">
        <v>0</v>
      </c>
      <c r="AN1354" s="43">
        <v>0</v>
      </c>
    </row>
    <row r="1355" spans="1:40" x14ac:dyDescent="0.2">
      <c r="A1355">
        <v>1344</v>
      </c>
      <c r="B1355" s="97">
        <v>0.93263888888888902</v>
      </c>
      <c r="C1355">
        <f t="shared" ca="1" si="60"/>
        <v>1</v>
      </c>
      <c r="D1355">
        <f t="shared" si="61"/>
        <v>444</v>
      </c>
      <c r="E1355">
        <f>IF(appliances!$D$46="YES",light_sim_data!B1355,0)</f>
        <v>255</v>
      </c>
      <c r="F1355">
        <f t="shared" si="62"/>
        <v>189</v>
      </c>
      <c r="H1355" s="43">
        <v>0</v>
      </c>
      <c r="I1355" s="43">
        <v>0</v>
      </c>
      <c r="J1355" s="43">
        <v>0</v>
      </c>
      <c r="K1355" s="43">
        <v>0</v>
      </c>
      <c r="L1355" s="43">
        <v>0</v>
      </c>
      <c r="M1355" s="43">
        <v>2</v>
      </c>
      <c r="N1355" s="43">
        <v>2</v>
      </c>
      <c r="O1355" s="43">
        <v>1</v>
      </c>
      <c r="P1355" s="43">
        <v>9</v>
      </c>
      <c r="Q1355" s="43">
        <v>0</v>
      </c>
      <c r="R1355" s="43">
        <v>0</v>
      </c>
      <c r="S1355" s="43">
        <v>0</v>
      </c>
      <c r="T1355" s="43">
        <v>0</v>
      </c>
      <c r="U1355" s="43">
        <v>0</v>
      </c>
      <c r="V1355" s="43">
        <v>134</v>
      </c>
      <c r="W1355" s="43">
        <v>0</v>
      </c>
      <c r="X1355" s="43">
        <v>0</v>
      </c>
      <c r="Y1355" s="43">
        <v>32</v>
      </c>
      <c r="Z1355" s="43">
        <v>0</v>
      </c>
      <c r="AA1355" s="43">
        <v>0</v>
      </c>
      <c r="AB1355" s="43">
        <v>3</v>
      </c>
      <c r="AC1355" s="43">
        <v>2</v>
      </c>
      <c r="AD1355" s="43">
        <v>1</v>
      </c>
      <c r="AE1355" s="43">
        <v>2</v>
      </c>
      <c r="AF1355" s="43">
        <v>0</v>
      </c>
      <c r="AG1355" s="43">
        <v>0</v>
      </c>
      <c r="AH1355" s="43">
        <v>1</v>
      </c>
      <c r="AI1355" s="43">
        <v>0</v>
      </c>
      <c r="AJ1355" s="43">
        <v>0</v>
      </c>
      <c r="AK1355" s="43">
        <v>0</v>
      </c>
      <c r="AL1355" s="43">
        <v>0</v>
      </c>
      <c r="AM1355" s="43">
        <v>0</v>
      </c>
      <c r="AN1355" s="43">
        <v>0</v>
      </c>
    </row>
    <row r="1356" spans="1:40" x14ac:dyDescent="0.2">
      <c r="A1356">
        <v>1345</v>
      </c>
      <c r="B1356" s="97">
        <v>0.93333333333333302</v>
      </c>
      <c r="C1356">
        <f t="shared" ca="1" si="60"/>
        <v>1</v>
      </c>
      <c r="D1356">
        <f t="shared" si="61"/>
        <v>444</v>
      </c>
      <c r="E1356">
        <f>IF(appliances!$D$46="YES",light_sim_data!B1356,0)</f>
        <v>255</v>
      </c>
      <c r="F1356">
        <f t="shared" si="62"/>
        <v>189</v>
      </c>
      <c r="H1356" s="43">
        <v>0</v>
      </c>
      <c r="I1356" s="43">
        <v>0</v>
      </c>
      <c r="J1356" s="43">
        <v>0</v>
      </c>
      <c r="K1356" s="43">
        <v>0</v>
      </c>
      <c r="L1356" s="43">
        <v>0</v>
      </c>
      <c r="M1356" s="43">
        <v>2</v>
      </c>
      <c r="N1356" s="43">
        <v>2</v>
      </c>
      <c r="O1356" s="43">
        <v>1</v>
      </c>
      <c r="P1356" s="43">
        <v>9</v>
      </c>
      <c r="Q1356" s="43">
        <v>0</v>
      </c>
      <c r="R1356" s="43">
        <v>0</v>
      </c>
      <c r="S1356" s="43">
        <v>0</v>
      </c>
      <c r="T1356" s="43">
        <v>0</v>
      </c>
      <c r="U1356" s="43">
        <v>0</v>
      </c>
      <c r="V1356" s="43">
        <v>134</v>
      </c>
      <c r="W1356" s="43">
        <v>0</v>
      </c>
      <c r="X1356" s="43">
        <v>0</v>
      </c>
      <c r="Y1356" s="43">
        <v>32</v>
      </c>
      <c r="Z1356" s="43">
        <v>0</v>
      </c>
      <c r="AA1356" s="43">
        <v>0</v>
      </c>
      <c r="AB1356" s="43">
        <v>3</v>
      </c>
      <c r="AC1356" s="43">
        <v>2</v>
      </c>
      <c r="AD1356" s="43">
        <v>1</v>
      </c>
      <c r="AE1356" s="43">
        <v>2</v>
      </c>
      <c r="AF1356" s="43">
        <v>0</v>
      </c>
      <c r="AG1356" s="43">
        <v>0</v>
      </c>
      <c r="AH1356" s="43">
        <v>1</v>
      </c>
      <c r="AI1356" s="43">
        <v>0</v>
      </c>
      <c r="AJ1356" s="43">
        <v>0</v>
      </c>
      <c r="AK1356" s="43">
        <v>0</v>
      </c>
      <c r="AL1356" s="43">
        <v>0</v>
      </c>
      <c r="AM1356" s="43">
        <v>0</v>
      </c>
      <c r="AN1356" s="43">
        <v>0</v>
      </c>
    </row>
    <row r="1357" spans="1:40" x14ac:dyDescent="0.2">
      <c r="A1357">
        <v>1346</v>
      </c>
      <c r="B1357" s="97">
        <v>0.93402777777777801</v>
      </c>
      <c r="C1357">
        <f t="shared" ref="C1357:C1420" ca="1" si="63">INDIRECT("occ_sim_data!C"&amp;(ROUNDDOWN((A1357-1)/10,0)+11))</f>
        <v>1</v>
      </c>
      <c r="D1357">
        <f t="shared" ref="D1357:D1420" si="64">E1357+F1357</f>
        <v>504</v>
      </c>
      <c r="E1357">
        <f>IF(appliances!$D$46="YES",light_sim_data!B1357,0)</f>
        <v>315</v>
      </c>
      <c r="F1357">
        <f t="shared" ref="F1357:F1420" si="65">SUM(H1357:AN1357)</f>
        <v>189</v>
      </c>
      <c r="H1357" s="43">
        <v>0</v>
      </c>
      <c r="I1357" s="43">
        <v>0</v>
      </c>
      <c r="J1357" s="43">
        <v>0</v>
      </c>
      <c r="K1357" s="43">
        <v>0</v>
      </c>
      <c r="L1357" s="43">
        <v>0</v>
      </c>
      <c r="M1357" s="43">
        <v>2</v>
      </c>
      <c r="N1357" s="43">
        <v>2</v>
      </c>
      <c r="O1357" s="43">
        <v>1</v>
      </c>
      <c r="P1357" s="43">
        <v>9</v>
      </c>
      <c r="Q1357" s="43">
        <v>0</v>
      </c>
      <c r="R1357" s="43">
        <v>0</v>
      </c>
      <c r="S1357" s="43">
        <v>0</v>
      </c>
      <c r="T1357" s="43">
        <v>0</v>
      </c>
      <c r="U1357" s="43">
        <v>0</v>
      </c>
      <c r="V1357" s="43">
        <v>134</v>
      </c>
      <c r="W1357" s="43">
        <v>0</v>
      </c>
      <c r="X1357" s="43">
        <v>0</v>
      </c>
      <c r="Y1357" s="43">
        <v>32</v>
      </c>
      <c r="Z1357" s="43">
        <v>0</v>
      </c>
      <c r="AA1357" s="43">
        <v>0</v>
      </c>
      <c r="AB1357" s="43">
        <v>3</v>
      </c>
      <c r="AC1357" s="43">
        <v>2</v>
      </c>
      <c r="AD1357" s="43">
        <v>1</v>
      </c>
      <c r="AE1357" s="43">
        <v>2</v>
      </c>
      <c r="AF1357" s="43">
        <v>0</v>
      </c>
      <c r="AG1357" s="43">
        <v>0</v>
      </c>
      <c r="AH1357" s="43">
        <v>1</v>
      </c>
      <c r="AI1357" s="43">
        <v>0</v>
      </c>
      <c r="AJ1357" s="43">
        <v>0</v>
      </c>
      <c r="AK1357" s="43">
        <v>0</v>
      </c>
      <c r="AL1357" s="43">
        <v>0</v>
      </c>
      <c r="AM1357" s="43">
        <v>0</v>
      </c>
      <c r="AN1357" s="43">
        <v>0</v>
      </c>
    </row>
    <row r="1358" spans="1:40" x14ac:dyDescent="0.2">
      <c r="A1358">
        <v>1347</v>
      </c>
      <c r="B1358" s="97">
        <v>0.93472222222222201</v>
      </c>
      <c r="C1358">
        <f t="shared" ca="1" si="63"/>
        <v>1</v>
      </c>
      <c r="D1358">
        <f t="shared" si="64"/>
        <v>504</v>
      </c>
      <c r="E1358">
        <f>IF(appliances!$D$46="YES",light_sim_data!B1358,0)</f>
        <v>315</v>
      </c>
      <c r="F1358">
        <f t="shared" si="65"/>
        <v>189</v>
      </c>
      <c r="H1358" s="43">
        <v>0</v>
      </c>
      <c r="I1358" s="43">
        <v>0</v>
      </c>
      <c r="J1358" s="43">
        <v>0</v>
      </c>
      <c r="K1358" s="43">
        <v>0</v>
      </c>
      <c r="L1358" s="43">
        <v>0</v>
      </c>
      <c r="M1358" s="43">
        <v>2</v>
      </c>
      <c r="N1358" s="43">
        <v>2</v>
      </c>
      <c r="O1358" s="43">
        <v>1</v>
      </c>
      <c r="P1358" s="43">
        <v>9</v>
      </c>
      <c r="Q1358" s="43">
        <v>0</v>
      </c>
      <c r="R1358" s="43">
        <v>0</v>
      </c>
      <c r="S1358" s="43">
        <v>0</v>
      </c>
      <c r="T1358" s="43">
        <v>0</v>
      </c>
      <c r="U1358" s="43">
        <v>0</v>
      </c>
      <c r="V1358" s="43">
        <v>134</v>
      </c>
      <c r="W1358" s="43">
        <v>0</v>
      </c>
      <c r="X1358" s="43">
        <v>0</v>
      </c>
      <c r="Y1358" s="43">
        <v>32</v>
      </c>
      <c r="Z1358" s="43">
        <v>0</v>
      </c>
      <c r="AA1358" s="43">
        <v>0</v>
      </c>
      <c r="AB1358" s="43">
        <v>3</v>
      </c>
      <c r="AC1358" s="43">
        <v>2</v>
      </c>
      <c r="AD1358" s="43">
        <v>1</v>
      </c>
      <c r="AE1358" s="43">
        <v>2</v>
      </c>
      <c r="AF1358" s="43">
        <v>0</v>
      </c>
      <c r="AG1358" s="43">
        <v>0</v>
      </c>
      <c r="AH1358" s="43">
        <v>1</v>
      </c>
      <c r="AI1358" s="43">
        <v>0</v>
      </c>
      <c r="AJ1358" s="43">
        <v>0</v>
      </c>
      <c r="AK1358" s="43">
        <v>0</v>
      </c>
      <c r="AL1358" s="43">
        <v>0</v>
      </c>
      <c r="AM1358" s="43">
        <v>0</v>
      </c>
      <c r="AN1358" s="43">
        <v>0</v>
      </c>
    </row>
    <row r="1359" spans="1:40" x14ac:dyDescent="0.2">
      <c r="A1359">
        <v>1348</v>
      </c>
      <c r="B1359" s="97">
        <v>0.93541666666666701</v>
      </c>
      <c r="C1359">
        <f t="shared" ca="1" si="63"/>
        <v>1</v>
      </c>
      <c r="D1359">
        <f t="shared" si="64"/>
        <v>504</v>
      </c>
      <c r="E1359">
        <f>IF(appliances!$D$46="YES",light_sim_data!B1359,0)</f>
        <v>315</v>
      </c>
      <c r="F1359">
        <f t="shared" si="65"/>
        <v>189</v>
      </c>
      <c r="H1359" s="43">
        <v>0</v>
      </c>
      <c r="I1359" s="43">
        <v>0</v>
      </c>
      <c r="J1359" s="43">
        <v>0</v>
      </c>
      <c r="K1359" s="43">
        <v>0</v>
      </c>
      <c r="L1359" s="43">
        <v>0</v>
      </c>
      <c r="M1359" s="43">
        <v>2</v>
      </c>
      <c r="N1359" s="43">
        <v>2</v>
      </c>
      <c r="O1359" s="43">
        <v>1</v>
      </c>
      <c r="P1359" s="43">
        <v>9</v>
      </c>
      <c r="Q1359" s="43">
        <v>0</v>
      </c>
      <c r="R1359" s="43">
        <v>0</v>
      </c>
      <c r="S1359" s="43">
        <v>0</v>
      </c>
      <c r="T1359" s="43">
        <v>0</v>
      </c>
      <c r="U1359" s="43">
        <v>0</v>
      </c>
      <c r="V1359" s="43">
        <v>134</v>
      </c>
      <c r="W1359" s="43">
        <v>0</v>
      </c>
      <c r="X1359" s="43">
        <v>0</v>
      </c>
      <c r="Y1359" s="43">
        <v>32</v>
      </c>
      <c r="Z1359" s="43">
        <v>0</v>
      </c>
      <c r="AA1359" s="43">
        <v>0</v>
      </c>
      <c r="AB1359" s="43">
        <v>3</v>
      </c>
      <c r="AC1359" s="43">
        <v>2</v>
      </c>
      <c r="AD1359" s="43">
        <v>1</v>
      </c>
      <c r="AE1359" s="43">
        <v>2</v>
      </c>
      <c r="AF1359" s="43">
        <v>0</v>
      </c>
      <c r="AG1359" s="43">
        <v>0</v>
      </c>
      <c r="AH1359" s="43">
        <v>1</v>
      </c>
      <c r="AI1359" s="43">
        <v>0</v>
      </c>
      <c r="AJ1359" s="43">
        <v>0</v>
      </c>
      <c r="AK1359" s="43">
        <v>0</v>
      </c>
      <c r="AL1359" s="43">
        <v>0</v>
      </c>
      <c r="AM1359" s="43">
        <v>0</v>
      </c>
      <c r="AN1359" s="43">
        <v>0</v>
      </c>
    </row>
    <row r="1360" spans="1:40" x14ac:dyDescent="0.2">
      <c r="A1360">
        <v>1349</v>
      </c>
      <c r="B1360" s="97">
        <v>0.93611111111111101</v>
      </c>
      <c r="C1360">
        <f t="shared" ca="1" si="63"/>
        <v>1</v>
      </c>
      <c r="D1360">
        <f t="shared" si="64"/>
        <v>504</v>
      </c>
      <c r="E1360">
        <f>IF(appliances!$D$46="YES",light_sim_data!B1360,0)</f>
        <v>315</v>
      </c>
      <c r="F1360">
        <f t="shared" si="65"/>
        <v>189</v>
      </c>
      <c r="H1360" s="43">
        <v>0</v>
      </c>
      <c r="I1360" s="43">
        <v>0</v>
      </c>
      <c r="J1360" s="43">
        <v>0</v>
      </c>
      <c r="K1360" s="43">
        <v>0</v>
      </c>
      <c r="L1360" s="43">
        <v>0</v>
      </c>
      <c r="M1360" s="43">
        <v>2</v>
      </c>
      <c r="N1360" s="43">
        <v>2</v>
      </c>
      <c r="O1360" s="43">
        <v>1</v>
      </c>
      <c r="P1360" s="43">
        <v>9</v>
      </c>
      <c r="Q1360" s="43">
        <v>0</v>
      </c>
      <c r="R1360" s="43">
        <v>0</v>
      </c>
      <c r="S1360" s="43">
        <v>0</v>
      </c>
      <c r="T1360" s="43">
        <v>0</v>
      </c>
      <c r="U1360" s="43">
        <v>0</v>
      </c>
      <c r="V1360" s="43">
        <v>134</v>
      </c>
      <c r="W1360" s="43">
        <v>0</v>
      </c>
      <c r="X1360" s="43">
        <v>0</v>
      </c>
      <c r="Y1360" s="43">
        <v>32</v>
      </c>
      <c r="Z1360" s="43">
        <v>0</v>
      </c>
      <c r="AA1360" s="43">
        <v>0</v>
      </c>
      <c r="AB1360" s="43">
        <v>3</v>
      </c>
      <c r="AC1360" s="43">
        <v>2</v>
      </c>
      <c r="AD1360" s="43">
        <v>1</v>
      </c>
      <c r="AE1360" s="43">
        <v>2</v>
      </c>
      <c r="AF1360" s="43">
        <v>0</v>
      </c>
      <c r="AG1360" s="43">
        <v>0</v>
      </c>
      <c r="AH1360" s="43">
        <v>1</v>
      </c>
      <c r="AI1360" s="43">
        <v>0</v>
      </c>
      <c r="AJ1360" s="43">
        <v>0</v>
      </c>
      <c r="AK1360" s="43">
        <v>0</v>
      </c>
      <c r="AL1360" s="43">
        <v>0</v>
      </c>
      <c r="AM1360" s="43">
        <v>0</v>
      </c>
      <c r="AN1360" s="43">
        <v>0</v>
      </c>
    </row>
    <row r="1361" spans="1:40" x14ac:dyDescent="0.2">
      <c r="A1361">
        <v>1350</v>
      </c>
      <c r="B1361" s="97">
        <v>0.936805555555556</v>
      </c>
      <c r="C1361">
        <f t="shared" ca="1" si="63"/>
        <v>1</v>
      </c>
      <c r="D1361">
        <f t="shared" si="64"/>
        <v>518</v>
      </c>
      <c r="E1361">
        <f>IF(appliances!$D$46="YES",light_sim_data!B1361,0)</f>
        <v>315</v>
      </c>
      <c r="F1361">
        <f t="shared" si="65"/>
        <v>203</v>
      </c>
      <c r="H1361" s="43">
        <v>0</v>
      </c>
      <c r="I1361" s="43">
        <v>0</v>
      </c>
      <c r="J1361" s="43">
        <v>0</v>
      </c>
      <c r="K1361" s="43">
        <v>0</v>
      </c>
      <c r="L1361" s="43">
        <v>0</v>
      </c>
      <c r="M1361" s="43">
        <v>16</v>
      </c>
      <c r="N1361" s="43">
        <v>2</v>
      </c>
      <c r="O1361" s="43">
        <v>1</v>
      </c>
      <c r="P1361" s="43">
        <v>9</v>
      </c>
      <c r="Q1361" s="43">
        <v>0</v>
      </c>
      <c r="R1361" s="43">
        <v>0</v>
      </c>
      <c r="S1361" s="43">
        <v>0</v>
      </c>
      <c r="T1361" s="43">
        <v>0</v>
      </c>
      <c r="U1361" s="43">
        <v>0</v>
      </c>
      <c r="V1361" s="43">
        <v>134</v>
      </c>
      <c r="W1361" s="43">
        <v>0</v>
      </c>
      <c r="X1361" s="43">
        <v>0</v>
      </c>
      <c r="Y1361" s="43">
        <v>32</v>
      </c>
      <c r="Z1361" s="43">
        <v>0</v>
      </c>
      <c r="AA1361" s="43">
        <v>0</v>
      </c>
      <c r="AB1361" s="43">
        <v>3</v>
      </c>
      <c r="AC1361" s="43">
        <v>2</v>
      </c>
      <c r="AD1361" s="43">
        <v>1</v>
      </c>
      <c r="AE1361" s="43">
        <v>2</v>
      </c>
      <c r="AF1361" s="43">
        <v>0</v>
      </c>
      <c r="AG1361" s="43">
        <v>0</v>
      </c>
      <c r="AH1361" s="43">
        <v>1</v>
      </c>
      <c r="AI1361" s="43">
        <v>0</v>
      </c>
      <c r="AJ1361" s="43">
        <v>0</v>
      </c>
      <c r="AK1361" s="43">
        <v>0</v>
      </c>
      <c r="AL1361" s="43">
        <v>0</v>
      </c>
      <c r="AM1361" s="43">
        <v>0</v>
      </c>
      <c r="AN1361" s="43">
        <v>0</v>
      </c>
    </row>
    <row r="1362" spans="1:40" x14ac:dyDescent="0.2">
      <c r="A1362">
        <v>1351</v>
      </c>
      <c r="B1362" s="97">
        <v>0.9375</v>
      </c>
      <c r="C1362">
        <f t="shared" ca="1" si="63"/>
        <v>1</v>
      </c>
      <c r="D1362">
        <f t="shared" si="64"/>
        <v>538</v>
      </c>
      <c r="E1362">
        <f>IF(appliances!$D$46="YES",light_sim_data!B1362,0)</f>
        <v>335</v>
      </c>
      <c r="F1362">
        <f t="shared" si="65"/>
        <v>203</v>
      </c>
      <c r="H1362" s="43">
        <v>0</v>
      </c>
      <c r="I1362" s="43">
        <v>0</v>
      </c>
      <c r="J1362" s="43">
        <v>0</v>
      </c>
      <c r="K1362" s="43">
        <v>0</v>
      </c>
      <c r="L1362" s="43">
        <v>0</v>
      </c>
      <c r="M1362" s="43">
        <v>16</v>
      </c>
      <c r="N1362" s="43">
        <v>2</v>
      </c>
      <c r="O1362" s="43">
        <v>1</v>
      </c>
      <c r="P1362" s="43">
        <v>9</v>
      </c>
      <c r="Q1362" s="43">
        <v>0</v>
      </c>
      <c r="R1362" s="43">
        <v>0</v>
      </c>
      <c r="S1362" s="43">
        <v>0</v>
      </c>
      <c r="T1362" s="43">
        <v>0</v>
      </c>
      <c r="U1362" s="43">
        <v>0</v>
      </c>
      <c r="V1362" s="43">
        <v>134</v>
      </c>
      <c r="W1362" s="43">
        <v>0</v>
      </c>
      <c r="X1362" s="43">
        <v>0</v>
      </c>
      <c r="Y1362" s="43">
        <v>32</v>
      </c>
      <c r="Z1362" s="43">
        <v>0</v>
      </c>
      <c r="AA1362" s="43">
        <v>0</v>
      </c>
      <c r="AB1362" s="43">
        <v>3</v>
      </c>
      <c r="AC1362" s="43">
        <v>2</v>
      </c>
      <c r="AD1362" s="43">
        <v>1</v>
      </c>
      <c r="AE1362" s="43">
        <v>2</v>
      </c>
      <c r="AF1362" s="43">
        <v>0</v>
      </c>
      <c r="AG1362" s="43">
        <v>0</v>
      </c>
      <c r="AH1362" s="43">
        <v>1</v>
      </c>
      <c r="AI1362" s="43">
        <v>0</v>
      </c>
      <c r="AJ1362" s="43">
        <v>0</v>
      </c>
      <c r="AK1362" s="43">
        <v>0</v>
      </c>
      <c r="AL1362" s="43">
        <v>0</v>
      </c>
      <c r="AM1362" s="43">
        <v>0</v>
      </c>
      <c r="AN1362" s="43">
        <v>0</v>
      </c>
    </row>
    <row r="1363" spans="1:40" x14ac:dyDescent="0.2">
      <c r="A1363">
        <v>1352</v>
      </c>
      <c r="B1363" s="97">
        <v>0.938194444444444</v>
      </c>
      <c r="C1363">
        <f t="shared" ca="1" si="63"/>
        <v>1</v>
      </c>
      <c r="D1363">
        <f t="shared" si="64"/>
        <v>478</v>
      </c>
      <c r="E1363">
        <f>IF(appliances!$D$46="YES",light_sim_data!B1363,0)</f>
        <v>275</v>
      </c>
      <c r="F1363">
        <f t="shared" si="65"/>
        <v>203</v>
      </c>
      <c r="H1363" s="43">
        <v>0</v>
      </c>
      <c r="I1363" s="43">
        <v>0</v>
      </c>
      <c r="J1363" s="43">
        <v>0</v>
      </c>
      <c r="K1363" s="43">
        <v>0</v>
      </c>
      <c r="L1363" s="43">
        <v>0</v>
      </c>
      <c r="M1363" s="43">
        <v>16</v>
      </c>
      <c r="N1363" s="43">
        <v>2</v>
      </c>
      <c r="O1363" s="43">
        <v>1</v>
      </c>
      <c r="P1363" s="43">
        <v>9</v>
      </c>
      <c r="Q1363" s="43">
        <v>0</v>
      </c>
      <c r="R1363" s="43">
        <v>0</v>
      </c>
      <c r="S1363" s="43">
        <v>0</v>
      </c>
      <c r="T1363" s="43">
        <v>0</v>
      </c>
      <c r="U1363" s="43">
        <v>0</v>
      </c>
      <c r="V1363" s="43">
        <v>134</v>
      </c>
      <c r="W1363" s="43">
        <v>0</v>
      </c>
      <c r="X1363" s="43">
        <v>0</v>
      </c>
      <c r="Y1363" s="43">
        <v>32</v>
      </c>
      <c r="Z1363" s="43">
        <v>0</v>
      </c>
      <c r="AA1363" s="43">
        <v>0</v>
      </c>
      <c r="AB1363" s="43">
        <v>3</v>
      </c>
      <c r="AC1363" s="43">
        <v>2</v>
      </c>
      <c r="AD1363" s="43">
        <v>1</v>
      </c>
      <c r="AE1363" s="43">
        <v>2</v>
      </c>
      <c r="AF1363" s="43">
        <v>0</v>
      </c>
      <c r="AG1363" s="43">
        <v>0</v>
      </c>
      <c r="AH1363" s="43">
        <v>1</v>
      </c>
      <c r="AI1363" s="43">
        <v>0</v>
      </c>
      <c r="AJ1363" s="43">
        <v>0</v>
      </c>
      <c r="AK1363" s="43">
        <v>0</v>
      </c>
      <c r="AL1363" s="43">
        <v>0</v>
      </c>
      <c r="AM1363" s="43">
        <v>0</v>
      </c>
      <c r="AN1363" s="43">
        <v>0</v>
      </c>
    </row>
    <row r="1364" spans="1:40" x14ac:dyDescent="0.2">
      <c r="A1364">
        <v>1353</v>
      </c>
      <c r="B1364" s="97">
        <v>0.93888888888888899</v>
      </c>
      <c r="C1364">
        <f t="shared" ca="1" si="63"/>
        <v>1</v>
      </c>
      <c r="D1364">
        <f t="shared" si="64"/>
        <v>478</v>
      </c>
      <c r="E1364">
        <f>IF(appliances!$D$46="YES",light_sim_data!B1364,0)</f>
        <v>275</v>
      </c>
      <c r="F1364">
        <f t="shared" si="65"/>
        <v>203</v>
      </c>
      <c r="H1364" s="43">
        <v>0</v>
      </c>
      <c r="I1364" s="43">
        <v>0</v>
      </c>
      <c r="J1364" s="43">
        <v>0</v>
      </c>
      <c r="K1364" s="43">
        <v>0</v>
      </c>
      <c r="L1364" s="43">
        <v>0</v>
      </c>
      <c r="M1364" s="43">
        <v>16</v>
      </c>
      <c r="N1364" s="43">
        <v>2</v>
      </c>
      <c r="O1364" s="43">
        <v>1</v>
      </c>
      <c r="P1364" s="43">
        <v>9</v>
      </c>
      <c r="Q1364" s="43">
        <v>0</v>
      </c>
      <c r="R1364" s="43">
        <v>0</v>
      </c>
      <c r="S1364" s="43">
        <v>0</v>
      </c>
      <c r="T1364" s="43">
        <v>0</v>
      </c>
      <c r="U1364" s="43">
        <v>0</v>
      </c>
      <c r="V1364" s="43">
        <v>134</v>
      </c>
      <c r="W1364" s="43">
        <v>0</v>
      </c>
      <c r="X1364" s="43">
        <v>0</v>
      </c>
      <c r="Y1364" s="43">
        <v>32</v>
      </c>
      <c r="Z1364" s="43">
        <v>0</v>
      </c>
      <c r="AA1364" s="43">
        <v>0</v>
      </c>
      <c r="AB1364" s="43">
        <v>3</v>
      </c>
      <c r="AC1364" s="43">
        <v>2</v>
      </c>
      <c r="AD1364" s="43">
        <v>1</v>
      </c>
      <c r="AE1364" s="43">
        <v>2</v>
      </c>
      <c r="AF1364" s="43">
        <v>0</v>
      </c>
      <c r="AG1364" s="43">
        <v>0</v>
      </c>
      <c r="AH1364" s="43">
        <v>1</v>
      </c>
      <c r="AI1364" s="43">
        <v>0</v>
      </c>
      <c r="AJ1364" s="43">
        <v>0</v>
      </c>
      <c r="AK1364" s="43">
        <v>0</v>
      </c>
      <c r="AL1364" s="43">
        <v>0</v>
      </c>
      <c r="AM1364" s="43">
        <v>0</v>
      </c>
      <c r="AN1364" s="43">
        <v>0</v>
      </c>
    </row>
    <row r="1365" spans="1:40" x14ac:dyDescent="0.2">
      <c r="A1365">
        <v>1354</v>
      </c>
      <c r="B1365" s="97">
        <v>0.93958333333333299</v>
      </c>
      <c r="C1365">
        <f t="shared" ca="1" si="63"/>
        <v>1</v>
      </c>
      <c r="D1365">
        <f t="shared" si="64"/>
        <v>448</v>
      </c>
      <c r="E1365">
        <f>IF(appliances!$D$46="YES",light_sim_data!B1365,0)</f>
        <v>275</v>
      </c>
      <c r="F1365">
        <f t="shared" si="65"/>
        <v>173</v>
      </c>
      <c r="H1365" s="43">
        <v>0</v>
      </c>
      <c r="I1365" s="43">
        <v>0</v>
      </c>
      <c r="J1365" s="43">
        <v>0</v>
      </c>
      <c r="K1365" s="43">
        <v>0</v>
      </c>
      <c r="L1365" s="43">
        <v>0</v>
      </c>
      <c r="M1365" s="43">
        <v>16</v>
      </c>
      <c r="N1365" s="43">
        <v>2</v>
      </c>
      <c r="O1365" s="43">
        <v>1</v>
      </c>
      <c r="P1365" s="43">
        <v>9</v>
      </c>
      <c r="Q1365" s="43">
        <v>0</v>
      </c>
      <c r="R1365" s="43">
        <v>0</v>
      </c>
      <c r="S1365" s="43">
        <v>0</v>
      </c>
      <c r="T1365" s="43">
        <v>0</v>
      </c>
      <c r="U1365" s="43">
        <v>0</v>
      </c>
      <c r="V1365" s="43">
        <v>134</v>
      </c>
      <c r="W1365" s="43">
        <v>0</v>
      </c>
      <c r="X1365" s="43">
        <v>0</v>
      </c>
      <c r="Y1365" s="43">
        <v>2</v>
      </c>
      <c r="Z1365" s="43">
        <v>0</v>
      </c>
      <c r="AA1365" s="43">
        <v>0</v>
      </c>
      <c r="AB1365" s="43">
        <v>3</v>
      </c>
      <c r="AC1365" s="43">
        <v>2</v>
      </c>
      <c r="AD1365" s="43">
        <v>1</v>
      </c>
      <c r="AE1365" s="43">
        <v>2</v>
      </c>
      <c r="AF1365" s="43">
        <v>0</v>
      </c>
      <c r="AG1365" s="43">
        <v>0</v>
      </c>
      <c r="AH1365" s="43">
        <v>1</v>
      </c>
      <c r="AI1365" s="43">
        <v>0</v>
      </c>
      <c r="AJ1365" s="43">
        <v>0</v>
      </c>
      <c r="AK1365" s="43">
        <v>0</v>
      </c>
      <c r="AL1365" s="43">
        <v>0</v>
      </c>
      <c r="AM1365" s="43">
        <v>0</v>
      </c>
      <c r="AN1365" s="43">
        <v>0</v>
      </c>
    </row>
    <row r="1366" spans="1:40" x14ac:dyDescent="0.2">
      <c r="A1366">
        <v>1355</v>
      </c>
      <c r="B1366" s="97">
        <v>0.94027777777777799</v>
      </c>
      <c r="C1366">
        <f t="shared" ca="1" si="63"/>
        <v>1</v>
      </c>
      <c r="D1366">
        <f t="shared" si="64"/>
        <v>448</v>
      </c>
      <c r="E1366">
        <f>IF(appliances!$D$46="YES",light_sim_data!B1366,0)</f>
        <v>275</v>
      </c>
      <c r="F1366">
        <f t="shared" si="65"/>
        <v>173</v>
      </c>
      <c r="H1366" s="43">
        <v>0</v>
      </c>
      <c r="I1366" s="43">
        <v>0</v>
      </c>
      <c r="J1366" s="43">
        <v>0</v>
      </c>
      <c r="K1366" s="43">
        <v>0</v>
      </c>
      <c r="L1366" s="43">
        <v>0</v>
      </c>
      <c r="M1366" s="43">
        <v>16</v>
      </c>
      <c r="N1366" s="43">
        <v>2</v>
      </c>
      <c r="O1366" s="43">
        <v>1</v>
      </c>
      <c r="P1366" s="43">
        <v>9</v>
      </c>
      <c r="Q1366" s="43">
        <v>0</v>
      </c>
      <c r="R1366" s="43">
        <v>0</v>
      </c>
      <c r="S1366" s="43">
        <v>0</v>
      </c>
      <c r="T1366" s="43">
        <v>0</v>
      </c>
      <c r="U1366" s="43">
        <v>0</v>
      </c>
      <c r="V1366" s="43">
        <v>134</v>
      </c>
      <c r="W1366" s="43">
        <v>0</v>
      </c>
      <c r="X1366" s="43">
        <v>0</v>
      </c>
      <c r="Y1366" s="43">
        <v>2</v>
      </c>
      <c r="Z1366" s="43">
        <v>0</v>
      </c>
      <c r="AA1366" s="43">
        <v>0</v>
      </c>
      <c r="AB1366" s="43">
        <v>3</v>
      </c>
      <c r="AC1366" s="43">
        <v>2</v>
      </c>
      <c r="AD1366" s="43">
        <v>1</v>
      </c>
      <c r="AE1366" s="43">
        <v>2</v>
      </c>
      <c r="AF1366" s="43">
        <v>0</v>
      </c>
      <c r="AG1366" s="43">
        <v>0</v>
      </c>
      <c r="AH1366" s="43">
        <v>1</v>
      </c>
      <c r="AI1366" s="43">
        <v>0</v>
      </c>
      <c r="AJ1366" s="43">
        <v>0</v>
      </c>
      <c r="AK1366" s="43">
        <v>0</v>
      </c>
      <c r="AL1366" s="43">
        <v>0</v>
      </c>
      <c r="AM1366" s="43">
        <v>0</v>
      </c>
      <c r="AN1366" s="43">
        <v>0</v>
      </c>
    </row>
    <row r="1367" spans="1:40" x14ac:dyDescent="0.2">
      <c r="A1367">
        <v>1356</v>
      </c>
      <c r="B1367" s="97">
        <v>0.94097222222222199</v>
      </c>
      <c r="C1367">
        <f t="shared" ca="1" si="63"/>
        <v>1</v>
      </c>
      <c r="D1367">
        <f t="shared" si="64"/>
        <v>448</v>
      </c>
      <c r="E1367">
        <f>IF(appliances!$D$46="YES",light_sim_data!B1367,0)</f>
        <v>275</v>
      </c>
      <c r="F1367">
        <f t="shared" si="65"/>
        <v>173</v>
      </c>
      <c r="H1367" s="43">
        <v>0</v>
      </c>
      <c r="I1367" s="43">
        <v>0</v>
      </c>
      <c r="J1367" s="43">
        <v>0</v>
      </c>
      <c r="K1367" s="43">
        <v>0</v>
      </c>
      <c r="L1367" s="43">
        <v>0</v>
      </c>
      <c r="M1367" s="43">
        <v>16</v>
      </c>
      <c r="N1367" s="43">
        <v>2</v>
      </c>
      <c r="O1367" s="43">
        <v>1</v>
      </c>
      <c r="P1367" s="43">
        <v>9</v>
      </c>
      <c r="Q1367" s="43">
        <v>0</v>
      </c>
      <c r="R1367" s="43">
        <v>0</v>
      </c>
      <c r="S1367" s="43">
        <v>0</v>
      </c>
      <c r="T1367" s="43">
        <v>0</v>
      </c>
      <c r="U1367" s="43">
        <v>0</v>
      </c>
      <c r="V1367" s="43">
        <v>134</v>
      </c>
      <c r="W1367" s="43">
        <v>0</v>
      </c>
      <c r="X1367" s="43">
        <v>0</v>
      </c>
      <c r="Y1367" s="43">
        <v>2</v>
      </c>
      <c r="Z1367" s="43">
        <v>0</v>
      </c>
      <c r="AA1367" s="43">
        <v>0</v>
      </c>
      <c r="AB1367" s="43">
        <v>3</v>
      </c>
      <c r="AC1367" s="43">
        <v>2</v>
      </c>
      <c r="AD1367" s="43">
        <v>1</v>
      </c>
      <c r="AE1367" s="43">
        <v>2</v>
      </c>
      <c r="AF1367" s="43">
        <v>0</v>
      </c>
      <c r="AG1367" s="43">
        <v>0</v>
      </c>
      <c r="AH1367" s="43">
        <v>1</v>
      </c>
      <c r="AI1367" s="43">
        <v>0</v>
      </c>
      <c r="AJ1367" s="43">
        <v>0</v>
      </c>
      <c r="AK1367" s="43">
        <v>0</v>
      </c>
      <c r="AL1367" s="43">
        <v>0</v>
      </c>
      <c r="AM1367" s="43">
        <v>0</v>
      </c>
      <c r="AN1367" s="43">
        <v>0</v>
      </c>
    </row>
    <row r="1368" spans="1:40" x14ac:dyDescent="0.2">
      <c r="A1368">
        <v>1357</v>
      </c>
      <c r="B1368" s="97">
        <v>0.94166666666666698</v>
      </c>
      <c r="C1368">
        <f t="shared" ca="1" si="63"/>
        <v>1</v>
      </c>
      <c r="D1368">
        <f t="shared" si="64"/>
        <v>448</v>
      </c>
      <c r="E1368">
        <f>IF(appliances!$D$46="YES",light_sim_data!B1368,0)</f>
        <v>275</v>
      </c>
      <c r="F1368">
        <f t="shared" si="65"/>
        <v>173</v>
      </c>
      <c r="H1368" s="43">
        <v>0</v>
      </c>
      <c r="I1368" s="43">
        <v>0</v>
      </c>
      <c r="J1368" s="43">
        <v>0</v>
      </c>
      <c r="K1368" s="43">
        <v>0</v>
      </c>
      <c r="L1368" s="43">
        <v>0</v>
      </c>
      <c r="M1368" s="43">
        <v>16</v>
      </c>
      <c r="N1368" s="43">
        <v>2</v>
      </c>
      <c r="O1368" s="43">
        <v>1</v>
      </c>
      <c r="P1368" s="43">
        <v>9</v>
      </c>
      <c r="Q1368" s="43">
        <v>0</v>
      </c>
      <c r="R1368" s="43">
        <v>0</v>
      </c>
      <c r="S1368" s="43">
        <v>0</v>
      </c>
      <c r="T1368" s="43">
        <v>0</v>
      </c>
      <c r="U1368" s="43">
        <v>0</v>
      </c>
      <c r="V1368" s="43">
        <v>134</v>
      </c>
      <c r="W1368" s="43">
        <v>0</v>
      </c>
      <c r="X1368" s="43">
        <v>0</v>
      </c>
      <c r="Y1368" s="43">
        <v>2</v>
      </c>
      <c r="Z1368" s="43">
        <v>0</v>
      </c>
      <c r="AA1368" s="43">
        <v>0</v>
      </c>
      <c r="AB1368" s="43">
        <v>3</v>
      </c>
      <c r="AC1368" s="43">
        <v>2</v>
      </c>
      <c r="AD1368" s="43">
        <v>1</v>
      </c>
      <c r="AE1368" s="43">
        <v>2</v>
      </c>
      <c r="AF1368" s="43">
        <v>0</v>
      </c>
      <c r="AG1368" s="43">
        <v>0</v>
      </c>
      <c r="AH1368" s="43">
        <v>1</v>
      </c>
      <c r="AI1368" s="43">
        <v>0</v>
      </c>
      <c r="AJ1368" s="43">
        <v>0</v>
      </c>
      <c r="AK1368" s="43">
        <v>0</v>
      </c>
      <c r="AL1368" s="43">
        <v>0</v>
      </c>
      <c r="AM1368" s="43">
        <v>0</v>
      </c>
      <c r="AN1368" s="43">
        <v>0</v>
      </c>
    </row>
    <row r="1369" spans="1:40" x14ac:dyDescent="0.2">
      <c r="A1369">
        <v>1358</v>
      </c>
      <c r="B1369" s="97">
        <v>0.94236111111111098</v>
      </c>
      <c r="C1369">
        <f t="shared" ca="1" si="63"/>
        <v>1</v>
      </c>
      <c r="D1369">
        <f t="shared" si="64"/>
        <v>448</v>
      </c>
      <c r="E1369">
        <f>IF(appliances!$D$46="YES",light_sim_data!B1369,0)</f>
        <v>275</v>
      </c>
      <c r="F1369">
        <f t="shared" si="65"/>
        <v>173</v>
      </c>
      <c r="H1369" s="43">
        <v>0</v>
      </c>
      <c r="I1369" s="43">
        <v>0</v>
      </c>
      <c r="J1369" s="43">
        <v>0</v>
      </c>
      <c r="K1369" s="43">
        <v>0</v>
      </c>
      <c r="L1369" s="43">
        <v>0</v>
      </c>
      <c r="M1369" s="43">
        <v>16</v>
      </c>
      <c r="N1369" s="43">
        <v>2</v>
      </c>
      <c r="O1369" s="43">
        <v>1</v>
      </c>
      <c r="P1369" s="43">
        <v>9</v>
      </c>
      <c r="Q1369" s="43">
        <v>0</v>
      </c>
      <c r="R1369" s="43">
        <v>0</v>
      </c>
      <c r="S1369" s="43">
        <v>0</v>
      </c>
      <c r="T1369" s="43">
        <v>0</v>
      </c>
      <c r="U1369" s="43">
        <v>0</v>
      </c>
      <c r="V1369" s="43">
        <v>134</v>
      </c>
      <c r="W1369" s="43">
        <v>0</v>
      </c>
      <c r="X1369" s="43">
        <v>0</v>
      </c>
      <c r="Y1369" s="43">
        <v>2</v>
      </c>
      <c r="Z1369" s="43">
        <v>0</v>
      </c>
      <c r="AA1369" s="43">
        <v>0</v>
      </c>
      <c r="AB1369" s="43">
        <v>3</v>
      </c>
      <c r="AC1369" s="43">
        <v>2</v>
      </c>
      <c r="AD1369" s="43">
        <v>1</v>
      </c>
      <c r="AE1369" s="43">
        <v>2</v>
      </c>
      <c r="AF1369" s="43">
        <v>0</v>
      </c>
      <c r="AG1369" s="43">
        <v>0</v>
      </c>
      <c r="AH1369" s="43">
        <v>1</v>
      </c>
      <c r="AI1369" s="43">
        <v>0</v>
      </c>
      <c r="AJ1369" s="43">
        <v>0</v>
      </c>
      <c r="AK1369" s="43">
        <v>0</v>
      </c>
      <c r="AL1369" s="43">
        <v>0</v>
      </c>
      <c r="AM1369" s="43">
        <v>0</v>
      </c>
      <c r="AN1369" s="43">
        <v>0</v>
      </c>
    </row>
    <row r="1370" spans="1:40" x14ac:dyDescent="0.2">
      <c r="A1370">
        <v>1359</v>
      </c>
      <c r="B1370" s="97">
        <v>0.94305555555555598</v>
      </c>
      <c r="C1370">
        <f t="shared" ca="1" si="63"/>
        <v>1</v>
      </c>
      <c r="D1370">
        <f t="shared" si="64"/>
        <v>448</v>
      </c>
      <c r="E1370">
        <f>IF(appliances!$D$46="YES",light_sim_data!B1370,0)</f>
        <v>275</v>
      </c>
      <c r="F1370">
        <f t="shared" si="65"/>
        <v>173</v>
      </c>
      <c r="H1370" s="43">
        <v>0</v>
      </c>
      <c r="I1370" s="43">
        <v>0</v>
      </c>
      <c r="J1370" s="43">
        <v>0</v>
      </c>
      <c r="K1370" s="43">
        <v>0</v>
      </c>
      <c r="L1370" s="43">
        <v>0</v>
      </c>
      <c r="M1370" s="43">
        <v>16</v>
      </c>
      <c r="N1370" s="43">
        <v>2</v>
      </c>
      <c r="O1370" s="43">
        <v>1</v>
      </c>
      <c r="P1370" s="43">
        <v>9</v>
      </c>
      <c r="Q1370" s="43">
        <v>0</v>
      </c>
      <c r="R1370" s="43">
        <v>0</v>
      </c>
      <c r="S1370" s="43">
        <v>0</v>
      </c>
      <c r="T1370" s="43">
        <v>0</v>
      </c>
      <c r="U1370" s="43">
        <v>0</v>
      </c>
      <c r="V1370" s="43">
        <v>134</v>
      </c>
      <c r="W1370" s="43">
        <v>0</v>
      </c>
      <c r="X1370" s="43">
        <v>0</v>
      </c>
      <c r="Y1370" s="43">
        <v>2</v>
      </c>
      <c r="Z1370" s="43">
        <v>0</v>
      </c>
      <c r="AA1370" s="43">
        <v>0</v>
      </c>
      <c r="AB1370" s="43">
        <v>3</v>
      </c>
      <c r="AC1370" s="43">
        <v>2</v>
      </c>
      <c r="AD1370" s="43">
        <v>1</v>
      </c>
      <c r="AE1370" s="43">
        <v>2</v>
      </c>
      <c r="AF1370" s="43">
        <v>0</v>
      </c>
      <c r="AG1370" s="43">
        <v>0</v>
      </c>
      <c r="AH1370" s="43">
        <v>1</v>
      </c>
      <c r="AI1370" s="43">
        <v>0</v>
      </c>
      <c r="AJ1370" s="43">
        <v>0</v>
      </c>
      <c r="AK1370" s="43">
        <v>0</v>
      </c>
      <c r="AL1370" s="43">
        <v>0</v>
      </c>
      <c r="AM1370" s="43">
        <v>0</v>
      </c>
      <c r="AN1370" s="43">
        <v>0</v>
      </c>
    </row>
    <row r="1371" spans="1:40" x14ac:dyDescent="0.2">
      <c r="A1371">
        <v>1360</v>
      </c>
      <c r="B1371" s="97">
        <v>0.94374999999999998</v>
      </c>
      <c r="C1371">
        <f t="shared" ca="1" si="63"/>
        <v>1</v>
      </c>
      <c r="D1371">
        <f t="shared" si="64"/>
        <v>448</v>
      </c>
      <c r="E1371">
        <f>IF(appliances!$D$46="YES",light_sim_data!B1371,0)</f>
        <v>275</v>
      </c>
      <c r="F1371">
        <f t="shared" si="65"/>
        <v>173</v>
      </c>
      <c r="H1371" s="43">
        <v>0</v>
      </c>
      <c r="I1371" s="43">
        <v>0</v>
      </c>
      <c r="J1371" s="43">
        <v>0</v>
      </c>
      <c r="K1371" s="43">
        <v>0</v>
      </c>
      <c r="L1371" s="43">
        <v>0</v>
      </c>
      <c r="M1371" s="43">
        <v>16</v>
      </c>
      <c r="N1371" s="43">
        <v>2</v>
      </c>
      <c r="O1371" s="43">
        <v>1</v>
      </c>
      <c r="P1371" s="43">
        <v>9</v>
      </c>
      <c r="Q1371" s="43">
        <v>0</v>
      </c>
      <c r="R1371" s="43">
        <v>0</v>
      </c>
      <c r="S1371" s="43">
        <v>0</v>
      </c>
      <c r="T1371" s="43">
        <v>0</v>
      </c>
      <c r="U1371" s="43">
        <v>0</v>
      </c>
      <c r="V1371" s="43">
        <v>134</v>
      </c>
      <c r="W1371" s="43">
        <v>0</v>
      </c>
      <c r="X1371" s="43">
        <v>0</v>
      </c>
      <c r="Y1371" s="43">
        <v>2</v>
      </c>
      <c r="Z1371" s="43">
        <v>0</v>
      </c>
      <c r="AA1371" s="43">
        <v>0</v>
      </c>
      <c r="AB1371" s="43">
        <v>3</v>
      </c>
      <c r="AC1371" s="43">
        <v>2</v>
      </c>
      <c r="AD1371" s="43">
        <v>1</v>
      </c>
      <c r="AE1371" s="43">
        <v>2</v>
      </c>
      <c r="AF1371" s="43">
        <v>0</v>
      </c>
      <c r="AG1371" s="43">
        <v>0</v>
      </c>
      <c r="AH1371" s="43">
        <v>1</v>
      </c>
      <c r="AI1371" s="43">
        <v>0</v>
      </c>
      <c r="AJ1371" s="43">
        <v>0</v>
      </c>
      <c r="AK1371" s="43">
        <v>0</v>
      </c>
      <c r="AL1371" s="43">
        <v>0</v>
      </c>
      <c r="AM1371" s="43">
        <v>0</v>
      </c>
      <c r="AN1371" s="43">
        <v>0</v>
      </c>
    </row>
    <row r="1372" spans="1:40" x14ac:dyDescent="0.2">
      <c r="A1372">
        <v>1361</v>
      </c>
      <c r="B1372" s="97">
        <v>0.94444444444444497</v>
      </c>
      <c r="C1372">
        <f t="shared" ca="1" si="63"/>
        <v>1</v>
      </c>
      <c r="D1372">
        <f t="shared" si="64"/>
        <v>488</v>
      </c>
      <c r="E1372">
        <f>IF(appliances!$D$46="YES",light_sim_data!B1372,0)</f>
        <v>315</v>
      </c>
      <c r="F1372">
        <f t="shared" si="65"/>
        <v>173</v>
      </c>
      <c r="H1372" s="43">
        <v>0</v>
      </c>
      <c r="I1372" s="43">
        <v>0</v>
      </c>
      <c r="J1372" s="43">
        <v>0</v>
      </c>
      <c r="K1372" s="43">
        <v>0</v>
      </c>
      <c r="L1372" s="43">
        <v>0</v>
      </c>
      <c r="M1372" s="43">
        <v>16</v>
      </c>
      <c r="N1372" s="43">
        <v>2</v>
      </c>
      <c r="O1372" s="43">
        <v>1</v>
      </c>
      <c r="P1372" s="43">
        <v>9</v>
      </c>
      <c r="Q1372" s="43">
        <v>0</v>
      </c>
      <c r="R1372" s="43">
        <v>0</v>
      </c>
      <c r="S1372" s="43">
        <v>0</v>
      </c>
      <c r="T1372" s="43">
        <v>0</v>
      </c>
      <c r="U1372" s="43">
        <v>0</v>
      </c>
      <c r="V1372" s="43">
        <v>134</v>
      </c>
      <c r="W1372" s="43">
        <v>0</v>
      </c>
      <c r="X1372" s="43">
        <v>0</v>
      </c>
      <c r="Y1372" s="43">
        <v>2</v>
      </c>
      <c r="Z1372" s="43">
        <v>0</v>
      </c>
      <c r="AA1372" s="43">
        <v>0</v>
      </c>
      <c r="AB1372" s="43">
        <v>3</v>
      </c>
      <c r="AC1372" s="43">
        <v>2</v>
      </c>
      <c r="AD1372" s="43">
        <v>1</v>
      </c>
      <c r="AE1372" s="43">
        <v>2</v>
      </c>
      <c r="AF1372" s="43">
        <v>0</v>
      </c>
      <c r="AG1372" s="43">
        <v>0</v>
      </c>
      <c r="AH1372" s="43">
        <v>1</v>
      </c>
      <c r="AI1372" s="43">
        <v>0</v>
      </c>
      <c r="AJ1372" s="43">
        <v>0</v>
      </c>
      <c r="AK1372" s="43">
        <v>0</v>
      </c>
      <c r="AL1372" s="43">
        <v>0</v>
      </c>
      <c r="AM1372" s="43">
        <v>0</v>
      </c>
      <c r="AN1372" s="43">
        <v>0</v>
      </c>
    </row>
    <row r="1373" spans="1:40" x14ac:dyDescent="0.2">
      <c r="A1373">
        <v>1362</v>
      </c>
      <c r="B1373" s="97">
        <v>0.94513888888888897</v>
      </c>
      <c r="C1373">
        <f t="shared" ca="1" si="63"/>
        <v>1</v>
      </c>
      <c r="D1373">
        <f t="shared" si="64"/>
        <v>257</v>
      </c>
      <c r="E1373">
        <f>IF(appliances!$D$46="YES",light_sim_data!B1373,0)</f>
        <v>215</v>
      </c>
      <c r="F1373">
        <f t="shared" si="65"/>
        <v>42</v>
      </c>
      <c r="H1373" s="43">
        <v>0</v>
      </c>
      <c r="I1373" s="43">
        <v>0</v>
      </c>
      <c r="J1373" s="43">
        <v>0</v>
      </c>
      <c r="K1373" s="43">
        <v>0</v>
      </c>
      <c r="L1373" s="43">
        <v>0</v>
      </c>
      <c r="M1373" s="43">
        <v>16</v>
      </c>
      <c r="N1373" s="43">
        <v>2</v>
      </c>
      <c r="O1373" s="43">
        <v>1</v>
      </c>
      <c r="P1373" s="43">
        <v>9</v>
      </c>
      <c r="Q1373" s="43">
        <v>0</v>
      </c>
      <c r="R1373" s="43">
        <v>0</v>
      </c>
      <c r="S1373" s="43">
        <v>0</v>
      </c>
      <c r="T1373" s="43">
        <v>0</v>
      </c>
      <c r="U1373" s="43">
        <v>0</v>
      </c>
      <c r="V1373" s="43">
        <v>3</v>
      </c>
      <c r="W1373" s="43">
        <v>0</v>
      </c>
      <c r="X1373" s="43">
        <v>0</v>
      </c>
      <c r="Y1373" s="43">
        <v>2</v>
      </c>
      <c r="Z1373" s="43">
        <v>0</v>
      </c>
      <c r="AA1373" s="43">
        <v>0</v>
      </c>
      <c r="AB1373" s="43">
        <v>3</v>
      </c>
      <c r="AC1373" s="43">
        <v>2</v>
      </c>
      <c r="AD1373" s="43">
        <v>1</v>
      </c>
      <c r="AE1373" s="43">
        <v>2</v>
      </c>
      <c r="AF1373" s="43">
        <v>0</v>
      </c>
      <c r="AG1373" s="43">
        <v>0</v>
      </c>
      <c r="AH1373" s="43">
        <v>1</v>
      </c>
      <c r="AI1373" s="43">
        <v>0</v>
      </c>
      <c r="AJ1373" s="43">
        <v>0</v>
      </c>
      <c r="AK1373" s="43">
        <v>0</v>
      </c>
      <c r="AL1373" s="43">
        <v>0</v>
      </c>
      <c r="AM1373" s="43">
        <v>0</v>
      </c>
      <c r="AN1373" s="43">
        <v>0</v>
      </c>
    </row>
    <row r="1374" spans="1:40" x14ac:dyDescent="0.2">
      <c r="A1374">
        <v>1363</v>
      </c>
      <c r="B1374" s="97">
        <v>0.94583333333333297</v>
      </c>
      <c r="C1374">
        <f t="shared" ca="1" si="63"/>
        <v>1</v>
      </c>
      <c r="D1374">
        <f t="shared" si="64"/>
        <v>257</v>
      </c>
      <c r="E1374">
        <f>IF(appliances!$D$46="YES",light_sim_data!B1374,0)</f>
        <v>215</v>
      </c>
      <c r="F1374">
        <f t="shared" si="65"/>
        <v>42</v>
      </c>
      <c r="H1374" s="43">
        <v>0</v>
      </c>
      <c r="I1374" s="43">
        <v>0</v>
      </c>
      <c r="J1374" s="43">
        <v>0</v>
      </c>
      <c r="K1374" s="43">
        <v>0</v>
      </c>
      <c r="L1374" s="43">
        <v>0</v>
      </c>
      <c r="M1374" s="43">
        <v>16</v>
      </c>
      <c r="N1374" s="43">
        <v>2</v>
      </c>
      <c r="O1374" s="43">
        <v>1</v>
      </c>
      <c r="P1374" s="43">
        <v>9</v>
      </c>
      <c r="Q1374" s="43">
        <v>0</v>
      </c>
      <c r="R1374" s="43">
        <v>0</v>
      </c>
      <c r="S1374" s="43">
        <v>0</v>
      </c>
      <c r="T1374" s="43">
        <v>0</v>
      </c>
      <c r="U1374" s="43">
        <v>0</v>
      </c>
      <c r="V1374" s="43">
        <v>3</v>
      </c>
      <c r="W1374" s="43">
        <v>0</v>
      </c>
      <c r="X1374" s="43">
        <v>0</v>
      </c>
      <c r="Y1374" s="43">
        <v>2</v>
      </c>
      <c r="Z1374" s="43">
        <v>0</v>
      </c>
      <c r="AA1374" s="43">
        <v>0</v>
      </c>
      <c r="AB1374" s="43">
        <v>3</v>
      </c>
      <c r="AC1374" s="43">
        <v>2</v>
      </c>
      <c r="AD1374" s="43">
        <v>1</v>
      </c>
      <c r="AE1374" s="43">
        <v>2</v>
      </c>
      <c r="AF1374" s="43">
        <v>0</v>
      </c>
      <c r="AG1374" s="43">
        <v>0</v>
      </c>
      <c r="AH1374" s="43">
        <v>1</v>
      </c>
      <c r="AI1374" s="43">
        <v>0</v>
      </c>
      <c r="AJ1374" s="43">
        <v>0</v>
      </c>
      <c r="AK1374" s="43">
        <v>0</v>
      </c>
      <c r="AL1374" s="43">
        <v>0</v>
      </c>
      <c r="AM1374" s="43">
        <v>0</v>
      </c>
      <c r="AN1374" s="43">
        <v>0</v>
      </c>
    </row>
    <row r="1375" spans="1:40" x14ac:dyDescent="0.2">
      <c r="A1375">
        <v>1364</v>
      </c>
      <c r="B1375" s="97">
        <v>0.94652777777777797</v>
      </c>
      <c r="C1375">
        <f t="shared" ca="1" si="63"/>
        <v>1</v>
      </c>
      <c r="D1375">
        <f t="shared" si="64"/>
        <v>157</v>
      </c>
      <c r="E1375">
        <f>IF(appliances!$D$46="YES",light_sim_data!B1375,0)</f>
        <v>115</v>
      </c>
      <c r="F1375">
        <f t="shared" si="65"/>
        <v>42</v>
      </c>
      <c r="H1375" s="43">
        <v>0</v>
      </c>
      <c r="I1375" s="43">
        <v>0</v>
      </c>
      <c r="J1375" s="43">
        <v>0</v>
      </c>
      <c r="K1375" s="43">
        <v>0</v>
      </c>
      <c r="L1375" s="43">
        <v>0</v>
      </c>
      <c r="M1375" s="43">
        <v>16</v>
      </c>
      <c r="N1375" s="43">
        <v>2</v>
      </c>
      <c r="O1375" s="43">
        <v>1</v>
      </c>
      <c r="P1375" s="43">
        <v>9</v>
      </c>
      <c r="Q1375" s="43">
        <v>0</v>
      </c>
      <c r="R1375" s="43">
        <v>0</v>
      </c>
      <c r="S1375" s="43">
        <v>0</v>
      </c>
      <c r="T1375" s="43">
        <v>0</v>
      </c>
      <c r="U1375" s="43">
        <v>0</v>
      </c>
      <c r="V1375" s="43">
        <v>3</v>
      </c>
      <c r="W1375" s="43">
        <v>0</v>
      </c>
      <c r="X1375" s="43">
        <v>0</v>
      </c>
      <c r="Y1375" s="43">
        <v>2</v>
      </c>
      <c r="Z1375" s="43">
        <v>0</v>
      </c>
      <c r="AA1375" s="43">
        <v>0</v>
      </c>
      <c r="AB1375" s="43">
        <v>3</v>
      </c>
      <c r="AC1375" s="43">
        <v>2</v>
      </c>
      <c r="AD1375" s="43">
        <v>1</v>
      </c>
      <c r="AE1375" s="43">
        <v>2</v>
      </c>
      <c r="AF1375" s="43">
        <v>0</v>
      </c>
      <c r="AG1375" s="43">
        <v>0</v>
      </c>
      <c r="AH1375" s="43">
        <v>1</v>
      </c>
      <c r="AI1375" s="43">
        <v>0</v>
      </c>
      <c r="AJ1375" s="43">
        <v>0</v>
      </c>
      <c r="AK1375" s="43">
        <v>0</v>
      </c>
      <c r="AL1375" s="43">
        <v>0</v>
      </c>
      <c r="AM1375" s="43">
        <v>0</v>
      </c>
      <c r="AN1375" s="43">
        <v>0</v>
      </c>
    </row>
    <row r="1376" spans="1:40" x14ac:dyDescent="0.2">
      <c r="A1376">
        <v>1365</v>
      </c>
      <c r="B1376" s="97">
        <v>0.94722222222222197</v>
      </c>
      <c r="C1376">
        <f t="shared" ca="1" si="63"/>
        <v>1</v>
      </c>
      <c r="D1376">
        <f t="shared" si="64"/>
        <v>157</v>
      </c>
      <c r="E1376">
        <f>IF(appliances!$D$46="YES",light_sim_data!B1376,0)</f>
        <v>115</v>
      </c>
      <c r="F1376">
        <f t="shared" si="65"/>
        <v>42</v>
      </c>
      <c r="H1376" s="43">
        <v>0</v>
      </c>
      <c r="I1376" s="43">
        <v>0</v>
      </c>
      <c r="J1376" s="43">
        <v>0</v>
      </c>
      <c r="K1376" s="43">
        <v>0</v>
      </c>
      <c r="L1376" s="43">
        <v>0</v>
      </c>
      <c r="M1376" s="43">
        <v>16</v>
      </c>
      <c r="N1376" s="43">
        <v>2</v>
      </c>
      <c r="O1376" s="43">
        <v>1</v>
      </c>
      <c r="P1376" s="43">
        <v>9</v>
      </c>
      <c r="Q1376" s="43">
        <v>0</v>
      </c>
      <c r="R1376" s="43">
        <v>0</v>
      </c>
      <c r="S1376" s="43">
        <v>0</v>
      </c>
      <c r="T1376" s="43">
        <v>0</v>
      </c>
      <c r="U1376" s="43">
        <v>0</v>
      </c>
      <c r="V1376" s="43">
        <v>3</v>
      </c>
      <c r="W1376" s="43">
        <v>0</v>
      </c>
      <c r="X1376" s="43">
        <v>0</v>
      </c>
      <c r="Y1376" s="43">
        <v>2</v>
      </c>
      <c r="Z1376" s="43">
        <v>0</v>
      </c>
      <c r="AA1376" s="43">
        <v>0</v>
      </c>
      <c r="AB1376" s="43">
        <v>3</v>
      </c>
      <c r="AC1376" s="43">
        <v>2</v>
      </c>
      <c r="AD1376" s="43">
        <v>1</v>
      </c>
      <c r="AE1376" s="43">
        <v>2</v>
      </c>
      <c r="AF1376" s="43">
        <v>0</v>
      </c>
      <c r="AG1376" s="43">
        <v>0</v>
      </c>
      <c r="AH1376" s="43">
        <v>1</v>
      </c>
      <c r="AI1376" s="43">
        <v>0</v>
      </c>
      <c r="AJ1376" s="43">
        <v>0</v>
      </c>
      <c r="AK1376" s="43">
        <v>0</v>
      </c>
      <c r="AL1376" s="43">
        <v>0</v>
      </c>
      <c r="AM1376" s="43">
        <v>0</v>
      </c>
      <c r="AN1376" s="43">
        <v>0</v>
      </c>
    </row>
    <row r="1377" spans="1:40" x14ac:dyDescent="0.2">
      <c r="A1377">
        <v>1366</v>
      </c>
      <c r="B1377" s="97">
        <v>0.94791666666666696</v>
      </c>
      <c r="C1377">
        <f t="shared" ca="1" si="63"/>
        <v>1</v>
      </c>
      <c r="D1377">
        <f t="shared" si="64"/>
        <v>157</v>
      </c>
      <c r="E1377">
        <f>IF(appliances!$D$46="YES",light_sim_data!B1377,0)</f>
        <v>115</v>
      </c>
      <c r="F1377">
        <f t="shared" si="65"/>
        <v>42</v>
      </c>
      <c r="H1377" s="43">
        <v>0</v>
      </c>
      <c r="I1377" s="43">
        <v>0</v>
      </c>
      <c r="J1377" s="43">
        <v>0</v>
      </c>
      <c r="K1377" s="43">
        <v>0</v>
      </c>
      <c r="L1377" s="43">
        <v>0</v>
      </c>
      <c r="M1377" s="43">
        <v>16</v>
      </c>
      <c r="N1377" s="43">
        <v>2</v>
      </c>
      <c r="O1377" s="43">
        <v>1</v>
      </c>
      <c r="P1377" s="43">
        <v>9</v>
      </c>
      <c r="Q1377" s="43">
        <v>0</v>
      </c>
      <c r="R1377" s="43">
        <v>0</v>
      </c>
      <c r="S1377" s="43">
        <v>0</v>
      </c>
      <c r="T1377" s="43">
        <v>0</v>
      </c>
      <c r="U1377" s="43">
        <v>0</v>
      </c>
      <c r="V1377" s="43">
        <v>3</v>
      </c>
      <c r="W1377" s="43">
        <v>0</v>
      </c>
      <c r="X1377" s="43">
        <v>0</v>
      </c>
      <c r="Y1377" s="43">
        <v>2</v>
      </c>
      <c r="Z1377" s="43">
        <v>0</v>
      </c>
      <c r="AA1377" s="43">
        <v>0</v>
      </c>
      <c r="AB1377" s="43">
        <v>3</v>
      </c>
      <c r="AC1377" s="43">
        <v>2</v>
      </c>
      <c r="AD1377" s="43">
        <v>1</v>
      </c>
      <c r="AE1377" s="43">
        <v>2</v>
      </c>
      <c r="AF1377" s="43">
        <v>0</v>
      </c>
      <c r="AG1377" s="43">
        <v>0</v>
      </c>
      <c r="AH1377" s="43">
        <v>1</v>
      </c>
      <c r="AI1377" s="43">
        <v>0</v>
      </c>
      <c r="AJ1377" s="43">
        <v>0</v>
      </c>
      <c r="AK1377" s="43">
        <v>0</v>
      </c>
      <c r="AL1377" s="43">
        <v>0</v>
      </c>
      <c r="AM1377" s="43">
        <v>0</v>
      </c>
      <c r="AN1377" s="43">
        <v>0</v>
      </c>
    </row>
    <row r="1378" spans="1:40" x14ac:dyDescent="0.2">
      <c r="A1378">
        <v>1367</v>
      </c>
      <c r="B1378" s="97">
        <v>0.94861111111111096</v>
      </c>
      <c r="C1378">
        <f t="shared" ca="1" si="63"/>
        <v>1</v>
      </c>
      <c r="D1378">
        <f t="shared" si="64"/>
        <v>157</v>
      </c>
      <c r="E1378">
        <f>IF(appliances!$D$46="YES",light_sim_data!B1378,0)</f>
        <v>115</v>
      </c>
      <c r="F1378">
        <f t="shared" si="65"/>
        <v>42</v>
      </c>
      <c r="H1378" s="43">
        <v>0</v>
      </c>
      <c r="I1378" s="43">
        <v>0</v>
      </c>
      <c r="J1378" s="43">
        <v>0</v>
      </c>
      <c r="K1378" s="43">
        <v>0</v>
      </c>
      <c r="L1378" s="43">
        <v>0</v>
      </c>
      <c r="M1378" s="43">
        <v>16</v>
      </c>
      <c r="N1378" s="43">
        <v>2</v>
      </c>
      <c r="O1378" s="43">
        <v>1</v>
      </c>
      <c r="P1378" s="43">
        <v>9</v>
      </c>
      <c r="Q1378" s="43">
        <v>0</v>
      </c>
      <c r="R1378" s="43">
        <v>0</v>
      </c>
      <c r="S1378" s="43">
        <v>0</v>
      </c>
      <c r="T1378" s="43">
        <v>0</v>
      </c>
      <c r="U1378" s="43">
        <v>0</v>
      </c>
      <c r="V1378" s="43">
        <v>3</v>
      </c>
      <c r="W1378" s="43">
        <v>0</v>
      </c>
      <c r="X1378" s="43">
        <v>0</v>
      </c>
      <c r="Y1378" s="43">
        <v>2</v>
      </c>
      <c r="Z1378" s="43">
        <v>0</v>
      </c>
      <c r="AA1378" s="43">
        <v>0</v>
      </c>
      <c r="AB1378" s="43">
        <v>3</v>
      </c>
      <c r="AC1378" s="43">
        <v>2</v>
      </c>
      <c r="AD1378" s="43">
        <v>1</v>
      </c>
      <c r="AE1378" s="43">
        <v>2</v>
      </c>
      <c r="AF1378" s="43">
        <v>0</v>
      </c>
      <c r="AG1378" s="43">
        <v>0</v>
      </c>
      <c r="AH1378" s="43">
        <v>1</v>
      </c>
      <c r="AI1378" s="43">
        <v>0</v>
      </c>
      <c r="AJ1378" s="43">
        <v>0</v>
      </c>
      <c r="AK1378" s="43">
        <v>0</v>
      </c>
      <c r="AL1378" s="43">
        <v>0</v>
      </c>
      <c r="AM1378" s="43">
        <v>0</v>
      </c>
      <c r="AN1378" s="43">
        <v>0</v>
      </c>
    </row>
    <row r="1379" spans="1:40" x14ac:dyDescent="0.2">
      <c r="A1379">
        <v>1368</v>
      </c>
      <c r="B1379" s="97">
        <v>0.94930555555555596</v>
      </c>
      <c r="C1379">
        <f t="shared" ca="1" si="63"/>
        <v>1</v>
      </c>
      <c r="D1379">
        <f t="shared" si="64"/>
        <v>157</v>
      </c>
      <c r="E1379">
        <f>IF(appliances!$D$46="YES",light_sim_data!B1379,0)</f>
        <v>115</v>
      </c>
      <c r="F1379">
        <f t="shared" si="65"/>
        <v>42</v>
      </c>
      <c r="H1379" s="43">
        <v>0</v>
      </c>
      <c r="I1379" s="43">
        <v>0</v>
      </c>
      <c r="J1379" s="43">
        <v>0</v>
      </c>
      <c r="K1379" s="43">
        <v>0</v>
      </c>
      <c r="L1379" s="43">
        <v>0</v>
      </c>
      <c r="M1379" s="43">
        <v>16</v>
      </c>
      <c r="N1379" s="43">
        <v>2</v>
      </c>
      <c r="O1379" s="43">
        <v>1</v>
      </c>
      <c r="P1379" s="43">
        <v>9</v>
      </c>
      <c r="Q1379" s="43">
        <v>0</v>
      </c>
      <c r="R1379" s="43">
        <v>0</v>
      </c>
      <c r="S1379" s="43">
        <v>0</v>
      </c>
      <c r="T1379" s="43">
        <v>0</v>
      </c>
      <c r="U1379" s="43">
        <v>0</v>
      </c>
      <c r="V1379" s="43">
        <v>3</v>
      </c>
      <c r="W1379" s="43">
        <v>0</v>
      </c>
      <c r="X1379" s="43">
        <v>0</v>
      </c>
      <c r="Y1379" s="43">
        <v>2</v>
      </c>
      <c r="Z1379" s="43">
        <v>0</v>
      </c>
      <c r="AA1379" s="43">
        <v>0</v>
      </c>
      <c r="AB1379" s="43">
        <v>3</v>
      </c>
      <c r="AC1379" s="43">
        <v>2</v>
      </c>
      <c r="AD1379" s="43">
        <v>1</v>
      </c>
      <c r="AE1379" s="43">
        <v>2</v>
      </c>
      <c r="AF1379" s="43">
        <v>0</v>
      </c>
      <c r="AG1379" s="43">
        <v>0</v>
      </c>
      <c r="AH1379" s="43">
        <v>1</v>
      </c>
      <c r="AI1379" s="43">
        <v>0</v>
      </c>
      <c r="AJ1379" s="43">
        <v>0</v>
      </c>
      <c r="AK1379" s="43">
        <v>0</v>
      </c>
      <c r="AL1379" s="43">
        <v>0</v>
      </c>
      <c r="AM1379" s="43">
        <v>0</v>
      </c>
      <c r="AN1379" s="43">
        <v>0</v>
      </c>
    </row>
    <row r="1380" spans="1:40" x14ac:dyDescent="0.2">
      <c r="A1380">
        <v>1369</v>
      </c>
      <c r="B1380" s="97">
        <v>0.95</v>
      </c>
      <c r="C1380">
        <f t="shared" ca="1" si="63"/>
        <v>1</v>
      </c>
      <c r="D1380">
        <f t="shared" si="64"/>
        <v>157</v>
      </c>
      <c r="E1380">
        <f>IF(appliances!$D$46="YES",light_sim_data!B1380,0)</f>
        <v>115</v>
      </c>
      <c r="F1380">
        <f t="shared" si="65"/>
        <v>42</v>
      </c>
      <c r="H1380" s="43">
        <v>0</v>
      </c>
      <c r="I1380" s="43">
        <v>0</v>
      </c>
      <c r="J1380" s="43">
        <v>0</v>
      </c>
      <c r="K1380" s="43">
        <v>0</v>
      </c>
      <c r="L1380" s="43">
        <v>0</v>
      </c>
      <c r="M1380" s="43">
        <v>16</v>
      </c>
      <c r="N1380" s="43">
        <v>2</v>
      </c>
      <c r="O1380" s="43">
        <v>1</v>
      </c>
      <c r="P1380" s="43">
        <v>9</v>
      </c>
      <c r="Q1380" s="43">
        <v>0</v>
      </c>
      <c r="R1380" s="43">
        <v>0</v>
      </c>
      <c r="S1380" s="43">
        <v>0</v>
      </c>
      <c r="T1380" s="43">
        <v>0</v>
      </c>
      <c r="U1380" s="43">
        <v>0</v>
      </c>
      <c r="V1380" s="43">
        <v>3</v>
      </c>
      <c r="W1380" s="43">
        <v>0</v>
      </c>
      <c r="X1380" s="43">
        <v>0</v>
      </c>
      <c r="Y1380" s="43">
        <v>2</v>
      </c>
      <c r="Z1380" s="43">
        <v>0</v>
      </c>
      <c r="AA1380" s="43">
        <v>0</v>
      </c>
      <c r="AB1380" s="43">
        <v>3</v>
      </c>
      <c r="AC1380" s="43">
        <v>2</v>
      </c>
      <c r="AD1380" s="43">
        <v>1</v>
      </c>
      <c r="AE1380" s="43">
        <v>2</v>
      </c>
      <c r="AF1380" s="43">
        <v>0</v>
      </c>
      <c r="AG1380" s="43">
        <v>0</v>
      </c>
      <c r="AH1380" s="43">
        <v>1</v>
      </c>
      <c r="AI1380" s="43">
        <v>0</v>
      </c>
      <c r="AJ1380" s="43">
        <v>0</v>
      </c>
      <c r="AK1380" s="43">
        <v>0</v>
      </c>
      <c r="AL1380" s="43">
        <v>0</v>
      </c>
      <c r="AM1380" s="43">
        <v>0</v>
      </c>
      <c r="AN1380" s="43">
        <v>0</v>
      </c>
    </row>
    <row r="1381" spans="1:40" x14ac:dyDescent="0.2">
      <c r="A1381">
        <v>1370</v>
      </c>
      <c r="B1381" s="97">
        <v>0.95069444444444495</v>
      </c>
      <c r="C1381">
        <f t="shared" ca="1" si="63"/>
        <v>1</v>
      </c>
      <c r="D1381">
        <f t="shared" si="64"/>
        <v>337</v>
      </c>
      <c r="E1381">
        <f>IF(appliances!$D$46="YES",light_sim_data!B1381,0)</f>
        <v>115</v>
      </c>
      <c r="F1381">
        <f t="shared" si="65"/>
        <v>222</v>
      </c>
      <c r="H1381" s="43">
        <v>0</v>
      </c>
      <c r="I1381" s="43">
        <v>180</v>
      </c>
      <c r="J1381" s="43">
        <v>0</v>
      </c>
      <c r="K1381" s="43">
        <v>0</v>
      </c>
      <c r="L1381" s="43">
        <v>0</v>
      </c>
      <c r="M1381" s="43">
        <v>16</v>
      </c>
      <c r="N1381" s="43">
        <v>2</v>
      </c>
      <c r="O1381" s="43">
        <v>1</v>
      </c>
      <c r="P1381" s="43">
        <v>9</v>
      </c>
      <c r="Q1381" s="43">
        <v>0</v>
      </c>
      <c r="R1381" s="43">
        <v>0</v>
      </c>
      <c r="S1381" s="43">
        <v>0</v>
      </c>
      <c r="T1381" s="43">
        <v>0</v>
      </c>
      <c r="U1381" s="43">
        <v>0</v>
      </c>
      <c r="V1381" s="43">
        <v>3</v>
      </c>
      <c r="W1381" s="43">
        <v>0</v>
      </c>
      <c r="X1381" s="43">
        <v>0</v>
      </c>
      <c r="Y1381" s="43">
        <v>2</v>
      </c>
      <c r="Z1381" s="43">
        <v>0</v>
      </c>
      <c r="AA1381" s="43">
        <v>0</v>
      </c>
      <c r="AB1381" s="43">
        <v>3</v>
      </c>
      <c r="AC1381" s="43">
        <v>2</v>
      </c>
      <c r="AD1381" s="43">
        <v>1</v>
      </c>
      <c r="AE1381" s="43">
        <v>2</v>
      </c>
      <c r="AF1381" s="43">
        <v>0</v>
      </c>
      <c r="AG1381" s="43">
        <v>0</v>
      </c>
      <c r="AH1381" s="43">
        <v>1</v>
      </c>
      <c r="AI1381" s="43">
        <v>0</v>
      </c>
      <c r="AJ1381" s="43">
        <v>0</v>
      </c>
      <c r="AK1381" s="43">
        <v>0</v>
      </c>
      <c r="AL1381" s="43">
        <v>0</v>
      </c>
      <c r="AM1381" s="43">
        <v>0</v>
      </c>
      <c r="AN1381" s="43">
        <v>0</v>
      </c>
    </row>
    <row r="1382" spans="1:40" x14ac:dyDescent="0.2">
      <c r="A1382">
        <v>1371</v>
      </c>
      <c r="B1382" s="97">
        <v>0.95138888888888895</v>
      </c>
      <c r="C1382">
        <f t="shared" ca="1" si="63"/>
        <v>0</v>
      </c>
      <c r="D1382">
        <f t="shared" si="64"/>
        <v>208</v>
      </c>
      <c r="E1382">
        <f>IF(appliances!$D$46="YES",light_sim_data!B1382,0)</f>
        <v>0</v>
      </c>
      <c r="F1382">
        <f t="shared" si="65"/>
        <v>208</v>
      </c>
      <c r="H1382" s="43">
        <v>0</v>
      </c>
      <c r="I1382" s="43">
        <v>180</v>
      </c>
      <c r="J1382" s="43">
        <v>0</v>
      </c>
      <c r="K1382" s="43">
        <v>0</v>
      </c>
      <c r="L1382" s="43">
        <v>0</v>
      </c>
      <c r="M1382" s="43">
        <v>2</v>
      </c>
      <c r="N1382" s="43">
        <v>2</v>
      </c>
      <c r="O1382" s="43">
        <v>1</v>
      </c>
      <c r="P1382" s="43">
        <v>9</v>
      </c>
      <c r="Q1382" s="43">
        <v>0</v>
      </c>
      <c r="R1382" s="43">
        <v>0</v>
      </c>
      <c r="S1382" s="43">
        <v>0</v>
      </c>
      <c r="T1382" s="43">
        <v>0</v>
      </c>
      <c r="U1382" s="43">
        <v>0</v>
      </c>
      <c r="V1382" s="43">
        <v>3</v>
      </c>
      <c r="W1382" s="43">
        <v>0</v>
      </c>
      <c r="X1382" s="43">
        <v>0</v>
      </c>
      <c r="Y1382" s="43">
        <v>2</v>
      </c>
      <c r="Z1382" s="43">
        <v>0</v>
      </c>
      <c r="AA1382" s="43">
        <v>0</v>
      </c>
      <c r="AB1382" s="43">
        <v>3</v>
      </c>
      <c r="AC1382" s="43">
        <v>2</v>
      </c>
      <c r="AD1382" s="43">
        <v>1</v>
      </c>
      <c r="AE1382" s="43">
        <v>2</v>
      </c>
      <c r="AF1382" s="43">
        <v>0</v>
      </c>
      <c r="AG1382" s="43">
        <v>0</v>
      </c>
      <c r="AH1382" s="43">
        <v>1</v>
      </c>
      <c r="AI1382" s="43">
        <v>0</v>
      </c>
      <c r="AJ1382" s="43">
        <v>0</v>
      </c>
      <c r="AK1382" s="43">
        <v>0</v>
      </c>
      <c r="AL1382" s="43">
        <v>0</v>
      </c>
      <c r="AM1382" s="43">
        <v>0</v>
      </c>
      <c r="AN1382" s="43">
        <v>0</v>
      </c>
    </row>
    <row r="1383" spans="1:40" x14ac:dyDescent="0.2">
      <c r="A1383">
        <v>1372</v>
      </c>
      <c r="B1383" s="97">
        <v>0.95208333333333295</v>
      </c>
      <c r="C1383">
        <f t="shared" ca="1" si="63"/>
        <v>0</v>
      </c>
      <c r="D1383">
        <f t="shared" si="64"/>
        <v>208</v>
      </c>
      <c r="E1383">
        <f>IF(appliances!$D$46="YES",light_sim_data!B1383,0)</f>
        <v>0</v>
      </c>
      <c r="F1383">
        <f t="shared" si="65"/>
        <v>208</v>
      </c>
      <c r="H1383" s="43">
        <v>0</v>
      </c>
      <c r="I1383" s="43">
        <v>180</v>
      </c>
      <c r="J1383" s="43">
        <v>0</v>
      </c>
      <c r="K1383" s="43">
        <v>0</v>
      </c>
      <c r="L1383" s="43">
        <v>0</v>
      </c>
      <c r="M1383" s="43">
        <v>2</v>
      </c>
      <c r="N1383" s="43">
        <v>2</v>
      </c>
      <c r="O1383" s="43">
        <v>1</v>
      </c>
      <c r="P1383" s="43">
        <v>9</v>
      </c>
      <c r="Q1383" s="43">
        <v>0</v>
      </c>
      <c r="R1383" s="43">
        <v>0</v>
      </c>
      <c r="S1383" s="43">
        <v>0</v>
      </c>
      <c r="T1383" s="43">
        <v>0</v>
      </c>
      <c r="U1383" s="43">
        <v>0</v>
      </c>
      <c r="V1383" s="43">
        <v>3</v>
      </c>
      <c r="W1383" s="43">
        <v>0</v>
      </c>
      <c r="X1383" s="43">
        <v>0</v>
      </c>
      <c r="Y1383" s="43">
        <v>2</v>
      </c>
      <c r="Z1383" s="43">
        <v>0</v>
      </c>
      <c r="AA1383" s="43">
        <v>0</v>
      </c>
      <c r="AB1383" s="43">
        <v>3</v>
      </c>
      <c r="AC1383" s="43">
        <v>2</v>
      </c>
      <c r="AD1383" s="43">
        <v>1</v>
      </c>
      <c r="AE1383" s="43">
        <v>2</v>
      </c>
      <c r="AF1383" s="43">
        <v>0</v>
      </c>
      <c r="AG1383" s="43">
        <v>0</v>
      </c>
      <c r="AH1383" s="43">
        <v>1</v>
      </c>
      <c r="AI1383" s="43">
        <v>0</v>
      </c>
      <c r="AJ1383" s="43">
        <v>0</v>
      </c>
      <c r="AK1383" s="43">
        <v>0</v>
      </c>
      <c r="AL1383" s="43">
        <v>0</v>
      </c>
      <c r="AM1383" s="43">
        <v>0</v>
      </c>
      <c r="AN1383" s="43">
        <v>0</v>
      </c>
    </row>
    <row r="1384" spans="1:40" x14ac:dyDescent="0.2">
      <c r="A1384">
        <v>1373</v>
      </c>
      <c r="B1384" s="97">
        <v>0.95277777777777795</v>
      </c>
      <c r="C1384">
        <f t="shared" ca="1" si="63"/>
        <v>0</v>
      </c>
      <c r="D1384">
        <f t="shared" si="64"/>
        <v>208</v>
      </c>
      <c r="E1384">
        <f>IF(appliances!$D$46="YES",light_sim_data!B1384,0)</f>
        <v>0</v>
      </c>
      <c r="F1384">
        <f t="shared" si="65"/>
        <v>208</v>
      </c>
      <c r="H1384" s="43">
        <v>0</v>
      </c>
      <c r="I1384" s="43">
        <v>180</v>
      </c>
      <c r="J1384" s="43">
        <v>0</v>
      </c>
      <c r="K1384" s="43">
        <v>0</v>
      </c>
      <c r="L1384" s="43">
        <v>0</v>
      </c>
      <c r="M1384" s="43">
        <v>2</v>
      </c>
      <c r="N1384" s="43">
        <v>2</v>
      </c>
      <c r="O1384" s="43">
        <v>1</v>
      </c>
      <c r="P1384" s="43">
        <v>9</v>
      </c>
      <c r="Q1384" s="43">
        <v>0</v>
      </c>
      <c r="R1384" s="43">
        <v>0</v>
      </c>
      <c r="S1384" s="43">
        <v>0</v>
      </c>
      <c r="T1384" s="43">
        <v>0</v>
      </c>
      <c r="U1384" s="43">
        <v>0</v>
      </c>
      <c r="V1384" s="43">
        <v>3</v>
      </c>
      <c r="W1384" s="43">
        <v>0</v>
      </c>
      <c r="X1384" s="43">
        <v>0</v>
      </c>
      <c r="Y1384" s="43">
        <v>2</v>
      </c>
      <c r="Z1384" s="43">
        <v>0</v>
      </c>
      <c r="AA1384" s="43">
        <v>0</v>
      </c>
      <c r="AB1384" s="43">
        <v>3</v>
      </c>
      <c r="AC1384" s="43">
        <v>2</v>
      </c>
      <c r="AD1384" s="43">
        <v>1</v>
      </c>
      <c r="AE1384" s="43">
        <v>2</v>
      </c>
      <c r="AF1384" s="43">
        <v>0</v>
      </c>
      <c r="AG1384" s="43">
        <v>0</v>
      </c>
      <c r="AH1384" s="43">
        <v>1</v>
      </c>
      <c r="AI1384" s="43">
        <v>0</v>
      </c>
      <c r="AJ1384" s="43">
        <v>0</v>
      </c>
      <c r="AK1384" s="43">
        <v>0</v>
      </c>
      <c r="AL1384" s="43">
        <v>0</v>
      </c>
      <c r="AM1384" s="43">
        <v>0</v>
      </c>
      <c r="AN1384" s="43">
        <v>0</v>
      </c>
    </row>
    <row r="1385" spans="1:40" x14ac:dyDescent="0.2">
      <c r="A1385">
        <v>1374</v>
      </c>
      <c r="B1385" s="97">
        <v>0.95347222222222205</v>
      </c>
      <c r="C1385">
        <f t="shared" ca="1" si="63"/>
        <v>0</v>
      </c>
      <c r="D1385">
        <f t="shared" si="64"/>
        <v>208</v>
      </c>
      <c r="E1385">
        <f>IF(appliances!$D$46="YES",light_sim_data!B1385,0)</f>
        <v>0</v>
      </c>
      <c r="F1385">
        <f t="shared" si="65"/>
        <v>208</v>
      </c>
      <c r="H1385" s="43">
        <v>0</v>
      </c>
      <c r="I1385" s="43">
        <v>180</v>
      </c>
      <c r="J1385" s="43">
        <v>0</v>
      </c>
      <c r="K1385" s="43">
        <v>0</v>
      </c>
      <c r="L1385" s="43">
        <v>0</v>
      </c>
      <c r="M1385" s="43">
        <v>2</v>
      </c>
      <c r="N1385" s="43">
        <v>2</v>
      </c>
      <c r="O1385" s="43">
        <v>1</v>
      </c>
      <c r="P1385" s="43">
        <v>9</v>
      </c>
      <c r="Q1385" s="43">
        <v>0</v>
      </c>
      <c r="R1385" s="43">
        <v>0</v>
      </c>
      <c r="S1385" s="43">
        <v>0</v>
      </c>
      <c r="T1385" s="43">
        <v>0</v>
      </c>
      <c r="U1385" s="43">
        <v>0</v>
      </c>
      <c r="V1385" s="43">
        <v>3</v>
      </c>
      <c r="W1385" s="43">
        <v>0</v>
      </c>
      <c r="X1385" s="43">
        <v>0</v>
      </c>
      <c r="Y1385" s="43">
        <v>2</v>
      </c>
      <c r="Z1385" s="43">
        <v>0</v>
      </c>
      <c r="AA1385" s="43">
        <v>0</v>
      </c>
      <c r="AB1385" s="43">
        <v>3</v>
      </c>
      <c r="AC1385" s="43">
        <v>2</v>
      </c>
      <c r="AD1385" s="43">
        <v>1</v>
      </c>
      <c r="AE1385" s="43">
        <v>2</v>
      </c>
      <c r="AF1385" s="43">
        <v>0</v>
      </c>
      <c r="AG1385" s="43">
        <v>0</v>
      </c>
      <c r="AH1385" s="43">
        <v>1</v>
      </c>
      <c r="AI1385" s="43">
        <v>0</v>
      </c>
      <c r="AJ1385" s="43">
        <v>0</v>
      </c>
      <c r="AK1385" s="43">
        <v>0</v>
      </c>
      <c r="AL1385" s="43">
        <v>0</v>
      </c>
      <c r="AM1385" s="43">
        <v>0</v>
      </c>
      <c r="AN1385" s="43">
        <v>0</v>
      </c>
    </row>
    <row r="1386" spans="1:40" x14ac:dyDescent="0.2">
      <c r="A1386">
        <v>1375</v>
      </c>
      <c r="B1386" s="97">
        <v>0.95416666666666705</v>
      </c>
      <c r="C1386">
        <f t="shared" ca="1" si="63"/>
        <v>0</v>
      </c>
      <c r="D1386">
        <f t="shared" si="64"/>
        <v>208</v>
      </c>
      <c r="E1386">
        <f>IF(appliances!$D$46="YES",light_sim_data!B1386,0)</f>
        <v>0</v>
      </c>
      <c r="F1386">
        <f t="shared" si="65"/>
        <v>208</v>
      </c>
      <c r="H1386" s="43">
        <v>0</v>
      </c>
      <c r="I1386" s="43">
        <v>180</v>
      </c>
      <c r="J1386" s="43">
        <v>0</v>
      </c>
      <c r="K1386" s="43">
        <v>0</v>
      </c>
      <c r="L1386" s="43">
        <v>0</v>
      </c>
      <c r="M1386" s="43">
        <v>2</v>
      </c>
      <c r="N1386" s="43">
        <v>2</v>
      </c>
      <c r="O1386" s="43">
        <v>1</v>
      </c>
      <c r="P1386" s="43">
        <v>9</v>
      </c>
      <c r="Q1386" s="43">
        <v>0</v>
      </c>
      <c r="R1386" s="43">
        <v>0</v>
      </c>
      <c r="S1386" s="43">
        <v>0</v>
      </c>
      <c r="T1386" s="43">
        <v>0</v>
      </c>
      <c r="U1386" s="43">
        <v>0</v>
      </c>
      <c r="V1386" s="43">
        <v>3</v>
      </c>
      <c r="W1386" s="43">
        <v>0</v>
      </c>
      <c r="X1386" s="43">
        <v>0</v>
      </c>
      <c r="Y1386" s="43">
        <v>2</v>
      </c>
      <c r="Z1386" s="43">
        <v>0</v>
      </c>
      <c r="AA1386" s="43">
        <v>0</v>
      </c>
      <c r="AB1386" s="43">
        <v>3</v>
      </c>
      <c r="AC1386" s="43">
        <v>2</v>
      </c>
      <c r="AD1386" s="43">
        <v>1</v>
      </c>
      <c r="AE1386" s="43">
        <v>2</v>
      </c>
      <c r="AF1386" s="43">
        <v>0</v>
      </c>
      <c r="AG1386" s="43">
        <v>0</v>
      </c>
      <c r="AH1386" s="43">
        <v>1</v>
      </c>
      <c r="AI1386" s="43">
        <v>0</v>
      </c>
      <c r="AJ1386" s="43">
        <v>0</v>
      </c>
      <c r="AK1386" s="43">
        <v>0</v>
      </c>
      <c r="AL1386" s="43">
        <v>0</v>
      </c>
      <c r="AM1386" s="43">
        <v>0</v>
      </c>
      <c r="AN1386" s="43">
        <v>0</v>
      </c>
    </row>
    <row r="1387" spans="1:40" x14ac:dyDescent="0.2">
      <c r="A1387">
        <v>1376</v>
      </c>
      <c r="B1387" s="97">
        <v>0.95486111111111105</v>
      </c>
      <c r="C1387">
        <f t="shared" ca="1" si="63"/>
        <v>0</v>
      </c>
      <c r="D1387">
        <f t="shared" si="64"/>
        <v>208</v>
      </c>
      <c r="E1387">
        <f>IF(appliances!$D$46="YES",light_sim_data!B1387,0)</f>
        <v>0</v>
      </c>
      <c r="F1387">
        <f t="shared" si="65"/>
        <v>208</v>
      </c>
      <c r="H1387" s="43">
        <v>0</v>
      </c>
      <c r="I1387" s="43">
        <v>180</v>
      </c>
      <c r="J1387" s="43">
        <v>0</v>
      </c>
      <c r="K1387" s="43">
        <v>0</v>
      </c>
      <c r="L1387" s="43">
        <v>0</v>
      </c>
      <c r="M1387" s="43">
        <v>2</v>
      </c>
      <c r="N1387" s="43">
        <v>2</v>
      </c>
      <c r="O1387" s="43">
        <v>1</v>
      </c>
      <c r="P1387" s="43">
        <v>9</v>
      </c>
      <c r="Q1387" s="43">
        <v>0</v>
      </c>
      <c r="R1387" s="43">
        <v>0</v>
      </c>
      <c r="S1387" s="43">
        <v>0</v>
      </c>
      <c r="T1387" s="43">
        <v>0</v>
      </c>
      <c r="U1387" s="43">
        <v>0</v>
      </c>
      <c r="V1387" s="43">
        <v>3</v>
      </c>
      <c r="W1387" s="43">
        <v>0</v>
      </c>
      <c r="X1387" s="43">
        <v>0</v>
      </c>
      <c r="Y1387" s="43">
        <v>2</v>
      </c>
      <c r="Z1387" s="43">
        <v>0</v>
      </c>
      <c r="AA1387" s="43">
        <v>0</v>
      </c>
      <c r="AB1387" s="43">
        <v>3</v>
      </c>
      <c r="AC1387" s="43">
        <v>2</v>
      </c>
      <c r="AD1387" s="43">
        <v>1</v>
      </c>
      <c r="AE1387" s="43">
        <v>2</v>
      </c>
      <c r="AF1387" s="43">
        <v>0</v>
      </c>
      <c r="AG1387" s="43">
        <v>0</v>
      </c>
      <c r="AH1387" s="43">
        <v>1</v>
      </c>
      <c r="AI1387" s="43">
        <v>0</v>
      </c>
      <c r="AJ1387" s="43">
        <v>0</v>
      </c>
      <c r="AK1387" s="43">
        <v>0</v>
      </c>
      <c r="AL1387" s="43">
        <v>0</v>
      </c>
      <c r="AM1387" s="43">
        <v>0</v>
      </c>
      <c r="AN1387" s="43">
        <v>0</v>
      </c>
    </row>
    <row r="1388" spans="1:40" x14ac:dyDescent="0.2">
      <c r="A1388">
        <v>1377</v>
      </c>
      <c r="B1388" s="97">
        <v>0.95555555555555605</v>
      </c>
      <c r="C1388">
        <f t="shared" ca="1" si="63"/>
        <v>0</v>
      </c>
      <c r="D1388">
        <f t="shared" si="64"/>
        <v>208</v>
      </c>
      <c r="E1388">
        <f>IF(appliances!$D$46="YES",light_sim_data!B1388,0)</f>
        <v>0</v>
      </c>
      <c r="F1388">
        <f t="shared" si="65"/>
        <v>208</v>
      </c>
      <c r="H1388" s="43">
        <v>0</v>
      </c>
      <c r="I1388" s="43">
        <v>180</v>
      </c>
      <c r="J1388" s="43">
        <v>0</v>
      </c>
      <c r="K1388" s="43">
        <v>0</v>
      </c>
      <c r="L1388" s="43">
        <v>0</v>
      </c>
      <c r="M1388" s="43">
        <v>2</v>
      </c>
      <c r="N1388" s="43">
        <v>2</v>
      </c>
      <c r="O1388" s="43">
        <v>1</v>
      </c>
      <c r="P1388" s="43">
        <v>9</v>
      </c>
      <c r="Q1388" s="43">
        <v>0</v>
      </c>
      <c r="R1388" s="43">
        <v>0</v>
      </c>
      <c r="S1388" s="43">
        <v>0</v>
      </c>
      <c r="T1388" s="43">
        <v>0</v>
      </c>
      <c r="U1388" s="43">
        <v>0</v>
      </c>
      <c r="V1388" s="43">
        <v>3</v>
      </c>
      <c r="W1388" s="43">
        <v>0</v>
      </c>
      <c r="X1388" s="43">
        <v>0</v>
      </c>
      <c r="Y1388" s="43">
        <v>2</v>
      </c>
      <c r="Z1388" s="43">
        <v>0</v>
      </c>
      <c r="AA1388" s="43">
        <v>0</v>
      </c>
      <c r="AB1388" s="43">
        <v>3</v>
      </c>
      <c r="AC1388" s="43">
        <v>2</v>
      </c>
      <c r="AD1388" s="43">
        <v>1</v>
      </c>
      <c r="AE1388" s="43">
        <v>2</v>
      </c>
      <c r="AF1388" s="43">
        <v>0</v>
      </c>
      <c r="AG1388" s="43">
        <v>0</v>
      </c>
      <c r="AH1388" s="43">
        <v>1</v>
      </c>
      <c r="AI1388" s="43">
        <v>0</v>
      </c>
      <c r="AJ1388" s="43">
        <v>0</v>
      </c>
      <c r="AK1388" s="43">
        <v>0</v>
      </c>
      <c r="AL1388" s="43">
        <v>0</v>
      </c>
      <c r="AM1388" s="43">
        <v>0</v>
      </c>
      <c r="AN1388" s="43">
        <v>0</v>
      </c>
    </row>
    <row r="1389" spans="1:40" x14ac:dyDescent="0.2">
      <c r="A1389">
        <v>1378</v>
      </c>
      <c r="B1389" s="97">
        <v>0.95625000000000004</v>
      </c>
      <c r="C1389">
        <f t="shared" ca="1" si="63"/>
        <v>0</v>
      </c>
      <c r="D1389">
        <f t="shared" si="64"/>
        <v>208</v>
      </c>
      <c r="E1389">
        <f>IF(appliances!$D$46="YES",light_sim_data!B1389,0)</f>
        <v>0</v>
      </c>
      <c r="F1389">
        <f t="shared" si="65"/>
        <v>208</v>
      </c>
      <c r="H1389" s="43">
        <v>0</v>
      </c>
      <c r="I1389" s="43">
        <v>180</v>
      </c>
      <c r="J1389" s="43">
        <v>0</v>
      </c>
      <c r="K1389" s="43">
        <v>0</v>
      </c>
      <c r="L1389" s="43">
        <v>0</v>
      </c>
      <c r="M1389" s="43">
        <v>2</v>
      </c>
      <c r="N1389" s="43">
        <v>2</v>
      </c>
      <c r="O1389" s="43">
        <v>1</v>
      </c>
      <c r="P1389" s="43">
        <v>9</v>
      </c>
      <c r="Q1389" s="43">
        <v>0</v>
      </c>
      <c r="R1389" s="43">
        <v>0</v>
      </c>
      <c r="S1389" s="43">
        <v>0</v>
      </c>
      <c r="T1389" s="43">
        <v>0</v>
      </c>
      <c r="U1389" s="43">
        <v>0</v>
      </c>
      <c r="V1389" s="43">
        <v>3</v>
      </c>
      <c r="W1389" s="43">
        <v>0</v>
      </c>
      <c r="X1389" s="43">
        <v>0</v>
      </c>
      <c r="Y1389" s="43">
        <v>2</v>
      </c>
      <c r="Z1389" s="43">
        <v>0</v>
      </c>
      <c r="AA1389" s="43">
        <v>0</v>
      </c>
      <c r="AB1389" s="43">
        <v>3</v>
      </c>
      <c r="AC1389" s="43">
        <v>2</v>
      </c>
      <c r="AD1389" s="43">
        <v>1</v>
      </c>
      <c r="AE1389" s="43">
        <v>2</v>
      </c>
      <c r="AF1389" s="43">
        <v>0</v>
      </c>
      <c r="AG1389" s="43">
        <v>0</v>
      </c>
      <c r="AH1389" s="43">
        <v>1</v>
      </c>
      <c r="AI1389" s="43">
        <v>0</v>
      </c>
      <c r="AJ1389" s="43">
        <v>0</v>
      </c>
      <c r="AK1389" s="43">
        <v>0</v>
      </c>
      <c r="AL1389" s="43">
        <v>0</v>
      </c>
      <c r="AM1389" s="43">
        <v>0</v>
      </c>
      <c r="AN1389" s="43">
        <v>0</v>
      </c>
    </row>
    <row r="1390" spans="1:40" x14ac:dyDescent="0.2">
      <c r="A1390">
        <v>1379</v>
      </c>
      <c r="B1390" s="97">
        <v>0.95694444444444404</v>
      </c>
      <c r="C1390">
        <f t="shared" ca="1" si="63"/>
        <v>0</v>
      </c>
      <c r="D1390">
        <f t="shared" si="64"/>
        <v>208</v>
      </c>
      <c r="E1390">
        <f>IF(appliances!$D$46="YES",light_sim_data!B1390,0)</f>
        <v>0</v>
      </c>
      <c r="F1390">
        <f t="shared" si="65"/>
        <v>208</v>
      </c>
      <c r="H1390" s="43">
        <v>0</v>
      </c>
      <c r="I1390" s="43">
        <v>180</v>
      </c>
      <c r="J1390" s="43">
        <v>0</v>
      </c>
      <c r="K1390" s="43">
        <v>0</v>
      </c>
      <c r="L1390" s="43">
        <v>0</v>
      </c>
      <c r="M1390" s="43">
        <v>2</v>
      </c>
      <c r="N1390" s="43">
        <v>2</v>
      </c>
      <c r="O1390" s="43">
        <v>1</v>
      </c>
      <c r="P1390" s="43">
        <v>9</v>
      </c>
      <c r="Q1390" s="43">
        <v>0</v>
      </c>
      <c r="R1390" s="43">
        <v>0</v>
      </c>
      <c r="S1390" s="43">
        <v>0</v>
      </c>
      <c r="T1390" s="43">
        <v>0</v>
      </c>
      <c r="U1390" s="43">
        <v>0</v>
      </c>
      <c r="V1390" s="43">
        <v>3</v>
      </c>
      <c r="W1390" s="43">
        <v>0</v>
      </c>
      <c r="X1390" s="43">
        <v>0</v>
      </c>
      <c r="Y1390" s="43">
        <v>2</v>
      </c>
      <c r="Z1390" s="43">
        <v>0</v>
      </c>
      <c r="AA1390" s="43">
        <v>0</v>
      </c>
      <c r="AB1390" s="43">
        <v>3</v>
      </c>
      <c r="AC1390" s="43">
        <v>2</v>
      </c>
      <c r="AD1390" s="43">
        <v>1</v>
      </c>
      <c r="AE1390" s="43">
        <v>2</v>
      </c>
      <c r="AF1390" s="43">
        <v>0</v>
      </c>
      <c r="AG1390" s="43">
        <v>0</v>
      </c>
      <c r="AH1390" s="43">
        <v>1</v>
      </c>
      <c r="AI1390" s="43">
        <v>0</v>
      </c>
      <c r="AJ1390" s="43">
        <v>0</v>
      </c>
      <c r="AK1390" s="43">
        <v>0</v>
      </c>
      <c r="AL1390" s="43">
        <v>0</v>
      </c>
      <c r="AM1390" s="43">
        <v>0</v>
      </c>
      <c r="AN1390" s="43">
        <v>0</v>
      </c>
    </row>
    <row r="1391" spans="1:40" x14ac:dyDescent="0.2">
      <c r="A1391">
        <v>1380</v>
      </c>
      <c r="B1391" s="97">
        <v>0.95763888888888904</v>
      </c>
      <c r="C1391">
        <f t="shared" ca="1" si="63"/>
        <v>0</v>
      </c>
      <c r="D1391">
        <f t="shared" si="64"/>
        <v>208</v>
      </c>
      <c r="E1391">
        <f>IF(appliances!$D$46="YES",light_sim_data!B1391,0)</f>
        <v>0</v>
      </c>
      <c r="F1391">
        <f t="shared" si="65"/>
        <v>208</v>
      </c>
      <c r="H1391" s="43">
        <v>0</v>
      </c>
      <c r="I1391" s="43">
        <v>180</v>
      </c>
      <c r="J1391" s="43">
        <v>0</v>
      </c>
      <c r="K1391" s="43">
        <v>0</v>
      </c>
      <c r="L1391" s="43">
        <v>0</v>
      </c>
      <c r="M1391" s="43">
        <v>2</v>
      </c>
      <c r="N1391" s="43">
        <v>2</v>
      </c>
      <c r="O1391" s="43">
        <v>1</v>
      </c>
      <c r="P1391" s="43">
        <v>9</v>
      </c>
      <c r="Q1391" s="43">
        <v>0</v>
      </c>
      <c r="R1391" s="43">
        <v>0</v>
      </c>
      <c r="S1391" s="43">
        <v>0</v>
      </c>
      <c r="T1391" s="43">
        <v>0</v>
      </c>
      <c r="U1391" s="43">
        <v>0</v>
      </c>
      <c r="V1391" s="43">
        <v>3</v>
      </c>
      <c r="W1391" s="43">
        <v>0</v>
      </c>
      <c r="X1391" s="43">
        <v>0</v>
      </c>
      <c r="Y1391" s="43">
        <v>2</v>
      </c>
      <c r="Z1391" s="43">
        <v>0</v>
      </c>
      <c r="AA1391" s="43">
        <v>0</v>
      </c>
      <c r="AB1391" s="43">
        <v>3</v>
      </c>
      <c r="AC1391" s="43">
        <v>2</v>
      </c>
      <c r="AD1391" s="43">
        <v>1</v>
      </c>
      <c r="AE1391" s="43">
        <v>2</v>
      </c>
      <c r="AF1391" s="43">
        <v>0</v>
      </c>
      <c r="AG1391" s="43">
        <v>0</v>
      </c>
      <c r="AH1391" s="43">
        <v>1</v>
      </c>
      <c r="AI1391" s="43">
        <v>0</v>
      </c>
      <c r="AJ1391" s="43">
        <v>0</v>
      </c>
      <c r="AK1391" s="43">
        <v>0</v>
      </c>
      <c r="AL1391" s="43">
        <v>0</v>
      </c>
      <c r="AM1391" s="43">
        <v>0</v>
      </c>
      <c r="AN1391" s="43">
        <v>0</v>
      </c>
    </row>
    <row r="1392" spans="1:40" x14ac:dyDescent="0.2">
      <c r="A1392">
        <v>1381</v>
      </c>
      <c r="B1392" s="97">
        <v>0.95833333333333304</v>
      </c>
      <c r="C1392">
        <f t="shared" ca="1" si="63"/>
        <v>0</v>
      </c>
      <c r="D1392">
        <f t="shared" si="64"/>
        <v>208</v>
      </c>
      <c r="E1392">
        <f>IF(appliances!$D$46="YES",light_sim_data!B1392,0)</f>
        <v>0</v>
      </c>
      <c r="F1392">
        <f t="shared" si="65"/>
        <v>208</v>
      </c>
      <c r="H1392" s="43">
        <v>0</v>
      </c>
      <c r="I1392" s="43">
        <v>180</v>
      </c>
      <c r="J1392" s="43">
        <v>0</v>
      </c>
      <c r="K1392" s="43">
        <v>0</v>
      </c>
      <c r="L1392" s="43">
        <v>0</v>
      </c>
      <c r="M1392" s="43">
        <v>2</v>
      </c>
      <c r="N1392" s="43">
        <v>2</v>
      </c>
      <c r="O1392" s="43">
        <v>1</v>
      </c>
      <c r="P1392" s="43">
        <v>9</v>
      </c>
      <c r="Q1392" s="43">
        <v>0</v>
      </c>
      <c r="R1392" s="43">
        <v>0</v>
      </c>
      <c r="S1392" s="43">
        <v>0</v>
      </c>
      <c r="T1392" s="43">
        <v>0</v>
      </c>
      <c r="U1392" s="43">
        <v>0</v>
      </c>
      <c r="V1392" s="43">
        <v>3</v>
      </c>
      <c r="W1392" s="43">
        <v>0</v>
      </c>
      <c r="X1392" s="43">
        <v>0</v>
      </c>
      <c r="Y1392" s="43">
        <v>2</v>
      </c>
      <c r="Z1392" s="43">
        <v>0</v>
      </c>
      <c r="AA1392" s="43">
        <v>0</v>
      </c>
      <c r="AB1392" s="43">
        <v>3</v>
      </c>
      <c r="AC1392" s="43">
        <v>2</v>
      </c>
      <c r="AD1392" s="43">
        <v>1</v>
      </c>
      <c r="AE1392" s="43">
        <v>2</v>
      </c>
      <c r="AF1392" s="43">
        <v>0</v>
      </c>
      <c r="AG1392" s="43">
        <v>0</v>
      </c>
      <c r="AH1392" s="43">
        <v>1</v>
      </c>
      <c r="AI1392" s="43">
        <v>0</v>
      </c>
      <c r="AJ1392" s="43">
        <v>0</v>
      </c>
      <c r="AK1392" s="43">
        <v>0</v>
      </c>
      <c r="AL1392" s="43">
        <v>0</v>
      </c>
      <c r="AM1392" s="43">
        <v>0</v>
      </c>
      <c r="AN1392" s="43">
        <v>0</v>
      </c>
    </row>
    <row r="1393" spans="1:40" x14ac:dyDescent="0.2">
      <c r="A1393">
        <v>1382</v>
      </c>
      <c r="B1393" s="97">
        <v>0.95902777777777803</v>
      </c>
      <c r="C1393">
        <f t="shared" ca="1" si="63"/>
        <v>0</v>
      </c>
      <c r="D1393">
        <f t="shared" si="64"/>
        <v>208</v>
      </c>
      <c r="E1393">
        <f>IF(appliances!$D$46="YES",light_sim_data!B1393,0)</f>
        <v>0</v>
      </c>
      <c r="F1393">
        <f t="shared" si="65"/>
        <v>208</v>
      </c>
      <c r="H1393" s="43">
        <v>0</v>
      </c>
      <c r="I1393" s="43">
        <v>180</v>
      </c>
      <c r="J1393" s="43">
        <v>0</v>
      </c>
      <c r="K1393" s="43">
        <v>0</v>
      </c>
      <c r="L1393" s="43">
        <v>0</v>
      </c>
      <c r="M1393" s="43">
        <v>2</v>
      </c>
      <c r="N1393" s="43">
        <v>2</v>
      </c>
      <c r="O1393" s="43">
        <v>1</v>
      </c>
      <c r="P1393" s="43">
        <v>9</v>
      </c>
      <c r="Q1393" s="43">
        <v>0</v>
      </c>
      <c r="R1393" s="43">
        <v>0</v>
      </c>
      <c r="S1393" s="43">
        <v>0</v>
      </c>
      <c r="T1393" s="43">
        <v>0</v>
      </c>
      <c r="U1393" s="43">
        <v>0</v>
      </c>
      <c r="V1393" s="43">
        <v>3</v>
      </c>
      <c r="W1393" s="43">
        <v>0</v>
      </c>
      <c r="X1393" s="43">
        <v>0</v>
      </c>
      <c r="Y1393" s="43">
        <v>2</v>
      </c>
      <c r="Z1393" s="43">
        <v>0</v>
      </c>
      <c r="AA1393" s="43">
        <v>0</v>
      </c>
      <c r="AB1393" s="43">
        <v>3</v>
      </c>
      <c r="AC1393" s="43">
        <v>2</v>
      </c>
      <c r="AD1393" s="43">
        <v>1</v>
      </c>
      <c r="AE1393" s="43">
        <v>2</v>
      </c>
      <c r="AF1393" s="43">
        <v>0</v>
      </c>
      <c r="AG1393" s="43">
        <v>0</v>
      </c>
      <c r="AH1393" s="43">
        <v>1</v>
      </c>
      <c r="AI1393" s="43">
        <v>0</v>
      </c>
      <c r="AJ1393" s="43">
        <v>0</v>
      </c>
      <c r="AK1393" s="43">
        <v>0</v>
      </c>
      <c r="AL1393" s="43">
        <v>0</v>
      </c>
      <c r="AM1393" s="43">
        <v>0</v>
      </c>
      <c r="AN1393" s="43">
        <v>0</v>
      </c>
    </row>
    <row r="1394" spans="1:40" x14ac:dyDescent="0.2">
      <c r="A1394">
        <v>1383</v>
      </c>
      <c r="B1394" s="97">
        <v>0.95972222222222203</v>
      </c>
      <c r="C1394">
        <f t="shared" ca="1" si="63"/>
        <v>0</v>
      </c>
      <c r="D1394">
        <f t="shared" si="64"/>
        <v>208</v>
      </c>
      <c r="E1394">
        <f>IF(appliances!$D$46="YES",light_sim_data!B1394,0)</f>
        <v>0</v>
      </c>
      <c r="F1394">
        <f t="shared" si="65"/>
        <v>208</v>
      </c>
      <c r="H1394" s="43">
        <v>0</v>
      </c>
      <c r="I1394" s="43">
        <v>180</v>
      </c>
      <c r="J1394" s="43">
        <v>0</v>
      </c>
      <c r="K1394" s="43">
        <v>0</v>
      </c>
      <c r="L1394" s="43">
        <v>0</v>
      </c>
      <c r="M1394" s="43">
        <v>2</v>
      </c>
      <c r="N1394" s="43">
        <v>2</v>
      </c>
      <c r="O1394" s="43">
        <v>1</v>
      </c>
      <c r="P1394" s="43">
        <v>9</v>
      </c>
      <c r="Q1394" s="43">
        <v>0</v>
      </c>
      <c r="R1394" s="43">
        <v>0</v>
      </c>
      <c r="S1394" s="43">
        <v>0</v>
      </c>
      <c r="T1394" s="43">
        <v>0</v>
      </c>
      <c r="U1394" s="43">
        <v>0</v>
      </c>
      <c r="V1394" s="43">
        <v>3</v>
      </c>
      <c r="W1394" s="43">
        <v>0</v>
      </c>
      <c r="X1394" s="43">
        <v>0</v>
      </c>
      <c r="Y1394" s="43">
        <v>2</v>
      </c>
      <c r="Z1394" s="43">
        <v>0</v>
      </c>
      <c r="AA1394" s="43">
        <v>0</v>
      </c>
      <c r="AB1394" s="43">
        <v>3</v>
      </c>
      <c r="AC1394" s="43">
        <v>2</v>
      </c>
      <c r="AD1394" s="43">
        <v>1</v>
      </c>
      <c r="AE1394" s="43">
        <v>2</v>
      </c>
      <c r="AF1394" s="43">
        <v>0</v>
      </c>
      <c r="AG1394" s="43">
        <v>0</v>
      </c>
      <c r="AH1394" s="43">
        <v>1</v>
      </c>
      <c r="AI1394" s="43">
        <v>0</v>
      </c>
      <c r="AJ1394" s="43">
        <v>0</v>
      </c>
      <c r="AK1394" s="43">
        <v>0</v>
      </c>
      <c r="AL1394" s="43">
        <v>0</v>
      </c>
      <c r="AM1394" s="43">
        <v>0</v>
      </c>
      <c r="AN1394" s="43">
        <v>0</v>
      </c>
    </row>
    <row r="1395" spans="1:40" x14ac:dyDescent="0.2">
      <c r="A1395">
        <v>1384</v>
      </c>
      <c r="B1395" s="97">
        <v>0.96041666666666703</v>
      </c>
      <c r="C1395">
        <f t="shared" ca="1" si="63"/>
        <v>0</v>
      </c>
      <c r="D1395">
        <f t="shared" si="64"/>
        <v>208</v>
      </c>
      <c r="E1395">
        <f>IF(appliances!$D$46="YES",light_sim_data!B1395,0)</f>
        <v>0</v>
      </c>
      <c r="F1395">
        <f t="shared" si="65"/>
        <v>208</v>
      </c>
      <c r="H1395" s="43">
        <v>0</v>
      </c>
      <c r="I1395" s="43">
        <v>180</v>
      </c>
      <c r="J1395" s="43">
        <v>0</v>
      </c>
      <c r="K1395" s="43">
        <v>0</v>
      </c>
      <c r="L1395" s="43">
        <v>0</v>
      </c>
      <c r="M1395" s="43">
        <v>2</v>
      </c>
      <c r="N1395" s="43">
        <v>2</v>
      </c>
      <c r="O1395" s="43">
        <v>1</v>
      </c>
      <c r="P1395" s="43">
        <v>9</v>
      </c>
      <c r="Q1395" s="43">
        <v>0</v>
      </c>
      <c r="R1395" s="43">
        <v>0</v>
      </c>
      <c r="S1395" s="43">
        <v>0</v>
      </c>
      <c r="T1395" s="43">
        <v>0</v>
      </c>
      <c r="U1395" s="43">
        <v>0</v>
      </c>
      <c r="V1395" s="43">
        <v>3</v>
      </c>
      <c r="W1395" s="43">
        <v>0</v>
      </c>
      <c r="X1395" s="43">
        <v>0</v>
      </c>
      <c r="Y1395" s="43">
        <v>2</v>
      </c>
      <c r="Z1395" s="43">
        <v>0</v>
      </c>
      <c r="AA1395" s="43">
        <v>0</v>
      </c>
      <c r="AB1395" s="43">
        <v>3</v>
      </c>
      <c r="AC1395" s="43">
        <v>2</v>
      </c>
      <c r="AD1395" s="43">
        <v>1</v>
      </c>
      <c r="AE1395" s="43">
        <v>2</v>
      </c>
      <c r="AF1395" s="43">
        <v>0</v>
      </c>
      <c r="AG1395" s="43">
        <v>0</v>
      </c>
      <c r="AH1395" s="43">
        <v>1</v>
      </c>
      <c r="AI1395" s="43">
        <v>0</v>
      </c>
      <c r="AJ1395" s="43">
        <v>0</v>
      </c>
      <c r="AK1395" s="43">
        <v>0</v>
      </c>
      <c r="AL1395" s="43">
        <v>0</v>
      </c>
      <c r="AM1395" s="43">
        <v>0</v>
      </c>
      <c r="AN1395" s="43">
        <v>0</v>
      </c>
    </row>
    <row r="1396" spans="1:40" x14ac:dyDescent="0.2">
      <c r="A1396">
        <v>1385</v>
      </c>
      <c r="B1396" s="97">
        <v>0.96111111111111103</v>
      </c>
      <c r="C1396">
        <f t="shared" ca="1" si="63"/>
        <v>0</v>
      </c>
      <c r="D1396">
        <f t="shared" si="64"/>
        <v>208</v>
      </c>
      <c r="E1396">
        <f>IF(appliances!$D$46="YES",light_sim_data!B1396,0)</f>
        <v>0</v>
      </c>
      <c r="F1396">
        <f t="shared" si="65"/>
        <v>208</v>
      </c>
      <c r="H1396" s="43">
        <v>0</v>
      </c>
      <c r="I1396" s="43">
        <v>180</v>
      </c>
      <c r="J1396" s="43">
        <v>0</v>
      </c>
      <c r="K1396" s="43">
        <v>0</v>
      </c>
      <c r="L1396" s="43">
        <v>0</v>
      </c>
      <c r="M1396" s="43">
        <v>2</v>
      </c>
      <c r="N1396" s="43">
        <v>2</v>
      </c>
      <c r="O1396" s="43">
        <v>1</v>
      </c>
      <c r="P1396" s="43">
        <v>9</v>
      </c>
      <c r="Q1396" s="43">
        <v>0</v>
      </c>
      <c r="R1396" s="43">
        <v>0</v>
      </c>
      <c r="S1396" s="43">
        <v>0</v>
      </c>
      <c r="T1396" s="43">
        <v>0</v>
      </c>
      <c r="U1396" s="43">
        <v>0</v>
      </c>
      <c r="V1396" s="43">
        <v>3</v>
      </c>
      <c r="W1396" s="43">
        <v>0</v>
      </c>
      <c r="X1396" s="43">
        <v>0</v>
      </c>
      <c r="Y1396" s="43">
        <v>2</v>
      </c>
      <c r="Z1396" s="43">
        <v>0</v>
      </c>
      <c r="AA1396" s="43">
        <v>0</v>
      </c>
      <c r="AB1396" s="43">
        <v>3</v>
      </c>
      <c r="AC1396" s="43">
        <v>2</v>
      </c>
      <c r="AD1396" s="43">
        <v>1</v>
      </c>
      <c r="AE1396" s="43">
        <v>2</v>
      </c>
      <c r="AF1396" s="43">
        <v>0</v>
      </c>
      <c r="AG1396" s="43">
        <v>0</v>
      </c>
      <c r="AH1396" s="43">
        <v>1</v>
      </c>
      <c r="AI1396" s="43">
        <v>0</v>
      </c>
      <c r="AJ1396" s="43">
        <v>0</v>
      </c>
      <c r="AK1396" s="43">
        <v>0</v>
      </c>
      <c r="AL1396" s="43">
        <v>0</v>
      </c>
      <c r="AM1396" s="43">
        <v>0</v>
      </c>
      <c r="AN1396" s="43">
        <v>0</v>
      </c>
    </row>
    <row r="1397" spans="1:40" x14ac:dyDescent="0.2">
      <c r="A1397">
        <v>1386</v>
      </c>
      <c r="B1397" s="97">
        <v>0.96180555555555602</v>
      </c>
      <c r="C1397">
        <f t="shared" ca="1" si="63"/>
        <v>0</v>
      </c>
      <c r="D1397">
        <f t="shared" si="64"/>
        <v>208</v>
      </c>
      <c r="E1397">
        <f>IF(appliances!$D$46="YES",light_sim_data!B1397,0)</f>
        <v>0</v>
      </c>
      <c r="F1397">
        <f t="shared" si="65"/>
        <v>208</v>
      </c>
      <c r="H1397" s="43">
        <v>0</v>
      </c>
      <c r="I1397" s="43">
        <v>180</v>
      </c>
      <c r="J1397" s="43">
        <v>0</v>
      </c>
      <c r="K1397" s="43">
        <v>0</v>
      </c>
      <c r="L1397" s="43">
        <v>0</v>
      </c>
      <c r="M1397" s="43">
        <v>2</v>
      </c>
      <c r="N1397" s="43">
        <v>2</v>
      </c>
      <c r="O1397" s="43">
        <v>1</v>
      </c>
      <c r="P1397" s="43">
        <v>9</v>
      </c>
      <c r="Q1397" s="43">
        <v>0</v>
      </c>
      <c r="R1397" s="43">
        <v>0</v>
      </c>
      <c r="S1397" s="43">
        <v>0</v>
      </c>
      <c r="T1397" s="43">
        <v>0</v>
      </c>
      <c r="U1397" s="43">
        <v>0</v>
      </c>
      <c r="V1397" s="43">
        <v>3</v>
      </c>
      <c r="W1397" s="43">
        <v>0</v>
      </c>
      <c r="X1397" s="43">
        <v>0</v>
      </c>
      <c r="Y1397" s="43">
        <v>2</v>
      </c>
      <c r="Z1397" s="43">
        <v>0</v>
      </c>
      <c r="AA1397" s="43">
        <v>0</v>
      </c>
      <c r="AB1397" s="43">
        <v>3</v>
      </c>
      <c r="AC1397" s="43">
        <v>2</v>
      </c>
      <c r="AD1397" s="43">
        <v>1</v>
      </c>
      <c r="AE1397" s="43">
        <v>2</v>
      </c>
      <c r="AF1397" s="43">
        <v>0</v>
      </c>
      <c r="AG1397" s="43">
        <v>0</v>
      </c>
      <c r="AH1397" s="43">
        <v>1</v>
      </c>
      <c r="AI1397" s="43">
        <v>0</v>
      </c>
      <c r="AJ1397" s="43">
        <v>0</v>
      </c>
      <c r="AK1397" s="43">
        <v>0</v>
      </c>
      <c r="AL1397" s="43">
        <v>0</v>
      </c>
      <c r="AM1397" s="43">
        <v>0</v>
      </c>
      <c r="AN1397" s="43">
        <v>0</v>
      </c>
    </row>
    <row r="1398" spans="1:40" x14ac:dyDescent="0.2">
      <c r="A1398">
        <v>1387</v>
      </c>
      <c r="B1398" s="97">
        <v>0.96250000000000002</v>
      </c>
      <c r="C1398">
        <f t="shared" ca="1" si="63"/>
        <v>0</v>
      </c>
      <c r="D1398">
        <f t="shared" si="64"/>
        <v>208</v>
      </c>
      <c r="E1398">
        <f>IF(appliances!$D$46="YES",light_sim_data!B1398,0)</f>
        <v>0</v>
      </c>
      <c r="F1398">
        <f t="shared" si="65"/>
        <v>208</v>
      </c>
      <c r="H1398" s="43">
        <v>0</v>
      </c>
      <c r="I1398" s="43">
        <v>180</v>
      </c>
      <c r="J1398" s="43">
        <v>0</v>
      </c>
      <c r="K1398" s="43">
        <v>0</v>
      </c>
      <c r="L1398" s="43">
        <v>0</v>
      </c>
      <c r="M1398" s="43">
        <v>2</v>
      </c>
      <c r="N1398" s="43">
        <v>2</v>
      </c>
      <c r="O1398" s="43">
        <v>1</v>
      </c>
      <c r="P1398" s="43">
        <v>9</v>
      </c>
      <c r="Q1398" s="43">
        <v>0</v>
      </c>
      <c r="R1398" s="43">
        <v>0</v>
      </c>
      <c r="S1398" s="43">
        <v>0</v>
      </c>
      <c r="T1398" s="43">
        <v>0</v>
      </c>
      <c r="U1398" s="43">
        <v>0</v>
      </c>
      <c r="V1398" s="43">
        <v>3</v>
      </c>
      <c r="W1398" s="43">
        <v>0</v>
      </c>
      <c r="X1398" s="43">
        <v>0</v>
      </c>
      <c r="Y1398" s="43">
        <v>2</v>
      </c>
      <c r="Z1398" s="43">
        <v>0</v>
      </c>
      <c r="AA1398" s="43">
        <v>0</v>
      </c>
      <c r="AB1398" s="43">
        <v>3</v>
      </c>
      <c r="AC1398" s="43">
        <v>2</v>
      </c>
      <c r="AD1398" s="43">
        <v>1</v>
      </c>
      <c r="AE1398" s="43">
        <v>2</v>
      </c>
      <c r="AF1398" s="43">
        <v>0</v>
      </c>
      <c r="AG1398" s="43">
        <v>0</v>
      </c>
      <c r="AH1398" s="43">
        <v>1</v>
      </c>
      <c r="AI1398" s="43">
        <v>0</v>
      </c>
      <c r="AJ1398" s="43">
        <v>0</v>
      </c>
      <c r="AK1398" s="43">
        <v>0</v>
      </c>
      <c r="AL1398" s="43">
        <v>0</v>
      </c>
      <c r="AM1398" s="43">
        <v>0</v>
      </c>
      <c r="AN1398" s="43">
        <v>0</v>
      </c>
    </row>
    <row r="1399" spans="1:40" x14ac:dyDescent="0.2">
      <c r="A1399">
        <v>1388</v>
      </c>
      <c r="B1399" s="97">
        <v>0.96319444444444402</v>
      </c>
      <c r="C1399">
        <f t="shared" ca="1" si="63"/>
        <v>0</v>
      </c>
      <c r="D1399">
        <f t="shared" si="64"/>
        <v>208</v>
      </c>
      <c r="E1399">
        <f>IF(appliances!$D$46="YES",light_sim_data!B1399,0)</f>
        <v>0</v>
      </c>
      <c r="F1399">
        <f t="shared" si="65"/>
        <v>208</v>
      </c>
      <c r="H1399" s="43">
        <v>0</v>
      </c>
      <c r="I1399" s="43">
        <v>180</v>
      </c>
      <c r="J1399" s="43">
        <v>0</v>
      </c>
      <c r="K1399" s="43">
        <v>0</v>
      </c>
      <c r="L1399" s="43">
        <v>0</v>
      </c>
      <c r="M1399" s="43">
        <v>2</v>
      </c>
      <c r="N1399" s="43">
        <v>2</v>
      </c>
      <c r="O1399" s="43">
        <v>1</v>
      </c>
      <c r="P1399" s="43">
        <v>9</v>
      </c>
      <c r="Q1399" s="43">
        <v>0</v>
      </c>
      <c r="R1399" s="43">
        <v>0</v>
      </c>
      <c r="S1399" s="43">
        <v>0</v>
      </c>
      <c r="T1399" s="43">
        <v>0</v>
      </c>
      <c r="U1399" s="43">
        <v>0</v>
      </c>
      <c r="V1399" s="43">
        <v>3</v>
      </c>
      <c r="W1399" s="43">
        <v>0</v>
      </c>
      <c r="X1399" s="43">
        <v>0</v>
      </c>
      <c r="Y1399" s="43">
        <v>2</v>
      </c>
      <c r="Z1399" s="43">
        <v>0</v>
      </c>
      <c r="AA1399" s="43">
        <v>0</v>
      </c>
      <c r="AB1399" s="43">
        <v>3</v>
      </c>
      <c r="AC1399" s="43">
        <v>2</v>
      </c>
      <c r="AD1399" s="43">
        <v>1</v>
      </c>
      <c r="AE1399" s="43">
        <v>2</v>
      </c>
      <c r="AF1399" s="43">
        <v>0</v>
      </c>
      <c r="AG1399" s="43">
        <v>0</v>
      </c>
      <c r="AH1399" s="43">
        <v>1</v>
      </c>
      <c r="AI1399" s="43">
        <v>0</v>
      </c>
      <c r="AJ1399" s="43">
        <v>0</v>
      </c>
      <c r="AK1399" s="43">
        <v>0</v>
      </c>
      <c r="AL1399" s="43">
        <v>0</v>
      </c>
      <c r="AM1399" s="43">
        <v>0</v>
      </c>
      <c r="AN1399" s="43">
        <v>0</v>
      </c>
    </row>
    <row r="1400" spans="1:40" x14ac:dyDescent="0.2">
      <c r="A1400">
        <v>1389</v>
      </c>
      <c r="B1400" s="97">
        <v>0.96388888888888902</v>
      </c>
      <c r="C1400">
        <f t="shared" ca="1" si="63"/>
        <v>0</v>
      </c>
      <c r="D1400">
        <f t="shared" si="64"/>
        <v>208</v>
      </c>
      <c r="E1400">
        <f>IF(appliances!$D$46="YES",light_sim_data!B1400,0)</f>
        <v>0</v>
      </c>
      <c r="F1400">
        <f t="shared" si="65"/>
        <v>208</v>
      </c>
      <c r="H1400" s="43">
        <v>0</v>
      </c>
      <c r="I1400" s="43">
        <v>180</v>
      </c>
      <c r="J1400" s="43">
        <v>0</v>
      </c>
      <c r="K1400" s="43">
        <v>0</v>
      </c>
      <c r="L1400" s="43">
        <v>0</v>
      </c>
      <c r="M1400" s="43">
        <v>2</v>
      </c>
      <c r="N1400" s="43">
        <v>2</v>
      </c>
      <c r="O1400" s="43">
        <v>1</v>
      </c>
      <c r="P1400" s="43">
        <v>9</v>
      </c>
      <c r="Q1400" s="43">
        <v>0</v>
      </c>
      <c r="R1400" s="43">
        <v>0</v>
      </c>
      <c r="S1400" s="43">
        <v>0</v>
      </c>
      <c r="T1400" s="43">
        <v>0</v>
      </c>
      <c r="U1400" s="43">
        <v>0</v>
      </c>
      <c r="V1400" s="43">
        <v>3</v>
      </c>
      <c r="W1400" s="43">
        <v>0</v>
      </c>
      <c r="X1400" s="43">
        <v>0</v>
      </c>
      <c r="Y1400" s="43">
        <v>2</v>
      </c>
      <c r="Z1400" s="43">
        <v>0</v>
      </c>
      <c r="AA1400" s="43">
        <v>0</v>
      </c>
      <c r="AB1400" s="43">
        <v>3</v>
      </c>
      <c r="AC1400" s="43">
        <v>2</v>
      </c>
      <c r="AD1400" s="43">
        <v>1</v>
      </c>
      <c r="AE1400" s="43">
        <v>2</v>
      </c>
      <c r="AF1400" s="43">
        <v>0</v>
      </c>
      <c r="AG1400" s="43">
        <v>0</v>
      </c>
      <c r="AH1400" s="43">
        <v>1</v>
      </c>
      <c r="AI1400" s="43">
        <v>0</v>
      </c>
      <c r="AJ1400" s="43">
        <v>0</v>
      </c>
      <c r="AK1400" s="43">
        <v>0</v>
      </c>
      <c r="AL1400" s="43">
        <v>0</v>
      </c>
      <c r="AM1400" s="43">
        <v>0</v>
      </c>
      <c r="AN1400" s="43">
        <v>0</v>
      </c>
    </row>
    <row r="1401" spans="1:40" x14ac:dyDescent="0.2">
      <c r="A1401">
        <v>1390</v>
      </c>
      <c r="B1401" s="97">
        <v>0.96458333333333302</v>
      </c>
      <c r="C1401">
        <f t="shared" ca="1" si="63"/>
        <v>0</v>
      </c>
      <c r="D1401">
        <f t="shared" si="64"/>
        <v>208</v>
      </c>
      <c r="E1401">
        <f>IF(appliances!$D$46="YES",light_sim_data!B1401,0)</f>
        <v>0</v>
      </c>
      <c r="F1401">
        <f t="shared" si="65"/>
        <v>208</v>
      </c>
      <c r="H1401" s="43">
        <v>0</v>
      </c>
      <c r="I1401" s="43">
        <v>180</v>
      </c>
      <c r="J1401" s="43">
        <v>0</v>
      </c>
      <c r="K1401" s="43">
        <v>0</v>
      </c>
      <c r="L1401" s="43">
        <v>0</v>
      </c>
      <c r="M1401" s="43">
        <v>2</v>
      </c>
      <c r="N1401" s="43">
        <v>2</v>
      </c>
      <c r="O1401" s="43">
        <v>1</v>
      </c>
      <c r="P1401" s="43">
        <v>9</v>
      </c>
      <c r="Q1401" s="43">
        <v>0</v>
      </c>
      <c r="R1401" s="43">
        <v>0</v>
      </c>
      <c r="S1401" s="43">
        <v>0</v>
      </c>
      <c r="T1401" s="43">
        <v>0</v>
      </c>
      <c r="U1401" s="43">
        <v>0</v>
      </c>
      <c r="V1401" s="43">
        <v>3</v>
      </c>
      <c r="W1401" s="43">
        <v>0</v>
      </c>
      <c r="X1401" s="43">
        <v>0</v>
      </c>
      <c r="Y1401" s="43">
        <v>2</v>
      </c>
      <c r="Z1401" s="43">
        <v>0</v>
      </c>
      <c r="AA1401" s="43">
        <v>0</v>
      </c>
      <c r="AB1401" s="43">
        <v>3</v>
      </c>
      <c r="AC1401" s="43">
        <v>2</v>
      </c>
      <c r="AD1401" s="43">
        <v>1</v>
      </c>
      <c r="AE1401" s="43">
        <v>2</v>
      </c>
      <c r="AF1401" s="43">
        <v>0</v>
      </c>
      <c r="AG1401" s="43">
        <v>0</v>
      </c>
      <c r="AH1401" s="43">
        <v>1</v>
      </c>
      <c r="AI1401" s="43">
        <v>0</v>
      </c>
      <c r="AJ1401" s="43">
        <v>0</v>
      </c>
      <c r="AK1401" s="43">
        <v>0</v>
      </c>
      <c r="AL1401" s="43">
        <v>0</v>
      </c>
      <c r="AM1401" s="43">
        <v>0</v>
      </c>
      <c r="AN1401" s="43">
        <v>0</v>
      </c>
    </row>
    <row r="1402" spans="1:40" x14ac:dyDescent="0.2">
      <c r="A1402">
        <v>1391</v>
      </c>
      <c r="B1402" s="97">
        <v>0.96527777777777801</v>
      </c>
      <c r="C1402">
        <f t="shared" ca="1" si="63"/>
        <v>0</v>
      </c>
      <c r="D1402">
        <f t="shared" si="64"/>
        <v>208</v>
      </c>
      <c r="E1402">
        <f>IF(appliances!$D$46="YES",light_sim_data!B1402,0)</f>
        <v>0</v>
      </c>
      <c r="F1402">
        <f t="shared" si="65"/>
        <v>208</v>
      </c>
      <c r="H1402" s="43">
        <v>0</v>
      </c>
      <c r="I1402" s="43">
        <v>180</v>
      </c>
      <c r="J1402" s="43">
        <v>0</v>
      </c>
      <c r="K1402" s="43">
        <v>0</v>
      </c>
      <c r="L1402" s="43">
        <v>0</v>
      </c>
      <c r="M1402" s="43">
        <v>2</v>
      </c>
      <c r="N1402" s="43">
        <v>2</v>
      </c>
      <c r="O1402" s="43">
        <v>1</v>
      </c>
      <c r="P1402" s="43">
        <v>9</v>
      </c>
      <c r="Q1402" s="43">
        <v>0</v>
      </c>
      <c r="R1402" s="43">
        <v>0</v>
      </c>
      <c r="S1402" s="43">
        <v>0</v>
      </c>
      <c r="T1402" s="43">
        <v>0</v>
      </c>
      <c r="U1402" s="43">
        <v>0</v>
      </c>
      <c r="V1402" s="43">
        <v>3</v>
      </c>
      <c r="W1402" s="43">
        <v>0</v>
      </c>
      <c r="X1402" s="43">
        <v>0</v>
      </c>
      <c r="Y1402" s="43">
        <v>2</v>
      </c>
      <c r="Z1402" s="43">
        <v>0</v>
      </c>
      <c r="AA1402" s="43">
        <v>0</v>
      </c>
      <c r="AB1402" s="43">
        <v>3</v>
      </c>
      <c r="AC1402" s="43">
        <v>2</v>
      </c>
      <c r="AD1402" s="43">
        <v>1</v>
      </c>
      <c r="AE1402" s="43">
        <v>2</v>
      </c>
      <c r="AF1402" s="43">
        <v>0</v>
      </c>
      <c r="AG1402" s="43">
        <v>0</v>
      </c>
      <c r="AH1402" s="43">
        <v>1</v>
      </c>
      <c r="AI1402" s="43">
        <v>0</v>
      </c>
      <c r="AJ1402" s="43">
        <v>0</v>
      </c>
      <c r="AK1402" s="43">
        <v>0</v>
      </c>
      <c r="AL1402" s="43">
        <v>0</v>
      </c>
      <c r="AM1402" s="43">
        <v>0</v>
      </c>
      <c r="AN1402" s="43">
        <v>0</v>
      </c>
    </row>
    <row r="1403" spans="1:40" x14ac:dyDescent="0.2">
      <c r="A1403">
        <v>1392</v>
      </c>
      <c r="B1403" s="97">
        <v>0.96597222222222201</v>
      </c>
      <c r="C1403">
        <f t="shared" ca="1" si="63"/>
        <v>0</v>
      </c>
      <c r="D1403">
        <f t="shared" si="64"/>
        <v>28</v>
      </c>
      <c r="E1403">
        <f>IF(appliances!$D$46="YES",light_sim_data!B1403,0)</f>
        <v>0</v>
      </c>
      <c r="F1403">
        <f t="shared" si="65"/>
        <v>28</v>
      </c>
      <c r="H1403" s="43">
        <v>0</v>
      </c>
      <c r="I1403" s="43">
        <v>0</v>
      </c>
      <c r="J1403" s="43">
        <v>0</v>
      </c>
      <c r="K1403" s="43">
        <v>0</v>
      </c>
      <c r="L1403" s="43">
        <v>0</v>
      </c>
      <c r="M1403" s="43">
        <v>2</v>
      </c>
      <c r="N1403" s="43">
        <v>2</v>
      </c>
      <c r="O1403" s="43">
        <v>1</v>
      </c>
      <c r="P1403" s="43">
        <v>9</v>
      </c>
      <c r="Q1403" s="43">
        <v>0</v>
      </c>
      <c r="R1403" s="43">
        <v>0</v>
      </c>
      <c r="S1403" s="43">
        <v>0</v>
      </c>
      <c r="T1403" s="43">
        <v>0</v>
      </c>
      <c r="U1403" s="43">
        <v>0</v>
      </c>
      <c r="V1403" s="43">
        <v>3</v>
      </c>
      <c r="W1403" s="43">
        <v>0</v>
      </c>
      <c r="X1403" s="43">
        <v>0</v>
      </c>
      <c r="Y1403" s="43">
        <v>2</v>
      </c>
      <c r="Z1403" s="43">
        <v>0</v>
      </c>
      <c r="AA1403" s="43">
        <v>0</v>
      </c>
      <c r="AB1403" s="43">
        <v>3</v>
      </c>
      <c r="AC1403" s="43">
        <v>2</v>
      </c>
      <c r="AD1403" s="43">
        <v>1</v>
      </c>
      <c r="AE1403" s="43">
        <v>2</v>
      </c>
      <c r="AF1403" s="43">
        <v>0</v>
      </c>
      <c r="AG1403" s="43">
        <v>0</v>
      </c>
      <c r="AH1403" s="43">
        <v>1</v>
      </c>
      <c r="AI1403" s="43">
        <v>0</v>
      </c>
      <c r="AJ1403" s="43">
        <v>0</v>
      </c>
      <c r="AK1403" s="43">
        <v>0</v>
      </c>
      <c r="AL1403" s="43">
        <v>0</v>
      </c>
      <c r="AM1403" s="43">
        <v>0</v>
      </c>
      <c r="AN1403" s="43">
        <v>0</v>
      </c>
    </row>
    <row r="1404" spans="1:40" x14ac:dyDescent="0.2">
      <c r="A1404">
        <v>1393</v>
      </c>
      <c r="B1404" s="97">
        <v>0.96666666666666701</v>
      </c>
      <c r="C1404">
        <f t="shared" ca="1" si="63"/>
        <v>0</v>
      </c>
      <c r="D1404">
        <f t="shared" si="64"/>
        <v>187</v>
      </c>
      <c r="E1404">
        <f>IF(appliances!$D$46="YES",light_sim_data!B1404,0)</f>
        <v>0</v>
      </c>
      <c r="F1404">
        <f t="shared" si="65"/>
        <v>187</v>
      </c>
      <c r="H1404" s="43">
        <v>159</v>
      </c>
      <c r="I1404" s="43">
        <v>0</v>
      </c>
      <c r="J1404" s="43">
        <v>0</v>
      </c>
      <c r="K1404" s="43">
        <v>0</v>
      </c>
      <c r="L1404" s="43">
        <v>0</v>
      </c>
      <c r="M1404" s="43">
        <v>2</v>
      </c>
      <c r="N1404" s="43">
        <v>2</v>
      </c>
      <c r="O1404" s="43">
        <v>1</v>
      </c>
      <c r="P1404" s="43">
        <v>9</v>
      </c>
      <c r="Q1404" s="43">
        <v>0</v>
      </c>
      <c r="R1404" s="43">
        <v>0</v>
      </c>
      <c r="S1404" s="43">
        <v>0</v>
      </c>
      <c r="T1404" s="43">
        <v>0</v>
      </c>
      <c r="U1404" s="43">
        <v>0</v>
      </c>
      <c r="V1404" s="43">
        <v>3</v>
      </c>
      <c r="W1404" s="43">
        <v>0</v>
      </c>
      <c r="X1404" s="43">
        <v>0</v>
      </c>
      <c r="Y1404" s="43">
        <v>2</v>
      </c>
      <c r="Z1404" s="43">
        <v>0</v>
      </c>
      <c r="AA1404" s="43">
        <v>0</v>
      </c>
      <c r="AB1404" s="43">
        <v>3</v>
      </c>
      <c r="AC1404" s="43">
        <v>2</v>
      </c>
      <c r="AD1404" s="43">
        <v>1</v>
      </c>
      <c r="AE1404" s="43">
        <v>2</v>
      </c>
      <c r="AF1404" s="43">
        <v>0</v>
      </c>
      <c r="AG1404" s="43">
        <v>0</v>
      </c>
      <c r="AH1404" s="43">
        <v>1</v>
      </c>
      <c r="AI1404" s="43">
        <v>0</v>
      </c>
      <c r="AJ1404" s="43">
        <v>0</v>
      </c>
      <c r="AK1404" s="43">
        <v>0</v>
      </c>
      <c r="AL1404" s="43">
        <v>0</v>
      </c>
      <c r="AM1404" s="43">
        <v>0</v>
      </c>
      <c r="AN1404" s="43">
        <v>0</v>
      </c>
    </row>
    <row r="1405" spans="1:40" x14ac:dyDescent="0.2">
      <c r="A1405">
        <v>1394</v>
      </c>
      <c r="B1405" s="97">
        <v>0.96736111111111101</v>
      </c>
      <c r="C1405">
        <f t="shared" ca="1" si="63"/>
        <v>0</v>
      </c>
      <c r="D1405">
        <f t="shared" si="64"/>
        <v>187</v>
      </c>
      <c r="E1405">
        <f>IF(appliances!$D$46="YES",light_sim_data!B1405,0)</f>
        <v>0</v>
      </c>
      <c r="F1405">
        <f t="shared" si="65"/>
        <v>187</v>
      </c>
      <c r="H1405" s="43">
        <v>159</v>
      </c>
      <c r="I1405" s="43">
        <v>0</v>
      </c>
      <c r="J1405" s="43">
        <v>0</v>
      </c>
      <c r="K1405" s="43">
        <v>0</v>
      </c>
      <c r="L1405" s="43">
        <v>0</v>
      </c>
      <c r="M1405" s="43">
        <v>2</v>
      </c>
      <c r="N1405" s="43">
        <v>2</v>
      </c>
      <c r="O1405" s="43">
        <v>1</v>
      </c>
      <c r="P1405" s="43">
        <v>9</v>
      </c>
      <c r="Q1405" s="43">
        <v>0</v>
      </c>
      <c r="R1405" s="43">
        <v>0</v>
      </c>
      <c r="S1405" s="43">
        <v>0</v>
      </c>
      <c r="T1405" s="43">
        <v>0</v>
      </c>
      <c r="U1405" s="43">
        <v>0</v>
      </c>
      <c r="V1405" s="43">
        <v>3</v>
      </c>
      <c r="W1405" s="43">
        <v>0</v>
      </c>
      <c r="X1405" s="43">
        <v>0</v>
      </c>
      <c r="Y1405" s="43">
        <v>2</v>
      </c>
      <c r="Z1405" s="43">
        <v>0</v>
      </c>
      <c r="AA1405" s="43">
        <v>0</v>
      </c>
      <c r="AB1405" s="43">
        <v>3</v>
      </c>
      <c r="AC1405" s="43">
        <v>2</v>
      </c>
      <c r="AD1405" s="43">
        <v>1</v>
      </c>
      <c r="AE1405" s="43">
        <v>2</v>
      </c>
      <c r="AF1405" s="43">
        <v>0</v>
      </c>
      <c r="AG1405" s="43">
        <v>0</v>
      </c>
      <c r="AH1405" s="43">
        <v>1</v>
      </c>
      <c r="AI1405" s="43">
        <v>0</v>
      </c>
      <c r="AJ1405" s="43">
        <v>0</v>
      </c>
      <c r="AK1405" s="43">
        <v>0</v>
      </c>
      <c r="AL1405" s="43">
        <v>0</v>
      </c>
      <c r="AM1405" s="43">
        <v>0</v>
      </c>
      <c r="AN1405" s="43">
        <v>0</v>
      </c>
    </row>
    <row r="1406" spans="1:40" x14ac:dyDescent="0.2">
      <c r="A1406">
        <v>1395</v>
      </c>
      <c r="B1406" s="97">
        <v>0.968055555555556</v>
      </c>
      <c r="C1406">
        <f t="shared" ca="1" si="63"/>
        <v>0</v>
      </c>
      <c r="D1406">
        <f t="shared" si="64"/>
        <v>187</v>
      </c>
      <c r="E1406">
        <f>IF(appliances!$D$46="YES",light_sim_data!B1406,0)</f>
        <v>0</v>
      </c>
      <c r="F1406">
        <f t="shared" si="65"/>
        <v>187</v>
      </c>
      <c r="H1406" s="43">
        <v>159</v>
      </c>
      <c r="I1406" s="43">
        <v>0</v>
      </c>
      <c r="J1406" s="43">
        <v>0</v>
      </c>
      <c r="K1406" s="43">
        <v>0</v>
      </c>
      <c r="L1406" s="43">
        <v>0</v>
      </c>
      <c r="M1406" s="43">
        <v>2</v>
      </c>
      <c r="N1406" s="43">
        <v>2</v>
      </c>
      <c r="O1406" s="43">
        <v>1</v>
      </c>
      <c r="P1406" s="43">
        <v>9</v>
      </c>
      <c r="Q1406" s="43">
        <v>0</v>
      </c>
      <c r="R1406" s="43">
        <v>0</v>
      </c>
      <c r="S1406" s="43">
        <v>0</v>
      </c>
      <c r="T1406" s="43">
        <v>0</v>
      </c>
      <c r="U1406" s="43">
        <v>0</v>
      </c>
      <c r="V1406" s="43">
        <v>3</v>
      </c>
      <c r="W1406" s="43">
        <v>0</v>
      </c>
      <c r="X1406" s="43">
        <v>0</v>
      </c>
      <c r="Y1406" s="43">
        <v>2</v>
      </c>
      <c r="Z1406" s="43">
        <v>0</v>
      </c>
      <c r="AA1406" s="43">
        <v>0</v>
      </c>
      <c r="AB1406" s="43">
        <v>3</v>
      </c>
      <c r="AC1406" s="43">
        <v>2</v>
      </c>
      <c r="AD1406" s="43">
        <v>1</v>
      </c>
      <c r="AE1406" s="43">
        <v>2</v>
      </c>
      <c r="AF1406" s="43">
        <v>0</v>
      </c>
      <c r="AG1406" s="43">
        <v>0</v>
      </c>
      <c r="AH1406" s="43">
        <v>1</v>
      </c>
      <c r="AI1406" s="43">
        <v>0</v>
      </c>
      <c r="AJ1406" s="43">
        <v>0</v>
      </c>
      <c r="AK1406" s="43">
        <v>0</v>
      </c>
      <c r="AL1406" s="43">
        <v>0</v>
      </c>
      <c r="AM1406" s="43">
        <v>0</v>
      </c>
      <c r="AN1406" s="43">
        <v>0</v>
      </c>
    </row>
    <row r="1407" spans="1:40" x14ac:dyDescent="0.2">
      <c r="A1407">
        <v>1396</v>
      </c>
      <c r="B1407" s="97">
        <v>0.96875</v>
      </c>
      <c r="C1407">
        <f t="shared" ca="1" si="63"/>
        <v>0</v>
      </c>
      <c r="D1407">
        <f t="shared" si="64"/>
        <v>187</v>
      </c>
      <c r="E1407">
        <f>IF(appliances!$D$46="YES",light_sim_data!B1407,0)</f>
        <v>0</v>
      </c>
      <c r="F1407">
        <f t="shared" si="65"/>
        <v>187</v>
      </c>
      <c r="H1407" s="43">
        <v>159</v>
      </c>
      <c r="I1407" s="43">
        <v>0</v>
      </c>
      <c r="J1407" s="43">
        <v>0</v>
      </c>
      <c r="K1407" s="43">
        <v>0</v>
      </c>
      <c r="L1407" s="43">
        <v>0</v>
      </c>
      <c r="M1407" s="43">
        <v>2</v>
      </c>
      <c r="N1407" s="43">
        <v>2</v>
      </c>
      <c r="O1407" s="43">
        <v>1</v>
      </c>
      <c r="P1407" s="43">
        <v>9</v>
      </c>
      <c r="Q1407" s="43">
        <v>0</v>
      </c>
      <c r="R1407" s="43">
        <v>0</v>
      </c>
      <c r="S1407" s="43">
        <v>0</v>
      </c>
      <c r="T1407" s="43">
        <v>0</v>
      </c>
      <c r="U1407" s="43">
        <v>0</v>
      </c>
      <c r="V1407" s="43">
        <v>3</v>
      </c>
      <c r="W1407" s="43">
        <v>0</v>
      </c>
      <c r="X1407" s="43">
        <v>0</v>
      </c>
      <c r="Y1407" s="43">
        <v>2</v>
      </c>
      <c r="Z1407" s="43">
        <v>0</v>
      </c>
      <c r="AA1407" s="43">
        <v>0</v>
      </c>
      <c r="AB1407" s="43">
        <v>3</v>
      </c>
      <c r="AC1407" s="43">
        <v>2</v>
      </c>
      <c r="AD1407" s="43">
        <v>1</v>
      </c>
      <c r="AE1407" s="43">
        <v>2</v>
      </c>
      <c r="AF1407" s="43">
        <v>0</v>
      </c>
      <c r="AG1407" s="43">
        <v>0</v>
      </c>
      <c r="AH1407" s="43">
        <v>1</v>
      </c>
      <c r="AI1407" s="43">
        <v>0</v>
      </c>
      <c r="AJ1407" s="43">
        <v>0</v>
      </c>
      <c r="AK1407" s="43">
        <v>0</v>
      </c>
      <c r="AL1407" s="43">
        <v>0</v>
      </c>
      <c r="AM1407" s="43">
        <v>0</v>
      </c>
      <c r="AN1407" s="43">
        <v>0</v>
      </c>
    </row>
    <row r="1408" spans="1:40" x14ac:dyDescent="0.2">
      <c r="A1408">
        <v>1397</v>
      </c>
      <c r="B1408" s="97">
        <v>0.969444444444444</v>
      </c>
      <c r="C1408">
        <f t="shared" ca="1" si="63"/>
        <v>0</v>
      </c>
      <c r="D1408">
        <f t="shared" si="64"/>
        <v>187</v>
      </c>
      <c r="E1408">
        <f>IF(appliances!$D$46="YES",light_sim_data!B1408,0)</f>
        <v>0</v>
      </c>
      <c r="F1408">
        <f t="shared" si="65"/>
        <v>187</v>
      </c>
      <c r="H1408" s="43">
        <v>159</v>
      </c>
      <c r="I1408" s="43">
        <v>0</v>
      </c>
      <c r="J1408" s="43">
        <v>0</v>
      </c>
      <c r="K1408" s="43">
        <v>0</v>
      </c>
      <c r="L1408" s="43">
        <v>0</v>
      </c>
      <c r="M1408" s="43">
        <v>2</v>
      </c>
      <c r="N1408" s="43">
        <v>2</v>
      </c>
      <c r="O1408" s="43">
        <v>1</v>
      </c>
      <c r="P1408" s="43">
        <v>9</v>
      </c>
      <c r="Q1408" s="43">
        <v>0</v>
      </c>
      <c r="R1408" s="43">
        <v>0</v>
      </c>
      <c r="S1408" s="43">
        <v>0</v>
      </c>
      <c r="T1408" s="43">
        <v>0</v>
      </c>
      <c r="U1408" s="43">
        <v>0</v>
      </c>
      <c r="V1408" s="43">
        <v>3</v>
      </c>
      <c r="W1408" s="43">
        <v>0</v>
      </c>
      <c r="X1408" s="43">
        <v>0</v>
      </c>
      <c r="Y1408" s="43">
        <v>2</v>
      </c>
      <c r="Z1408" s="43">
        <v>0</v>
      </c>
      <c r="AA1408" s="43">
        <v>0</v>
      </c>
      <c r="AB1408" s="43">
        <v>3</v>
      </c>
      <c r="AC1408" s="43">
        <v>2</v>
      </c>
      <c r="AD1408" s="43">
        <v>1</v>
      </c>
      <c r="AE1408" s="43">
        <v>2</v>
      </c>
      <c r="AF1408" s="43">
        <v>0</v>
      </c>
      <c r="AG1408" s="43">
        <v>0</v>
      </c>
      <c r="AH1408" s="43">
        <v>1</v>
      </c>
      <c r="AI1408" s="43">
        <v>0</v>
      </c>
      <c r="AJ1408" s="43">
        <v>0</v>
      </c>
      <c r="AK1408" s="43">
        <v>0</v>
      </c>
      <c r="AL1408" s="43">
        <v>0</v>
      </c>
      <c r="AM1408" s="43">
        <v>0</v>
      </c>
      <c r="AN1408" s="43">
        <v>0</v>
      </c>
    </row>
    <row r="1409" spans="1:40" x14ac:dyDescent="0.2">
      <c r="A1409">
        <v>1398</v>
      </c>
      <c r="B1409" s="97">
        <v>0.97013888888888899</v>
      </c>
      <c r="C1409">
        <f t="shared" ca="1" si="63"/>
        <v>0</v>
      </c>
      <c r="D1409">
        <f t="shared" si="64"/>
        <v>187</v>
      </c>
      <c r="E1409">
        <f>IF(appliances!$D$46="YES",light_sim_data!B1409,0)</f>
        <v>0</v>
      </c>
      <c r="F1409">
        <f t="shared" si="65"/>
        <v>187</v>
      </c>
      <c r="H1409" s="43">
        <v>159</v>
      </c>
      <c r="I1409" s="43">
        <v>0</v>
      </c>
      <c r="J1409" s="43">
        <v>0</v>
      </c>
      <c r="K1409" s="43">
        <v>0</v>
      </c>
      <c r="L1409" s="43">
        <v>0</v>
      </c>
      <c r="M1409" s="43">
        <v>2</v>
      </c>
      <c r="N1409" s="43">
        <v>2</v>
      </c>
      <c r="O1409" s="43">
        <v>1</v>
      </c>
      <c r="P1409" s="43">
        <v>9</v>
      </c>
      <c r="Q1409" s="43">
        <v>0</v>
      </c>
      <c r="R1409" s="43">
        <v>0</v>
      </c>
      <c r="S1409" s="43">
        <v>0</v>
      </c>
      <c r="T1409" s="43">
        <v>0</v>
      </c>
      <c r="U1409" s="43">
        <v>0</v>
      </c>
      <c r="V1409" s="43">
        <v>3</v>
      </c>
      <c r="W1409" s="43">
        <v>0</v>
      </c>
      <c r="X1409" s="43">
        <v>0</v>
      </c>
      <c r="Y1409" s="43">
        <v>2</v>
      </c>
      <c r="Z1409" s="43">
        <v>0</v>
      </c>
      <c r="AA1409" s="43">
        <v>0</v>
      </c>
      <c r="AB1409" s="43">
        <v>3</v>
      </c>
      <c r="AC1409" s="43">
        <v>2</v>
      </c>
      <c r="AD1409" s="43">
        <v>1</v>
      </c>
      <c r="AE1409" s="43">
        <v>2</v>
      </c>
      <c r="AF1409" s="43">
        <v>0</v>
      </c>
      <c r="AG1409" s="43">
        <v>0</v>
      </c>
      <c r="AH1409" s="43">
        <v>1</v>
      </c>
      <c r="AI1409" s="43">
        <v>0</v>
      </c>
      <c r="AJ1409" s="43">
        <v>0</v>
      </c>
      <c r="AK1409" s="43">
        <v>0</v>
      </c>
      <c r="AL1409" s="43">
        <v>0</v>
      </c>
      <c r="AM1409" s="43">
        <v>0</v>
      </c>
      <c r="AN1409" s="43">
        <v>0</v>
      </c>
    </row>
    <row r="1410" spans="1:40" x14ac:dyDescent="0.2">
      <c r="A1410">
        <v>1399</v>
      </c>
      <c r="B1410" s="97">
        <v>0.97083333333333299</v>
      </c>
      <c r="C1410">
        <f t="shared" ca="1" si="63"/>
        <v>0</v>
      </c>
      <c r="D1410">
        <f t="shared" si="64"/>
        <v>187</v>
      </c>
      <c r="E1410">
        <f>IF(appliances!$D$46="YES",light_sim_data!B1410,0)</f>
        <v>0</v>
      </c>
      <c r="F1410">
        <f t="shared" si="65"/>
        <v>187</v>
      </c>
      <c r="H1410" s="43">
        <v>159</v>
      </c>
      <c r="I1410" s="43">
        <v>0</v>
      </c>
      <c r="J1410" s="43">
        <v>0</v>
      </c>
      <c r="K1410" s="43">
        <v>0</v>
      </c>
      <c r="L1410" s="43">
        <v>0</v>
      </c>
      <c r="M1410" s="43">
        <v>2</v>
      </c>
      <c r="N1410" s="43">
        <v>2</v>
      </c>
      <c r="O1410" s="43">
        <v>1</v>
      </c>
      <c r="P1410" s="43">
        <v>9</v>
      </c>
      <c r="Q1410" s="43">
        <v>0</v>
      </c>
      <c r="R1410" s="43">
        <v>0</v>
      </c>
      <c r="S1410" s="43">
        <v>0</v>
      </c>
      <c r="T1410" s="43">
        <v>0</v>
      </c>
      <c r="U1410" s="43">
        <v>0</v>
      </c>
      <c r="V1410" s="43">
        <v>3</v>
      </c>
      <c r="W1410" s="43">
        <v>0</v>
      </c>
      <c r="X1410" s="43">
        <v>0</v>
      </c>
      <c r="Y1410" s="43">
        <v>2</v>
      </c>
      <c r="Z1410" s="43">
        <v>0</v>
      </c>
      <c r="AA1410" s="43">
        <v>0</v>
      </c>
      <c r="AB1410" s="43">
        <v>3</v>
      </c>
      <c r="AC1410" s="43">
        <v>2</v>
      </c>
      <c r="AD1410" s="43">
        <v>1</v>
      </c>
      <c r="AE1410" s="43">
        <v>2</v>
      </c>
      <c r="AF1410" s="43">
        <v>0</v>
      </c>
      <c r="AG1410" s="43">
        <v>0</v>
      </c>
      <c r="AH1410" s="43">
        <v>1</v>
      </c>
      <c r="AI1410" s="43">
        <v>0</v>
      </c>
      <c r="AJ1410" s="43">
        <v>0</v>
      </c>
      <c r="AK1410" s="43">
        <v>0</v>
      </c>
      <c r="AL1410" s="43">
        <v>0</v>
      </c>
      <c r="AM1410" s="43">
        <v>0</v>
      </c>
      <c r="AN1410" s="43">
        <v>0</v>
      </c>
    </row>
    <row r="1411" spans="1:40" x14ac:dyDescent="0.2">
      <c r="A1411">
        <v>1400</v>
      </c>
      <c r="B1411" s="97">
        <v>0.97152777777777799</v>
      </c>
      <c r="C1411">
        <f t="shared" ca="1" si="63"/>
        <v>0</v>
      </c>
      <c r="D1411">
        <f t="shared" si="64"/>
        <v>187</v>
      </c>
      <c r="E1411">
        <f>IF(appliances!$D$46="YES",light_sim_data!B1411,0)</f>
        <v>0</v>
      </c>
      <c r="F1411">
        <f t="shared" si="65"/>
        <v>187</v>
      </c>
      <c r="H1411" s="43">
        <v>159</v>
      </c>
      <c r="I1411" s="43">
        <v>0</v>
      </c>
      <c r="J1411" s="43">
        <v>0</v>
      </c>
      <c r="K1411" s="43">
        <v>0</v>
      </c>
      <c r="L1411" s="43">
        <v>0</v>
      </c>
      <c r="M1411" s="43">
        <v>2</v>
      </c>
      <c r="N1411" s="43">
        <v>2</v>
      </c>
      <c r="O1411" s="43">
        <v>1</v>
      </c>
      <c r="P1411" s="43">
        <v>9</v>
      </c>
      <c r="Q1411" s="43">
        <v>0</v>
      </c>
      <c r="R1411" s="43">
        <v>0</v>
      </c>
      <c r="S1411" s="43">
        <v>0</v>
      </c>
      <c r="T1411" s="43">
        <v>0</v>
      </c>
      <c r="U1411" s="43">
        <v>0</v>
      </c>
      <c r="V1411" s="43">
        <v>3</v>
      </c>
      <c r="W1411" s="43">
        <v>0</v>
      </c>
      <c r="X1411" s="43">
        <v>0</v>
      </c>
      <c r="Y1411" s="43">
        <v>2</v>
      </c>
      <c r="Z1411" s="43">
        <v>0</v>
      </c>
      <c r="AA1411" s="43">
        <v>0</v>
      </c>
      <c r="AB1411" s="43">
        <v>3</v>
      </c>
      <c r="AC1411" s="43">
        <v>2</v>
      </c>
      <c r="AD1411" s="43">
        <v>1</v>
      </c>
      <c r="AE1411" s="43">
        <v>2</v>
      </c>
      <c r="AF1411" s="43">
        <v>0</v>
      </c>
      <c r="AG1411" s="43">
        <v>0</v>
      </c>
      <c r="AH1411" s="43">
        <v>1</v>
      </c>
      <c r="AI1411" s="43">
        <v>0</v>
      </c>
      <c r="AJ1411" s="43">
        <v>0</v>
      </c>
      <c r="AK1411" s="43">
        <v>0</v>
      </c>
      <c r="AL1411" s="43">
        <v>0</v>
      </c>
      <c r="AM1411" s="43">
        <v>0</v>
      </c>
      <c r="AN1411" s="43">
        <v>0</v>
      </c>
    </row>
    <row r="1412" spans="1:40" x14ac:dyDescent="0.2">
      <c r="A1412">
        <v>1401</v>
      </c>
      <c r="B1412" s="97">
        <v>0.97222222222222199</v>
      </c>
      <c r="C1412">
        <f t="shared" ca="1" si="63"/>
        <v>0</v>
      </c>
      <c r="D1412">
        <f t="shared" si="64"/>
        <v>187</v>
      </c>
      <c r="E1412">
        <f>IF(appliances!$D$46="YES",light_sim_data!B1412,0)</f>
        <v>0</v>
      </c>
      <c r="F1412">
        <f t="shared" si="65"/>
        <v>187</v>
      </c>
      <c r="H1412" s="43">
        <v>159</v>
      </c>
      <c r="I1412" s="43">
        <v>0</v>
      </c>
      <c r="J1412" s="43">
        <v>0</v>
      </c>
      <c r="K1412" s="43">
        <v>0</v>
      </c>
      <c r="L1412" s="43">
        <v>0</v>
      </c>
      <c r="M1412" s="43">
        <v>2</v>
      </c>
      <c r="N1412" s="43">
        <v>2</v>
      </c>
      <c r="O1412" s="43">
        <v>1</v>
      </c>
      <c r="P1412" s="43">
        <v>9</v>
      </c>
      <c r="Q1412" s="43">
        <v>0</v>
      </c>
      <c r="R1412" s="43">
        <v>0</v>
      </c>
      <c r="S1412" s="43">
        <v>0</v>
      </c>
      <c r="T1412" s="43">
        <v>0</v>
      </c>
      <c r="U1412" s="43">
        <v>0</v>
      </c>
      <c r="V1412" s="43">
        <v>3</v>
      </c>
      <c r="W1412" s="43">
        <v>0</v>
      </c>
      <c r="X1412" s="43">
        <v>0</v>
      </c>
      <c r="Y1412" s="43">
        <v>2</v>
      </c>
      <c r="Z1412" s="43">
        <v>0</v>
      </c>
      <c r="AA1412" s="43">
        <v>0</v>
      </c>
      <c r="AB1412" s="43">
        <v>3</v>
      </c>
      <c r="AC1412" s="43">
        <v>2</v>
      </c>
      <c r="AD1412" s="43">
        <v>1</v>
      </c>
      <c r="AE1412" s="43">
        <v>2</v>
      </c>
      <c r="AF1412" s="43">
        <v>0</v>
      </c>
      <c r="AG1412" s="43">
        <v>0</v>
      </c>
      <c r="AH1412" s="43">
        <v>1</v>
      </c>
      <c r="AI1412" s="43">
        <v>0</v>
      </c>
      <c r="AJ1412" s="43">
        <v>0</v>
      </c>
      <c r="AK1412" s="43">
        <v>0</v>
      </c>
      <c r="AL1412" s="43">
        <v>0</v>
      </c>
      <c r="AM1412" s="43">
        <v>0</v>
      </c>
      <c r="AN1412" s="43">
        <v>0</v>
      </c>
    </row>
    <row r="1413" spans="1:40" x14ac:dyDescent="0.2">
      <c r="A1413">
        <v>1402</v>
      </c>
      <c r="B1413" s="97">
        <v>0.97291666666666698</v>
      </c>
      <c r="C1413">
        <f t="shared" ca="1" si="63"/>
        <v>0</v>
      </c>
      <c r="D1413">
        <f t="shared" si="64"/>
        <v>187</v>
      </c>
      <c r="E1413">
        <f>IF(appliances!$D$46="YES",light_sim_data!B1413,0)</f>
        <v>0</v>
      </c>
      <c r="F1413">
        <f t="shared" si="65"/>
        <v>187</v>
      </c>
      <c r="H1413" s="43">
        <v>159</v>
      </c>
      <c r="I1413" s="43">
        <v>0</v>
      </c>
      <c r="J1413" s="43">
        <v>0</v>
      </c>
      <c r="K1413" s="43">
        <v>0</v>
      </c>
      <c r="L1413" s="43">
        <v>0</v>
      </c>
      <c r="M1413" s="43">
        <v>2</v>
      </c>
      <c r="N1413" s="43">
        <v>2</v>
      </c>
      <c r="O1413" s="43">
        <v>1</v>
      </c>
      <c r="P1413" s="43">
        <v>9</v>
      </c>
      <c r="Q1413" s="43">
        <v>0</v>
      </c>
      <c r="R1413" s="43">
        <v>0</v>
      </c>
      <c r="S1413" s="43">
        <v>0</v>
      </c>
      <c r="T1413" s="43">
        <v>0</v>
      </c>
      <c r="U1413" s="43">
        <v>0</v>
      </c>
      <c r="V1413" s="43">
        <v>3</v>
      </c>
      <c r="W1413" s="43">
        <v>0</v>
      </c>
      <c r="X1413" s="43">
        <v>0</v>
      </c>
      <c r="Y1413" s="43">
        <v>2</v>
      </c>
      <c r="Z1413" s="43">
        <v>0</v>
      </c>
      <c r="AA1413" s="43">
        <v>0</v>
      </c>
      <c r="AB1413" s="43">
        <v>3</v>
      </c>
      <c r="AC1413" s="43">
        <v>2</v>
      </c>
      <c r="AD1413" s="43">
        <v>1</v>
      </c>
      <c r="AE1413" s="43">
        <v>2</v>
      </c>
      <c r="AF1413" s="43">
        <v>0</v>
      </c>
      <c r="AG1413" s="43">
        <v>0</v>
      </c>
      <c r="AH1413" s="43">
        <v>1</v>
      </c>
      <c r="AI1413" s="43">
        <v>0</v>
      </c>
      <c r="AJ1413" s="43">
        <v>0</v>
      </c>
      <c r="AK1413" s="43">
        <v>0</v>
      </c>
      <c r="AL1413" s="43">
        <v>0</v>
      </c>
      <c r="AM1413" s="43">
        <v>0</v>
      </c>
      <c r="AN1413" s="43">
        <v>0</v>
      </c>
    </row>
    <row r="1414" spans="1:40" x14ac:dyDescent="0.2">
      <c r="A1414">
        <v>1403</v>
      </c>
      <c r="B1414" s="97">
        <v>0.97361111111111098</v>
      </c>
      <c r="C1414">
        <f t="shared" ca="1" si="63"/>
        <v>0</v>
      </c>
      <c r="D1414">
        <f t="shared" si="64"/>
        <v>187</v>
      </c>
      <c r="E1414">
        <f>IF(appliances!$D$46="YES",light_sim_data!B1414,0)</f>
        <v>0</v>
      </c>
      <c r="F1414">
        <f t="shared" si="65"/>
        <v>187</v>
      </c>
      <c r="H1414" s="43">
        <v>159</v>
      </c>
      <c r="I1414" s="43">
        <v>0</v>
      </c>
      <c r="J1414" s="43">
        <v>0</v>
      </c>
      <c r="K1414" s="43">
        <v>0</v>
      </c>
      <c r="L1414" s="43">
        <v>0</v>
      </c>
      <c r="M1414" s="43">
        <v>2</v>
      </c>
      <c r="N1414" s="43">
        <v>2</v>
      </c>
      <c r="O1414" s="43">
        <v>1</v>
      </c>
      <c r="P1414" s="43">
        <v>9</v>
      </c>
      <c r="Q1414" s="43">
        <v>0</v>
      </c>
      <c r="R1414" s="43">
        <v>0</v>
      </c>
      <c r="S1414" s="43">
        <v>0</v>
      </c>
      <c r="T1414" s="43">
        <v>0</v>
      </c>
      <c r="U1414" s="43">
        <v>0</v>
      </c>
      <c r="V1414" s="43">
        <v>3</v>
      </c>
      <c r="W1414" s="43">
        <v>0</v>
      </c>
      <c r="X1414" s="43">
        <v>0</v>
      </c>
      <c r="Y1414" s="43">
        <v>2</v>
      </c>
      <c r="Z1414" s="43">
        <v>0</v>
      </c>
      <c r="AA1414" s="43">
        <v>0</v>
      </c>
      <c r="AB1414" s="43">
        <v>3</v>
      </c>
      <c r="AC1414" s="43">
        <v>2</v>
      </c>
      <c r="AD1414" s="43">
        <v>1</v>
      </c>
      <c r="AE1414" s="43">
        <v>2</v>
      </c>
      <c r="AF1414" s="43">
        <v>0</v>
      </c>
      <c r="AG1414" s="43">
        <v>0</v>
      </c>
      <c r="AH1414" s="43">
        <v>1</v>
      </c>
      <c r="AI1414" s="43">
        <v>0</v>
      </c>
      <c r="AJ1414" s="43">
        <v>0</v>
      </c>
      <c r="AK1414" s="43">
        <v>0</v>
      </c>
      <c r="AL1414" s="43">
        <v>0</v>
      </c>
      <c r="AM1414" s="43">
        <v>0</v>
      </c>
      <c r="AN1414" s="43">
        <v>0</v>
      </c>
    </row>
    <row r="1415" spans="1:40" x14ac:dyDescent="0.2">
      <c r="A1415">
        <v>1404</v>
      </c>
      <c r="B1415" s="97">
        <v>0.97430555555555598</v>
      </c>
      <c r="C1415">
        <f t="shared" ca="1" si="63"/>
        <v>0</v>
      </c>
      <c r="D1415">
        <f t="shared" si="64"/>
        <v>187</v>
      </c>
      <c r="E1415">
        <f>IF(appliances!$D$46="YES",light_sim_data!B1415,0)</f>
        <v>0</v>
      </c>
      <c r="F1415">
        <f t="shared" si="65"/>
        <v>187</v>
      </c>
      <c r="H1415" s="43">
        <v>159</v>
      </c>
      <c r="I1415" s="43">
        <v>0</v>
      </c>
      <c r="J1415" s="43">
        <v>0</v>
      </c>
      <c r="K1415" s="43">
        <v>0</v>
      </c>
      <c r="L1415" s="43">
        <v>0</v>
      </c>
      <c r="M1415" s="43">
        <v>2</v>
      </c>
      <c r="N1415" s="43">
        <v>2</v>
      </c>
      <c r="O1415" s="43">
        <v>1</v>
      </c>
      <c r="P1415" s="43">
        <v>9</v>
      </c>
      <c r="Q1415" s="43">
        <v>0</v>
      </c>
      <c r="R1415" s="43">
        <v>0</v>
      </c>
      <c r="S1415" s="43">
        <v>0</v>
      </c>
      <c r="T1415" s="43">
        <v>0</v>
      </c>
      <c r="U1415" s="43">
        <v>0</v>
      </c>
      <c r="V1415" s="43">
        <v>3</v>
      </c>
      <c r="W1415" s="43">
        <v>0</v>
      </c>
      <c r="X1415" s="43">
        <v>0</v>
      </c>
      <c r="Y1415" s="43">
        <v>2</v>
      </c>
      <c r="Z1415" s="43">
        <v>0</v>
      </c>
      <c r="AA1415" s="43">
        <v>0</v>
      </c>
      <c r="AB1415" s="43">
        <v>3</v>
      </c>
      <c r="AC1415" s="43">
        <v>2</v>
      </c>
      <c r="AD1415" s="43">
        <v>1</v>
      </c>
      <c r="AE1415" s="43">
        <v>2</v>
      </c>
      <c r="AF1415" s="43">
        <v>0</v>
      </c>
      <c r="AG1415" s="43">
        <v>0</v>
      </c>
      <c r="AH1415" s="43">
        <v>1</v>
      </c>
      <c r="AI1415" s="43">
        <v>0</v>
      </c>
      <c r="AJ1415" s="43">
        <v>0</v>
      </c>
      <c r="AK1415" s="43">
        <v>0</v>
      </c>
      <c r="AL1415" s="43">
        <v>0</v>
      </c>
      <c r="AM1415" s="43">
        <v>0</v>
      </c>
      <c r="AN1415" s="43">
        <v>0</v>
      </c>
    </row>
    <row r="1416" spans="1:40" x14ac:dyDescent="0.2">
      <c r="A1416">
        <v>1405</v>
      </c>
      <c r="B1416" s="97">
        <v>0.97499999999999998</v>
      </c>
      <c r="C1416">
        <f t="shared" ca="1" si="63"/>
        <v>0</v>
      </c>
      <c r="D1416">
        <f t="shared" si="64"/>
        <v>187</v>
      </c>
      <c r="E1416">
        <f>IF(appliances!$D$46="YES",light_sim_data!B1416,0)</f>
        <v>0</v>
      </c>
      <c r="F1416">
        <f t="shared" si="65"/>
        <v>187</v>
      </c>
      <c r="H1416" s="43">
        <v>159</v>
      </c>
      <c r="I1416" s="43">
        <v>0</v>
      </c>
      <c r="J1416" s="43">
        <v>0</v>
      </c>
      <c r="K1416" s="43">
        <v>0</v>
      </c>
      <c r="L1416" s="43">
        <v>0</v>
      </c>
      <c r="M1416" s="43">
        <v>2</v>
      </c>
      <c r="N1416" s="43">
        <v>2</v>
      </c>
      <c r="O1416" s="43">
        <v>1</v>
      </c>
      <c r="P1416" s="43">
        <v>9</v>
      </c>
      <c r="Q1416" s="43">
        <v>0</v>
      </c>
      <c r="R1416" s="43">
        <v>0</v>
      </c>
      <c r="S1416" s="43">
        <v>0</v>
      </c>
      <c r="T1416" s="43">
        <v>0</v>
      </c>
      <c r="U1416" s="43">
        <v>0</v>
      </c>
      <c r="V1416" s="43">
        <v>3</v>
      </c>
      <c r="W1416" s="43">
        <v>0</v>
      </c>
      <c r="X1416" s="43">
        <v>0</v>
      </c>
      <c r="Y1416" s="43">
        <v>2</v>
      </c>
      <c r="Z1416" s="43">
        <v>0</v>
      </c>
      <c r="AA1416" s="43">
        <v>0</v>
      </c>
      <c r="AB1416" s="43">
        <v>3</v>
      </c>
      <c r="AC1416" s="43">
        <v>2</v>
      </c>
      <c r="AD1416" s="43">
        <v>1</v>
      </c>
      <c r="AE1416" s="43">
        <v>2</v>
      </c>
      <c r="AF1416" s="43">
        <v>0</v>
      </c>
      <c r="AG1416" s="43">
        <v>0</v>
      </c>
      <c r="AH1416" s="43">
        <v>1</v>
      </c>
      <c r="AI1416" s="43">
        <v>0</v>
      </c>
      <c r="AJ1416" s="43">
        <v>0</v>
      </c>
      <c r="AK1416" s="43">
        <v>0</v>
      </c>
      <c r="AL1416" s="43">
        <v>0</v>
      </c>
      <c r="AM1416" s="43">
        <v>0</v>
      </c>
      <c r="AN1416" s="43">
        <v>0</v>
      </c>
    </row>
    <row r="1417" spans="1:40" x14ac:dyDescent="0.2">
      <c r="A1417">
        <v>1406</v>
      </c>
      <c r="B1417" s="97">
        <v>0.97569444444444497</v>
      </c>
      <c r="C1417">
        <f t="shared" ca="1" si="63"/>
        <v>0</v>
      </c>
      <c r="D1417">
        <f t="shared" si="64"/>
        <v>187</v>
      </c>
      <c r="E1417">
        <f>IF(appliances!$D$46="YES",light_sim_data!B1417,0)</f>
        <v>0</v>
      </c>
      <c r="F1417">
        <f t="shared" si="65"/>
        <v>187</v>
      </c>
      <c r="H1417" s="43">
        <v>159</v>
      </c>
      <c r="I1417" s="43">
        <v>0</v>
      </c>
      <c r="J1417" s="43">
        <v>0</v>
      </c>
      <c r="K1417" s="43">
        <v>0</v>
      </c>
      <c r="L1417" s="43">
        <v>0</v>
      </c>
      <c r="M1417" s="43">
        <v>2</v>
      </c>
      <c r="N1417" s="43">
        <v>2</v>
      </c>
      <c r="O1417" s="43">
        <v>1</v>
      </c>
      <c r="P1417" s="43">
        <v>9</v>
      </c>
      <c r="Q1417" s="43">
        <v>0</v>
      </c>
      <c r="R1417" s="43">
        <v>0</v>
      </c>
      <c r="S1417" s="43">
        <v>0</v>
      </c>
      <c r="T1417" s="43">
        <v>0</v>
      </c>
      <c r="U1417" s="43">
        <v>0</v>
      </c>
      <c r="V1417" s="43">
        <v>3</v>
      </c>
      <c r="W1417" s="43">
        <v>0</v>
      </c>
      <c r="X1417" s="43">
        <v>0</v>
      </c>
      <c r="Y1417" s="43">
        <v>2</v>
      </c>
      <c r="Z1417" s="43">
        <v>0</v>
      </c>
      <c r="AA1417" s="43">
        <v>0</v>
      </c>
      <c r="AB1417" s="43">
        <v>3</v>
      </c>
      <c r="AC1417" s="43">
        <v>2</v>
      </c>
      <c r="AD1417" s="43">
        <v>1</v>
      </c>
      <c r="AE1417" s="43">
        <v>2</v>
      </c>
      <c r="AF1417" s="43">
        <v>0</v>
      </c>
      <c r="AG1417" s="43">
        <v>0</v>
      </c>
      <c r="AH1417" s="43">
        <v>1</v>
      </c>
      <c r="AI1417" s="43">
        <v>0</v>
      </c>
      <c r="AJ1417" s="43">
        <v>0</v>
      </c>
      <c r="AK1417" s="43">
        <v>0</v>
      </c>
      <c r="AL1417" s="43">
        <v>0</v>
      </c>
      <c r="AM1417" s="43">
        <v>0</v>
      </c>
      <c r="AN1417" s="43">
        <v>0</v>
      </c>
    </row>
    <row r="1418" spans="1:40" x14ac:dyDescent="0.2">
      <c r="A1418">
        <v>1407</v>
      </c>
      <c r="B1418" s="97">
        <v>0.97638888888888897</v>
      </c>
      <c r="C1418">
        <f t="shared" ca="1" si="63"/>
        <v>0</v>
      </c>
      <c r="D1418">
        <f t="shared" si="64"/>
        <v>28</v>
      </c>
      <c r="E1418">
        <f>IF(appliances!$D$46="YES",light_sim_data!B1418,0)</f>
        <v>0</v>
      </c>
      <c r="F1418">
        <f t="shared" si="65"/>
        <v>28</v>
      </c>
      <c r="H1418" s="43">
        <v>0</v>
      </c>
      <c r="I1418" s="43">
        <v>0</v>
      </c>
      <c r="J1418" s="43">
        <v>0</v>
      </c>
      <c r="K1418" s="43">
        <v>0</v>
      </c>
      <c r="L1418" s="43">
        <v>0</v>
      </c>
      <c r="M1418" s="43">
        <v>2</v>
      </c>
      <c r="N1418" s="43">
        <v>2</v>
      </c>
      <c r="O1418" s="43">
        <v>1</v>
      </c>
      <c r="P1418" s="43">
        <v>9</v>
      </c>
      <c r="Q1418" s="43">
        <v>0</v>
      </c>
      <c r="R1418" s="43">
        <v>0</v>
      </c>
      <c r="S1418" s="43">
        <v>0</v>
      </c>
      <c r="T1418" s="43">
        <v>0</v>
      </c>
      <c r="U1418" s="43">
        <v>0</v>
      </c>
      <c r="V1418" s="43">
        <v>3</v>
      </c>
      <c r="W1418" s="43">
        <v>0</v>
      </c>
      <c r="X1418" s="43">
        <v>0</v>
      </c>
      <c r="Y1418" s="43">
        <v>2</v>
      </c>
      <c r="Z1418" s="43">
        <v>0</v>
      </c>
      <c r="AA1418" s="43">
        <v>0</v>
      </c>
      <c r="AB1418" s="43">
        <v>3</v>
      </c>
      <c r="AC1418" s="43">
        <v>2</v>
      </c>
      <c r="AD1418" s="43">
        <v>1</v>
      </c>
      <c r="AE1418" s="43">
        <v>2</v>
      </c>
      <c r="AF1418" s="43">
        <v>0</v>
      </c>
      <c r="AG1418" s="43">
        <v>0</v>
      </c>
      <c r="AH1418" s="43">
        <v>1</v>
      </c>
      <c r="AI1418" s="43">
        <v>0</v>
      </c>
      <c r="AJ1418" s="43">
        <v>0</v>
      </c>
      <c r="AK1418" s="43">
        <v>0</v>
      </c>
      <c r="AL1418" s="43">
        <v>0</v>
      </c>
      <c r="AM1418" s="43">
        <v>0</v>
      </c>
      <c r="AN1418" s="43">
        <v>0</v>
      </c>
    </row>
    <row r="1419" spans="1:40" x14ac:dyDescent="0.2">
      <c r="A1419">
        <v>1408</v>
      </c>
      <c r="B1419" s="97">
        <v>0.97708333333333297</v>
      </c>
      <c r="C1419">
        <f t="shared" ca="1" si="63"/>
        <v>0</v>
      </c>
      <c r="D1419">
        <f t="shared" si="64"/>
        <v>28</v>
      </c>
      <c r="E1419">
        <f>IF(appliances!$D$46="YES",light_sim_data!B1419,0)</f>
        <v>0</v>
      </c>
      <c r="F1419">
        <f t="shared" si="65"/>
        <v>28</v>
      </c>
      <c r="H1419" s="43">
        <v>0</v>
      </c>
      <c r="I1419" s="43">
        <v>0</v>
      </c>
      <c r="J1419" s="43">
        <v>0</v>
      </c>
      <c r="K1419" s="43">
        <v>0</v>
      </c>
      <c r="L1419" s="43">
        <v>0</v>
      </c>
      <c r="M1419" s="43">
        <v>2</v>
      </c>
      <c r="N1419" s="43">
        <v>2</v>
      </c>
      <c r="O1419" s="43">
        <v>1</v>
      </c>
      <c r="P1419" s="43">
        <v>9</v>
      </c>
      <c r="Q1419" s="43">
        <v>0</v>
      </c>
      <c r="R1419" s="43">
        <v>0</v>
      </c>
      <c r="S1419" s="43">
        <v>0</v>
      </c>
      <c r="T1419" s="43">
        <v>0</v>
      </c>
      <c r="U1419" s="43">
        <v>0</v>
      </c>
      <c r="V1419" s="43">
        <v>3</v>
      </c>
      <c r="W1419" s="43">
        <v>0</v>
      </c>
      <c r="X1419" s="43">
        <v>0</v>
      </c>
      <c r="Y1419" s="43">
        <v>2</v>
      </c>
      <c r="Z1419" s="43">
        <v>0</v>
      </c>
      <c r="AA1419" s="43">
        <v>0</v>
      </c>
      <c r="AB1419" s="43">
        <v>3</v>
      </c>
      <c r="AC1419" s="43">
        <v>2</v>
      </c>
      <c r="AD1419" s="43">
        <v>1</v>
      </c>
      <c r="AE1419" s="43">
        <v>2</v>
      </c>
      <c r="AF1419" s="43">
        <v>0</v>
      </c>
      <c r="AG1419" s="43">
        <v>0</v>
      </c>
      <c r="AH1419" s="43">
        <v>1</v>
      </c>
      <c r="AI1419" s="43">
        <v>0</v>
      </c>
      <c r="AJ1419" s="43">
        <v>0</v>
      </c>
      <c r="AK1419" s="43">
        <v>0</v>
      </c>
      <c r="AL1419" s="43">
        <v>0</v>
      </c>
      <c r="AM1419" s="43">
        <v>0</v>
      </c>
      <c r="AN1419" s="43">
        <v>0</v>
      </c>
    </row>
    <row r="1420" spans="1:40" x14ac:dyDescent="0.2">
      <c r="A1420">
        <v>1409</v>
      </c>
      <c r="B1420" s="97">
        <v>0.97777777777777797</v>
      </c>
      <c r="C1420">
        <f t="shared" ca="1" si="63"/>
        <v>0</v>
      </c>
      <c r="D1420">
        <f t="shared" si="64"/>
        <v>28</v>
      </c>
      <c r="E1420">
        <f>IF(appliances!$D$46="YES",light_sim_data!B1420,0)</f>
        <v>0</v>
      </c>
      <c r="F1420">
        <f t="shared" si="65"/>
        <v>28</v>
      </c>
      <c r="H1420" s="43">
        <v>0</v>
      </c>
      <c r="I1420" s="43">
        <v>0</v>
      </c>
      <c r="J1420" s="43">
        <v>0</v>
      </c>
      <c r="K1420" s="43">
        <v>0</v>
      </c>
      <c r="L1420" s="43">
        <v>0</v>
      </c>
      <c r="M1420" s="43">
        <v>2</v>
      </c>
      <c r="N1420" s="43">
        <v>2</v>
      </c>
      <c r="O1420" s="43">
        <v>1</v>
      </c>
      <c r="P1420" s="43">
        <v>9</v>
      </c>
      <c r="Q1420" s="43">
        <v>0</v>
      </c>
      <c r="R1420" s="43">
        <v>0</v>
      </c>
      <c r="S1420" s="43">
        <v>0</v>
      </c>
      <c r="T1420" s="43">
        <v>0</v>
      </c>
      <c r="U1420" s="43">
        <v>0</v>
      </c>
      <c r="V1420" s="43">
        <v>3</v>
      </c>
      <c r="W1420" s="43">
        <v>0</v>
      </c>
      <c r="X1420" s="43">
        <v>0</v>
      </c>
      <c r="Y1420" s="43">
        <v>2</v>
      </c>
      <c r="Z1420" s="43">
        <v>0</v>
      </c>
      <c r="AA1420" s="43">
        <v>0</v>
      </c>
      <c r="AB1420" s="43">
        <v>3</v>
      </c>
      <c r="AC1420" s="43">
        <v>2</v>
      </c>
      <c r="AD1420" s="43">
        <v>1</v>
      </c>
      <c r="AE1420" s="43">
        <v>2</v>
      </c>
      <c r="AF1420" s="43">
        <v>0</v>
      </c>
      <c r="AG1420" s="43">
        <v>0</v>
      </c>
      <c r="AH1420" s="43">
        <v>1</v>
      </c>
      <c r="AI1420" s="43">
        <v>0</v>
      </c>
      <c r="AJ1420" s="43">
        <v>0</v>
      </c>
      <c r="AK1420" s="43">
        <v>0</v>
      </c>
      <c r="AL1420" s="43">
        <v>0</v>
      </c>
      <c r="AM1420" s="43">
        <v>0</v>
      </c>
      <c r="AN1420" s="43">
        <v>0</v>
      </c>
    </row>
    <row r="1421" spans="1:40" x14ac:dyDescent="0.2">
      <c r="A1421">
        <v>1410</v>
      </c>
      <c r="B1421" s="97">
        <v>0.97847222222222197</v>
      </c>
      <c r="C1421">
        <f t="shared" ref="C1421:C1451" ca="1" si="66">INDIRECT("occ_sim_data!C"&amp;(ROUNDDOWN((A1421-1)/10,0)+11))</f>
        <v>0</v>
      </c>
      <c r="D1421">
        <f t="shared" ref="D1421:D1451" si="67">E1421+F1421</f>
        <v>28</v>
      </c>
      <c r="E1421">
        <f>IF(appliances!$D$46="YES",light_sim_data!B1421,0)</f>
        <v>0</v>
      </c>
      <c r="F1421">
        <f t="shared" ref="F1421:F1451" si="68">SUM(H1421:AN1421)</f>
        <v>28</v>
      </c>
      <c r="H1421" s="43">
        <v>0</v>
      </c>
      <c r="I1421" s="43">
        <v>0</v>
      </c>
      <c r="J1421" s="43">
        <v>0</v>
      </c>
      <c r="K1421" s="43">
        <v>0</v>
      </c>
      <c r="L1421" s="43">
        <v>0</v>
      </c>
      <c r="M1421" s="43">
        <v>2</v>
      </c>
      <c r="N1421" s="43">
        <v>2</v>
      </c>
      <c r="O1421" s="43">
        <v>1</v>
      </c>
      <c r="P1421" s="43">
        <v>9</v>
      </c>
      <c r="Q1421" s="43">
        <v>0</v>
      </c>
      <c r="R1421" s="43">
        <v>0</v>
      </c>
      <c r="S1421" s="43">
        <v>0</v>
      </c>
      <c r="T1421" s="43">
        <v>0</v>
      </c>
      <c r="U1421" s="43">
        <v>0</v>
      </c>
      <c r="V1421" s="43">
        <v>3</v>
      </c>
      <c r="W1421" s="43">
        <v>0</v>
      </c>
      <c r="X1421" s="43">
        <v>0</v>
      </c>
      <c r="Y1421" s="43">
        <v>2</v>
      </c>
      <c r="Z1421" s="43">
        <v>0</v>
      </c>
      <c r="AA1421" s="43">
        <v>0</v>
      </c>
      <c r="AB1421" s="43">
        <v>3</v>
      </c>
      <c r="AC1421" s="43">
        <v>2</v>
      </c>
      <c r="AD1421" s="43">
        <v>1</v>
      </c>
      <c r="AE1421" s="43">
        <v>2</v>
      </c>
      <c r="AF1421" s="43">
        <v>0</v>
      </c>
      <c r="AG1421" s="43">
        <v>0</v>
      </c>
      <c r="AH1421" s="43">
        <v>1</v>
      </c>
      <c r="AI1421" s="43">
        <v>0</v>
      </c>
      <c r="AJ1421" s="43">
        <v>0</v>
      </c>
      <c r="AK1421" s="43">
        <v>0</v>
      </c>
      <c r="AL1421" s="43">
        <v>0</v>
      </c>
      <c r="AM1421" s="43">
        <v>0</v>
      </c>
      <c r="AN1421" s="43">
        <v>0</v>
      </c>
    </row>
    <row r="1422" spans="1:40" x14ac:dyDescent="0.2">
      <c r="A1422">
        <v>1411</v>
      </c>
      <c r="B1422" s="97">
        <v>0.97916666666666696</v>
      </c>
      <c r="C1422">
        <f t="shared" ca="1" si="66"/>
        <v>1</v>
      </c>
      <c r="D1422">
        <f t="shared" si="67"/>
        <v>42</v>
      </c>
      <c r="E1422">
        <f>IF(appliances!$D$46="YES",light_sim_data!B1422,0)</f>
        <v>0</v>
      </c>
      <c r="F1422">
        <f t="shared" si="68"/>
        <v>42</v>
      </c>
      <c r="H1422" s="43">
        <v>0</v>
      </c>
      <c r="I1422" s="43">
        <v>0</v>
      </c>
      <c r="J1422" s="43">
        <v>0</v>
      </c>
      <c r="K1422" s="43">
        <v>0</v>
      </c>
      <c r="L1422" s="43">
        <v>0</v>
      </c>
      <c r="M1422" s="43">
        <v>16</v>
      </c>
      <c r="N1422" s="43">
        <v>2</v>
      </c>
      <c r="O1422" s="43">
        <v>1</v>
      </c>
      <c r="P1422" s="43">
        <v>9</v>
      </c>
      <c r="Q1422" s="43">
        <v>0</v>
      </c>
      <c r="R1422" s="43">
        <v>0</v>
      </c>
      <c r="S1422" s="43">
        <v>0</v>
      </c>
      <c r="T1422" s="43">
        <v>0</v>
      </c>
      <c r="U1422" s="43">
        <v>0</v>
      </c>
      <c r="V1422" s="43">
        <v>3</v>
      </c>
      <c r="W1422" s="43">
        <v>0</v>
      </c>
      <c r="X1422" s="43">
        <v>0</v>
      </c>
      <c r="Y1422" s="43">
        <v>2</v>
      </c>
      <c r="Z1422" s="43">
        <v>0</v>
      </c>
      <c r="AA1422" s="43">
        <v>0</v>
      </c>
      <c r="AB1422" s="43">
        <v>3</v>
      </c>
      <c r="AC1422" s="43">
        <v>2</v>
      </c>
      <c r="AD1422" s="43">
        <v>1</v>
      </c>
      <c r="AE1422" s="43">
        <v>2</v>
      </c>
      <c r="AF1422" s="43">
        <v>0</v>
      </c>
      <c r="AG1422" s="43">
        <v>0</v>
      </c>
      <c r="AH1422" s="43">
        <v>1</v>
      </c>
      <c r="AI1422" s="43">
        <v>0</v>
      </c>
      <c r="AJ1422" s="43">
        <v>0</v>
      </c>
      <c r="AK1422" s="43">
        <v>0</v>
      </c>
      <c r="AL1422" s="43">
        <v>0</v>
      </c>
      <c r="AM1422" s="43">
        <v>0</v>
      </c>
      <c r="AN1422" s="43">
        <v>0</v>
      </c>
    </row>
    <row r="1423" spans="1:40" x14ac:dyDescent="0.2">
      <c r="A1423">
        <v>1412</v>
      </c>
      <c r="B1423" s="97">
        <v>0.97986111111111096</v>
      </c>
      <c r="C1423">
        <f t="shared" ca="1" si="66"/>
        <v>1</v>
      </c>
      <c r="D1423">
        <f t="shared" si="67"/>
        <v>42</v>
      </c>
      <c r="E1423">
        <f>IF(appliances!$D$46="YES",light_sim_data!B1423,0)</f>
        <v>0</v>
      </c>
      <c r="F1423">
        <f t="shared" si="68"/>
        <v>42</v>
      </c>
      <c r="H1423" s="43">
        <v>0</v>
      </c>
      <c r="I1423" s="43">
        <v>0</v>
      </c>
      <c r="J1423" s="43">
        <v>0</v>
      </c>
      <c r="K1423" s="43">
        <v>0</v>
      </c>
      <c r="L1423" s="43">
        <v>0</v>
      </c>
      <c r="M1423" s="43">
        <v>16</v>
      </c>
      <c r="N1423" s="43">
        <v>2</v>
      </c>
      <c r="O1423" s="43">
        <v>1</v>
      </c>
      <c r="P1423" s="43">
        <v>9</v>
      </c>
      <c r="Q1423" s="43">
        <v>0</v>
      </c>
      <c r="R1423" s="43">
        <v>0</v>
      </c>
      <c r="S1423" s="43">
        <v>0</v>
      </c>
      <c r="T1423" s="43">
        <v>0</v>
      </c>
      <c r="U1423" s="43">
        <v>0</v>
      </c>
      <c r="V1423" s="43">
        <v>3</v>
      </c>
      <c r="W1423" s="43">
        <v>0</v>
      </c>
      <c r="X1423" s="43">
        <v>0</v>
      </c>
      <c r="Y1423" s="43">
        <v>2</v>
      </c>
      <c r="Z1423" s="43">
        <v>0</v>
      </c>
      <c r="AA1423" s="43">
        <v>0</v>
      </c>
      <c r="AB1423" s="43">
        <v>3</v>
      </c>
      <c r="AC1423" s="43">
        <v>2</v>
      </c>
      <c r="AD1423" s="43">
        <v>1</v>
      </c>
      <c r="AE1423" s="43">
        <v>2</v>
      </c>
      <c r="AF1423" s="43">
        <v>0</v>
      </c>
      <c r="AG1423" s="43">
        <v>0</v>
      </c>
      <c r="AH1423" s="43">
        <v>1</v>
      </c>
      <c r="AI1423" s="43">
        <v>0</v>
      </c>
      <c r="AJ1423" s="43">
        <v>0</v>
      </c>
      <c r="AK1423" s="43">
        <v>0</v>
      </c>
      <c r="AL1423" s="43">
        <v>0</v>
      </c>
      <c r="AM1423" s="43">
        <v>0</v>
      </c>
      <c r="AN1423" s="43">
        <v>0</v>
      </c>
    </row>
    <row r="1424" spans="1:40" x14ac:dyDescent="0.2">
      <c r="A1424">
        <v>1413</v>
      </c>
      <c r="B1424" s="97">
        <v>0.98055555555555596</v>
      </c>
      <c r="C1424">
        <f t="shared" ca="1" si="66"/>
        <v>1</v>
      </c>
      <c r="D1424">
        <f t="shared" si="67"/>
        <v>42</v>
      </c>
      <c r="E1424">
        <f>IF(appliances!$D$46="YES",light_sim_data!B1424,0)</f>
        <v>0</v>
      </c>
      <c r="F1424">
        <f t="shared" si="68"/>
        <v>42</v>
      </c>
      <c r="H1424" s="43">
        <v>0</v>
      </c>
      <c r="I1424" s="43">
        <v>0</v>
      </c>
      <c r="J1424" s="43">
        <v>0</v>
      </c>
      <c r="K1424" s="43">
        <v>0</v>
      </c>
      <c r="L1424" s="43">
        <v>0</v>
      </c>
      <c r="M1424" s="43">
        <v>16</v>
      </c>
      <c r="N1424" s="43">
        <v>2</v>
      </c>
      <c r="O1424" s="43">
        <v>1</v>
      </c>
      <c r="P1424" s="43">
        <v>9</v>
      </c>
      <c r="Q1424" s="43">
        <v>0</v>
      </c>
      <c r="R1424" s="43">
        <v>0</v>
      </c>
      <c r="S1424" s="43">
        <v>0</v>
      </c>
      <c r="T1424" s="43">
        <v>0</v>
      </c>
      <c r="U1424" s="43">
        <v>0</v>
      </c>
      <c r="V1424" s="43">
        <v>3</v>
      </c>
      <c r="W1424" s="43">
        <v>0</v>
      </c>
      <c r="X1424" s="43">
        <v>0</v>
      </c>
      <c r="Y1424" s="43">
        <v>2</v>
      </c>
      <c r="Z1424" s="43">
        <v>0</v>
      </c>
      <c r="AA1424" s="43">
        <v>0</v>
      </c>
      <c r="AB1424" s="43">
        <v>3</v>
      </c>
      <c r="AC1424" s="43">
        <v>2</v>
      </c>
      <c r="AD1424" s="43">
        <v>1</v>
      </c>
      <c r="AE1424" s="43">
        <v>2</v>
      </c>
      <c r="AF1424" s="43">
        <v>0</v>
      </c>
      <c r="AG1424" s="43">
        <v>0</v>
      </c>
      <c r="AH1424" s="43">
        <v>1</v>
      </c>
      <c r="AI1424" s="43">
        <v>0</v>
      </c>
      <c r="AJ1424" s="43">
        <v>0</v>
      </c>
      <c r="AK1424" s="43">
        <v>0</v>
      </c>
      <c r="AL1424" s="43">
        <v>0</v>
      </c>
      <c r="AM1424" s="43">
        <v>0</v>
      </c>
      <c r="AN1424" s="43">
        <v>0</v>
      </c>
    </row>
    <row r="1425" spans="1:40" x14ac:dyDescent="0.2">
      <c r="A1425">
        <v>1414</v>
      </c>
      <c r="B1425" s="97">
        <v>0.98124999999999996</v>
      </c>
      <c r="C1425">
        <f t="shared" ca="1" si="66"/>
        <v>1</v>
      </c>
      <c r="D1425">
        <f t="shared" si="67"/>
        <v>102</v>
      </c>
      <c r="E1425">
        <f>IF(appliances!$D$46="YES",light_sim_data!B1425,0)</f>
        <v>60</v>
      </c>
      <c r="F1425">
        <f t="shared" si="68"/>
        <v>42</v>
      </c>
      <c r="H1425" s="43">
        <v>0</v>
      </c>
      <c r="I1425" s="43">
        <v>0</v>
      </c>
      <c r="J1425" s="43">
        <v>0</v>
      </c>
      <c r="K1425" s="43">
        <v>0</v>
      </c>
      <c r="L1425" s="43">
        <v>0</v>
      </c>
      <c r="M1425" s="43">
        <v>16</v>
      </c>
      <c r="N1425" s="43">
        <v>2</v>
      </c>
      <c r="O1425" s="43">
        <v>1</v>
      </c>
      <c r="P1425" s="43">
        <v>9</v>
      </c>
      <c r="Q1425" s="43">
        <v>0</v>
      </c>
      <c r="R1425" s="43">
        <v>0</v>
      </c>
      <c r="S1425" s="43">
        <v>0</v>
      </c>
      <c r="T1425" s="43">
        <v>0</v>
      </c>
      <c r="U1425" s="43">
        <v>0</v>
      </c>
      <c r="V1425" s="43">
        <v>3</v>
      </c>
      <c r="W1425" s="43">
        <v>0</v>
      </c>
      <c r="X1425" s="43">
        <v>0</v>
      </c>
      <c r="Y1425" s="43">
        <v>2</v>
      </c>
      <c r="Z1425" s="43">
        <v>0</v>
      </c>
      <c r="AA1425" s="43">
        <v>0</v>
      </c>
      <c r="AB1425" s="43">
        <v>3</v>
      </c>
      <c r="AC1425" s="43">
        <v>2</v>
      </c>
      <c r="AD1425" s="43">
        <v>1</v>
      </c>
      <c r="AE1425" s="43">
        <v>2</v>
      </c>
      <c r="AF1425" s="43">
        <v>0</v>
      </c>
      <c r="AG1425" s="43">
        <v>0</v>
      </c>
      <c r="AH1425" s="43">
        <v>1</v>
      </c>
      <c r="AI1425" s="43">
        <v>0</v>
      </c>
      <c r="AJ1425" s="43">
        <v>0</v>
      </c>
      <c r="AK1425" s="43">
        <v>0</v>
      </c>
      <c r="AL1425" s="43">
        <v>0</v>
      </c>
      <c r="AM1425" s="43">
        <v>0</v>
      </c>
      <c r="AN1425" s="43">
        <v>0</v>
      </c>
    </row>
    <row r="1426" spans="1:40" x14ac:dyDescent="0.2">
      <c r="A1426">
        <v>1415</v>
      </c>
      <c r="B1426" s="97">
        <v>0.98194444444444495</v>
      </c>
      <c r="C1426">
        <f t="shared" ca="1" si="66"/>
        <v>1</v>
      </c>
      <c r="D1426">
        <f t="shared" si="67"/>
        <v>102</v>
      </c>
      <c r="E1426">
        <f>IF(appliances!$D$46="YES",light_sim_data!B1426,0)</f>
        <v>60</v>
      </c>
      <c r="F1426">
        <f t="shared" si="68"/>
        <v>42</v>
      </c>
      <c r="H1426" s="43">
        <v>0</v>
      </c>
      <c r="I1426" s="43">
        <v>0</v>
      </c>
      <c r="J1426" s="43">
        <v>0</v>
      </c>
      <c r="K1426" s="43">
        <v>0</v>
      </c>
      <c r="L1426" s="43">
        <v>0</v>
      </c>
      <c r="M1426" s="43">
        <v>16</v>
      </c>
      <c r="N1426" s="43">
        <v>2</v>
      </c>
      <c r="O1426" s="43">
        <v>1</v>
      </c>
      <c r="P1426" s="43">
        <v>9</v>
      </c>
      <c r="Q1426" s="43">
        <v>0</v>
      </c>
      <c r="R1426" s="43">
        <v>0</v>
      </c>
      <c r="S1426" s="43">
        <v>0</v>
      </c>
      <c r="T1426" s="43">
        <v>0</v>
      </c>
      <c r="U1426" s="43">
        <v>0</v>
      </c>
      <c r="V1426" s="43">
        <v>3</v>
      </c>
      <c r="W1426" s="43">
        <v>0</v>
      </c>
      <c r="X1426" s="43">
        <v>0</v>
      </c>
      <c r="Y1426" s="43">
        <v>2</v>
      </c>
      <c r="Z1426" s="43">
        <v>0</v>
      </c>
      <c r="AA1426" s="43">
        <v>0</v>
      </c>
      <c r="AB1426" s="43">
        <v>3</v>
      </c>
      <c r="AC1426" s="43">
        <v>2</v>
      </c>
      <c r="AD1426" s="43">
        <v>1</v>
      </c>
      <c r="AE1426" s="43">
        <v>2</v>
      </c>
      <c r="AF1426" s="43">
        <v>0</v>
      </c>
      <c r="AG1426" s="43">
        <v>0</v>
      </c>
      <c r="AH1426" s="43">
        <v>1</v>
      </c>
      <c r="AI1426" s="43">
        <v>0</v>
      </c>
      <c r="AJ1426" s="43">
        <v>0</v>
      </c>
      <c r="AK1426" s="43">
        <v>0</v>
      </c>
      <c r="AL1426" s="43">
        <v>0</v>
      </c>
      <c r="AM1426" s="43">
        <v>0</v>
      </c>
      <c r="AN1426" s="43">
        <v>0</v>
      </c>
    </row>
    <row r="1427" spans="1:40" x14ac:dyDescent="0.2">
      <c r="A1427">
        <v>1416</v>
      </c>
      <c r="B1427" s="97">
        <v>0.98263888888888895</v>
      </c>
      <c r="C1427">
        <f t="shared" ca="1" si="66"/>
        <v>1</v>
      </c>
      <c r="D1427">
        <f t="shared" si="67"/>
        <v>42</v>
      </c>
      <c r="E1427">
        <f>IF(appliances!$D$46="YES",light_sim_data!B1427,0)</f>
        <v>0</v>
      </c>
      <c r="F1427">
        <f t="shared" si="68"/>
        <v>42</v>
      </c>
      <c r="H1427" s="43">
        <v>0</v>
      </c>
      <c r="I1427" s="43">
        <v>0</v>
      </c>
      <c r="J1427" s="43">
        <v>0</v>
      </c>
      <c r="K1427" s="43">
        <v>0</v>
      </c>
      <c r="L1427" s="43">
        <v>0</v>
      </c>
      <c r="M1427" s="43">
        <v>16</v>
      </c>
      <c r="N1427" s="43">
        <v>2</v>
      </c>
      <c r="O1427" s="43">
        <v>1</v>
      </c>
      <c r="P1427" s="43">
        <v>9</v>
      </c>
      <c r="Q1427" s="43">
        <v>0</v>
      </c>
      <c r="R1427" s="43">
        <v>0</v>
      </c>
      <c r="S1427" s="43">
        <v>0</v>
      </c>
      <c r="T1427" s="43">
        <v>0</v>
      </c>
      <c r="U1427" s="43">
        <v>0</v>
      </c>
      <c r="V1427" s="43">
        <v>3</v>
      </c>
      <c r="W1427" s="43">
        <v>0</v>
      </c>
      <c r="X1427" s="43">
        <v>0</v>
      </c>
      <c r="Y1427" s="43">
        <v>2</v>
      </c>
      <c r="Z1427" s="43">
        <v>0</v>
      </c>
      <c r="AA1427" s="43">
        <v>0</v>
      </c>
      <c r="AB1427" s="43">
        <v>3</v>
      </c>
      <c r="AC1427" s="43">
        <v>2</v>
      </c>
      <c r="AD1427" s="43">
        <v>1</v>
      </c>
      <c r="AE1427" s="43">
        <v>2</v>
      </c>
      <c r="AF1427" s="43">
        <v>0</v>
      </c>
      <c r="AG1427" s="43">
        <v>0</v>
      </c>
      <c r="AH1427" s="43">
        <v>1</v>
      </c>
      <c r="AI1427" s="43">
        <v>0</v>
      </c>
      <c r="AJ1427" s="43">
        <v>0</v>
      </c>
      <c r="AK1427" s="43">
        <v>0</v>
      </c>
      <c r="AL1427" s="43">
        <v>0</v>
      </c>
      <c r="AM1427" s="43">
        <v>0</v>
      </c>
      <c r="AN1427" s="43">
        <v>0</v>
      </c>
    </row>
    <row r="1428" spans="1:40" x14ac:dyDescent="0.2">
      <c r="A1428">
        <v>1417</v>
      </c>
      <c r="B1428" s="97">
        <v>0.98333333333333295</v>
      </c>
      <c r="C1428">
        <f t="shared" ca="1" si="66"/>
        <v>1</v>
      </c>
      <c r="D1428">
        <f t="shared" si="67"/>
        <v>42</v>
      </c>
      <c r="E1428">
        <f>IF(appliances!$D$46="YES",light_sim_data!B1428,0)</f>
        <v>0</v>
      </c>
      <c r="F1428">
        <f t="shared" si="68"/>
        <v>42</v>
      </c>
      <c r="H1428" s="43">
        <v>0</v>
      </c>
      <c r="I1428" s="43">
        <v>0</v>
      </c>
      <c r="J1428" s="43">
        <v>0</v>
      </c>
      <c r="K1428" s="43">
        <v>0</v>
      </c>
      <c r="L1428" s="43">
        <v>0</v>
      </c>
      <c r="M1428" s="43">
        <v>16</v>
      </c>
      <c r="N1428" s="43">
        <v>2</v>
      </c>
      <c r="O1428" s="43">
        <v>1</v>
      </c>
      <c r="P1428" s="43">
        <v>9</v>
      </c>
      <c r="Q1428" s="43">
        <v>0</v>
      </c>
      <c r="R1428" s="43">
        <v>0</v>
      </c>
      <c r="S1428" s="43">
        <v>0</v>
      </c>
      <c r="T1428" s="43">
        <v>0</v>
      </c>
      <c r="U1428" s="43">
        <v>0</v>
      </c>
      <c r="V1428" s="43">
        <v>3</v>
      </c>
      <c r="W1428" s="43">
        <v>0</v>
      </c>
      <c r="X1428" s="43">
        <v>0</v>
      </c>
      <c r="Y1428" s="43">
        <v>2</v>
      </c>
      <c r="Z1428" s="43">
        <v>0</v>
      </c>
      <c r="AA1428" s="43">
        <v>0</v>
      </c>
      <c r="AB1428" s="43">
        <v>3</v>
      </c>
      <c r="AC1428" s="43">
        <v>2</v>
      </c>
      <c r="AD1428" s="43">
        <v>1</v>
      </c>
      <c r="AE1428" s="43">
        <v>2</v>
      </c>
      <c r="AF1428" s="43">
        <v>0</v>
      </c>
      <c r="AG1428" s="43">
        <v>0</v>
      </c>
      <c r="AH1428" s="43">
        <v>1</v>
      </c>
      <c r="AI1428" s="43">
        <v>0</v>
      </c>
      <c r="AJ1428" s="43">
        <v>0</v>
      </c>
      <c r="AK1428" s="43">
        <v>0</v>
      </c>
      <c r="AL1428" s="43">
        <v>0</v>
      </c>
      <c r="AM1428" s="43">
        <v>0</v>
      </c>
      <c r="AN1428" s="43">
        <v>0</v>
      </c>
    </row>
    <row r="1429" spans="1:40" x14ac:dyDescent="0.2">
      <c r="A1429">
        <v>1418</v>
      </c>
      <c r="B1429" s="97">
        <v>0.98402777777777795</v>
      </c>
      <c r="C1429">
        <f t="shared" ca="1" si="66"/>
        <v>1</v>
      </c>
      <c r="D1429">
        <f t="shared" si="67"/>
        <v>42</v>
      </c>
      <c r="E1429">
        <f>IF(appliances!$D$46="YES",light_sim_data!B1429,0)</f>
        <v>0</v>
      </c>
      <c r="F1429">
        <f t="shared" si="68"/>
        <v>42</v>
      </c>
      <c r="H1429" s="43">
        <v>0</v>
      </c>
      <c r="I1429" s="43">
        <v>0</v>
      </c>
      <c r="J1429" s="43">
        <v>0</v>
      </c>
      <c r="K1429" s="43">
        <v>0</v>
      </c>
      <c r="L1429" s="43">
        <v>0</v>
      </c>
      <c r="M1429" s="43">
        <v>16</v>
      </c>
      <c r="N1429" s="43">
        <v>2</v>
      </c>
      <c r="O1429" s="43">
        <v>1</v>
      </c>
      <c r="P1429" s="43">
        <v>9</v>
      </c>
      <c r="Q1429" s="43">
        <v>0</v>
      </c>
      <c r="R1429" s="43">
        <v>0</v>
      </c>
      <c r="S1429" s="43">
        <v>0</v>
      </c>
      <c r="T1429" s="43">
        <v>0</v>
      </c>
      <c r="U1429" s="43">
        <v>0</v>
      </c>
      <c r="V1429" s="43">
        <v>3</v>
      </c>
      <c r="W1429" s="43">
        <v>0</v>
      </c>
      <c r="X1429" s="43">
        <v>0</v>
      </c>
      <c r="Y1429" s="43">
        <v>2</v>
      </c>
      <c r="Z1429" s="43">
        <v>0</v>
      </c>
      <c r="AA1429" s="43">
        <v>0</v>
      </c>
      <c r="AB1429" s="43">
        <v>3</v>
      </c>
      <c r="AC1429" s="43">
        <v>2</v>
      </c>
      <c r="AD1429" s="43">
        <v>1</v>
      </c>
      <c r="AE1429" s="43">
        <v>2</v>
      </c>
      <c r="AF1429" s="43">
        <v>0</v>
      </c>
      <c r="AG1429" s="43">
        <v>0</v>
      </c>
      <c r="AH1429" s="43">
        <v>1</v>
      </c>
      <c r="AI1429" s="43">
        <v>0</v>
      </c>
      <c r="AJ1429" s="43">
        <v>0</v>
      </c>
      <c r="AK1429" s="43">
        <v>0</v>
      </c>
      <c r="AL1429" s="43">
        <v>0</v>
      </c>
      <c r="AM1429" s="43">
        <v>0</v>
      </c>
      <c r="AN1429" s="43">
        <v>0</v>
      </c>
    </row>
    <row r="1430" spans="1:40" x14ac:dyDescent="0.2">
      <c r="A1430">
        <v>1419</v>
      </c>
      <c r="B1430" s="97">
        <v>0.98472222222222205</v>
      </c>
      <c r="C1430">
        <f t="shared" ca="1" si="66"/>
        <v>1</v>
      </c>
      <c r="D1430">
        <f t="shared" si="67"/>
        <v>42</v>
      </c>
      <c r="E1430">
        <f>IF(appliances!$D$46="YES",light_sim_data!B1430,0)</f>
        <v>0</v>
      </c>
      <c r="F1430">
        <f t="shared" si="68"/>
        <v>42</v>
      </c>
      <c r="H1430" s="43">
        <v>0</v>
      </c>
      <c r="I1430" s="43">
        <v>0</v>
      </c>
      <c r="J1430" s="43">
        <v>0</v>
      </c>
      <c r="K1430" s="43">
        <v>0</v>
      </c>
      <c r="L1430" s="43">
        <v>0</v>
      </c>
      <c r="M1430" s="43">
        <v>16</v>
      </c>
      <c r="N1430" s="43">
        <v>2</v>
      </c>
      <c r="O1430" s="43">
        <v>1</v>
      </c>
      <c r="P1430" s="43">
        <v>9</v>
      </c>
      <c r="Q1430" s="43">
        <v>0</v>
      </c>
      <c r="R1430" s="43">
        <v>0</v>
      </c>
      <c r="S1430" s="43">
        <v>0</v>
      </c>
      <c r="T1430" s="43">
        <v>0</v>
      </c>
      <c r="U1430" s="43">
        <v>0</v>
      </c>
      <c r="V1430" s="43">
        <v>3</v>
      </c>
      <c r="W1430" s="43">
        <v>0</v>
      </c>
      <c r="X1430" s="43">
        <v>0</v>
      </c>
      <c r="Y1430" s="43">
        <v>2</v>
      </c>
      <c r="Z1430" s="43">
        <v>0</v>
      </c>
      <c r="AA1430" s="43">
        <v>0</v>
      </c>
      <c r="AB1430" s="43">
        <v>3</v>
      </c>
      <c r="AC1430" s="43">
        <v>2</v>
      </c>
      <c r="AD1430" s="43">
        <v>1</v>
      </c>
      <c r="AE1430" s="43">
        <v>2</v>
      </c>
      <c r="AF1430" s="43">
        <v>0</v>
      </c>
      <c r="AG1430" s="43">
        <v>0</v>
      </c>
      <c r="AH1430" s="43">
        <v>1</v>
      </c>
      <c r="AI1430" s="43">
        <v>0</v>
      </c>
      <c r="AJ1430" s="43">
        <v>0</v>
      </c>
      <c r="AK1430" s="43">
        <v>0</v>
      </c>
      <c r="AL1430" s="43">
        <v>0</v>
      </c>
      <c r="AM1430" s="43">
        <v>0</v>
      </c>
      <c r="AN1430" s="43">
        <v>0</v>
      </c>
    </row>
    <row r="1431" spans="1:40" x14ac:dyDescent="0.2">
      <c r="A1431">
        <v>1420</v>
      </c>
      <c r="B1431" s="97">
        <v>0.98541666666666705</v>
      </c>
      <c r="C1431">
        <f t="shared" ca="1" si="66"/>
        <v>1</v>
      </c>
      <c r="D1431">
        <f t="shared" si="67"/>
        <v>42</v>
      </c>
      <c r="E1431">
        <f>IF(appliances!$D$46="YES",light_sim_data!B1431,0)</f>
        <v>0</v>
      </c>
      <c r="F1431">
        <f t="shared" si="68"/>
        <v>42</v>
      </c>
      <c r="H1431" s="43">
        <v>0</v>
      </c>
      <c r="I1431" s="43">
        <v>0</v>
      </c>
      <c r="J1431" s="43">
        <v>0</v>
      </c>
      <c r="K1431" s="43">
        <v>0</v>
      </c>
      <c r="L1431" s="43">
        <v>0</v>
      </c>
      <c r="M1431" s="43">
        <v>16</v>
      </c>
      <c r="N1431" s="43">
        <v>2</v>
      </c>
      <c r="O1431" s="43">
        <v>1</v>
      </c>
      <c r="P1431" s="43">
        <v>9</v>
      </c>
      <c r="Q1431" s="43">
        <v>0</v>
      </c>
      <c r="R1431" s="43">
        <v>0</v>
      </c>
      <c r="S1431" s="43">
        <v>0</v>
      </c>
      <c r="T1431" s="43">
        <v>0</v>
      </c>
      <c r="U1431" s="43">
        <v>0</v>
      </c>
      <c r="V1431" s="43">
        <v>3</v>
      </c>
      <c r="W1431" s="43">
        <v>0</v>
      </c>
      <c r="X1431" s="43">
        <v>0</v>
      </c>
      <c r="Y1431" s="43">
        <v>2</v>
      </c>
      <c r="Z1431" s="43">
        <v>0</v>
      </c>
      <c r="AA1431" s="43">
        <v>0</v>
      </c>
      <c r="AB1431" s="43">
        <v>3</v>
      </c>
      <c r="AC1431" s="43">
        <v>2</v>
      </c>
      <c r="AD1431" s="43">
        <v>1</v>
      </c>
      <c r="AE1431" s="43">
        <v>2</v>
      </c>
      <c r="AF1431" s="43">
        <v>0</v>
      </c>
      <c r="AG1431" s="43">
        <v>0</v>
      </c>
      <c r="AH1431" s="43">
        <v>1</v>
      </c>
      <c r="AI1431" s="43">
        <v>0</v>
      </c>
      <c r="AJ1431" s="43">
        <v>0</v>
      </c>
      <c r="AK1431" s="43">
        <v>0</v>
      </c>
      <c r="AL1431" s="43">
        <v>0</v>
      </c>
      <c r="AM1431" s="43">
        <v>0</v>
      </c>
      <c r="AN1431" s="43">
        <v>0</v>
      </c>
    </row>
    <row r="1432" spans="1:40" x14ac:dyDescent="0.2">
      <c r="A1432">
        <v>1421</v>
      </c>
      <c r="B1432" s="97">
        <v>0.98611111111111105</v>
      </c>
      <c r="C1432">
        <f t="shared" ca="1" si="66"/>
        <v>1</v>
      </c>
      <c r="D1432">
        <f t="shared" si="67"/>
        <v>42</v>
      </c>
      <c r="E1432">
        <f>IF(appliances!$D$46="YES",light_sim_data!B1432,0)</f>
        <v>0</v>
      </c>
      <c r="F1432">
        <f t="shared" si="68"/>
        <v>42</v>
      </c>
      <c r="H1432" s="43">
        <v>0</v>
      </c>
      <c r="I1432" s="43">
        <v>0</v>
      </c>
      <c r="J1432" s="43">
        <v>0</v>
      </c>
      <c r="K1432" s="43">
        <v>0</v>
      </c>
      <c r="L1432" s="43">
        <v>0</v>
      </c>
      <c r="M1432" s="43">
        <v>16</v>
      </c>
      <c r="N1432" s="43">
        <v>2</v>
      </c>
      <c r="O1432" s="43">
        <v>1</v>
      </c>
      <c r="P1432" s="43">
        <v>9</v>
      </c>
      <c r="Q1432" s="43">
        <v>0</v>
      </c>
      <c r="R1432" s="43">
        <v>0</v>
      </c>
      <c r="S1432" s="43">
        <v>0</v>
      </c>
      <c r="T1432" s="43">
        <v>0</v>
      </c>
      <c r="U1432" s="43">
        <v>0</v>
      </c>
      <c r="V1432" s="43">
        <v>3</v>
      </c>
      <c r="W1432" s="43">
        <v>0</v>
      </c>
      <c r="X1432" s="43">
        <v>0</v>
      </c>
      <c r="Y1432" s="43">
        <v>2</v>
      </c>
      <c r="Z1432" s="43">
        <v>0</v>
      </c>
      <c r="AA1432" s="43">
        <v>0</v>
      </c>
      <c r="AB1432" s="43">
        <v>3</v>
      </c>
      <c r="AC1432" s="43">
        <v>2</v>
      </c>
      <c r="AD1432" s="43">
        <v>1</v>
      </c>
      <c r="AE1432" s="43">
        <v>2</v>
      </c>
      <c r="AF1432" s="43">
        <v>0</v>
      </c>
      <c r="AG1432" s="43">
        <v>0</v>
      </c>
      <c r="AH1432" s="43">
        <v>1</v>
      </c>
      <c r="AI1432" s="43">
        <v>0</v>
      </c>
      <c r="AJ1432" s="43">
        <v>0</v>
      </c>
      <c r="AK1432" s="43">
        <v>0</v>
      </c>
      <c r="AL1432" s="43">
        <v>0</v>
      </c>
      <c r="AM1432" s="43">
        <v>0</v>
      </c>
      <c r="AN1432" s="43">
        <v>0</v>
      </c>
    </row>
    <row r="1433" spans="1:40" x14ac:dyDescent="0.2">
      <c r="A1433">
        <v>1422</v>
      </c>
      <c r="B1433" s="97">
        <v>0.98680555555555605</v>
      </c>
      <c r="C1433">
        <f t="shared" ca="1" si="66"/>
        <v>1</v>
      </c>
      <c r="D1433">
        <f t="shared" si="67"/>
        <v>54</v>
      </c>
      <c r="E1433">
        <f>IF(appliances!$D$46="YES",light_sim_data!B1433,0)</f>
        <v>12</v>
      </c>
      <c r="F1433">
        <f t="shared" si="68"/>
        <v>42</v>
      </c>
      <c r="H1433" s="43">
        <v>0</v>
      </c>
      <c r="I1433" s="43">
        <v>0</v>
      </c>
      <c r="J1433" s="43">
        <v>0</v>
      </c>
      <c r="K1433" s="43">
        <v>0</v>
      </c>
      <c r="L1433" s="43">
        <v>0</v>
      </c>
      <c r="M1433" s="43">
        <v>16</v>
      </c>
      <c r="N1433" s="43">
        <v>2</v>
      </c>
      <c r="O1433" s="43">
        <v>1</v>
      </c>
      <c r="P1433" s="43">
        <v>9</v>
      </c>
      <c r="Q1433" s="43">
        <v>0</v>
      </c>
      <c r="R1433" s="43">
        <v>0</v>
      </c>
      <c r="S1433" s="43">
        <v>0</v>
      </c>
      <c r="T1433" s="43">
        <v>0</v>
      </c>
      <c r="U1433" s="43">
        <v>0</v>
      </c>
      <c r="V1433" s="43">
        <v>3</v>
      </c>
      <c r="W1433" s="43">
        <v>0</v>
      </c>
      <c r="X1433" s="43">
        <v>0</v>
      </c>
      <c r="Y1433" s="43">
        <v>2</v>
      </c>
      <c r="Z1433" s="43">
        <v>0</v>
      </c>
      <c r="AA1433" s="43">
        <v>0</v>
      </c>
      <c r="AB1433" s="43">
        <v>3</v>
      </c>
      <c r="AC1433" s="43">
        <v>2</v>
      </c>
      <c r="AD1433" s="43">
        <v>1</v>
      </c>
      <c r="AE1433" s="43">
        <v>2</v>
      </c>
      <c r="AF1433" s="43">
        <v>0</v>
      </c>
      <c r="AG1433" s="43">
        <v>0</v>
      </c>
      <c r="AH1433" s="43">
        <v>1</v>
      </c>
      <c r="AI1433" s="43">
        <v>0</v>
      </c>
      <c r="AJ1433" s="43">
        <v>0</v>
      </c>
      <c r="AK1433" s="43">
        <v>0</v>
      </c>
      <c r="AL1433" s="43">
        <v>0</v>
      </c>
      <c r="AM1433" s="43">
        <v>0</v>
      </c>
      <c r="AN1433" s="43">
        <v>0</v>
      </c>
    </row>
    <row r="1434" spans="1:40" x14ac:dyDescent="0.2">
      <c r="A1434">
        <v>1423</v>
      </c>
      <c r="B1434" s="97">
        <v>0.98750000000000004</v>
      </c>
      <c r="C1434">
        <f t="shared" ca="1" si="66"/>
        <v>1</v>
      </c>
      <c r="D1434">
        <f t="shared" si="67"/>
        <v>54</v>
      </c>
      <c r="E1434">
        <f>IF(appliances!$D$46="YES",light_sim_data!B1434,0)</f>
        <v>12</v>
      </c>
      <c r="F1434">
        <f t="shared" si="68"/>
        <v>42</v>
      </c>
      <c r="H1434" s="43">
        <v>0</v>
      </c>
      <c r="I1434" s="43">
        <v>0</v>
      </c>
      <c r="J1434" s="43">
        <v>0</v>
      </c>
      <c r="K1434" s="43">
        <v>0</v>
      </c>
      <c r="L1434" s="43">
        <v>0</v>
      </c>
      <c r="M1434" s="43">
        <v>16</v>
      </c>
      <c r="N1434" s="43">
        <v>2</v>
      </c>
      <c r="O1434" s="43">
        <v>1</v>
      </c>
      <c r="P1434" s="43">
        <v>9</v>
      </c>
      <c r="Q1434" s="43">
        <v>0</v>
      </c>
      <c r="R1434" s="43">
        <v>0</v>
      </c>
      <c r="S1434" s="43">
        <v>0</v>
      </c>
      <c r="T1434" s="43">
        <v>0</v>
      </c>
      <c r="U1434" s="43">
        <v>0</v>
      </c>
      <c r="V1434" s="43">
        <v>3</v>
      </c>
      <c r="W1434" s="43">
        <v>0</v>
      </c>
      <c r="X1434" s="43">
        <v>0</v>
      </c>
      <c r="Y1434" s="43">
        <v>2</v>
      </c>
      <c r="Z1434" s="43">
        <v>0</v>
      </c>
      <c r="AA1434" s="43">
        <v>0</v>
      </c>
      <c r="AB1434" s="43">
        <v>3</v>
      </c>
      <c r="AC1434" s="43">
        <v>2</v>
      </c>
      <c r="AD1434" s="43">
        <v>1</v>
      </c>
      <c r="AE1434" s="43">
        <v>2</v>
      </c>
      <c r="AF1434" s="43">
        <v>0</v>
      </c>
      <c r="AG1434" s="43">
        <v>0</v>
      </c>
      <c r="AH1434" s="43">
        <v>1</v>
      </c>
      <c r="AI1434" s="43">
        <v>0</v>
      </c>
      <c r="AJ1434" s="43">
        <v>0</v>
      </c>
      <c r="AK1434" s="43">
        <v>0</v>
      </c>
      <c r="AL1434" s="43">
        <v>0</v>
      </c>
      <c r="AM1434" s="43">
        <v>0</v>
      </c>
      <c r="AN1434" s="43">
        <v>0</v>
      </c>
    </row>
    <row r="1435" spans="1:40" x14ac:dyDescent="0.2">
      <c r="A1435">
        <v>1424</v>
      </c>
      <c r="B1435" s="97">
        <v>0.98819444444444404</v>
      </c>
      <c r="C1435">
        <f t="shared" ca="1" si="66"/>
        <v>1</v>
      </c>
      <c r="D1435">
        <f t="shared" si="67"/>
        <v>54</v>
      </c>
      <c r="E1435">
        <f>IF(appliances!$D$46="YES",light_sim_data!B1435,0)</f>
        <v>12</v>
      </c>
      <c r="F1435">
        <f t="shared" si="68"/>
        <v>42</v>
      </c>
      <c r="H1435" s="43">
        <v>0</v>
      </c>
      <c r="I1435" s="43">
        <v>0</v>
      </c>
      <c r="J1435" s="43">
        <v>0</v>
      </c>
      <c r="K1435" s="43">
        <v>0</v>
      </c>
      <c r="L1435" s="43">
        <v>0</v>
      </c>
      <c r="M1435" s="43">
        <v>16</v>
      </c>
      <c r="N1435" s="43">
        <v>2</v>
      </c>
      <c r="O1435" s="43">
        <v>1</v>
      </c>
      <c r="P1435" s="43">
        <v>9</v>
      </c>
      <c r="Q1435" s="43">
        <v>0</v>
      </c>
      <c r="R1435" s="43">
        <v>0</v>
      </c>
      <c r="S1435" s="43">
        <v>0</v>
      </c>
      <c r="T1435" s="43">
        <v>0</v>
      </c>
      <c r="U1435" s="43">
        <v>0</v>
      </c>
      <c r="V1435" s="43">
        <v>3</v>
      </c>
      <c r="W1435" s="43">
        <v>0</v>
      </c>
      <c r="X1435" s="43">
        <v>0</v>
      </c>
      <c r="Y1435" s="43">
        <v>2</v>
      </c>
      <c r="Z1435" s="43">
        <v>0</v>
      </c>
      <c r="AA1435" s="43">
        <v>0</v>
      </c>
      <c r="AB1435" s="43">
        <v>3</v>
      </c>
      <c r="AC1435" s="43">
        <v>2</v>
      </c>
      <c r="AD1435" s="43">
        <v>1</v>
      </c>
      <c r="AE1435" s="43">
        <v>2</v>
      </c>
      <c r="AF1435" s="43">
        <v>0</v>
      </c>
      <c r="AG1435" s="43">
        <v>0</v>
      </c>
      <c r="AH1435" s="43">
        <v>1</v>
      </c>
      <c r="AI1435" s="43">
        <v>0</v>
      </c>
      <c r="AJ1435" s="43">
        <v>0</v>
      </c>
      <c r="AK1435" s="43">
        <v>0</v>
      </c>
      <c r="AL1435" s="43">
        <v>0</v>
      </c>
      <c r="AM1435" s="43">
        <v>0</v>
      </c>
      <c r="AN1435" s="43">
        <v>0</v>
      </c>
    </row>
    <row r="1436" spans="1:40" x14ac:dyDescent="0.2">
      <c r="A1436">
        <v>1425</v>
      </c>
      <c r="B1436" s="97">
        <v>0.98888888888888904</v>
      </c>
      <c r="C1436">
        <f t="shared" ca="1" si="66"/>
        <v>1</v>
      </c>
      <c r="D1436">
        <f t="shared" si="67"/>
        <v>154</v>
      </c>
      <c r="E1436">
        <f>IF(appliances!$D$46="YES",light_sim_data!B1436,0)</f>
        <v>112</v>
      </c>
      <c r="F1436">
        <f t="shared" si="68"/>
        <v>42</v>
      </c>
      <c r="H1436" s="43">
        <v>0</v>
      </c>
      <c r="I1436" s="43">
        <v>0</v>
      </c>
      <c r="J1436" s="43">
        <v>0</v>
      </c>
      <c r="K1436" s="43">
        <v>0</v>
      </c>
      <c r="L1436" s="43">
        <v>0</v>
      </c>
      <c r="M1436" s="43">
        <v>16</v>
      </c>
      <c r="N1436" s="43">
        <v>2</v>
      </c>
      <c r="O1436" s="43">
        <v>1</v>
      </c>
      <c r="P1436" s="43">
        <v>9</v>
      </c>
      <c r="Q1436" s="43">
        <v>0</v>
      </c>
      <c r="R1436" s="43">
        <v>0</v>
      </c>
      <c r="S1436" s="43">
        <v>0</v>
      </c>
      <c r="T1436" s="43">
        <v>0</v>
      </c>
      <c r="U1436" s="43">
        <v>0</v>
      </c>
      <c r="V1436" s="43">
        <v>3</v>
      </c>
      <c r="W1436" s="43">
        <v>0</v>
      </c>
      <c r="X1436" s="43">
        <v>0</v>
      </c>
      <c r="Y1436" s="43">
        <v>2</v>
      </c>
      <c r="Z1436" s="43">
        <v>0</v>
      </c>
      <c r="AA1436" s="43">
        <v>0</v>
      </c>
      <c r="AB1436" s="43">
        <v>3</v>
      </c>
      <c r="AC1436" s="43">
        <v>2</v>
      </c>
      <c r="AD1436" s="43">
        <v>1</v>
      </c>
      <c r="AE1436" s="43">
        <v>2</v>
      </c>
      <c r="AF1436" s="43">
        <v>0</v>
      </c>
      <c r="AG1436" s="43">
        <v>0</v>
      </c>
      <c r="AH1436" s="43">
        <v>1</v>
      </c>
      <c r="AI1436" s="43">
        <v>0</v>
      </c>
      <c r="AJ1436" s="43">
        <v>0</v>
      </c>
      <c r="AK1436" s="43">
        <v>0</v>
      </c>
      <c r="AL1436" s="43">
        <v>0</v>
      </c>
      <c r="AM1436" s="43">
        <v>0</v>
      </c>
      <c r="AN1436" s="43">
        <v>0</v>
      </c>
    </row>
    <row r="1437" spans="1:40" x14ac:dyDescent="0.2">
      <c r="A1437">
        <v>1426</v>
      </c>
      <c r="B1437" s="97">
        <v>0.98958333333333304</v>
      </c>
      <c r="C1437">
        <f t="shared" ca="1" si="66"/>
        <v>1</v>
      </c>
      <c r="D1437">
        <f t="shared" si="67"/>
        <v>154</v>
      </c>
      <c r="E1437">
        <f>IF(appliances!$D$46="YES",light_sim_data!B1437,0)</f>
        <v>112</v>
      </c>
      <c r="F1437">
        <f t="shared" si="68"/>
        <v>42</v>
      </c>
      <c r="H1437" s="43">
        <v>0</v>
      </c>
      <c r="I1437" s="43">
        <v>0</v>
      </c>
      <c r="J1437" s="43">
        <v>0</v>
      </c>
      <c r="K1437" s="43">
        <v>0</v>
      </c>
      <c r="L1437" s="43">
        <v>0</v>
      </c>
      <c r="M1437" s="43">
        <v>16</v>
      </c>
      <c r="N1437" s="43">
        <v>2</v>
      </c>
      <c r="O1437" s="43">
        <v>1</v>
      </c>
      <c r="P1437" s="43">
        <v>9</v>
      </c>
      <c r="Q1437" s="43">
        <v>0</v>
      </c>
      <c r="R1437" s="43">
        <v>0</v>
      </c>
      <c r="S1437" s="43">
        <v>0</v>
      </c>
      <c r="T1437" s="43">
        <v>0</v>
      </c>
      <c r="U1437" s="43">
        <v>0</v>
      </c>
      <c r="V1437" s="43">
        <v>3</v>
      </c>
      <c r="W1437" s="43">
        <v>0</v>
      </c>
      <c r="X1437" s="43">
        <v>0</v>
      </c>
      <c r="Y1437" s="43">
        <v>2</v>
      </c>
      <c r="Z1437" s="43">
        <v>0</v>
      </c>
      <c r="AA1437" s="43">
        <v>0</v>
      </c>
      <c r="AB1437" s="43">
        <v>3</v>
      </c>
      <c r="AC1437" s="43">
        <v>2</v>
      </c>
      <c r="AD1437" s="43">
        <v>1</v>
      </c>
      <c r="AE1437" s="43">
        <v>2</v>
      </c>
      <c r="AF1437" s="43">
        <v>0</v>
      </c>
      <c r="AG1437" s="43">
        <v>0</v>
      </c>
      <c r="AH1437" s="43">
        <v>1</v>
      </c>
      <c r="AI1437" s="43">
        <v>0</v>
      </c>
      <c r="AJ1437" s="43">
        <v>0</v>
      </c>
      <c r="AK1437" s="43">
        <v>0</v>
      </c>
      <c r="AL1437" s="43">
        <v>0</v>
      </c>
      <c r="AM1437" s="43">
        <v>0</v>
      </c>
      <c r="AN1437" s="43">
        <v>0</v>
      </c>
    </row>
    <row r="1438" spans="1:40" x14ac:dyDescent="0.2">
      <c r="A1438">
        <v>1427</v>
      </c>
      <c r="B1438" s="97">
        <v>0.99027777777777803</v>
      </c>
      <c r="C1438">
        <f t="shared" ca="1" si="66"/>
        <v>1</v>
      </c>
      <c r="D1438">
        <f t="shared" si="67"/>
        <v>154</v>
      </c>
      <c r="E1438">
        <f>IF(appliances!$D$46="YES",light_sim_data!B1438,0)</f>
        <v>112</v>
      </c>
      <c r="F1438">
        <f t="shared" si="68"/>
        <v>42</v>
      </c>
      <c r="H1438" s="43">
        <v>0</v>
      </c>
      <c r="I1438" s="43">
        <v>0</v>
      </c>
      <c r="J1438" s="43">
        <v>0</v>
      </c>
      <c r="K1438" s="43">
        <v>0</v>
      </c>
      <c r="L1438" s="43">
        <v>0</v>
      </c>
      <c r="M1438" s="43">
        <v>16</v>
      </c>
      <c r="N1438" s="43">
        <v>2</v>
      </c>
      <c r="O1438" s="43">
        <v>1</v>
      </c>
      <c r="P1438" s="43">
        <v>9</v>
      </c>
      <c r="Q1438" s="43">
        <v>0</v>
      </c>
      <c r="R1438" s="43">
        <v>0</v>
      </c>
      <c r="S1438" s="43">
        <v>0</v>
      </c>
      <c r="T1438" s="43">
        <v>0</v>
      </c>
      <c r="U1438" s="43">
        <v>0</v>
      </c>
      <c r="V1438" s="43">
        <v>3</v>
      </c>
      <c r="W1438" s="43">
        <v>0</v>
      </c>
      <c r="X1438" s="43">
        <v>0</v>
      </c>
      <c r="Y1438" s="43">
        <v>2</v>
      </c>
      <c r="Z1438" s="43">
        <v>0</v>
      </c>
      <c r="AA1438" s="43">
        <v>0</v>
      </c>
      <c r="AB1438" s="43">
        <v>3</v>
      </c>
      <c r="AC1438" s="43">
        <v>2</v>
      </c>
      <c r="AD1438" s="43">
        <v>1</v>
      </c>
      <c r="AE1438" s="43">
        <v>2</v>
      </c>
      <c r="AF1438" s="43">
        <v>0</v>
      </c>
      <c r="AG1438" s="43">
        <v>0</v>
      </c>
      <c r="AH1438" s="43">
        <v>1</v>
      </c>
      <c r="AI1438" s="43">
        <v>0</v>
      </c>
      <c r="AJ1438" s="43">
        <v>0</v>
      </c>
      <c r="AK1438" s="43">
        <v>0</v>
      </c>
      <c r="AL1438" s="43">
        <v>0</v>
      </c>
      <c r="AM1438" s="43">
        <v>0</v>
      </c>
      <c r="AN1438" s="43">
        <v>0</v>
      </c>
    </row>
    <row r="1439" spans="1:40" x14ac:dyDescent="0.2">
      <c r="A1439">
        <v>1428</v>
      </c>
      <c r="B1439" s="97">
        <v>0.99097222222222203</v>
      </c>
      <c r="C1439">
        <f t="shared" ca="1" si="66"/>
        <v>1</v>
      </c>
      <c r="D1439">
        <f t="shared" si="67"/>
        <v>154</v>
      </c>
      <c r="E1439">
        <f>IF(appliances!$D$46="YES",light_sim_data!B1439,0)</f>
        <v>112</v>
      </c>
      <c r="F1439">
        <f t="shared" si="68"/>
        <v>42</v>
      </c>
      <c r="H1439" s="43">
        <v>0</v>
      </c>
      <c r="I1439" s="43">
        <v>0</v>
      </c>
      <c r="J1439" s="43">
        <v>0</v>
      </c>
      <c r="K1439" s="43">
        <v>0</v>
      </c>
      <c r="L1439" s="43">
        <v>0</v>
      </c>
      <c r="M1439" s="43">
        <v>16</v>
      </c>
      <c r="N1439" s="43">
        <v>2</v>
      </c>
      <c r="O1439" s="43">
        <v>1</v>
      </c>
      <c r="P1439" s="43">
        <v>9</v>
      </c>
      <c r="Q1439" s="43">
        <v>0</v>
      </c>
      <c r="R1439" s="43">
        <v>0</v>
      </c>
      <c r="S1439" s="43">
        <v>0</v>
      </c>
      <c r="T1439" s="43">
        <v>0</v>
      </c>
      <c r="U1439" s="43">
        <v>0</v>
      </c>
      <c r="V1439" s="43">
        <v>3</v>
      </c>
      <c r="W1439" s="43">
        <v>0</v>
      </c>
      <c r="X1439" s="43">
        <v>0</v>
      </c>
      <c r="Y1439" s="43">
        <v>2</v>
      </c>
      <c r="Z1439" s="43">
        <v>0</v>
      </c>
      <c r="AA1439" s="43">
        <v>0</v>
      </c>
      <c r="AB1439" s="43">
        <v>3</v>
      </c>
      <c r="AC1439" s="43">
        <v>2</v>
      </c>
      <c r="AD1439" s="43">
        <v>1</v>
      </c>
      <c r="AE1439" s="43">
        <v>2</v>
      </c>
      <c r="AF1439" s="43">
        <v>0</v>
      </c>
      <c r="AG1439" s="43">
        <v>0</v>
      </c>
      <c r="AH1439" s="43">
        <v>1</v>
      </c>
      <c r="AI1439" s="43">
        <v>0</v>
      </c>
      <c r="AJ1439" s="43">
        <v>0</v>
      </c>
      <c r="AK1439" s="43">
        <v>0</v>
      </c>
      <c r="AL1439" s="43">
        <v>0</v>
      </c>
      <c r="AM1439" s="43">
        <v>0</v>
      </c>
      <c r="AN1439" s="43">
        <v>0</v>
      </c>
    </row>
    <row r="1440" spans="1:40" x14ac:dyDescent="0.2">
      <c r="A1440">
        <v>1429</v>
      </c>
      <c r="B1440" s="97">
        <v>0.99166666666666703</v>
      </c>
      <c r="C1440">
        <f t="shared" ca="1" si="66"/>
        <v>1</v>
      </c>
      <c r="D1440">
        <f t="shared" si="67"/>
        <v>154</v>
      </c>
      <c r="E1440">
        <f>IF(appliances!$D$46="YES",light_sim_data!B1440,0)</f>
        <v>112</v>
      </c>
      <c r="F1440">
        <f t="shared" si="68"/>
        <v>42</v>
      </c>
      <c r="H1440" s="43">
        <v>0</v>
      </c>
      <c r="I1440" s="43">
        <v>0</v>
      </c>
      <c r="J1440" s="43">
        <v>0</v>
      </c>
      <c r="K1440" s="43">
        <v>0</v>
      </c>
      <c r="L1440" s="43">
        <v>0</v>
      </c>
      <c r="M1440" s="43">
        <v>16</v>
      </c>
      <c r="N1440" s="43">
        <v>2</v>
      </c>
      <c r="O1440" s="43">
        <v>1</v>
      </c>
      <c r="P1440" s="43">
        <v>9</v>
      </c>
      <c r="Q1440" s="43">
        <v>0</v>
      </c>
      <c r="R1440" s="43">
        <v>0</v>
      </c>
      <c r="S1440" s="43">
        <v>0</v>
      </c>
      <c r="T1440" s="43">
        <v>0</v>
      </c>
      <c r="U1440" s="43">
        <v>0</v>
      </c>
      <c r="V1440" s="43">
        <v>3</v>
      </c>
      <c r="W1440" s="43">
        <v>0</v>
      </c>
      <c r="X1440" s="43">
        <v>0</v>
      </c>
      <c r="Y1440" s="43">
        <v>2</v>
      </c>
      <c r="Z1440" s="43">
        <v>0</v>
      </c>
      <c r="AA1440" s="43">
        <v>0</v>
      </c>
      <c r="AB1440" s="43">
        <v>3</v>
      </c>
      <c r="AC1440" s="43">
        <v>2</v>
      </c>
      <c r="AD1440" s="43">
        <v>1</v>
      </c>
      <c r="AE1440" s="43">
        <v>2</v>
      </c>
      <c r="AF1440" s="43">
        <v>0</v>
      </c>
      <c r="AG1440" s="43">
        <v>0</v>
      </c>
      <c r="AH1440" s="43">
        <v>1</v>
      </c>
      <c r="AI1440" s="43">
        <v>0</v>
      </c>
      <c r="AJ1440" s="43">
        <v>0</v>
      </c>
      <c r="AK1440" s="43">
        <v>0</v>
      </c>
      <c r="AL1440" s="43">
        <v>0</v>
      </c>
      <c r="AM1440" s="43">
        <v>0</v>
      </c>
      <c r="AN1440" s="43">
        <v>0</v>
      </c>
    </row>
    <row r="1441" spans="1:40" x14ac:dyDescent="0.2">
      <c r="A1441">
        <v>1430</v>
      </c>
      <c r="B1441" s="97">
        <v>0.99236111111111103</v>
      </c>
      <c r="C1441">
        <f t="shared" ca="1" si="66"/>
        <v>1</v>
      </c>
      <c r="D1441">
        <f t="shared" si="67"/>
        <v>154</v>
      </c>
      <c r="E1441">
        <f>IF(appliances!$D$46="YES",light_sim_data!B1441,0)</f>
        <v>112</v>
      </c>
      <c r="F1441">
        <f t="shared" si="68"/>
        <v>42</v>
      </c>
      <c r="H1441" s="43">
        <v>0</v>
      </c>
      <c r="I1441" s="43">
        <v>0</v>
      </c>
      <c r="J1441" s="43">
        <v>0</v>
      </c>
      <c r="K1441" s="43">
        <v>0</v>
      </c>
      <c r="L1441" s="43">
        <v>0</v>
      </c>
      <c r="M1441" s="43">
        <v>16</v>
      </c>
      <c r="N1441" s="43">
        <v>2</v>
      </c>
      <c r="O1441" s="43">
        <v>1</v>
      </c>
      <c r="P1441" s="43">
        <v>9</v>
      </c>
      <c r="Q1441" s="43">
        <v>0</v>
      </c>
      <c r="R1441" s="43">
        <v>0</v>
      </c>
      <c r="S1441" s="43">
        <v>0</v>
      </c>
      <c r="T1441" s="43">
        <v>0</v>
      </c>
      <c r="U1441" s="43">
        <v>0</v>
      </c>
      <c r="V1441" s="43">
        <v>3</v>
      </c>
      <c r="W1441" s="43">
        <v>0</v>
      </c>
      <c r="X1441" s="43">
        <v>0</v>
      </c>
      <c r="Y1441" s="43">
        <v>2</v>
      </c>
      <c r="Z1441" s="43">
        <v>0</v>
      </c>
      <c r="AA1441" s="43">
        <v>0</v>
      </c>
      <c r="AB1441" s="43">
        <v>3</v>
      </c>
      <c r="AC1441" s="43">
        <v>2</v>
      </c>
      <c r="AD1441" s="43">
        <v>1</v>
      </c>
      <c r="AE1441" s="43">
        <v>2</v>
      </c>
      <c r="AF1441" s="43">
        <v>0</v>
      </c>
      <c r="AG1441" s="43">
        <v>0</v>
      </c>
      <c r="AH1441" s="43">
        <v>1</v>
      </c>
      <c r="AI1441" s="43">
        <v>0</v>
      </c>
      <c r="AJ1441" s="43">
        <v>0</v>
      </c>
      <c r="AK1441" s="43">
        <v>0</v>
      </c>
      <c r="AL1441" s="43">
        <v>0</v>
      </c>
      <c r="AM1441" s="43">
        <v>0</v>
      </c>
      <c r="AN1441" s="43">
        <v>0</v>
      </c>
    </row>
    <row r="1442" spans="1:40" x14ac:dyDescent="0.2">
      <c r="A1442">
        <v>1431</v>
      </c>
      <c r="B1442" s="97">
        <v>0.99305555555555602</v>
      </c>
      <c r="C1442">
        <f t="shared" ca="1" si="66"/>
        <v>1</v>
      </c>
      <c r="D1442">
        <f t="shared" si="67"/>
        <v>154</v>
      </c>
      <c r="E1442">
        <f>IF(appliances!$D$46="YES",light_sim_data!B1442,0)</f>
        <v>112</v>
      </c>
      <c r="F1442">
        <f t="shared" si="68"/>
        <v>42</v>
      </c>
      <c r="H1442" s="43">
        <v>0</v>
      </c>
      <c r="I1442" s="43">
        <v>0</v>
      </c>
      <c r="J1442" s="43">
        <v>0</v>
      </c>
      <c r="K1442" s="43">
        <v>0</v>
      </c>
      <c r="L1442" s="43">
        <v>0</v>
      </c>
      <c r="M1442" s="43">
        <v>16</v>
      </c>
      <c r="N1442" s="43">
        <v>2</v>
      </c>
      <c r="O1442" s="43">
        <v>1</v>
      </c>
      <c r="P1442" s="43">
        <v>9</v>
      </c>
      <c r="Q1442" s="43">
        <v>0</v>
      </c>
      <c r="R1442" s="43">
        <v>0</v>
      </c>
      <c r="S1442" s="43">
        <v>0</v>
      </c>
      <c r="T1442" s="43">
        <v>0</v>
      </c>
      <c r="U1442" s="43">
        <v>0</v>
      </c>
      <c r="V1442" s="43">
        <v>3</v>
      </c>
      <c r="W1442" s="43">
        <v>0</v>
      </c>
      <c r="X1442" s="43">
        <v>0</v>
      </c>
      <c r="Y1442" s="43">
        <v>2</v>
      </c>
      <c r="Z1442" s="43">
        <v>0</v>
      </c>
      <c r="AA1442" s="43">
        <v>0</v>
      </c>
      <c r="AB1442" s="43">
        <v>3</v>
      </c>
      <c r="AC1442" s="43">
        <v>2</v>
      </c>
      <c r="AD1442" s="43">
        <v>1</v>
      </c>
      <c r="AE1442" s="43">
        <v>2</v>
      </c>
      <c r="AF1442" s="43">
        <v>0</v>
      </c>
      <c r="AG1442" s="43">
        <v>0</v>
      </c>
      <c r="AH1442" s="43">
        <v>1</v>
      </c>
      <c r="AI1442" s="43">
        <v>0</v>
      </c>
      <c r="AJ1442" s="43">
        <v>0</v>
      </c>
      <c r="AK1442" s="43">
        <v>0</v>
      </c>
      <c r="AL1442" s="43">
        <v>0</v>
      </c>
      <c r="AM1442" s="43">
        <v>0</v>
      </c>
      <c r="AN1442" s="43">
        <v>0</v>
      </c>
    </row>
    <row r="1443" spans="1:40" x14ac:dyDescent="0.2">
      <c r="A1443">
        <v>1432</v>
      </c>
      <c r="B1443" s="97">
        <v>0.99375000000000002</v>
      </c>
      <c r="C1443">
        <f t="shared" ca="1" si="66"/>
        <v>1</v>
      </c>
      <c r="D1443">
        <f t="shared" si="67"/>
        <v>154</v>
      </c>
      <c r="E1443">
        <f>IF(appliances!$D$46="YES",light_sim_data!B1443,0)</f>
        <v>112</v>
      </c>
      <c r="F1443">
        <f t="shared" si="68"/>
        <v>42</v>
      </c>
      <c r="H1443" s="43">
        <v>0</v>
      </c>
      <c r="I1443" s="43">
        <v>0</v>
      </c>
      <c r="J1443" s="43">
        <v>0</v>
      </c>
      <c r="K1443" s="43">
        <v>0</v>
      </c>
      <c r="L1443" s="43">
        <v>0</v>
      </c>
      <c r="M1443" s="43">
        <v>16</v>
      </c>
      <c r="N1443" s="43">
        <v>2</v>
      </c>
      <c r="O1443" s="43">
        <v>1</v>
      </c>
      <c r="P1443" s="43">
        <v>9</v>
      </c>
      <c r="Q1443" s="43">
        <v>0</v>
      </c>
      <c r="R1443" s="43">
        <v>0</v>
      </c>
      <c r="S1443" s="43">
        <v>0</v>
      </c>
      <c r="T1443" s="43">
        <v>0</v>
      </c>
      <c r="U1443" s="43">
        <v>0</v>
      </c>
      <c r="V1443" s="43">
        <v>3</v>
      </c>
      <c r="W1443" s="43">
        <v>0</v>
      </c>
      <c r="X1443" s="43">
        <v>0</v>
      </c>
      <c r="Y1443" s="43">
        <v>2</v>
      </c>
      <c r="Z1443" s="43">
        <v>0</v>
      </c>
      <c r="AA1443" s="43">
        <v>0</v>
      </c>
      <c r="AB1443" s="43">
        <v>3</v>
      </c>
      <c r="AC1443" s="43">
        <v>2</v>
      </c>
      <c r="AD1443" s="43">
        <v>1</v>
      </c>
      <c r="AE1443" s="43">
        <v>2</v>
      </c>
      <c r="AF1443" s="43">
        <v>0</v>
      </c>
      <c r="AG1443" s="43">
        <v>0</v>
      </c>
      <c r="AH1443" s="43">
        <v>1</v>
      </c>
      <c r="AI1443" s="43">
        <v>0</v>
      </c>
      <c r="AJ1443" s="43">
        <v>0</v>
      </c>
      <c r="AK1443" s="43">
        <v>0</v>
      </c>
      <c r="AL1443" s="43">
        <v>0</v>
      </c>
      <c r="AM1443" s="43">
        <v>0</v>
      </c>
      <c r="AN1443" s="43">
        <v>0</v>
      </c>
    </row>
    <row r="1444" spans="1:40" x14ac:dyDescent="0.2">
      <c r="A1444">
        <v>1433</v>
      </c>
      <c r="B1444" s="97">
        <v>0.99444444444444402</v>
      </c>
      <c r="C1444">
        <f t="shared" ca="1" si="66"/>
        <v>1</v>
      </c>
      <c r="D1444">
        <f t="shared" si="67"/>
        <v>154</v>
      </c>
      <c r="E1444">
        <f>IF(appliances!$D$46="YES",light_sim_data!B1444,0)</f>
        <v>112</v>
      </c>
      <c r="F1444">
        <f t="shared" si="68"/>
        <v>42</v>
      </c>
      <c r="H1444" s="43">
        <v>0</v>
      </c>
      <c r="I1444" s="43">
        <v>0</v>
      </c>
      <c r="J1444" s="43">
        <v>0</v>
      </c>
      <c r="K1444" s="43">
        <v>0</v>
      </c>
      <c r="L1444" s="43">
        <v>0</v>
      </c>
      <c r="M1444" s="43">
        <v>16</v>
      </c>
      <c r="N1444" s="43">
        <v>2</v>
      </c>
      <c r="O1444" s="43">
        <v>1</v>
      </c>
      <c r="P1444" s="43">
        <v>9</v>
      </c>
      <c r="Q1444" s="43">
        <v>0</v>
      </c>
      <c r="R1444" s="43">
        <v>0</v>
      </c>
      <c r="S1444" s="43">
        <v>0</v>
      </c>
      <c r="T1444" s="43">
        <v>0</v>
      </c>
      <c r="U1444" s="43">
        <v>0</v>
      </c>
      <c r="V1444" s="43">
        <v>3</v>
      </c>
      <c r="W1444" s="43">
        <v>0</v>
      </c>
      <c r="X1444" s="43">
        <v>0</v>
      </c>
      <c r="Y1444" s="43">
        <v>2</v>
      </c>
      <c r="Z1444" s="43">
        <v>0</v>
      </c>
      <c r="AA1444" s="43">
        <v>0</v>
      </c>
      <c r="AB1444" s="43">
        <v>3</v>
      </c>
      <c r="AC1444" s="43">
        <v>2</v>
      </c>
      <c r="AD1444" s="43">
        <v>1</v>
      </c>
      <c r="AE1444" s="43">
        <v>2</v>
      </c>
      <c r="AF1444" s="43">
        <v>0</v>
      </c>
      <c r="AG1444" s="43">
        <v>0</v>
      </c>
      <c r="AH1444" s="43">
        <v>1</v>
      </c>
      <c r="AI1444" s="43">
        <v>0</v>
      </c>
      <c r="AJ1444" s="43">
        <v>0</v>
      </c>
      <c r="AK1444" s="43">
        <v>0</v>
      </c>
      <c r="AL1444" s="43">
        <v>0</v>
      </c>
      <c r="AM1444" s="43">
        <v>0</v>
      </c>
      <c r="AN1444" s="43">
        <v>0</v>
      </c>
    </row>
    <row r="1445" spans="1:40" x14ac:dyDescent="0.2">
      <c r="A1445">
        <v>1434</v>
      </c>
      <c r="B1445" s="97">
        <v>0.99513888888888902</v>
      </c>
      <c r="C1445">
        <f t="shared" ca="1" si="66"/>
        <v>1</v>
      </c>
      <c r="D1445">
        <f t="shared" si="67"/>
        <v>154</v>
      </c>
      <c r="E1445">
        <f>IF(appliances!$D$46="YES",light_sim_data!B1445,0)</f>
        <v>112</v>
      </c>
      <c r="F1445">
        <f t="shared" si="68"/>
        <v>42</v>
      </c>
      <c r="H1445" s="43">
        <v>0</v>
      </c>
      <c r="I1445" s="43">
        <v>0</v>
      </c>
      <c r="J1445" s="43">
        <v>0</v>
      </c>
      <c r="K1445" s="43">
        <v>0</v>
      </c>
      <c r="L1445" s="43">
        <v>0</v>
      </c>
      <c r="M1445" s="43">
        <v>16</v>
      </c>
      <c r="N1445" s="43">
        <v>2</v>
      </c>
      <c r="O1445" s="43">
        <v>1</v>
      </c>
      <c r="P1445" s="43">
        <v>9</v>
      </c>
      <c r="Q1445" s="43">
        <v>0</v>
      </c>
      <c r="R1445" s="43">
        <v>0</v>
      </c>
      <c r="S1445" s="43">
        <v>0</v>
      </c>
      <c r="T1445" s="43">
        <v>0</v>
      </c>
      <c r="U1445" s="43">
        <v>0</v>
      </c>
      <c r="V1445" s="43">
        <v>3</v>
      </c>
      <c r="W1445" s="43">
        <v>0</v>
      </c>
      <c r="X1445" s="43">
        <v>0</v>
      </c>
      <c r="Y1445" s="43">
        <v>2</v>
      </c>
      <c r="Z1445" s="43">
        <v>0</v>
      </c>
      <c r="AA1445" s="43">
        <v>0</v>
      </c>
      <c r="AB1445" s="43">
        <v>3</v>
      </c>
      <c r="AC1445" s="43">
        <v>2</v>
      </c>
      <c r="AD1445" s="43">
        <v>1</v>
      </c>
      <c r="AE1445" s="43">
        <v>2</v>
      </c>
      <c r="AF1445" s="43">
        <v>0</v>
      </c>
      <c r="AG1445" s="43">
        <v>0</v>
      </c>
      <c r="AH1445" s="43">
        <v>1</v>
      </c>
      <c r="AI1445" s="43">
        <v>0</v>
      </c>
      <c r="AJ1445" s="43">
        <v>0</v>
      </c>
      <c r="AK1445" s="43">
        <v>0</v>
      </c>
      <c r="AL1445" s="43">
        <v>0</v>
      </c>
      <c r="AM1445" s="43">
        <v>0</v>
      </c>
      <c r="AN1445" s="43">
        <v>0</v>
      </c>
    </row>
    <row r="1446" spans="1:40" x14ac:dyDescent="0.2">
      <c r="A1446">
        <v>1435</v>
      </c>
      <c r="B1446" s="97">
        <v>0.99583333333333302</v>
      </c>
      <c r="C1446">
        <f t="shared" ca="1" si="66"/>
        <v>1</v>
      </c>
      <c r="D1446">
        <f t="shared" si="67"/>
        <v>154</v>
      </c>
      <c r="E1446">
        <f>IF(appliances!$D$46="YES",light_sim_data!B1446,0)</f>
        <v>112</v>
      </c>
      <c r="F1446">
        <f t="shared" si="68"/>
        <v>42</v>
      </c>
      <c r="H1446" s="43">
        <v>0</v>
      </c>
      <c r="I1446" s="43">
        <v>0</v>
      </c>
      <c r="J1446" s="43">
        <v>0</v>
      </c>
      <c r="K1446" s="43">
        <v>0</v>
      </c>
      <c r="L1446" s="43">
        <v>0</v>
      </c>
      <c r="M1446" s="43">
        <v>16</v>
      </c>
      <c r="N1446" s="43">
        <v>2</v>
      </c>
      <c r="O1446" s="43">
        <v>1</v>
      </c>
      <c r="P1446" s="43">
        <v>9</v>
      </c>
      <c r="Q1446" s="43">
        <v>0</v>
      </c>
      <c r="R1446" s="43">
        <v>0</v>
      </c>
      <c r="S1446" s="43">
        <v>0</v>
      </c>
      <c r="T1446" s="43">
        <v>0</v>
      </c>
      <c r="U1446" s="43">
        <v>0</v>
      </c>
      <c r="V1446" s="43">
        <v>3</v>
      </c>
      <c r="W1446" s="43">
        <v>0</v>
      </c>
      <c r="X1446" s="43">
        <v>0</v>
      </c>
      <c r="Y1446" s="43">
        <v>2</v>
      </c>
      <c r="Z1446" s="43">
        <v>0</v>
      </c>
      <c r="AA1446" s="43">
        <v>0</v>
      </c>
      <c r="AB1446" s="43">
        <v>3</v>
      </c>
      <c r="AC1446" s="43">
        <v>2</v>
      </c>
      <c r="AD1446" s="43">
        <v>1</v>
      </c>
      <c r="AE1446" s="43">
        <v>2</v>
      </c>
      <c r="AF1446" s="43">
        <v>0</v>
      </c>
      <c r="AG1446" s="43">
        <v>0</v>
      </c>
      <c r="AH1446" s="43">
        <v>1</v>
      </c>
      <c r="AI1446" s="43">
        <v>0</v>
      </c>
      <c r="AJ1446" s="43">
        <v>0</v>
      </c>
      <c r="AK1446" s="43">
        <v>0</v>
      </c>
      <c r="AL1446" s="43">
        <v>0</v>
      </c>
      <c r="AM1446" s="43">
        <v>0</v>
      </c>
      <c r="AN1446" s="43">
        <v>0</v>
      </c>
    </row>
    <row r="1447" spans="1:40" x14ac:dyDescent="0.2">
      <c r="A1447">
        <v>1436</v>
      </c>
      <c r="B1447" s="97">
        <v>0.99652777777777801</v>
      </c>
      <c r="C1447">
        <f t="shared" ca="1" si="66"/>
        <v>1</v>
      </c>
      <c r="D1447">
        <f t="shared" si="67"/>
        <v>142</v>
      </c>
      <c r="E1447">
        <f>IF(appliances!$D$46="YES",light_sim_data!B1447,0)</f>
        <v>100</v>
      </c>
      <c r="F1447">
        <f t="shared" si="68"/>
        <v>42</v>
      </c>
      <c r="H1447" s="43">
        <v>0</v>
      </c>
      <c r="I1447" s="43">
        <v>0</v>
      </c>
      <c r="J1447" s="43">
        <v>0</v>
      </c>
      <c r="K1447" s="43">
        <v>0</v>
      </c>
      <c r="L1447" s="43">
        <v>0</v>
      </c>
      <c r="M1447" s="43">
        <v>16</v>
      </c>
      <c r="N1447" s="43">
        <v>2</v>
      </c>
      <c r="O1447" s="43">
        <v>1</v>
      </c>
      <c r="P1447" s="43">
        <v>9</v>
      </c>
      <c r="Q1447" s="43">
        <v>0</v>
      </c>
      <c r="R1447" s="43">
        <v>0</v>
      </c>
      <c r="S1447" s="43">
        <v>0</v>
      </c>
      <c r="T1447" s="43">
        <v>0</v>
      </c>
      <c r="U1447" s="43">
        <v>0</v>
      </c>
      <c r="V1447" s="43">
        <v>3</v>
      </c>
      <c r="W1447" s="43">
        <v>0</v>
      </c>
      <c r="X1447" s="43">
        <v>0</v>
      </c>
      <c r="Y1447" s="43">
        <v>2</v>
      </c>
      <c r="Z1447" s="43">
        <v>0</v>
      </c>
      <c r="AA1447" s="43">
        <v>0</v>
      </c>
      <c r="AB1447" s="43">
        <v>3</v>
      </c>
      <c r="AC1447" s="43">
        <v>2</v>
      </c>
      <c r="AD1447" s="43">
        <v>1</v>
      </c>
      <c r="AE1447" s="43">
        <v>2</v>
      </c>
      <c r="AF1447" s="43">
        <v>0</v>
      </c>
      <c r="AG1447" s="43">
        <v>0</v>
      </c>
      <c r="AH1447" s="43">
        <v>1</v>
      </c>
      <c r="AI1447" s="43">
        <v>0</v>
      </c>
      <c r="AJ1447" s="43">
        <v>0</v>
      </c>
      <c r="AK1447" s="43">
        <v>0</v>
      </c>
      <c r="AL1447" s="43">
        <v>0</v>
      </c>
      <c r="AM1447" s="43">
        <v>0</v>
      </c>
      <c r="AN1447" s="43">
        <v>0</v>
      </c>
    </row>
    <row r="1448" spans="1:40" x14ac:dyDescent="0.2">
      <c r="A1448">
        <v>1437</v>
      </c>
      <c r="B1448" s="97">
        <v>0.99722222222222201</v>
      </c>
      <c r="C1448">
        <f t="shared" ca="1" si="66"/>
        <v>1</v>
      </c>
      <c r="D1448">
        <f t="shared" si="67"/>
        <v>142</v>
      </c>
      <c r="E1448">
        <f>IF(appliances!$D$46="YES",light_sim_data!B1448,0)</f>
        <v>100</v>
      </c>
      <c r="F1448">
        <f t="shared" si="68"/>
        <v>42</v>
      </c>
      <c r="H1448" s="43">
        <v>0</v>
      </c>
      <c r="I1448" s="43">
        <v>0</v>
      </c>
      <c r="J1448" s="43">
        <v>0</v>
      </c>
      <c r="K1448" s="43">
        <v>0</v>
      </c>
      <c r="L1448" s="43">
        <v>0</v>
      </c>
      <c r="M1448" s="43">
        <v>16</v>
      </c>
      <c r="N1448" s="43">
        <v>2</v>
      </c>
      <c r="O1448" s="43">
        <v>1</v>
      </c>
      <c r="P1448" s="43">
        <v>9</v>
      </c>
      <c r="Q1448" s="43">
        <v>0</v>
      </c>
      <c r="R1448" s="43">
        <v>0</v>
      </c>
      <c r="S1448" s="43">
        <v>0</v>
      </c>
      <c r="T1448" s="43">
        <v>0</v>
      </c>
      <c r="U1448" s="43">
        <v>0</v>
      </c>
      <c r="V1448" s="43">
        <v>3</v>
      </c>
      <c r="W1448" s="43">
        <v>0</v>
      </c>
      <c r="X1448" s="43">
        <v>0</v>
      </c>
      <c r="Y1448" s="43">
        <v>2</v>
      </c>
      <c r="Z1448" s="43">
        <v>0</v>
      </c>
      <c r="AA1448" s="43">
        <v>0</v>
      </c>
      <c r="AB1448" s="43">
        <v>3</v>
      </c>
      <c r="AC1448" s="43">
        <v>2</v>
      </c>
      <c r="AD1448" s="43">
        <v>1</v>
      </c>
      <c r="AE1448" s="43">
        <v>2</v>
      </c>
      <c r="AF1448" s="43">
        <v>0</v>
      </c>
      <c r="AG1448" s="43">
        <v>0</v>
      </c>
      <c r="AH1448" s="43">
        <v>1</v>
      </c>
      <c r="AI1448" s="43">
        <v>0</v>
      </c>
      <c r="AJ1448" s="43">
        <v>0</v>
      </c>
      <c r="AK1448" s="43">
        <v>0</v>
      </c>
      <c r="AL1448" s="43">
        <v>0</v>
      </c>
      <c r="AM1448" s="43">
        <v>0</v>
      </c>
      <c r="AN1448" s="43">
        <v>0</v>
      </c>
    </row>
    <row r="1449" spans="1:40" x14ac:dyDescent="0.2">
      <c r="A1449">
        <v>1438</v>
      </c>
      <c r="B1449" s="97">
        <v>0.99791666666666701</v>
      </c>
      <c r="C1449">
        <f t="shared" ca="1" si="66"/>
        <v>1</v>
      </c>
      <c r="D1449">
        <f t="shared" si="67"/>
        <v>192</v>
      </c>
      <c r="E1449">
        <f>IF(appliances!$D$46="YES",light_sim_data!B1449,0)</f>
        <v>150</v>
      </c>
      <c r="F1449">
        <f t="shared" si="68"/>
        <v>42</v>
      </c>
      <c r="H1449" s="43">
        <v>0</v>
      </c>
      <c r="I1449" s="43">
        <v>0</v>
      </c>
      <c r="J1449" s="43">
        <v>0</v>
      </c>
      <c r="K1449" s="43">
        <v>0</v>
      </c>
      <c r="L1449" s="43">
        <v>0</v>
      </c>
      <c r="M1449" s="43">
        <v>16</v>
      </c>
      <c r="N1449" s="43">
        <v>2</v>
      </c>
      <c r="O1449" s="43">
        <v>1</v>
      </c>
      <c r="P1449" s="43">
        <v>9</v>
      </c>
      <c r="Q1449" s="43">
        <v>0</v>
      </c>
      <c r="R1449" s="43">
        <v>0</v>
      </c>
      <c r="S1449" s="43">
        <v>0</v>
      </c>
      <c r="T1449" s="43">
        <v>0</v>
      </c>
      <c r="U1449" s="43">
        <v>0</v>
      </c>
      <c r="V1449" s="43">
        <v>3</v>
      </c>
      <c r="W1449" s="43">
        <v>0</v>
      </c>
      <c r="X1449" s="43">
        <v>0</v>
      </c>
      <c r="Y1449" s="43">
        <v>2</v>
      </c>
      <c r="Z1449" s="43">
        <v>0</v>
      </c>
      <c r="AA1449" s="43">
        <v>0</v>
      </c>
      <c r="AB1449" s="43">
        <v>3</v>
      </c>
      <c r="AC1449" s="43">
        <v>2</v>
      </c>
      <c r="AD1449" s="43">
        <v>1</v>
      </c>
      <c r="AE1449" s="43">
        <v>2</v>
      </c>
      <c r="AF1449" s="43">
        <v>0</v>
      </c>
      <c r="AG1449" s="43">
        <v>0</v>
      </c>
      <c r="AH1449" s="43">
        <v>1</v>
      </c>
      <c r="AI1449" s="43">
        <v>0</v>
      </c>
      <c r="AJ1449" s="43">
        <v>0</v>
      </c>
      <c r="AK1449" s="43">
        <v>0</v>
      </c>
      <c r="AL1449" s="43">
        <v>0</v>
      </c>
      <c r="AM1449" s="43">
        <v>0</v>
      </c>
      <c r="AN1449" s="43">
        <v>0</v>
      </c>
    </row>
    <row r="1450" spans="1:40" x14ac:dyDescent="0.2">
      <c r="A1450">
        <v>1439</v>
      </c>
      <c r="B1450" s="97">
        <v>0.99861111111111101</v>
      </c>
      <c r="C1450">
        <f t="shared" ca="1" si="66"/>
        <v>1</v>
      </c>
      <c r="D1450">
        <f t="shared" si="67"/>
        <v>372</v>
      </c>
      <c r="E1450">
        <f>IF(appliances!$D$46="YES",light_sim_data!B1450,0)</f>
        <v>150</v>
      </c>
      <c r="F1450">
        <f t="shared" si="68"/>
        <v>222</v>
      </c>
      <c r="H1450" s="43">
        <v>0</v>
      </c>
      <c r="I1450" s="43">
        <v>180</v>
      </c>
      <c r="J1450" s="43">
        <v>0</v>
      </c>
      <c r="K1450" s="43">
        <v>0</v>
      </c>
      <c r="L1450" s="43">
        <v>0</v>
      </c>
      <c r="M1450" s="43">
        <v>16</v>
      </c>
      <c r="N1450" s="43">
        <v>2</v>
      </c>
      <c r="O1450" s="43">
        <v>1</v>
      </c>
      <c r="P1450" s="43">
        <v>9</v>
      </c>
      <c r="Q1450" s="43">
        <v>0</v>
      </c>
      <c r="R1450" s="43">
        <v>0</v>
      </c>
      <c r="S1450" s="43">
        <v>0</v>
      </c>
      <c r="T1450" s="43">
        <v>0</v>
      </c>
      <c r="U1450" s="43">
        <v>0</v>
      </c>
      <c r="V1450" s="43">
        <v>3</v>
      </c>
      <c r="W1450" s="43">
        <v>0</v>
      </c>
      <c r="X1450" s="43">
        <v>0</v>
      </c>
      <c r="Y1450" s="43">
        <v>2</v>
      </c>
      <c r="Z1450" s="43">
        <v>0</v>
      </c>
      <c r="AA1450" s="43">
        <v>0</v>
      </c>
      <c r="AB1450" s="43">
        <v>3</v>
      </c>
      <c r="AC1450" s="43">
        <v>2</v>
      </c>
      <c r="AD1450" s="43">
        <v>1</v>
      </c>
      <c r="AE1450" s="43">
        <v>2</v>
      </c>
      <c r="AF1450" s="43">
        <v>0</v>
      </c>
      <c r="AG1450" s="43">
        <v>0</v>
      </c>
      <c r="AH1450" s="43">
        <v>1</v>
      </c>
      <c r="AI1450" s="43">
        <v>0</v>
      </c>
      <c r="AJ1450" s="43">
        <v>0</v>
      </c>
      <c r="AK1450" s="43">
        <v>0</v>
      </c>
      <c r="AL1450" s="43">
        <v>0</v>
      </c>
      <c r="AM1450" s="43">
        <v>0</v>
      </c>
      <c r="AN1450" s="43">
        <v>0</v>
      </c>
    </row>
    <row r="1451" spans="1:40" x14ac:dyDescent="0.2">
      <c r="A1451">
        <v>1440</v>
      </c>
      <c r="B1451" s="97">
        <v>0.999305555555556</v>
      </c>
      <c r="C1451">
        <f t="shared" ca="1" si="66"/>
        <v>1</v>
      </c>
      <c r="D1451">
        <f t="shared" si="67"/>
        <v>372</v>
      </c>
      <c r="E1451">
        <f>IF(appliances!$D$46="YES",light_sim_data!B1451,0)</f>
        <v>150</v>
      </c>
      <c r="F1451">
        <f t="shared" si="68"/>
        <v>222</v>
      </c>
      <c r="H1451" s="43">
        <v>0</v>
      </c>
      <c r="I1451" s="43">
        <v>180</v>
      </c>
      <c r="J1451" s="43">
        <v>0</v>
      </c>
      <c r="K1451" s="43">
        <v>0</v>
      </c>
      <c r="L1451" s="43">
        <v>0</v>
      </c>
      <c r="M1451" s="43">
        <v>16</v>
      </c>
      <c r="N1451" s="43">
        <v>2</v>
      </c>
      <c r="O1451" s="43">
        <v>1</v>
      </c>
      <c r="P1451" s="43">
        <v>9</v>
      </c>
      <c r="Q1451" s="43">
        <v>0</v>
      </c>
      <c r="R1451" s="43">
        <v>0</v>
      </c>
      <c r="S1451" s="43">
        <v>0</v>
      </c>
      <c r="T1451" s="43">
        <v>0</v>
      </c>
      <c r="U1451" s="43">
        <v>0</v>
      </c>
      <c r="V1451" s="43">
        <v>3</v>
      </c>
      <c r="W1451" s="43">
        <v>0</v>
      </c>
      <c r="X1451" s="43">
        <v>0</v>
      </c>
      <c r="Y1451" s="43">
        <v>2</v>
      </c>
      <c r="Z1451" s="43">
        <v>0</v>
      </c>
      <c r="AA1451" s="43">
        <v>0</v>
      </c>
      <c r="AB1451" s="43">
        <v>3</v>
      </c>
      <c r="AC1451" s="43">
        <v>2</v>
      </c>
      <c r="AD1451" s="43">
        <v>1</v>
      </c>
      <c r="AE1451" s="43">
        <v>2</v>
      </c>
      <c r="AF1451" s="43">
        <v>0</v>
      </c>
      <c r="AG1451" s="43">
        <v>0</v>
      </c>
      <c r="AH1451" s="43">
        <v>1</v>
      </c>
      <c r="AI1451" s="43">
        <v>0</v>
      </c>
      <c r="AJ1451" s="43">
        <v>0</v>
      </c>
      <c r="AK1451" s="43">
        <v>0</v>
      </c>
      <c r="AL1451" s="43">
        <v>0</v>
      </c>
      <c r="AM1451" s="43">
        <v>0</v>
      </c>
      <c r="AN1451" s="43">
        <v>0</v>
      </c>
    </row>
    <row r="1453" spans="1:40" x14ac:dyDescent="0.2">
      <c r="D1453" s="168">
        <f>SUM(D12:D1451)/(60*1000)</f>
        <v>9.5050666666666661</v>
      </c>
      <c r="E1453" s="10" t="s">
        <v>361</v>
      </c>
    </row>
  </sheetData>
  <phoneticPr fontId="1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B1:ER86"/>
  <sheetViews>
    <sheetView workbookViewId="0"/>
  </sheetViews>
  <sheetFormatPr defaultRowHeight="11.25" x14ac:dyDescent="0.2"/>
  <cols>
    <col min="1" max="1" width="3" style="43" customWidth="1"/>
    <col min="2" max="2" width="11.5703125" style="43" customWidth="1"/>
    <col min="3" max="3" width="9.140625" style="43"/>
    <col min="4" max="4" width="15.140625" style="43" customWidth="1"/>
    <col min="5" max="148" width="5.28515625" style="43" customWidth="1"/>
    <col min="149" max="16384" width="9.140625" style="43"/>
  </cols>
  <sheetData>
    <row r="1" spans="2:148" ht="15.75" x14ac:dyDescent="0.25">
      <c r="B1" s="35" t="s">
        <v>275</v>
      </c>
    </row>
    <row r="2" spans="2:148" ht="12" thickBot="1" x14ac:dyDescent="0.25"/>
    <row r="3" spans="2:148" s="36" customFormat="1" x14ac:dyDescent="0.2">
      <c r="B3" s="37"/>
      <c r="C3" s="39" t="s">
        <v>179</v>
      </c>
      <c r="D3" s="39"/>
      <c r="E3" s="39" t="s">
        <v>273</v>
      </c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84"/>
    </row>
    <row r="4" spans="2:148" s="36" customFormat="1" x14ac:dyDescent="0.2">
      <c r="B4" s="85"/>
      <c r="C4" s="42" t="s">
        <v>263</v>
      </c>
      <c r="D4" s="42"/>
      <c r="E4" s="40" t="s">
        <v>274</v>
      </c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86"/>
    </row>
    <row r="5" spans="2:148" s="36" customFormat="1" x14ac:dyDescent="0.2">
      <c r="B5" s="85" t="s">
        <v>262</v>
      </c>
      <c r="C5" s="42" t="s">
        <v>76</v>
      </c>
      <c r="D5" s="42" t="s">
        <v>264</v>
      </c>
      <c r="E5" s="42" t="s">
        <v>265</v>
      </c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86"/>
    </row>
    <row r="6" spans="2:148" s="36" customFormat="1" ht="12" thickBot="1" x14ac:dyDescent="0.25">
      <c r="B6" s="90" t="s">
        <v>261</v>
      </c>
      <c r="C6" s="41" t="s">
        <v>169</v>
      </c>
      <c r="D6" s="41"/>
      <c r="E6" s="41">
        <v>1</v>
      </c>
      <c r="F6" s="41">
        <v>2</v>
      </c>
      <c r="G6" s="41">
        <v>3</v>
      </c>
      <c r="H6" s="41">
        <v>4</v>
      </c>
      <c r="I6" s="41">
        <v>5</v>
      </c>
      <c r="J6" s="41">
        <v>6</v>
      </c>
      <c r="K6" s="41">
        <v>7</v>
      </c>
      <c r="L6" s="41">
        <v>8</v>
      </c>
      <c r="M6" s="41">
        <v>9</v>
      </c>
      <c r="N6" s="41">
        <v>10</v>
      </c>
      <c r="O6" s="41">
        <v>11</v>
      </c>
      <c r="P6" s="41">
        <v>12</v>
      </c>
      <c r="Q6" s="41">
        <v>13</v>
      </c>
      <c r="R6" s="41">
        <v>14</v>
      </c>
      <c r="S6" s="41">
        <v>15</v>
      </c>
      <c r="T6" s="41">
        <v>16</v>
      </c>
      <c r="U6" s="41">
        <v>17</v>
      </c>
      <c r="V6" s="41">
        <v>18</v>
      </c>
      <c r="W6" s="41">
        <v>19</v>
      </c>
      <c r="X6" s="41">
        <v>20</v>
      </c>
      <c r="Y6" s="41">
        <v>21</v>
      </c>
      <c r="Z6" s="41">
        <v>22</v>
      </c>
      <c r="AA6" s="41">
        <v>23</v>
      </c>
      <c r="AB6" s="41">
        <v>24</v>
      </c>
      <c r="AC6" s="41">
        <v>25</v>
      </c>
      <c r="AD6" s="41">
        <v>26</v>
      </c>
      <c r="AE6" s="41">
        <v>27</v>
      </c>
      <c r="AF6" s="41">
        <v>28</v>
      </c>
      <c r="AG6" s="41">
        <v>29</v>
      </c>
      <c r="AH6" s="41">
        <v>30</v>
      </c>
      <c r="AI6" s="41">
        <v>31</v>
      </c>
      <c r="AJ6" s="41">
        <v>32</v>
      </c>
      <c r="AK6" s="41">
        <v>33</v>
      </c>
      <c r="AL6" s="41">
        <v>34</v>
      </c>
      <c r="AM6" s="41">
        <v>35</v>
      </c>
      <c r="AN6" s="41">
        <v>36</v>
      </c>
      <c r="AO6" s="41">
        <v>37</v>
      </c>
      <c r="AP6" s="41">
        <v>38</v>
      </c>
      <c r="AQ6" s="41">
        <v>39</v>
      </c>
      <c r="AR6" s="41">
        <v>40</v>
      </c>
      <c r="AS6" s="41">
        <v>41</v>
      </c>
      <c r="AT6" s="41">
        <v>42</v>
      </c>
      <c r="AU6" s="41">
        <v>43</v>
      </c>
      <c r="AV6" s="41">
        <v>44</v>
      </c>
      <c r="AW6" s="41">
        <v>45</v>
      </c>
      <c r="AX6" s="41">
        <v>46</v>
      </c>
      <c r="AY6" s="41">
        <v>47</v>
      </c>
      <c r="AZ6" s="41">
        <v>48</v>
      </c>
      <c r="BA6" s="41">
        <v>49</v>
      </c>
      <c r="BB6" s="41">
        <v>50</v>
      </c>
      <c r="BC6" s="41">
        <v>51</v>
      </c>
      <c r="BD6" s="41">
        <v>52</v>
      </c>
      <c r="BE6" s="41">
        <v>53</v>
      </c>
      <c r="BF6" s="41">
        <v>54</v>
      </c>
      <c r="BG6" s="41">
        <v>55</v>
      </c>
      <c r="BH6" s="41">
        <v>56</v>
      </c>
      <c r="BI6" s="41">
        <v>57</v>
      </c>
      <c r="BJ6" s="41">
        <v>58</v>
      </c>
      <c r="BK6" s="41">
        <v>59</v>
      </c>
      <c r="BL6" s="41">
        <v>60</v>
      </c>
      <c r="BM6" s="41">
        <v>61</v>
      </c>
      <c r="BN6" s="41">
        <v>62</v>
      </c>
      <c r="BO6" s="41">
        <v>63</v>
      </c>
      <c r="BP6" s="41">
        <v>64</v>
      </c>
      <c r="BQ6" s="41">
        <v>65</v>
      </c>
      <c r="BR6" s="41">
        <v>66</v>
      </c>
      <c r="BS6" s="41">
        <v>67</v>
      </c>
      <c r="BT6" s="41">
        <v>68</v>
      </c>
      <c r="BU6" s="41">
        <v>69</v>
      </c>
      <c r="BV6" s="41">
        <v>70</v>
      </c>
      <c r="BW6" s="41">
        <v>71</v>
      </c>
      <c r="BX6" s="41">
        <v>72</v>
      </c>
      <c r="BY6" s="41">
        <v>73</v>
      </c>
      <c r="BZ6" s="41">
        <v>74</v>
      </c>
      <c r="CA6" s="41">
        <v>75</v>
      </c>
      <c r="CB6" s="41">
        <v>76</v>
      </c>
      <c r="CC6" s="41">
        <v>77</v>
      </c>
      <c r="CD6" s="41">
        <v>78</v>
      </c>
      <c r="CE6" s="41">
        <v>79</v>
      </c>
      <c r="CF6" s="41">
        <v>80</v>
      </c>
      <c r="CG6" s="41">
        <v>81</v>
      </c>
      <c r="CH6" s="41">
        <v>82</v>
      </c>
      <c r="CI6" s="41">
        <v>83</v>
      </c>
      <c r="CJ6" s="41">
        <v>84</v>
      </c>
      <c r="CK6" s="41">
        <v>85</v>
      </c>
      <c r="CL6" s="41">
        <v>86</v>
      </c>
      <c r="CM6" s="41">
        <v>87</v>
      </c>
      <c r="CN6" s="41">
        <v>88</v>
      </c>
      <c r="CO6" s="41">
        <v>89</v>
      </c>
      <c r="CP6" s="41">
        <v>90</v>
      </c>
      <c r="CQ6" s="41">
        <v>91</v>
      </c>
      <c r="CR6" s="41">
        <v>92</v>
      </c>
      <c r="CS6" s="41">
        <v>93</v>
      </c>
      <c r="CT6" s="41">
        <v>94</v>
      </c>
      <c r="CU6" s="41">
        <v>95</v>
      </c>
      <c r="CV6" s="41">
        <v>96</v>
      </c>
      <c r="CW6" s="41">
        <v>97</v>
      </c>
      <c r="CX6" s="41">
        <v>98</v>
      </c>
      <c r="CY6" s="41">
        <v>99</v>
      </c>
      <c r="CZ6" s="41">
        <v>100</v>
      </c>
      <c r="DA6" s="41">
        <v>101</v>
      </c>
      <c r="DB6" s="41">
        <v>102</v>
      </c>
      <c r="DC6" s="41">
        <v>103</v>
      </c>
      <c r="DD6" s="41">
        <v>104</v>
      </c>
      <c r="DE6" s="41">
        <v>105</v>
      </c>
      <c r="DF6" s="41">
        <v>106</v>
      </c>
      <c r="DG6" s="41">
        <v>107</v>
      </c>
      <c r="DH6" s="41">
        <v>108</v>
      </c>
      <c r="DI6" s="41">
        <v>109</v>
      </c>
      <c r="DJ6" s="41">
        <v>110</v>
      </c>
      <c r="DK6" s="41">
        <v>111</v>
      </c>
      <c r="DL6" s="41">
        <v>112</v>
      </c>
      <c r="DM6" s="41">
        <v>113</v>
      </c>
      <c r="DN6" s="41">
        <v>114</v>
      </c>
      <c r="DO6" s="41">
        <v>115</v>
      </c>
      <c r="DP6" s="41">
        <v>116</v>
      </c>
      <c r="DQ6" s="41">
        <v>117</v>
      </c>
      <c r="DR6" s="41">
        <v>118</v>
      </c>
      <c r="DS6" s="41">
        <v>119</v>
      </c>
      <c r="DT6" s="41">
        <v>120</v>
      </c>
      <c r="DU6" s="41">
        <v>121</v>
      </c>
      <c r="DV6" s="41">
        <v>122</v>
      </c>
      <c r="DW6" s="41">
        <v>123</v>
      </c>
      <c r="DX6" s="41">
        <v>124</v>
      </c>
      <c r="DY6" s="41">
        <v>125</v>
      </c>
      <c r="DZ6" s="41">
        <v>126</v>
      </c>
      <c r="EA6" s="41">
        <v>127</v>
      </c>
      <c r="EB6" s="41">
        <v>128</v>
      </c>
      <c r="EC6" s="41">
        <v>129</v>
      </c>
      <c r="ED6" s="41">
        <v>130</v>
      </c>
      <c r="EE6" s="41">
        <v>131</v>
      </c>
      <c r="EF6" s="41">
        <v>132</v>
      </c>
      <c r="EG6" s="41">
        <v>133</v>
      </c>
      <c r="EH6" s="41">
        <v>134</v>
      </c>
      <c r="EI6" s="41">
        <v>135</v>
      </c>
      <c r="EJ6" s="41">
        <v>136</v>
      </c>
      <c r="EK6" s="41">
        <v>137</v>
      </c>
      <c r="EL6" s="41">
        <v>138</v>
      </c>
      <c r="EM6" s="41">
        <v>139</v>
      </c>
      <c r="EN6" s="41">
        <v>140</v>
      </c>
      <c r="EO6" s="41">
        <v>141</v>
      </c>
      <c r="EP6" s="41">
        <v>142</v>
      </c>
      <c r="EQ6" s="41">
        <v>143</v>
      </c>
      <c r="ER6" s="91">
        <v>144</v>
      </c>
    </row>
    <row r="7" spans="2:148" x14ac:dyDescent="0.2">
      <c r="B7" s="46">
        <v>0</v>
      </c>
      <c r="C7" s="47">
        <v>0</v>
      </c>
      <c r="D7" s="47" t="s">
        <v>255</v>
      </c>
      <c r="E7" s="69">
        <v>0</v>
      </c>
      <c r="F7" s="69">
        <v>0</v>
      </c>
      <c r="G7" s="69">
        <v>0</v>
      </c>
      <c r="H7" s="69">
        <v>0</v>
      </c>
      <c r="I7" s="69">
        <v>0</v>
      </c>
      <c r="J7" s="69">
        <v>0</v>
      </c>
      <c r="K7" s="69">
        <v>0</v>
      </c>
      <c r="L7" s="69">
        <v>0</v>
      </c>
      <c r="M7" s="69">
        <v>0</v>
      </c>
      <c r="N7" s="69">
        <v>0</v>
      </c>
      <c r="O7" s="69">
        <v>0</v>
      </c>
      <c r="P7" s="69">
        <v>0</v>
      </c>
      <c r="Q7" s="69">
        <v>0</v>
      </c>
      <c r="R7" s="69">
        <v>0</v>
      </c>
      <c r="S7" s="69">
        <v>0</v>
      </c>
      <c r="T7" s="69">
        <v>0</v>
      </c>
      <c r="U7" s="69">
        <v>0</v>
      </c>
      <c r="V7" s="69">
        <v>0</v>
      </c>
      <c r="W7" s="69">
        <v>0</v>
      </c>
      <c r="X7" s="69">
        <v>0</v>
      </c>
      <c r="Y7" s="69">
        <v>0</v>
      </c>
      <c r="Z7" s="69">
        <v>0</v>
      </c>
      <c r="AA7" s="69">
        <v>0</v>
      </c>
      <c r="AB7" s="69">
        <v>0</v>
      </c>
      <c r="AC7" s="69">
        <v>0</v>
      </c>
      <c r="AD7" s="69">
        <v>0</v>
      </c>
      <c r="AE7" s="69">
        <v>0</v>
      </c>
      <c r="AF7" s="69">
        <v>0</v>
      </c>
      <c r="AG7" s="69">
        <v>0</v>
      </c>
      <c r="AH7" s="69">
        <v>0</v>
      </c>
      <c r="AI7" s="69">
        <v>0</v>
      </c>
      <c r="AJ7" s="69">
        <v>0</v>
      </c>
      <c r="AK7" s="69">
        <v>0</v>
      </c>
      <c r="AL7" s="69">
        <v>0</v>
      </c>
      <c r="AM7" s="69">
        <v>0</v>
      </c>
      <c r="AN7" s="69">
        <v>0</v>
      </c>
      <c r="AO7" s="69">
        <v>0</v>
      </c>
      <c r="AP7" s="69">
        <v>0</v>
      </c>
      <c r="AQ7" s="69">
        <v>0</v>
      </c>
      <c r="AR7" s="69">
        <v>0</v>
      </c>
      <c r="AS7" s="69">
        <v>0</v>
      </c>
      <c r="AT7" s="69">
        <v>0</v>
      </c>
      <c r="AU7" s="69">
        <v>0</v>
      </c>
      <c r="AV7" s="69">
        <v>0</v>
      </c>
      <c r="AW7" s="69">
        <v>0</v>
      </c>
      <c r="AX7" s="69">
        <v>0</v>
      </c>
      <c r="AY7" s="69">
        <v>0</v>
      </c>
      <c r="AZ7" s="69">
        <v>0</v>
      </c>
      <c r="BA7" s="69">
        <v>0</v>
      </c>
      <c r="BB7" s="69">
        <v>0</v>
      </c>
      <c r="BC7" s="69">
        <v>0</v>
      </c>
      <c r="BD7" s="69">
        <v>0</v>
      </c>
      <c r="BE7" s="69">
        <v>0</v>
      </c>
      <c r="BF7" s="69">
        <v>0</v>
      </c>
      <c r="BG7" s="69">
        <v>0</v>
      </c>
      <c r="BH7" s="69">
        <v>0</v>
      </c>
      <c r="BI7" s="69">
        <v>0</v>
      </c>
      <c r="BJ7" s="69">
        <v>0</v>
      </c>
      <c r="BK7" s="69">
        <v>0</v>
      </c>
      <c r="BL7" s="69">
        <v>0</v>
      </c>
      <c r="BM7" s="69">
        <v>0</v>
      </c>
      <c r="BN7" s="69">
        <v>0</v>
      </c>
      <c r="BO7" s="69">
        <v>0</v>
      </c>
      <c r="BP7" s="69">
        <v>0</v>
      </c>
      <c r="BQ7" s="69">
        <v>0</v>
      </c>
      <c r="BR7" s="69">
        <v>0</v>
      </c>
      <c r="BS7" s="69">
        <v>0</v>
      </c>
      <c r="BT7" s="69">
        <v>0</v>
      </c>
      <c r="BU7" s="69">
        <v>0</v>
      </c>
      <c r="BV7" s="69">
        <v>0</v>
      </c>
      <c r="BW7" s="69">
        <v>0</v>
      </c>
      <c r="BX7" s="69">
        <v>0</v>
      </c>
      <c r="BY7" s="69">
        <v>0</v>
      </c>
      <c r="BZ7" s="69">
        <v>0</v>
      </c>
      <c r="CA7" s="69">
        <v>0</v>
      </c>
      <c r="CB7" s="69">
        <v>0</v>
      </c>
      <c r="CC7" s="69">
        <v>0</v>
      </c>
      <c r="CD7" s="69">
        <v>0</v>
      </c>
      <c r="CE7" s="69">
        <v>0</v>
      </c>
      <c r="CF7" s="69">
        <v>0</v>
      </c>
      <c r="CG7" s="69">
        <v>0</v>
      </c>
      <c r="CH7" s="69">
        <v>0</v>
      </c>
      <c r="CI7" s="69">
        <v>0</v>
      </c>
      <c r="CJ7" s="69">
        <v>0</v>
      </c>
      <c r="CK7" s="69">
        <v>0</v>
      </c>
      <c r="CL7" s="69">
        <v>0</v>
      </c>
      <c r="CM7" s="69">
        <v>0</v>
      </c>
      <c r="CN7" s="69">
        <v>0</v>
      </c>
      <c r="CO7" s="69">
        <v>0</v>
      </c>
      <c r="CP7" s="69">
        <v>0</v>
      </c>
      <c r="CQ7" s="69">
        <v>0</v>
      </c>
      <c r="CR7" s="69">
        <v>0</v>
      </c>
      <c r="CS7" s="69">
        <v>0</v>
      </c>
      <c r="CT7" s="69">
        <v>0</v>
      </c>
      <c r="CU7" s="69">
        <v>0</v>
      </c>
      <c r="CV7" s="69">
        <v>0</v>
      </c>
      <c r="CW7" s="69">
        <v>0</v>
      </c>
      <c r="CX7" s="69">
        <v>0</v>
      </c>
      <c r="CY7" s="69">
        <v>0</v>
      </c>
      <c r="CZ7" s="69">
        <v>0</v>
      </c>
      <c r="DA7" s="69">
        <v>0</v>
      </c>
      <c r="DB7" s="69">
        <v>0</v>
      </c>
      <c r="DC7" s="69">
        <v>0</v>
      </c>
      <c r="DD7" s="69">
        <v>0</v>
      </c>
      <c r="DE7" s="69">
        <v>0</v>
      </c>
      <c r="DF7" s="69">
        <v>0</v>
      </c>
      <c r="DG7" s="69">
        <v>0</v>
      </c>
      <c r="DH7" s="69">
        <v>0</v>
      </c>
      <c r="DI7" s="69">
        <v>0</v>
      </c>
      <c r="DJ7" s="69">
        <v>0</v>
      </c>
      <c r="DK7" s="69">
        <v>0</v>
      </c>
      <c r="DL7" s="69">
        <v>0</v>
      </c>
      <c r="DM7" s="69">
        <v>0</v>
      </c>
      <c r="DN7" s="69">
        <v>0</v>
      </c>
      <c r="DO7" s="69">
        <v>0</v>
      </c>
      <c r="DP7" s="69">
        <v>0</v>
      </c>
      <c r="DQ7" s="69">
        <v>0</v>
      </c>
      <c r="DR7" s="69">
        <v>0</v>
      </c>
      <c r="DS7" s="69">
        <v>0</v>
      </c>
      <c r="DT7" s="69">
        <v>0</v>
      </c>
      <c r="DU7" s="69">
        <v>0</v>
      </c>
      <c r="DV7" s="69">
        <v>0</v>
      </c>
      <c r="DW7" s="69">
        <v>0</v>
      </c>
      <c r="DX7" s="69">
        <v>0</v>
      </c>
      <c r="DY7" s="69">
        <v>0</v>
      </c>
      <c r="DZ7" s="69">
        <v>0</v>
      </c>
      <c r="EA7" s="69">
        <v>0</v>
      </c>
      <c r="EB7" s="69">
        <v>0</v>
      </c>
      <c r="EC7" s="69">
        <v>0</v>
      </c>
      <c r="ED7" s="69">
        <v>0</v>
      </c>
      <c r="EE7" s="69">
        <v>0</v>
      </c>
      <c r="EF7" s="69">
        <v>0</v>
      </c>
      <c r="EG7" s="69">
        <v>0</v>
      </c>
      <c r="EH7" s="69">
        <v>0</v>
      </c>
      <c r="EI7" s="69">
        <v>0</v>
      </c>
      <c r="EJ7" s="69">
        <v>0</v>
      </c>
      <c r="EK7" s="69">
        <v>0</v>
      </c>
      <c r="EL7" s="69">
        <v>0</v>
      </c>
      <c r="EM7" s="69">
        <v>0</v>
      </c>
      <c r="EN7" s="69">
        <v>0</v>
      </c>
      <c r="EO7" s="69">
        <v>0</v>
      </c>
      <c r="EP7" s="69">
        <v>0</v>
      </c>
      <c r="EQ7" s="69">
        <v>0</v>
      </c>
      <c r="ER7" s="87">
        <v>0</v>
      </c>
    </row>
    <row r="8" spans="2:148" x14ac:dyDescent="0.2">
      <c r="B8" s="46">
        <v>0</v>
      </c>
      <c r="C8" s="47">
        <v>0</v>
      </c>
      <c r="D8" s="47" t="s">
        <v>256</v>
      </c>
      <c r="E8" s="69">
        <v>0</v>
      </c>
      <c r="F8" s="69">
        <v>0</v>
      </c>
      <c r="G8" s="69">
        <v>0</v>
      </c>
      <c r="H8" s="69">
        <v>0</v>
      </c>
      <c r="I8" s="69">
        <v>0</v>
      </c>
      <c r="J8" s="69">
        <v>0</v>
      </c>
      <c r="K8" s="69">
        <v>0</v>
      </c>
      <c r="L8" s="69">
        <v>0</v>
      </c>
      <c r="M8" s="69">
        <v>0</v>
      </c>
      <c r="N8" s="69">
        <v>0</v>
      </c>
      <c r="O8" s="69">
        <v>0</v>
      </c>
      <c r="P8" s="69">
        <v>0</v>
      </c>
      <c r="Q8" s="69">
        <v>0</v>
      </c>
      <c r="R8" s="69">
        <v>0</v>
      </c>
      <c r="S8" s="69">
        <v>0</v>
      </c>
      <c r="T8" s="69">
        <v>0</v>
      </c>
      <c r="U8" s="69">
        <v>0</v>
      </c>
      <c r="V8" s="69">
        <v>0</v>
      </c>
      <c r="W8" s="69">
        <v>0</v>
      </c>
      <c r="X8" s="69">
        <v>0</v>
      </c>
      <c r="Y8" s="69">
        <v>0</v>
      </c>
      <c r="Z8" s="69">
        <v>0</v>
      </c>
      <c r="AA8" s="69">
        <v>0</v>
      </c>
      <c r="AB8" s="69">
        <v>0</v>
      </c>
      <c r="AC8" s="69">
        <v>0</v>
      </c>
      <c r="AD8" s="69">
        <v>0</v>
      </c>
      <c r="AE8" s="69">
        <v>0</v>
      </c>
      <c r="AF8" s="69">
        <v>0</v>
      </c>
      <c r="AG8" s="69">
        <v>0</v>
      </c>
      <c r="AH8" s="69">
        <v>0</v>
      </c>
      <c r="AI8" s="69">
        <v>0</v>
      </c>
      <c r="AJ8" s="69">
        <v>0</v>
      </c>
      <c r="AK8" s="69">
        <v>0</v>
      </c>
      <c r="AL8" s="69">
        <v>0</v>
      </c>
      <c r="AM8" s="69">
        <v>0</v>
      </c>
      <c r="AN8" s="69">
        <v>0</v>
      </c>
      <c r="AO8" s="69">
        <v>0</v>
      </c>
      <c r="AP8" s="69">
        <v>0</v>
      </c>
      <c r="AQ8" s="69">
        <v>0</v>
      </c>
      <c r="AR8" s="69">
        <v>0</v>
      </c>
      <c r="AS8" s="69">
        <v>0</v>
      </c>
      <c r="AT8" s="69">
        <v>0</v>
      </c>
      <c r="AU8" s="69">
        <v>0</v>
      </c>
      <c r="AV8" s="69">
        <v>0</v>
      </c>
      <c r="AW8" s="69">
        <v>0</v>
      </c>
      <c r="AX8" s="69">
        <v>0</v>
      </c>
      <c r="AY8" s="69">
        <v>0</v>
      </c>
      <c r="AZ8" s="69">
        <v>0</v>
      </c>
      <c r="BA8" s="69">
        <v>0</v>
      </c>
      <c r="BB8" s="69">
        <v>0</v>
      </c>
      <c r="BC8" s="69">
        <v>0</v>
      </c>
      <c r="BD8" s="69">
        <v>0</v>
      </c>
      <c r="BE8" s="69">
        <v>0</v>
      </c>
      <c r="BF8" s="69">
        <v>0</v>
      </c>
      <c r="BG8" s="69">
        <v>0</v>
      </c>
      <c r="BH8" s="69">
        <v>0</v>
      </c>
      <c r="BI8" s="69">
        <v>0</v>
      </c>
      <c r="BJ8" s="69">
        <v>0</v>
      </c>
      <c r="BK8" s="69">
        <v>0</v>
      </c>
      <c r="BL8" s="69">
        <v>0</v>
      </c>
      <c r="BM8" s="69">
        <v>0</v>
      </c>
      <c r="BN8" s="69">
        <v>0</v>
      </c>
      <c r="BO8" s="69">
        <v>0</v>
      </c>
      <c r="BP8" s="69">
        <v>0</v>
      </c>
      <c r="BQ8" s="69">
        <v>0</v>
      </c>
      <c r="BR8" s="69">
        <v>0</v>
      </c>
      <c r="BS8" s="69">
        <v>0</v>
      </c>
      <c r="BT8" s="69">
        <v>0</v>
      </c>
      <c r="BU8" s="69">
        <v>0</v>
      </c>
      <c r="BV8" s="69">
        <v>0</v>
      </c>
      <c r="BW8" s="69">
        <v>0</v>
      </c>
      <c r="BX8" s="69">
        <v>0</v>
      </c>
      <c r="BY8" s="69">
        <v>0</v>
      </c>
      <c r="BZ8" s="69">
        <v>0</v>
      </c>
      <c r="CA8" s="69">
        <v>0</v>
      </c>
      <c r="CB8" s="69">
        <v>0</v>
      </c>
      <c r="CC8" s="69">
        <v>0</v>
      </c>
      <c r="CD8" s="69">
        <v>0</v>
      </c>
      <c r="CE8" s="69">
        <v>0</v>
      </c>
      <c r="CF8" s="69">
        <v>0</v>
      </c>
      <c r="CG8" s="69">
        <v>0</v>
      </c>
      <c r="CH8" s="69">
        <v>0</v>
      </c>
      <c r="CI8" s="69">
        <v>0</v>
      </c>
      <c r="CJ8" s="69">
        <v>0</v>
      </c>
      <c r="CK8" s="69">
        <v>0</v>
      </c>
      <c r="CL8" s="69">
        <v>0</v>
      </c>
      <c r="CM8" s="69">
        <v>0</v>
      </c>
      <c r="CN8" s="69">
        <v>0</v>
      </c>
      <c r="CO8" s="69">
        <v>0</v>
      </c>
      <c r="CP8" s="69">
        <v>0</v>
      </c>
      <c r="CQ8" s="69">
        <v>0</v>
      </c>
      <c r="CR8" s="69">
        <v>0</v>
      </c>
      <c r="CS8" s="69">
        <v>0</v>
      </c>
      <c r="CT8" s="69">
        <v>0</v>
      </c>
      <c r="CU8" s="69">
        <v>0</v>
      </c>
      <c r="CV8" s="69">
        <v>0</v>
      </c>
      <c r="CW8" s="69">
        <v>0</v>
      </c>
      <c r="CX8" s="69">
        <v>0</v>
      </c>
      <c r="CY8" s="69">
        <v>0</v>
      </c>
      <c r="CZ8" s="69">
        <v>0</v>
      </c>
      <c r="DA8" s="69">
        <v>0</v>
      </c>
      <c r="DB8" s="69">
        <v>0</v>
      </c>
      <c r="DC8" s="69">
        <v>0</v>
      </c>
      <c r="DD8" s="69">
        <v>0</v>
      </c>
      <c r="DE8" s="69">
        <v>0</v>
      </c>
      <c r="DF8" s="69">
        <v>0</v>
      </c>
      <c r="DG8" s="69">
        <v>0</v>
      </c>
      <c r="DH8" s="69">
        <v>0</v>
      </c>
      <c r="DI8" s="69">
        <v>0</v>
      </c>
      <c r="DJ8" s="69">
        <v>0</v>
      </c>
      <c r="DK8" s="69">
        <v>0</v>
      </c>
      <c r="DL8" s="69">
        <v>0</v>
      </c>
      <c r="DM8" s="69">
        <v>0</v>
      </c>
      <c r="DN8" s="69">
        <v>0</v>
      </c>
      <c r="DO8" s="69">
        <v>0</v>
      </c>
      <c r="DP8" s="69">
        <v>0</v>
      </c>
      <c r="DQ8" s="69">
        <v>0</v>
      </c>
      <c r="DR8" s="69">
        <v>0</v>
      </c>
      <c r="DS8" s="69">
        <v>0</v>
      </c>
      <c r="DT8" s="69">
        <v>0</v>
      </c>
      <c r="DU8" s="69">
        <v>0</v>
      </c>
      <c r="DV8" s="69">
        <v>0</v>
      </c>
      <c r="DW8" s="69">
        <v>0</v>
      </c>
      <c r="DX8" s="69">
        <v>0</v>
      </c>
      <c r="DY8" s="69">
        <v>0</v>
      </c>
      <c r="DZ8" s="69">
        <v>0</v>
      </c>
      <c r="EA8" s="69">
        <v>0</v>
      </c>
      <c r="EB8" s="69">
        <v>0</v>
      </c>
      <c r="EC8" s="69">
        <v>0</v>
      </c>
      <c r="ED8" s="69">
        <v>0</v>
      </c>
      <c r="EE8" s="69">
        <v>0</v>
      </c>
      <c r="EF8" s="69">
        <v>0</v>
      </c>
      <c r="EG8" s="69">
        <v>0</v>
      </c>
      <c r="EH8" s="69">
        <v>0</v>
      </c>
      <c r="EI8" s="69">
        <v>0</v>
      </c>
      <c r="EJ8" s="69">
        <v>0</v>
      </c>
      <c r="EK8" s="69">
        <v>0</v>
      </c>
      <c r="EL8" s="69">
        <v>0</v>
      </c>
      <c r="EM8" s="69">
        <v>0</v>
      </c>
      <c r="EN8" s="69">
        <v>0</v>
      </c>
      <c r="EO8" s="69">
        <v>0</v>
      </c>
      <c r="EP8" s="69">
        <v>0</v>
      </c>
      <c r="EQ8" s="69">
        <v>0</v>
      </c>
      <c r="ER8" s="87">
        <v>0</v>
      </c>
    </row>
    <row r="9" spans="2:148" x14ac:dyDescent="0.2">
      <c r="B9" s="46">
        <v>0</v>
      </c>
      <c r="C9" s="47">
        <v>0</v>
      </c>
      <c r="D9" s="47" t="s">
        <v>257</v>
      </c>
      <c r="E9" s="69">
        <v>0</v>
      </c>
      <c r="F9" s="69">
        <v>0</v>
      </c>
      <c r="G9" s="69">
        <v>0</v>
      </c>
      <c r="H9" s="69">
        <v>0</v>
      </c>
      <c r="I9" s="69">
        <v>0</v>
      </c>
      <c r="J9" s="69">
        <v>0</v>
      </c>
      <c r="K9" s="69">
        <v>0</v>
      </c>
      <c r="L9" s="69">
        <v>0</v>
      </c>
      <c r="M9" s="69">
        <v>0</v>
      </c>
      <c r="N9" s="69">
        <v>0</v>
      </c>
      <c r="O9" s="69">
        <v>0</v>
      </c>
      <c r="P9" s="69">
        <v>0</v>
      </c>
      <c r="Q9" s="69">
        <v>0</v>
      </c>
      <c r="R9" s="69">
        <v>0</v>
      </c>
      <c r="S9" s="69">
        <v>0</v>
      </c>
      <c r="T9" s="69">
        <v>0</v>
      </c>
      <c r="U9" s="69">
        <v>0</v>
      </c>
      <c r="V9" s="69">
        <v>0</v>
      </c>
      <c r="W9" s="69">
        <v>0</v>
      </c>
      <c r="X9" s="69">
        <v>0</v>
      </c>
      <c r="Y9" s="69">
        <v>0</v>
      </c>
      <c r="Z9" s="69">
        <v>0</v>
      </c>
      <c r="AA9" s="69">
        <v>0</v>
      </c>
      <c r="AB9" s="69">
        <v>0</v>
      </c>
      <c r="AC9" s="69">
        <v>0</v>
      </c>
      <c r="AD9" s="69">
        <v>0</v>
      </c>
      <c r="AE9" s="69">
        <v>0</v>
      </c>
      <c r="AF9" s="69">
        <v>0</v>
      </c>
      <c r="AG9" s="69">
        <v>0</v>
      </c>
      <c r="AH9" s="69">
        <v>0</v>
      </c>
      <c r="AI9" s="69">
        <v>0</v>
      </c>
      <c r="AJ9" s="69">
        <v>0</v>
      </c>
      <c r="AK9" s="69">
        <v>0</v>
      </c>
      <c r="AL9" s="69">
        <v>0</v>
      </c>
      <c r="AM9" s="69">
        <v>0</v>
      </c>
      <c r="AN9" s="69">
        <v>0</v>
      </c>
      <c r="AO9" s="69">
        <v>0</v>
      </c>
      <c r="AP9" s="69">
        <v>0</v>
      </c>
      <c r="AQ9" s="69">
        <v>0</v>
      </c>
      <c r="AR9" s="69">
        <v>0</v>
      </c>
      <c r="AS9" s="69">
        <v>0</v>
      </c>
      <c r="AT9" s="69">
        <v>0</v>
      </c>
      <c r="AU9" s="69">
        <v>0</v>
      </c>
      <c r="AV9" s="69">
        <v>0</v>
      </c>
      <c r="AW9" s="69">
        <v>0</v>
      </c>
      <c r="AX9" s="69">
        <v>0</v>
      </c>
      <c r="AY9" s="69">
        <v>0</v>
      </c>
      <c r="AZ9" s="69">
        <v>0</v>
      </c>
      <c r="BA9" s="69">
        <v>0</v>
      </c>
      <c r="BB9" s="69">
        <v>0</v>
      </c>
      <c r="BC9" s="69">
        <v>0</v>
      </c>
      <c r="BD9" s="69">
        <v>0</v>
      </c>
      <c r="BE9" s="69">
        <v>0</v>
      </c>
      <c r="BF9" s="69">
        <v>0</v>
      </c>
      <c r="BG9" s="69">
        <v>0</v>
      </c>
      <c r="BH9" s="69">
        <v>0</v>
      </c>
      <c r="BI9" s="69">
        <v>0</v>
      </c>
      <c r="BJ9" s="69">
        <v>0</v>
      </c>
      <c r="BK9" s="69">
        <v>0</v>
      </c>
      <c r="BL9" s="69">
        <v>0</v>
      </c>
      <c r="BM9" s="69">
        <v>0</v>
      </c>
      <c r="BN9" s="69">
        <v>0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0</v>
      </c>
      <c r="BV9" s="69">
        <v>0</v>
      </c>
      <c r="BW9" s="69">
        <v>0</v>
      </c>
      <c r="BX9" s="69">
        <v>0</v>
      </c>
      <c r="BY9" s="69">
        <v>0</v>
      </c>
      <c r="BZ9" s="69">
        <v>0</v>
      </c>
      <c r="CA9" s="69">
        <v>0</v>
      </c>
      <c r="CB9" s="69">
        <v>0</v>
      </c>
      <c r="CC9" s="69">
        <v>0</v>
      </c>
      <c r="CD9" s="69">
        <v>0</v>
      </c>
      <c r="CE9" s="69">
        <v>0</v>
      </c>
      <c r="CF9" s="69">
        <v>0</v>
      </c>
      <c r="CG9" s="69">
        <v>0</v>
      </c>
      <c r="CH9" s="69">
        <v>0</v>
      </c>
      <c r="CI9" s="69">
        <v>0</v>
      </c>
      <c r="CJ9" s="69">
        <v>0</v>
      </c>
      <c r="CK9" s="69">
        <v>0</v>
      </c>
      <c r="CL9" s="69">
        <v>0</v>
      </c>
      <c r="CM9" s="69">
        <v>0</v>
      </c>
      <c r="CN9" s="69">
        <v>0</v>
      </c>
      <c r="CO9" s="69">
        <v>0</v>
      </c>
      <c r="CP9" s="69">
        <v>0</v>
      </c>
      <c r="CQ9" s="69">
        <v>0</v>
      </c>
      <c r="CR9" s="69">
        <v>0</v>
      </c>
      <c r="CS9" s="69">
        <v>0</v>
      </c>
      <c r="CT9" s="69">
        <v>0</v>
      </c>
      <c r="CU9" s="69">
        <v>0</v>
      </c>
      <c r="CV9" s="69">
        <v>0</v>
      </c>
      <c r="CW9" s="69">
        <v>0</v>
      </c>
      <c r="CX9" s="69">
        <v>0</v>
      </c>
      <c r="CY9" s="69">
        <v>0</v>
      </c>
      <c r="CZ9" s="69">
        <v>0</v>
      </c>
      <c r="DA9" s="69">
        <v>0</v>
      </c>
      <c r="DB9" s="69">
        <v>0</v>
      </c>
      <c r="DC9" s="69">
        <v>0</v>
      </c>
      <c r="DD9" s="69">
        <v>0</v>
      </c>
      <c r="DE9" s="69">
        <v>0</v>
      </c>
      <c r="DF9" s="69">
        <v>0</v>
      </c>
      <c r="DG9" s="69">
        <v>0</v>
      </c>
      <c r="DH9" s="69">
        <v>0</v>
      </c>
      <c r="DI9" s="69">
        <v>0</v>
      </c>
      <c r="DJ9" s="69">
        <v>0</v>
      </c>
      <c r="DK9" s="69">
        <v>0</v>
      </c>
      <c r="DL9" s="69">
        <v>0</v>
      </c>
      <c r="DM9" s="69">
        <v>0</v>
      </c>
      <c r="DN9" s="69">
        <v>0</v>
      </c>
      <c r="DO9" s="69">
        <v>0</v>
      </c>
      <c r="DP9" s="69">
        <v>0</v>
      </c>
      <c r="DQ9" s="69">
        <v>0</v>
      </c>
      <c r="DR9" s="69">
        <v>0</v>
      </c>
      <c r="DS9" s="69">
        <v>0</v>
      </c>
      <c r="DT9" s="69">
        <v>0</v>
      </c>
      <c r="DU9" s="69">
        <v>0</v>
      </c>
      <c r="DV9" s="69">
        <v>0</v>
      </c>
      <c r="DW9" s="69">
        <v>0</v>
      </c>
      <c r="DX9" s="69">
        <v>0</v>
      </c>
      <c r="DY9" s="69">
        <v>0</v>
      </c>
      <c r="DZ9" s="69">
        <v>0</v>
      </c>
      <c r="EA9" s="69">
        <v>0</v>
      </c>
      <c r="EB9" s="69">
        <v>0</v>
      </c>
      <c r="EC9" s="69">
        <v>0</v>
      </c>
      <c r="ED9" s="69">
        <v>0</v>
      </c>
      <c r="EE9" s="69">
        <v>0</v>
      </c>
      <c r="EF9" s="69">
        <v>0</v>
      </c>
      <c r="EG9" s="69">
        <v>0</v>
      </c>
      <c r="EH9" s="69">
        <v>0</v>
      </c>
      <c r="EI9" s="69">
        <v>0</v>
      </c>
      <c r="EJ9" s="69">
        <v>0</v>
      </c>
      <c r="EK9" s="69">
        <v>0</v>
      </c>
      <c r="EL9" s="69">
        <v>0</v>
      </c>
      <c r="EM9" s="69">
        <v>0</v>
      </c>
      <c r="EN9" s="69">
        <v>0</v>
      </c>
      <c r="EO9" s="69">
        <v>0</v>
      </c>
      <c r="EP9" s="69">
        <v>0</v>
      </c>
      <c r="EQ9" s="69">
        <v>0</v>
      </c>
      <c r="ER9" s="87">
        <v>0</v>
      </c>
    </row>
    <row r="10" spans="2:148" x14ac:dyDescent="0.2">
      <c r="B10" s="46">
        <v>0</v>
      </c>
      <c r="C10" s="47">
        <v>0</v>
      </c>
      <c r="D10" s="47" t="s">
        <v>258</v>
      </c>
      <c r="E10" s="69">
        <v>0</v>
      </c>
      <c r="F10" s="69">
        <v>0</v>
      </c>
      <c r="G10" s="69">
        <v>0</v>
      </c>
      <c r="H10" s="69">
        <v>0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69">
        <v>0</v>
      </c>
      <c r="U10" s="69">
        <v>0</v>
      </c>
      <c r="V10" s="69">
        <v>0</v>
      </c>
      <c r="W10" s="69">
        <v>0</v>
      </c>
      <c r="X10" s="69">
        <v>0</v>
      </c>
      <c r="Y10" s="69">
        <v>0</v>
      </c>
      <c r="Z10" s="69">
        <v>0</v>
      </c>
      <c r="AA10" s="69">
        <v>0</v>
      </c>
      <c r="AB10" s="69">
        <v>0</v>
      </c>
      <c r="AC10" s="69">
        <v>0</v>
      </c>
      <c r="AD10" s="69">
        <v>0</v>
      </c>
      <c r="AE10" s="69">
        <v>0</v>
      </c>
      <c r="AF10" s="69">
        <v>0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69">
        <v>0</v>
      </c>
      <c r="AM10" s="69">
        <v>0</v>
      </c>
      <c r="AN10" s="69">
        <v>0</v>
      </c>
      <c r="AO10" s="69">
        <v>0</v>
      </c>
      <c r="AP10" s="69">
        <v>0</v>
      </c>
      <c r="AQ10" s="69">
        <v>0</v>
      </c>
      <c r="AR10" s="69">
        <v>0</v>
      </c>
      <c r="AS10" s="69">
        <v>0</v>
      </c>
      <c r="AT10" s="69">
        <v>0</v>
      </c>
      <c r="AU10" s="69">
        <v>0</v>
      </c>
      <c r="AV10" s="69">
        <v>0</v>
      </c>
      <c r="AW10" s="69">
        <v>0</v>
      </c>
      <c r="AX10" s="69">
        <v>0</v>
      </c>
      <c r="AY10" s="69">
        <v>0</v>
      </c>
      <c r="AZ10" s="69">
        <v>0</v>
      </c>
      <c r="BA10" s="69">
        <v>0</v>
      </c>
      <c r="BB10" s="69">
        <v>0</v>
      </c>
      <c r="BC10" s="69">
        <v>0</v>
      </c>
      <c r="BD10" s="69">
        <v>0</v>
      </c>
      <c r="BE10" s="69">
        <v>0</v>
      </c>
      <c r="BF10" s="69">
        <v>0</v>
      </c>
      <c r="BG10" s="69">
        <v>0</v>
      </c>
      <c r="BH10" s="69">
        <v>0</v>
      </c>
      <c r="BI10" s="69">
        <v>0</v>
      </c>
      <c r="BJ10" s="69">
        <v>0</v>
      </c>
      <c r="BK10" s="69">
        <v>0</v>
      </c>
      <c r="BL10" s="69">
        <v>0</v>
      </c>
      <c r="BM10" s="69">
        <v>0</v>
      </c>
      <c r="BN10" s="69">
        <v>0</v>
      </c>
      <c r="BO10" s="69">
        <v>0</v>
      </c>
      <c r="BP10" s="69">
        <v>0</v>
      </c>
      <c r="BQ10" s="69">
        <v>0</v>
      </c>
      <c r="BR10" s="69">
        <v>0</v>
      </c>
      <c r="BS10" s="69">
        <v>0</v>
      </c>
      <c r="BT10" s="69">
        <v>0</v>
      </c>
      <c r="BU10" s="69">
        <v>0</v>
      </c>
      <c r="BV10" s="69">
        <v>0</v>
      </c>
      <c r="BW10" s="69">
        <v>0</v>
      </c>
      <c r="BX10" s="69">
        <v>0</v>
      </c>
      <c r="BY10" s="69">
        <v>0</v>
      </c>
      <c r="BZ10" s="69">
        <v>0</v>
      </c>
      <c r="CA10" s="69">
        <v>0</v>
      </c>
      <c r="CB10" s="69">
        <v>0</v>
      </c>
      <c r="CC10" s="69">
        <v>0</v>
      </c>
      <c r="CD10" s="69">
        <v>0</v>
      </c>
      <c r="CE10" s="69">
        <v>0</v>
      </c>
      <c r="CF10" s="69">
        <v>0</v>
      </c>
      <c r="CG10" s="69">
        <v>0</v>
      </c>
      <c r="CH10" s="69">
        <v>0</v>
      </c>
      <c r="CI10" s="69">
        <v>0</v>
      </c>
      <c r="CJ10" s="69">
        <v>0</v>
      </c>
      <c r="CK10" s="69">
        <v>0</v>
      </c>
      <c r="CL10" s="69">
        <v>0</v>
      </c>
      <c r="CM10" s="69">
        <v>0</v>
      </c>
      <c r="CN10" s="69">
        <v>0</v>
      </c>
      <c r="CO10" s="69">
        <v>0</v>
      </c>
      <c r="CP10" s="69">
        <v>0</v>
      </c>
      <c r="CQ10" s="69">
        <v>0</v>
      </c>
      <c r="CR10" s="69">
        <v>0</v>
      </c>
      <c r="CS10" s="69">
        <v>0</v>
      </c>
      <c r="CT10" s="69">
        <v>0</v>
      </c>
      <c r="CU10" s="69">
        <v>0</v>
      </c>
      <c r="CV10" s="69">
        <v>0</v>
      </c>
      <c r="CW10" s="69">
        <v>0</v>
      </c>
      <c r="CX10" s="69">
        <v>0</v>
      </c>
      <c r="CY10" s="69">
        <v>0</v>
      </c>
      <c r="CZ10" s="69">
        <v>0</v>
      </c>
      <c r="DA10" s="69">
        <v>0</v>
      </c>
      <c r="DB10" s="69">
        <v>0</v>
      </c>
      <c r="DC10" s="69">
        <v>0</v>
      </c>
      <c r="DD10" s="69">
        <v>0</v>
      </c>
      <c r="DE10" s="69">
        <v>0</v>
      </c>
      <c r="DF10" s="69">
        <v>0</v>
      </c>
      <c r="DG10" s="69">
        <v>0</v>
      </c>
      <c r="DH10" s="69">
        <v>0</v>
      </c>
      <c r="DI10" s="69">
        <v>0</v>
      </c>
      <c r="DJ10" s="69">
        <v>0</v>
      </c>
      <c r="DK10" s="69">
        <v>0</v>
      </c>
      <c r="DL10" s="69">
        <v>0</v>
      </c>
      <c r="DM10" s="69">
        <v>0</v>
      </c>
      <c r="DN10" s="69">
        <v>0</v>
      </c>
      <c r="DO10" s="69">
        <v>0</v>
      </c>
      <c r="DP10" s="69">
        <v>0</v>
      </c>
      <c r="DQ10" s="69">
        <v>0</v>
      </c>
      <c r="DR10" s="69">
        <v>0</v>
      </c>
      <c r="DS10" s="69">
        <v>0</v>
      </c>
      <c r="DT10" s="69">
        <v>0</v>
      </c>
      <c r="DU10" s="69">
        <v>0</v>
      </c>
      <c r="DV10" s="69">
        <v>0</v>
      </c>
      <c r="DW10" s="69">
        <v>0</v>
      </c>
      <c r="DX10" s="69">
        <v>0</v>
      </c>
      <c r="DY10" s="69">
        <v>0</v>
      </c>
      <c r="DZ10" s="69">
        <v>0</v>
      </c>
      <c r="EA10" s="69">
        <v>0</v>
      </c>
      <c r="EB10" s="69">
        <v>0</v>
      </c>
      <c r="EC10" s="69">
        <v>0</v>
      </c>
      <c r="ED10" s="69">
        <v>0</v>
      </c>
      <c r="EE10" s="69">
        <v>0</v>
      </c>
      <c r="EF10" s="69">
        <v>0</v>
      </c>
      <c r="EG10" s="69">
        <v>0</v>
      </c>
      <c r="EH10" s="69">
        <v>0</v>
      </c>
      <c r="EI10" s="69">
        <v>0</v>
      </c>
      <c r="EJ10" s="69">
        <v>0</v>
      </c>
      <c r="EK10" s="69">
        <v>0</v>
      </c>
      <c r="EL10" s="69">
        <v>0</v>
      </c>
      <c r="EM10" s="69">
        <v>0</v>
      </c>
      <c r="EN10" s="69">
        <v>0</v>
      </c>
      <c r="EO10" s="69">
        <v>0</v>
      </c>
      <c r="EP10" s="69">
        <v>0</v>
      </c>
      <c r="EQ10" s="69">
        <v>0</v>
      </c>
      <c r="ER10" s="87">
        <v>0</v>
      </c>
    </row>
    <row r="11" spans="2:148" x14ac:dyDescent="0.2">
      <c r="B11" s="46">
        <v>0</v>
      </c>
      <c r="C11" s="47">
        <v>0</v>
      </c>
      <c r="D11" s="47" t="s">
        <v>259</v>
      </c>
      <c r="E11" s="69">
        <v>0</v>
      </c>
      <c r="F11" s="69">
        <v>0</v>
      </c>
      <c r="G11" s="69">
        <v>0</v>
      </c>
      <c r="H11" s="69">
        <v>0</v>
      </c>
      <c r="I11" s="69">
        <v>0</v>
      </c>
      <c r="J11" s="69">
        <v>0</v>
      </c>
      <c r="K11" s="69">
        <v>0</v>
      </c>
      <c r="L11" s="69">
        <v>0</v>
      </c>
      <c r="M11" s="69">
        <v>0</v>
      </c>
      <c r="N11" s="69">
        <v>0</v>
      </c>
      <c r="O11" s="69">
        <v>0</v>
      </c>
      <c r="P11" s="69">
        <v>0</v>
      </c>
      <c r="Q11" s="69">
        <v>0</v>
      </c>
      <c r="R11" s="69">
        <v>0</v>
      </c>
      <c r="S11" s="69">
        <v>0</v>
      </c>
      <c r="T11" s="69">
        <v>0</v>
      </c>
      <c r="U11" s="69">
        <v>0</v>
      </c>
      <c r="V11" s="69">
        <v>0</v>
      </c>
      <c r="W11" s="69">
        <v>0</v>
      </c>
      <c r="X11" s="69">
        <v>0</v>
      </c>
      <c r="Y11" s="69">
        <v>0</v>
      </c>
      <c r="Z11" s="69">
        <v>0</v>
      </c>
      <c r="AA11" s="69">
        <v>0</v>
      </c>
      <c r="AB11" s="69">
        <v>0</v>
      </c>
      <c r="AC11" s="69">
        <v>0</v>
      </c>
      <c r="AD11" s="69">
        <v>0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0</v>
      </c>
      <c r="AL11" s="69">
        <v>0</v>
      </c>
      <c r="AM11" s="69">
        <v>0</v>
      </c>
      <c r="AN11" s="69">
        <v>0</v>
      </c>
      <c r="AO11" s="69">
        <v>0</v>
      </c>
      <c r="AP11" s="69">
        <v>0</v>
      </c>
      <c r="AQ11" s="69">
        <v>0</v>
      </c>
      <c r="AR11" s="69">
        <v>0</v>
      </c>
      <c r="AS11" s="69">
        <v>0</v>
      </c>
      <c r="AT11" s="69">
        <v>0</v>
      </c>
      <c r="AU11" s="69">
        <v>0</v>
      </c>
      <c r="AV11" s="69">
        <v>0</v>
      </c>
      <c r="AW11" s="69">
        <v>0</v>
      </c>
      <c r="AX11" s="69">
        <v>0</v>
      </c>
      <c r="AY11" s="69">
        <v>0</v>
      </c>
      <c r="AZ11" s="69">
        <v>0</v>
      </c>
      <c r="BA11" s="69">
        <v>0</v>
      </c>
      <c r="BB11" s="69">
        <v>0</v>
      </c>
      <c r="BC11" s="69">
        <v>0</v>
      </c>
      <c r="BD11" s="69">
        <v>0</v>
      </c>
      <c r="BE11" s="69">
        <v>0</v>
      </c>
      <c r="BF11" s="69">
        <v>0</v>
      </c>
      <c r="BG11" s="69">
        <v>0</v>
      </c>
      <c r="BH11" s="69">
        <v>0</v>
      </c>
      <c r="BI11" s="69">
        <v>0</v>
      </c>
      <c r="BJ11" s="69">
        <v>0</v>
      </c>
      <c r="BK11" s="69">
        <v>0</v>
      </c>
      <c r="BL11" s="69">
        <v>0</v>
      </c>
      <c r="BM11" s="69">
        <v>0</v>
      </c>
      <c r="BN11" s="69">
        <v>0</v>
      </c>
      <c r="BO11" s="69">
        <v>0</v>
      </c>
      <c r="BP11" s="69">
        <v>0</v>
      </c>
      <c r="BQ11" s="69">
        <v>0</v>
      </c>
      <c r="BR11" s="69">
        <v>0</v>
      </c>
      <c r="BS11" s="69">
        <v>0</v>
      </c>
      <c r="BT11" s="69">
        <v>0</v>
      </c>
      <c r="BU11" s="69">
        <v>0</v>
      </c>
      <c r="BV11" s="69">
        <v>0</v>
      </c>
      <c r="BW11" s="69">
        <v>0</v>
      </c>
      <c r="BX11" s="69">
        <v>0</v>
      </c>
      <c r="BY11" s="69">
        <v>0</v>
      </c>
      <c r="BZ11" s="69">
        <v>0</v>
      </c>
      <c r="CA11" s="69">
        <v>0</v>
      </c>
      <c r="CB11" s="69">
        <v>0</v>
      </c>
      <c r="CC11" s="69">
        <v>0</v>
      </c>
      <c r="CD11" s="69">
        <v>0</v>
      </c>
      <c r="CE11" s="69">
        <v>0</v>
      </c>
      <c r="CF11" s="69">
        <v>0</v>
      </c>
      <c r="CG11" s="69">
        <v>0</v>
      </c>
      <c r="CH11" s="69">
        <v>0</v>
      </c>
      <c r="CI11" s="69">
        <v>0</v>
      </c>
      <c r="CJ11" s="69">
        <v>0</v>
      </c>
      <c r="CK11" s="69">
        <v>0</v>
      </c>
      <c r="CL11" s="69">
        <v>0</v>
      </c>
      <c r="CM11" s="69">
        <v>0</v>
      </c>
      <c r="CN11" s="69">
        <v>0</v>
      </c>
      <c r="CO11" s="69">
        <v>0</v>
      </c>
      <c r="CP11" s="69">
        <v>0</v>
      </c>
      <c r="CQ11" s="69">
        <v>0</v>
      </c>
      <c r="CR11" s="69">
        <v>0</v>
      </c>
      <c r="CS11" s="69">
        <v>0</v>
      </c>
      <c r="CT11" s="69">
        <v>0</v>
      </c>
      <c r="CU11" s="69">
        <v>0</v>
      </c>
      <c r="CV11" s="69">
        <v>0</v>
      </c>
      <c r="CW11" s="69">
        <v>0</v>
      </c>
      <c r="CX11" s="69">
        <v>0</v>
      </c>
      <c r="CY11" s="69">
        <v>0</v>
      </c>
      <c r="CZ11" s="69">
        <v>0</v>
      </c>
      <c r="DA11" s="69">
        <v>0</v>
      </c>
      <c r="DB11" s="69">
        <v>0</v>
      </c>
      <c r="DC11" s="69">
        <v>0</v>
      </c>
      <c r="DD11" s="69">
        <v>0</v>
      </c>
      <c r="DE11" s="69">
        <v>0</v>
      </c>
      <c r="DF11" s="69">
        <v>0</v>
      </c>
      <c r="DG11" s="69">
        <v>0</v>
      </c>
      <c r="DH11" s="69">
        <v>0</v>
      </c>
      <c r="DI11" s="69">
        <v>0</v>
      </c>
      <c r="DJ11" s="69">
        <v>0</v>
      </c>
      <c r="DK11" s="69">
        <v>0</v>
      </c>
      <c r="DL11" s="69">
        <v>0</v>
      </c>
      <c r="DM11" s="69">
        <v>0</v>
      </c>
      <c r="DN11" s="69">
        <v>0</v>
      </c>
      <c r="DO11" s="69">
        <v>0</v>
      </c>
      <c r="DP11" s="69">
        <v>0</v>
      </c>
      <c r="DQ11" s="69">
        <v>0</v>
      </c>
      <c r="DR11" s="69">
        <v>0</v>
      </c>
      <c r="DS11" s="69">
        <v>0</v>
      </c>
      <c r="DT11" s="69">
        <v>0</v>
      </c>
      <c r="DU11" s="69">
        <v>0</v>
      </c>
      <c r="DV11" s="69">
        <v>0</v>
      </c>
      <c r="DW11" s="69">
        <v>0</v>
      </c>
      <c r="DX11" s="69">
        <v>0</v>
      </c>
      <c r="DY11" s="69">
        <v>0</v>
      </c>
      <c r="DZ11" s="69">
        <v>0</v>
      </c>
      <c r="EA11" s="69">
        <v>0</v>
      </c>
      <c r="EB11" s="69">
        <v>0</v>
      </c>
      <c r="EC11" s="69">
        <v>0</v>
      </c>
      <c r="ED11" s="69">
        <v>0</v>
      </c>
      <c r="EE11" s="69">
        <v>0</v>
      </c>
      <c r="EF11" s="69">
        <v>0</v>
      </c>
      <c r="EG11" s="69">
        <v>0</v>
      </c>
      <c r="EH11" s="69">
        <v>0</v>
      </c>
      <c r="EI11" s="69">
        <v>0</v>
      </c>
      <c r="EJ11" s="69">
        <v>0</v>
      </c>
      <c r="EK11" s="69">
        <v>0</v>
      </c>
      <c r="EL11" s="69">
        <v>0</v>
      </c>
      <c r="EM11" s="69">
        <v>0</v>
      </c>
      <c r="EN11" s="69">
        <v>0</v>
      </c>
      <c r="EO11" s="69">
        <v>0</v>
      </c>
      <c r="EP11" s="69">
        <v>0</v>
      </c>
      <c r="EQ11" s="69">
        <v>0</v>
      </c>
      <c r="ER11" s="87">
        <v>0</v>
      </c>
    </row>
    <row r="12" spans="2:148" x14ac:dyDescent="0.2">
      <c r="B12" s="46">
        <v>0</v>
      </c>
      <c r="C12" s="47">
        <v>0</v>
      </c>
      <c r="D12" s="47" t="s">
        <v>260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  <c r="M12" s="69">
        <v>0</v>
      </c>
      <c r="N12" s="69">
        <v>0</v>
      </c>
      <c r="O12" s="69">
        <v>0</v>
      </c>
      <c r="P12" s="69">
        <v>0</v>
      </c>
      <c r="Q12" s="69">
        <v>0</v>
      </c>
      <c r="R12" s="69">
        <v>0</v>
      </c>
      <c r="S12" s="69">
        <v>0</v>
      </c>
      <c r="T12" s="69">
        <v>0</v>
      </c>
      <c r="U12" s="69">
        <v>0</v>
      </c>
      <c r="V12" s="69">
        <v>0</v>
      </c>
      <c r="W12" s="69">
        <v>0</v>
      </c>
      <c r="X12" s="69">
        <v>0</v>
      </c>
      <c r="Y12" s="69">
        <v>0</v>
      </c>
      <c r="Z12" s="69">
        <v>0</v>
      </c>
      <c r="AA12" s="69">
        <v>0</v>
      </c>
      <c r="AB12" s="69">
        <v>0</v>
      </c>
      <c r="AC12" s="69">
        <v>0</v>
      </c>
      <c r="AD12" s="69">
        <v>0</v>
      </c>
      <c r="AE12" s="69">
        <v>0</v>
      </c>
      <c r="AF12" s="69">
        <v>0</v>
      </c>
      <c r="AG12" s="69">
        <v>0</v>
      </c>
      <c r="AH12" s="69">
        <v>0</v>
      </c>
      <c r="AI12" s="69">
        <v>0</v>
      </c>
      <c r="AJ12" s="69">
        <v>0</v>
      </c>
      <c r="AK12" s="69">
        <v>0</v>
      </c>
      <c r="AL12" s="69">
        <v>0</v>
      </c>
      <c r="AM12" s="69">
        <v>0</v>
      </c>
      <c r="AN12" s="69">
        <v>0</v>
      </c>
      <c r="AO12" s="69">
        <v>0</v>
      </c>
      <c r="AP12" s="69">
        <v>0</v>
      </c>
      <c r="AQ12" s="69">
        <v>0</v>
      </c>
      <c r="AR12" s="69">
        <v>0</v>
      </c>
      <c r="AS12" s="69">
        <v>0</v>
      </c>
      <c r="AT12" s="69">
        <v>0</v>
      </c>
      <c r="AU12" s="69">
        <v>0</v>
      </c>
      <c r="AV12" s="69">
        <v>0</v>
      </c>
      <c r="AW12" s="69">
        <v>0</v>
      </c>
      <c r="AX12" s="69">
        <v>0</v>
      </c>
      <c r="AY12" s="69">
        <v>0</v>
      </c>
      <c r="AZ12" s="69">
        <v>0</v>
      </c>
      <c r="BA12" s="69">
        <v>0</v>
      </c>
      <c r="BB12" s="69">
        <v>0</v>
      </c>
      <c r="BC12" s="69">
        <v>0</v>
      </c>
      <c r="BD12" s="69">
        <v>0</v>
      </c>
      <c r="BE12" s="69">
        <v>0</v>
      </c>
      <c r="BF12" s="69">
        <v>0</v>
      </c>
      <c r="BG12" s="69">
        <v>0</v>
      </c>
      <c r="BH12" s="69">
        <v>0</v>
      </c>
      <c r="BI12" s="69">
        <v>0</v>
      </c>
      <c r="BJ12" s="69">
        <v>0</v>
      </c>
      <c r="BK12" s="69">
        <v>0</v>
      </c>
      <c r="BL12" s="69">
        <v>0</v>
      </c>
      <c r="BM12" s="69">
        <v>0</v>
      </c>
      <c r="BN12" s="69">
        <v>0</v>
      </c>
      <c r="BO12" s="69">
        <v>0</v>
      </c>
      <c r="BP12" s="69">
        <v>0</v>
      </c>
      <c r="BQ12" s="69">
        <v>0</v>
      </c>
      <c r="BR12" s="69">
        <v>0</v>
      </c>
      <c r="BS12" s="69">
        <v>0</v>
      </c>
      <c r="BT12" s="69">
        <v>0</v>
      </c>
      <c r="BU12" s="69">
        <v>0</v>
      </c>
      <c r="BV12" s="69">
        <v>0</v>
      </c>
      <c r="BW12" s="69">
        <v>0</v>
      </c>
      <c r="BX12" s="69">
        <v>0</v>
      </c>
      <c r="BY12" s="69">
        <v>0</v>
      </c>
      <c r="BZ12" s="69">
        <v>0</v>
      </c>
      <c r="CA12" s="69">
        <v>0</v>
      </c>
      <c r="CB12" s="69">
        <v>0</v>
      </c>
      <c r="CC12" s="69">
        <v>0</v>
      </c>
      <c r="CD12" s="69">
        <v>0</v>
      </c>
      <c r="CE12" s="69">
        <v>0</v>
      </c>
      <c r="CF12" s="69">
        <v>0</v>
      </c>
      <c r="CG12" s="69">
        <v>0</v>
      </c>
      <c r="CH12" s="69">
        <v>0</v>
      </c>
      <c r="CI12" s="69">
        <v>0</v>
      </c>
      <c r="CJ12" s="69">
        <v>0</v>
      </c>
      <c r="CK12" s="69">
        <v>0</v>
      </c>
      <c r="CL12" s="69">
        <v>0</v>
      </c>
      <c r="CM12" s="69">
        <v>0</v>
      </c>
      <c r="CN12" s="69">
        <v>0</v>
      </c>
      <c r="CO12" s="69">
        <v>0</v>
      </c>
      <c r="CP12" s="69">
        <v>0</v>
      </c>
      <c r="CQ12" s="69">
        <v>0</v>
      </c>
      <c r="CR12" s="69">
        <v>0</v>
      </c>
      <c r="CS12" s="69">
        <v>0</v>
      </c>
      <c r="CT12" s="69">
        <v>0</v>
      </c>
      <c r="CU12" s="69">
        <v>0</v>
      </c>
      <c r="CV12" s="69">
        <v>0</v>
      </c>
      <c r="CW12" s="69">
        <v>0</v>
      </c>
      <c r="CX12" s="69">
        <v>0</v>
      </c>
      <c r="CY12" s="69">
        <v>0</v>
      </c>
      <c r="CZ12" s="69">
        <v>0</v>
      </c>
      <c r="DA12" s="69">
        <v>0</v>
      </c>
      <c r="DB12" s="69">
        <v>0</v>
      </c>
      <c r="DC12" s="69">
        <v>0</v>
      </c>
      <c r="DD12" s="69">
        <v>0</v>
      </c>
      <c r="DE12" s="69">
        <v>0</v>
      </c>
      <c r="DF12" s="69">
        <v>0</v>
      </c>
      <c r="DG12" s="69">
        <v>0</v>
      </c>
      <c r="DH12" s="69">
        <v>0</v>
      </c>
      <c r="DI12" s="69">
        <v>0</v>
      </c>
      <c r="DJ12" s="69">
        <v>0</v>
      </c>
      <c r="DK12" s="69">
        <v>0</v>
      </c>
      <c r="DL12" s="69">
        <v>0</v>
      </c>
      <c r="DM12" s="69">
        <v>0</v>
      </c>
      <c r="DN12" s="69">
        <v>0</v>
      </c>
      <c r="DO12" s="69">
        <v>0</v>
      </c>
      <c r="DP12" s="69">
        <v>0</v>
      </c>
      <c r="DQ12" s="69">
        <v>0</v>
      </c>
      <c r="DR12" s="69">
        <v>0</v>
      </c>
      <c r="DS12" s="69">
        <v>0</v>
      </c>
      <c r="DT12" s="69">
        <v>0</v>
      </c>
      <c r="DU12" s="69">
        <v>0</v>
      </c>
      <c r="DV12" s="69">
        <v>0</v>
      </c>
      <c r="DW12" s="69">
        <v>0</v>
      </c>
      <c r="DX12" s="69">
        <v>0</v>
      </c>
      <c r="DY12" s="69">
        <v>0</v>
      </c>
      <c r="DZ12" s="69">
        <v>0</v>
      </c>
      <c r="EA12" s="69">
        <v>0</v>
      </c>
      <c r="EB12" s="69">
        <v>0</v>
      </c>
      <c r="EC12" s="69">
        <v>0</v>
      </c>
      <c r="ED12" s="69">
        <v>0</v>
      </c>
      <c r="EE12" s="69">
        <v>0</v>
      </c>
      <c r="EF12" s="69">
        <v>0</v>
      </c>
      <c r="EG12" s="69">
        <v>0</v>
      </c>
      <c r="EH12" s="69">
        <v>0</v>
      </c>
      <c r="EI12" s="69">
        <v>0</v>
      </c>
      <c r="EJ12" s="69">
        <v>0</v>
      </c>
      <c r="EK12" s="69">
        <v>0</v>
      </c>
      <c r="EL12" s="69">
        <v>0</v>
      </c>
      <c r="EM12" s="69">
        <v>0</v>
      </c>
      <c r="EN12" s="69">
        <v>0</v>
      </c>
      <c r="EO12" s="69">
        <v>0</v>
      </c>
      <c r="EP12" s="69">
        <v>0</v>
      </c>
      <c r="EQ12" s="69">
        <v>0</v>
      </c>
      <c r="ER12" s="87">
        <v>0</v>
      </c>
    </row>
    <row r="13" spans="2:148" x14ac:dyDescent="0.2">
      <c r="B13" s="46">
        <v>0</v>
      </c>
      <c r="C13" s="47">
        <v>1</v>
      </c>
      <c r="D13" s="47" t="s">
        <v>255</v>
      </c>
      <c r="E13" s="92">
        <v>0.32209737827715401</v>
      </c>
      <c r="F13" s="69">
        <v>0.32992700729926999</v>
      </c>
      <c r="G13" s="69">
        <v>0.33661740558292302</v>
      </c>
      <c r="H13" s="69">
        <v>0.31944444444444398</v>
      </c>
      <c r="I13" s="69">
        <v>0.336244541484716</v>
      </c>
      <c r="J13" s="69">
        <v>0.30466830466830502</v>
      </c>
      <c r="K13" s="69">
        <v>0.25270758122743697</v>
      </c>
      <c r="L13" s="69">
        <v>0.27385892116182597</v>
      </c>
      <c r="M13" s="69">
        <v>0.28638497652582201</v>
      </c>
      <c r="N13" s="69">
        <v>0.28421052631578902</v>
      </c>
      <c r="O13" s="69">
        <v>0.29378531073446301</v>
      </c>
      <c r="P13" s="69">
        <v>0.25149700598802399</v>
      </c>
      <c r="Q13" s="69">
        <v>0.18181818181818199</v>
      </c>
      <c r="R13" s="69">
        <v>0.17647058823529399</v>
      </c>
      <c r="S13" s="69">
        <v>0.16666666666666699</v>
      </c>
      <c r="T13" s="69">
        <v>0.15671641791044799</v>
      </c>
      <c r="U13" s="69">
        <v>0.16666666666666699</v>
      </c>
      <c r="V13" s="69">
        <v>0.140625</v>
      </c>
      <c r="W13" s="69">
        <v>0.12030075187969901</v>
      </c>
      <c r="X13" s="69">
        <v>0.105263157894737</v>
      </c>
      <c r="Y13" s="69">
        <v>0.104</v>
      </c>
      <c r="Z13" s="69">
        <v>0.105769230769231</v>
      </c>
      <c r="AA13" s="69">
        <v>9.4827586206896505E-2</v>
      </c>
      <c r="AB13" s="69">
        <v>5.60747663551402E-2</v>
      </c>
      <c r="AC13" s="69">
        <v>0.114583333333333</v>
      </c>
      <c r="AD13" s="69">
        <v>0.104761904761905</v>
      </c>
      <c r="AE13" s="69">
        <v>9.0163934426229497E-2</v>
      </c>
      <c r="AF13" s="69">
        <v>9.9236641221374003E-2</v>
      </c>
      <c r="AG13" s="69">
        <v>9.0277777777777804E-2</v>
      </c>
      <c r="AH13" s="69">
        <v>7.1005917159763302E-2</v>
      </c>
      <c r="AI13" s="69">
        <v>5.6910569105691103E-2</v>
      </c>
      <c r="AJ13" s="69">
        <v>6.8965517241379296E-2</v>
      </c>
      <c r="AK13" s="69">
        <v>6.0498220640569401E-2</v>
      </c>
      <c r="AL13" s="69">
        <v>6.8750000000000006E-2</v>
      </c>
      <c r="AM13" s="69">
        <v>7.2022160664820006E-2</v>
      </c>
      <c r="AN13" s="69">
        <v>8.3900226757369606E-2</v>
      </c>
      <c r="AO13" s="69">
        <v>5.8461538461538502E-2</v>
      </c>
      <c r="AP13" s="69">
        <v>4.7361299052774003E-2</v>
      </c>
      <c r="AQ13" s="69">
        <v>4.8367593712212803E-2</v>
      </c>
      <c r="AR13" s="69">
        <v>4.4910179640718598E-2</v>
      </c>
      <c r="AS13" s="69">
        <v>5.3393665158370997E-2</v>
      </c>
      <c r="AT13" s="69">
        <v>3.5274815422477401E-2</v>
      </c>
      <c r="AU13" s="69">
        <v>3.7531806615776098E-2</v>
      </c>
      <c r="AV13" s="69">
        <v>3.3775633293124198E-2</v>
      </c>
      <c r="AW13" s="69">
        <v>4.8766494549627101E-2</v>
      </c>
      <c r="AX13" s="69">
        <v>4.8317046688382201E-2</v>
      </c>
      <c r="AY13" s="69">
        <v>4.8439181916038798E-2</v>
      </c>
      <c r="AZ13" s="69">
        <v>5.0743208610968697E-2</v>
      </c>
      <c r="BA13" s="69">
        <v>5.2353506243996199E-2</v>
      </c>
      <c r="BB13" s="69">
        <v>5.6747734859322801E-2</v>
      </c>
      <c r="BC13" s="69">
        <v>6.0028585040495498E-2</v>
      </c>
      <c r="BD13" s="69">
        <v>5.7087566521528799E-2</v>
      </c>
      <c r="BE13" s="69">
        <v>6.10569522832222E-2</v>
      </c>
      <c r="BF13" s="69">
        <v>6.2734584450402101E-2</v>
      </c>
      <c r="BG13" s="69">
        <v>6.8146618482188906E-2</v>
      </c>
      <c r="BH13" s="69">
        <v>7.3133570340274207E-2</v>
      </c>
      <c r="BI13" s="69">
        <v>7.3808303434136302E-2</v>
      </c>
      <c r="BJ13" s="69">
        <v>7.6219512195122005E-2</v>
      </c>
      <c r="BK13" s="69">
        <v>8.2944530844997394E-2</v>
      </c>
      <c r="BL13" s="69">
        <v>8.1109925293489898E-2</v>
      </c>
      <c r="BM13" s="69">
        <v>7.6496674057649705E-2</v>
      </c>
      <c r="BN13" s="69">
        <v>8.3754918493535696E-2</v>
      </c>
      <c r="BO13" s="69">
        <v>9.0234151913192506E-2</v>
      </c>
      <c r="BP13" s="69">
        <v>9.0694935217903394E-2</v>
      </c>
      <c r="BQ13" s="69">
        <v>0.103468547912992</v>
      </c>
      <c r="BR13" s="69">
        <v>0.11216056670602099</v>
      </c>
      <c r="BS13" s="69">
        <v>0.103825136612022</v>
      </c>
      <c r="BT13" s="69">
        <v>0.108426270136307</v>
      </c>
      <c r="BU13" s="69">
        <v>0.11502782931354399</v>
      </c>
      <c r="BV13" s="69">
        <v>0.102516881522406</v>
      </c>
      <c r="BW13" s="69">
        <v>0.108478802992519</v>
      </c>
      <c r="BX13" s="69">
        <v>0.105295950155763</v>
      </c>
      <c r="BY13" s="69">
        <v>8.7965791081246206E-2</v>
      </c>
      <c r="BZ13" s="69">
        <v>0.100973236009732</v>
      </c>
      <c r="CA13" s="69">
        <v>0.110643415514131</v>
      </c>
      <c r="CB13" s="69">
        <v>0.11826697892271699</v>
      </c>
      <c r="CC13" s="69">
        <v>0.12866168868466399</v>
      </c>
      <c r="CD13" s="69">
        <v>0.13298791018998299</v>
      </c>
      <c r="CE13" s="69">
        <v>0.13549832026875699</v>
      </c>
      <c r="CF13" s="69">
        <v>0.15092230296254899</v>
      </c>
      <c r="CG13" s="69">
        <v>0.15853658536585399</v>
      </c>
      <c r="CH13" s="69">
        <v>0.16583194212576499</v>
      </c>
      <c r="CI13" s="69">
        <v>0.176209005002779</v>
      </c>
      <c r="CJ13" s="69">
        <v>0.184062850729517</v>
      </c>
      <c r="CK13" s="69">
        <v>0.173250564334086</v>
      </c>
      <c r="CL13" s="69">
        <v>0.16910935738444199</v>
      </c>
      <c r="CM13" s="69">
        <v>0.174844895657078</v>
      </c>
      <c r="CN13" s="69">
        <v>0.17214043035107601</v>
      </c>
      <c r="CO13" s="69">
        <v>0.17396247868106901</v>
      </c>
      <c r="CP13" s="69">
        <v>0.16910473961380901</v>
      </c>
      <c r="CQ13" s="69">
        <v>0.16002379535990499</v>
      </c>
      <c r="CR13" s="69">
        <v>0.16165191740413001</v>
      </c>
      <c r="CS13" s="69">
        <v>0.174780058651026</v>
      </c>
      <c r="CT13" s="69">
        <v>0.18020594965675099</v>
      </c>
      <c r="CU13" s="69">
        <v>0.18236914600550999</v>
      </c>
      <c r="CV13" s="69">
        <v>0.18647764449291199</v>
      </c>
      <c r="CW13" s="69">
        <v>0.20399352401511101</v>
      </c>
      <c r="CX13" s="69">
        <v>0.212379935965848</v>
      </c>
      <c r="CY13" s="69">
        <v>0.219499200852424</v>
      </c>
      <c r="CZ13" s="69">
        <v>0.22395833333333301</v>
      </c>
      <c r="DA13" s="69">
        <v>0.21846153846153801</v>
      </c>
      <c r="DB13" s="69">
        <v>0.206807632800413</v>
      </c>
      <c r="DC13" s="69">
        <v>0.190647482014388</v>
      </c>
      <c r="DD13" s="69">
        <v>0.198166072338258</v>
      </c>
      <c r="DE13" s="69">
        <v>0.204218106995885</v>
      </c>
      <c r="DF13" s="69">
        <v>0.214905564063298</v>
      </c>
      <c r="DG13" s="69">
        <v>0.213123092573754</v>
      </c>
      <c r="DH13" s="69">
        <v>0.236075625958099</v>
      </c>
      <c r="DI13" s="69">
        <v>0.26182003050330499</v>
      </c>
      <c r="DJ13" s="69">
        <v>0.267105930055753</v>
      </c>
      <c r="DK13" s="69">
        <v>0.28113879003558701</v>
      </c>
      <c r="DL13" s="69">
        <v>0.281297516472377</v>
      </c>
      <c r="DM13" s="69">
        <v>0.28224582701062201</v>
      </c>
      <c r="DN13" s="69">
        <v>0.30366225839267502</v>
      </c>
      <c r="DO13" s="69">
        <v>0.350949204720369</v>
      </c>
      <c r="DP13" s="69">
        <v>0.36294027565084203</v>
      </c>
      <c r="DQ13" s="69">
        <v>0.40243902439024398</v>
      </c>
      <c r="DR13" s="69">
        <v>0.43781597573306402</v>
      </c>
      <c r="DS13" s="69">
        <v>0.453360080240722</v>
      </c>
      <c r="DT13" s="69">
        <v>0.45477513895907001</v>
      </c>
      <c r="DU13" s="69">
        <v>0.45445240532241599</v>
      </c>
      <c r="DV13" s="69">
        <v>0.47543500511770698</v>
      </c>
      <c r="DW13" s="69">
        <v>0.48187850944359401</v>
      </c>
      <c r="DX13" s="69">
        <v>0.49589322381930201</v>
      </c>
      <c r="DY13" s="69">
        <v>0.51796714579055403</v>
      </c>
      <c r="DZ13" s="69">
        <v>0.523421588594705</v>
      </c>
      <c r="EA13" s="69">
        <v>0.53072625698324005</v>
      </c>
      <c r="EB13" s="69">
        <v>0.54449472096530904</v>
      </c>
      <c r="EC13" s="69">
        <v>0.55904334828101598</v>
      </c>
      <c r="ED13" s="69">
        <v>0.55599603567889</v>
      </c>
      <c r="EE13" s="69">
        <v>0.57050323866467401</v>
      </c>
      <c r="EF13" s="69">
        <v>0.52570564516129004</v>
      </c>
      <c r="EG13" s="69">
        <v>0.468608739326971</v>
      </c>
      <c r="EH13" s="69">
        <v>0.49241658240647102</v>
      </c>
      <c r="EI13" s="69">
        <v>0.49360613810741699</v>
      </c>
      <c r="EJ13" s="69">
        <v>0.46546391752577299</v>
      </c>
      <c r="EK13" s="69">
        <v>0.457352171637886</v>
      </c>
      <c r="EL13" s="69">
        <v>0.442786069651741</v>
      </c>
      <c r="EM13" s="69">
        <v>0.39462431276725701</v>
      </c>
      <c r="EN13" s="69">
        <v>0.38998682476943303</v>
      </c>
      <c r="EO13" s="69">
        <v>0.38115330520393798</v>
      </c>
      <c r="EP13" s="69">
        <v>0.35086342229199402</v>
      </c>
      <c r="EQ13" s="69">
        <v>0.351045296167247</v>
      </c>
      <c r="ER13" s="87">
        <v>0.35786290322580599</v>
      </c>
    </row>
    <row r="14" spans="2:148" x14ac:dyDescent="0.2">
      <c r="B14" s="46">
        <v>0</v>
      </c>
      <c r="C14" s="47">
        <v>1</v>
      </c>
      <c r="D14" s="47" t="s">
        <v>256</v>
      </c>
      <c r="E14" s="69">
        <v>2.2471910112359599E-2</v>
      </c>
      <c r="F14" s="69">
        <v>1.4598540145985399E-2</v>
      </c>
      <c r="G14" s="69">
        <v>1.47783251231527E-2</v>
      </c>
      <c r="H14" s="69">
        <v>1.9841269841269799E-2</v>
      </c>
      <c r="I14" s="69">
        <v>1.96506550218341E-2</v>
      </c>
      <c r="J14" s="69">
        <v>2.2113022113022102E-2</v>
      </c>
      <c r="K14" s="69">
        <v>1.8050541516245501E-2</v>
      </c>
      <c r="L14" s="69">
        <v>8.29875518672199E-3</v>
      </c>
      <c r="M14" s="69">
        <v>0</v>
      </c>
      <c r="N14" s="69">
        <v>5.2631578947368403E-3</v>
      </c>
      <c r="O14" s="69">
        <v>1.12994350282486E-2</v>
      </c>
      <c r="P14" s="69">
        <v>1.79640718562874E-2</v>
      </c>
      <c r="Q14" s="69">
        <v>1.9480519480519501E-2</v>
      </c>
      <c r="R14" s="69">
        <v>2.9411764705882401E-2</v>
      </c>
      <c r="S14" s="69">
        <v>2.7777777777777801E-2</v>
      </c>
      <c r="T14" s="69">
        <v>7.4626865671641798E-3</v>
      </c>
      <c r="U14" s="69">
        <v>1.58730158730159E-2</v>
      </c>
      <c r="V14" s="69">
        <v>3.125E-2</v>
      </c>
      <c r="W14" s="69">
        <v>2.2556390977443601E-2</v>
      </c>
      <c r="X14" s="69">
        <v>3.7593984962405999E-2</v>
      </c>
      <c r="Y14" s="69">
        <v>3.2000000000000001E-2</v>
      </c>
      <c r="Z14" s="69">
        <v>3.8461538461538498E-2</v>
      </c>
      <c r="AA14" s="69">
        <v>2.5862068965517199E-2</v>
      </c>
      <c r="AB14" s="69">
        <v>2.80373831775701E-2</v>
      </c>
      <c r="AC14" s="69">
        <v>5.2083333333333301E-2</v>
      </c>
      <c r="AD14" s="69">
        <v>7.6190476190476197E-2</v>
      </c>
      <c r="AE14" s="69">
        <v>9.8360655737704902E-2</v>
      </c>
      <c r="AF14" s="69">
        <v>4.58015267175573E-2</v>
      </c>
      <c r="AG14" s="69">
        <v>6.9444444444444406E-2</v>
      </c>
      <c r="AH14" s="69">
        <v>0.100591715976331</v>
      </c>
      <c r="AI14" s="69">
        <v>9.7560975609756101E-2</v>
      </c>
      <c r="AJ14" s="69">
        <v>0.11111111111111099</v>
      </c>
      <c r="AK14" s="69">
        <v>0.14234875444839901</v>
      </c>
      <c r="AL14" s="69">
        <v>0.11562500000000001</v>
      </c>
      <c r="AM14" s="69">
        <v>0.121883656509695</v>
      </c>
      <c r="AN14" s="69">
        <v>0.104308390022676</v>
      </c>
      <c r="AO14" s="69">
        <v>0.13230769230769199</v>
      </c>
      <c r="AP14" s="69">
        <v>0.121786197564276</v>
      </c>
      <c r="AQ14" s="69">
        <v>0.143893591293833</v>
      </c>
      <c r="AR14" s="69">
        <v>0.149700598802395</v>
      </c>
      <c r="AS14" s="69">
        <v>0.13484162895927601</v>
      </c>
      <c r="AT14" s="69">
        <v>0.143560295324036</v>
      </c>
      <c r="AU14" s="69">
        <v>0.148218829516539</v>
      </c>
      <c r="AV14" s="69">
        <v>0.14595898673100099</v>
      </c>
      <c r="AW14" s="69">
        <v>0.14400458978772199</v>
      </c>
      <c r="AX14" s="69">
        <v>0.155808903365907</v>
      </c>
      <c r="AY14" s="69">
        <v>0.15823466092572699</v>
      </c>
      <c r="AZ14" s="69">
        <v>0.166068682726807</v>
      </c>
      <c r="BA14" s="69">
        <v>0.13832853025936601</v>
      </c>
      <c r="BB14" s="69">
        <v>0.141154029566047</v>
      </c>
      <c r="BC14" s="69">
        <v>0.12815626488804199</v>
      </c>
      <c r="BD14" s="69">
        <v>0.141751330430576</v>
      </c>
      <c r="BE14" s="69">
        <v>0.13186249358645499</v>
      </c>
      <c r="BF14" s="69">
        <v>0.13404825737265399</v>
      </c>
      <c r="BG14" s="69">
        <v>0.124419204956118</v>
      </c>
      <c r="BH14" s="69">
        <v>0.119349923819198</v>
      </c>
      <c r="BI14" s="69">
        <v>0.111737570476679</v>
      </c>
      <c r="BJ14" s="69">
        <v>0.113821138211382</v>
      </c>
      <c r="BK14" s="69">
        <v>9.9533437013996903E-2</v>
      </c>
      <c r="BL14" s="69">
        <v>9.8185699039487706E-2</v>
      </c>
      <c r="BM14" s="69">
        <v>9.5898004434589804E-2</v>
      </c>
      <c r="BN14" s="69">
        <v>8.7127599775154593E-2</v>
      </c>
      <c r="BO14" s="69">
        <v>8.1667618503712194E-2</v>
      </c>
      <c r="BP14" s="69">
        <v>7.5971731448763194E-2</v>
      </c>
      <c r="BQ14" s="69">
        <v>7.3486184597295695E-2</v>
      </c>
      <c r="BR14" s="69">
        <v>8.6186540731995304E-2</v>
      </c>
      <c r="BS14" s="69">
        <v>9.5931997571341798E-2</v>
      </c>
      <c r="BT14" s="69">
        <v>8.8599752168525406E-2</v>
      </c>
      <c r="BU14" s="69">
        <v>9.8330241187383996E-2</v>
      </c>
      <c r="BV14" s="69">
        <v>0.10865561694291</v>
      </c>
      <c r="BW14" s="69">
        <v>0.127805486284289</v>
      </c>
      <c r="BX14" s="69">
        <v>0.16074766355140199</v>
      </c>
      <c r="BY14" s="69">
        <v>0.19242516799022599</v>
      </c>
      <c r="BZ14" s="69">
        <v>0.18309002433089999</v>
      </c>
      <c r="CA14" s="69">
        <v>0.167769092002405</v>
      </c>
      <c r="CB14" s="69">
        <v>0.18266978922716601</v>
      </c>
      <c r="CC14" s="69">
        <v>0.17863296955772501</v>
      </c>
      <c r="CD14" s="69">
        <v>0.188255613126079</v>
      </c>
      <c r="CE14" s="69">
        <v>0.20044792833146699</v>
      </c>
      <c r="CF14" s="69">
        <v>0.14868641699273299</v>
      </c>
      <c r="CG14" s="69">
        <v>0.138026607538803</v>
      </c>
      <c r="CH14" s="69">
        <v>0.121869782971619</v>
      </c>
      <c r="CI14" s="69">
        <v>0.105614230127849</v>
      </c>
      <c r="CJ14" s="69">
        <v>9.4837261503928197E-2</v>
      </c>
      <c r="CK14" s="69">
        <v>0.118510158013544</v>
      </c>
      <c r="CL14" s="69">
        <v>0.10315670800451</v>
      </c>
      <c r="CM14" s="69">
        <v>8.7986463620981406E-2</v>
      </c>
      <c r="CN14" s="69">
        <v>9.3997734994337501E-2</v>
      </c>
      <c r="CO14" s="69">
        <v>8.9255258669698703E-2</v>
      </c>
      <c r="CP14" s="69">
        <v>8.4844938560561703E-2</v>
      </c>
      <c r="CQ14" s="69">
        <v>0.104699583581202</v>
      </c>
      <c r="CR14" s="69">
        <v>9.9705014749262494E-2</v>
      </c>
      <c r="CS14" s="69">
        <v>0.112023460410557</v>
      </c>
      <c r="CT14" s="69">
        <v>0.109267734553776</v>
      </c>
      <c r="CU14" s="69">
        <v>0.112396694214876</v>
      </c>
      <c r="CV14" s="69">
        <v>0.14830970556161399</v>
      </c>
      <c r="CW14" s="69">
        <v>0.175930922827847</v>
      </c>
      <c r="CX14" s="69">
        <v>0.15474919957310601</v>
      </c>
      <c r="CY14" s="69">
        <v>0.16782099094299399</v>
      </c>
      <c r="CZ14" s="69">
        <v>0.196354166666667</v>
      </c>
      <c r="DA14" s="69">
        <v>0.20205128205128201</v>
      </c>
      <c r="DB14" s="69">
        <v>0.23207839092315599</v>
      </c>
      <c r="DC14" s="69">
        <v>0.26156217882836602</v>
      </c>
      <c r="DD14" s="69">
        <v>0.25165562913907302</v>
      </c>
      <c r="DE14" s="69">
        <v>0.23559670781893</v>
      </c>
      <c r="DF14" s="69">
        <v>0.22511485451761101</v>
      </c>
      <c r="DG14" s="69">
        <v>0.23245167853509699</v>
      </c>
      <c r="DH14" s="69">
        <v>0.219724067450179</v>
      </c>
      <c r="DI14" s="69">
        <v>0.20488052872394499</v>
      </c>
      <c r="DJ14" s="69">
        <v>0.18753167764825099</v>
      </c>
      <c r="DK14" s="69">
        <v>0.17996949669547499</v>
      </c>
      <c r="DL14" s="69">
        <v>0.17891535732387201</v>
      </c>
      <c r="DM14" s="69">
        <v>0.167425392008093</v>
      </c>
      <c r="DN14" s="69">
        <v>0.157680569684639</v>
      </c>
      <c r="DO14" s="69">
        <v>0.13801949717803999</v>
      </c>
      <c r="DP14" s="69">
        <v>0.120469627360898</v>
      </c>
      <c r="DQ14" s="69">
        <v>0.11128048780487799</v>
      </c>
      <c r="DR14" s="69">
        <v>0.10262891809909</v>
      </c>
      <c r="DS14" s="69">
        <v>8.27482447342026E-2</v>
      </c>
      <c r="DT14" s="69">
        <v>7.9838302172814596E-2</v>
      </c>
      <c r="DU14" s="69">
        <v>6.9089048106448295E-2</v>
      </c>
      <c r="DV14" s="69">
        <v>6.1924257932446297E-2</v>
      </c>
      <c r="DW14" s="69">
        <v>5.9213884635017901E-2</v>
      </c>
      <c r="DX14" s="69">
        <v>6.6735112936345001E-2</v>
      </c>
      <c r="DY14" s="69">
        <v>5.2874743326488699E-2</v>
      </c>
      <c r="DZ14" s="69">
        <v>5.9572301425661903E-2</v>
      </c>
      <c r="EA14" s="69">
        <v>5.6373793803961403E-2</v>
      </c>
      <c r="EB14" s="69">
        <v>5.0276520864756202E-2</v>
      </c>
      <c r="EC14" s="69">
        <v>5.08221225710015E-2</v>
      </c>
      <c r="ED14" s="69">
        <v>4.4598612487611503E-2</v>
      </c>
      <c r="EE14" s="69">
        <v>3.6870951669157999E-2</v>
      </c>
      <c r="EF14" s="69">
        <v>4.5866935483871003E-2</v>
      </c>
      <c r="EG14" s="69">
        <v>6.0271220492214998E-2</v>
      </c>
      <c r="EH14" s="69">
        <v>3.7411526794742203E-2</v>
      </c>
      <c r="EI14" s="69">
        <v>3.9386189258311999E-2</v>
      </c>
      <c r="EJ14" s="69">
        <v>3.9175257731958797E-2</v>
      </c>
      <c r="EK14" s="69">
        <v>2.77341705913134E-2</v>
      </c>
      <c r="EL14" s="69">
        <v>2.8745163073521301E-2</v>
      </c>
      <c r="EM14" s="69">
        <v>2.8711056811240102E-2</v>
      </c>
      <c r="EN14" s="69">
        <v>2.2397891963109401E-2</v>
      </c>
      <c r="EO14" s="69">
        <v>2.6019690576652599E-2</v>
      </c>
      <c r="EP14" s="69">
        <v>2.90423861852433E-2</v>
      </c>
      <c r="EQ14" s="69">
        <v>2.5261324041811799E-2</v>
      </c>
      <c r="ER14" s="87">
        <v>2.0161290322580599E-2</v>
      </c>
    </row>
    <row r="15" spans="2:148" x14ac:dyDescent="0.2">
      <c r="B15" s="46">
        <v>0</v>
      </c>
      <c r="C15" s="47">
        <v>1</v>
      </c>
      <c r="D15" s="47" t="s">
        <v>257</v>
      </c>
      <c r="E15" s="69">
        <v>0</v>
      </c>
      <c r="F15" s="69">
        <v>1.4598540145985401E-3</v>
      </c>
      <c r="G15" s="69">
        <v>0</v>
      </c>
      <c r="H15" s="69">
        <v>0</v>
      </c>
      <c r="I15" s="69">
        <v>0</v>
      </c>
      <c r="J15" s="69">
        <v>2.45700245700246E-3</v>
      </c>
      <c r="K15" s="69">
        <v>0</v>
      </c>
      <c r="L15" s="69">
        <v>0</v>
      </c>
      <c r="M15" s="69">
        <v>0</v>
      </c>
      <c r="N15" s="69">
        <v>0</v>
      </c>
      <c r="O15" s="69">
        <v>0</v>
      </c>
      <c r="P15" s="69">
        <v>0</v>
      </c>
      <c r="Q15" s="69">
        <v>0</v>
      </c>
      <c r="R15" s="69">
        <v>0</v>
      </c>
      <c r="S15" s="69">
        <v>0</v>
      </c>
      <c r="T15" s="69">
        <v>0</v>
      </c>
      <c r="U15" s="69">
        <v>0</v>
      </c>
      <c r="V15" s="69">
        <v>0</v>
      </c>
      <c r="W15" s="69">
        <v>0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0</v>
      </c>
      <c r="AD15" s="69">
        <v>9.5238095238095195E-3</v>
      </c>
      <c r="AE15" s="69">
        <v>0</v>
      </c>
      <c r="AF15" s="69">
        <v>0</v>
      </c>
      <c r="AG15" s="69">
        <v>0</v>
      </c>
      <c r="AH15" s="69">
        <v>5.9171597633136102E-3</v>
      </c>
      <c r="AI15" s="69">
        <v>0</v>
      </c>
      <c r="AJ15" s="69">
        <v>0</v>
      </c>
      <c r="AK15" s="69">
        <v>1.06761565836299E-2</v>
      </c>
      <c r="AL15" s="69">
        <v>1.2500000000000001E-2</v>
      </c>
      <c r="AM15" s="69">
        <v>5.5401662049861496E-3</v>
      </c>
      <c r="AN15" s="69">
        <v>4.5351473922902504E-3</v>
      </c>
      <c r="AO15" s="69">
        <v>6.1538461538461504E-3</v>
      </c>
      <c r="AP15" s="69">
        <v>1.08254397834912E-2</v>
      </c>
      <c r="AQ15" s="69">
        <v>1.33010882708585E-2</v>
      </c>
      <c r="AR15" s="69">
        <v>8.9820359281437105E-3</v>
      </c>
      <c r="AS15" s="69">
        <v>9.0497737556561094E-3</v>
      </c>
      <c r="AT15" s="69">
        <v>9.0237899917965606E-3</v>
      </c>
      <c r="AU15" s="69">
        <v>1.08142493638677E-2</v>
      </c>
      <c r="AV15" s="69">
        <v>1.56815440289505E-2</v>
      </c>
      <c r="AW15" s="69">
        <v>1.31956397016638E-2</v>
      </c>
      <c r="AX15" s="69">
        <v>1.4115092290988099E-2</v>
      </c>
      <c r="AY15" s="69">
        <v>1.7222820236813801E-2</v>
      </c>
      <c r="AZ15" s="69">
        <v>1.33264992311635E-2</v>
      </c>
      <c r="BA15" s="69">
        <v>1.82516810758886E-2</v>
      </c>
      <c r="BB15" s="69">
        <v>1.4783023366714399E-2</v>
      </c>
      <c r="BC15" s="69">
        <v>2.1438780371605501E-2</v>
      </c>
      <c r="BD15" s="69">
        <v>2.99951620706338E-2</v>
      </c>
      <c r="BE15" s="69">
        <v>3.1811185223191402E-2</v>
      </c>
      <c r="BF15" s="69">
        <v>2.7345844504021399E-2</v>
      </c>
      <c r="BG15" s="69">
        <v>3.5105833763551898E-2</v>
      </c>
      <c r="BH15" s="69">
        <v>3.4535297105129502E-2</v>
      </c>
      <c r="BI15" s="69">
        <v>3.3316248077908797E-2</v>
      </c>
      <c r="BJ15" s="69">
        <v>3.8617886178861797E-2</v>
      </c>
      <c r="BK15" s="69">
        <v>3.9917055469154999E-2</v>
      </c>
      <c r="BL15" s="69">
        <v>3.9487726787620102E-2</v>
      </c>
      <c r="BM15" s="69">
        <v>3.60310421286031E-2</v>
      </c>
      <c r="BN15" s="69">
        <v>3.8223721191680701E-2</v>
      </c>
      <c r="BO15" s="69">
        <v>3.7121644774414597E-2</v>
      </c>
      <c r="BP15" s="69">
        <v>4.00471142520612E-2</v>
      </c>
      <c r="BQ15" s="69">
        <v>4.4679600235155797E-2</v>
      </c>
      <c r="BR15" s="69">
        <v>4.0731995277449799E-2</v>
      </c>
      <c r="BS15" s="69">
        <v>3.8858530661809401E-2</v>
      </c>
      <c r="BT15" s="69">
        <v>3.4696406443618301E-2</v>
      </c>
      <c r="BU15" s="69">
        <v>3.4013605442176902E-2</v>
      </c>
      <c r="BV15" s="69">
        <v>3.2535297728667902E-2</v>
      </c>
      <c r="BW15" s="69">
        <v>3.4912718204488803E-2</v>
      </c>
      <c r="BX15" s="69">
        <v>3.8629283489096597E-2</v>
      </c>
      <c r="BY15" s="69">
        <v>3.3598045204642601E-2</v>
      </c>
      <c r="BZ15" s="69">
        <v>3.34549878345499E-2</v>
      </c>
      <c r="CA15" s="69">
        <v>3.1268791340950099E-2</v>
      </c>
      <c r="CB15" s="69">
        <v>2.6932084309133499E-2</v>
      </c>
      <c r="CC15" s="69">
        <v>2.29753015508329E-2</v>
      </c>
      <c r="CD15" s="69">
        <v>2.0149683362118601E-2</v>
      </c>
      <c r="CE15" s="69">
        <v>2.0156774916013399E-2</v>
      </c>
      <c r="CF15" s="69">
        <v>1.67691447736165E-2</v>
      </c>
      <c r="CG15" s="69">
        <v>1.55210643015521E-2</v>
      </c>
      <c r="CH15" s="69">
        <v>2.0589872008903699E-2</v>
      </c>
      <c r="CI15" s="69">
        <v>2.1678710394663701E-2</v>
      </c>
      <c r="CJ15" s="69">
        <v>2.9741863075196402E-2</v>
      </c>
      <c r="CK15" s="69">
        <v>2.4266365688487598E-2</v>
      </c>
      <c r="CL15" s="69">
        <v>2.5930101465614398E-2</v>
      </c>
      <c r="CM15" s="69">
        <v>2.0868584320361001E-2</v>
      </c>
      <c r="CN15" s="69">
        <v>2.4348810872027199E-2</v>
      </c>
      <c r="CO15" s="69">
        <v>1.98976691301876E-2</v>
      </c>
      <c r="CP15" s="69">
        <v>1.8724400234055E-2</v>
      </c>
      <c r="CQ15" s="69">
        <v>2.08209399167162E-2</v>
      </c>
      <c r="CR15" s="69">
        <v>1.7109144542772899E-2</v>
      </c>
      <c r="CS15" s="69">
        <v>1.9354838709677399E-2</v>
      </c>
      <c r="CT15" s="69">
        <v>1.6590389016018298E-2</v>
      </c>
      <c r="CU15" s="69">
        <v>1.6528925619834701E-2</v>
      </c>
      <c r="CV15" s="69">
        <v>1.19956379498364E-2</v>
      </c>
      <c r="CW15" s="69">
        <v>1.7808958445763599E-2</v>
      </c>
      <c r="CX15" s="69">
        <v>1.86766275346852E-2</v>
      </c>
      <c r="CY15" s="69">
        <v>1.43846563665424E-2</v>
      </c>
      <c r="CZ15" s="69">
        <v>1.4583333333333301E-2</v>
      </c>
      <c r="DA15" s="69">
        <v>1.4871794871794901E-2</v>
      </c>
      <c r="DB15" s="69">
        <v>1.0830324909747301E-2</v>
      </c>
      <c r="DC15" s="69">
        <v>1.18191161356629E-2</v>
      </c>
      <c r="DD15" s="69">
        <v>9.6790626591951104E-3</v>
      </c>
      <c r="DE15" s="69">
        <v>1.0288065843621399E-2</v>
      </c>
      <c r="DF15" s="69">
        <v>7.1465033180194001E-3</v>
      </c>
      <c r="DG15" s="69">
        <v>7.1210579857578799E-3</v>
      </c>
      <c r="DH15" s="69">
        <v>5.1098620337250902E-3</v>
      </c>
      <c r="DI15" s="69">
        <v>9.1509913573970501E-3</v>
      </c>
      <c r="DJ15" s="69">
        <v>4.5615813482007099E-3</v>
      </c>
      <c r="DK15" s="69">
        <v>6.6090493136756502E-3</v>
      </c>
      <c r="DL15" s="69">
        <v>7.0957932083122203E-3</v>
      </c>
      <c r="DM15" s="69">
        <v>8.5988872028325697E-3</v>
      </c>
      <c r="DN15" s="69">
        <v>6.6124109867751798E-3</v>
      </c>
      <c r="DO15" s="69">
        <v>7.6962544894817898E-3</v>
      </c>
      <c r="DP15" s="69">
        <v>5.6151097498723804E-3</v>
      </c>
      <c r="DQ15" s="69">
        <v>5.08130081300813E-3</v>
      </c>
      <c r="DR15" s="69">
        <v>4.0444893832153701E-3</v>
      </c>
      <c r="DS15" s="69">
        <v>7.5225677031093303E-3</v>
      </c>
      <c r="DT15" s="69">
        <v>6.5689742294087897E-3</v>
      </c>
      <c r="DU15" s="69">
        <v>5.6294779938587504E-3</v>
      </c>
      <c r="DV15" s="69">
        <v>3.0706243602865902E-3</v>
      </c>
      <c r="DW15" s="69">
        <v>3.5732516590097001E-3</v>
      </c>
      <c r="DX15" s="69">
        <v>5.6468172484599602E-3</v>
      </c>
      <c r="DY15" s="69">
        <v>6.1601642710472299E-3</v>
      </c>
      <c r="DZ15" s="69">
        <v>6.1099796334012201E-3</v>
      </c>
      <c r="EA15" s="69">
        <v>8.6338242762823807E-3</v>
      </c>
      <c r="EB15" s="69">
        <v>3.0165912518853701E-3</v>
      </c>
      <c r="EC15" s="69">
        <v>3.4877927254608901E-3</v>
      </c>
      <c r="ED15" s="69">
        <v>2.4777006937561899E-3</v>
      </c>
      <c r="EE15" s="69">
        <v>3.9860488290981598E-3</v>
      </c>
      <c r="EF15" s="69">
        <v>3.5282258064516102E-3</v>
      </c>
      <c r="EG15" s="69">
        <v>4.5203415369161198E-3</v>
      </c>
      <c r="EH15" s="69">
        <v>3.53892821031345E-3</v>
      </c>
      <c r="EI15" s="69">
        <v>2.55754475703325E-3</v>
      </c>
      <c r="EJ15" s="69">
        <v>2.0618556701030898E-3</v>
      </c>
      <c r="EK15" s="69">
        <v>2.0931449502878102E-3</v>
      </c>
      <c r="EL15" s="69">
        <v>2.7639579878385801E-3</v>
      </c>
      <c r="EM15" s="69">
        <v>1.83262064752596E-3</v>
      </c>
      <c r="EN15" s="69">
        <v>1.9762845849802401E-3</v>
      </c>
      <c r="EO15" s="69">
        <v>2.81293952180028E-3</v>
      </c>
      <c r="EP15" s="69">
        <v>3.13971742543171E-3</v>
      </c>
      <c r="EQ15" s="69">
        <v>2.6132404181184701E-3</v>
      </c>
      <c r="ER15" s="87">
        <v>3.0241935483871002E-3</v>
      </c>
    </row>
    <row r="16" spans="2:148" x14ac:dyDescent="0.2">
      <c r="B16" s="46">
        <v>0</v>
      </c>
      <c r="C16" s="47">
        <v>1</v>
      </c>
      <c r="D16" s="47" t="s">
        <v>258</v>
      </c>
      <c r="E16" s="69">
        <v>0.123595505617978</v>
      </c>
      <c r="F16" s="69">
        <v>9.3430656934306605E-2</v>
      </c>
      <c r="G16" s="69">
        <v>6.8965517241379296E-2</v>
      </c>
      <c r="H16" s="69">
        <v>0.103174603174603</v>
      </c>
      <c r="I16" s="69">
        <v>8.9519650655021807E-2</v>
      </c>
      <c r="J16" s="69">
        <v>8.5995085995085999E-2</v>
      </c>
      <c r="K16" s="69">
        <v>0.14440433212996401</v>
      </c>
      <c r="L16" s="69">
        <v>0.112033195020747</v>
      </c>
      <c r="M16" s="69">
        <v>0.107981220657277</v>
      </c>
      <c r="N16" s="69">
        <v>7.3684210526315796E-2</v>
      </c>
      <c r="O16" s="69">
        <v>0.101694915254237</v>
      </c>
      <c r="P16" s="69">
        <v>0.13772455089820401</v>
      </c>
      <c r="Q16" s="69">
        <v>0.13636363636363599</v>
      </c>
      <c r="R16" s="69">
        <v>7.3529411764705899E-2</v>
      </c>
      <c r="S16" s="69">
        <v>6.25E-2</v>
      </c>
      <c r="T16" s="69">
        <v>8.2089552238805999E-2</v>
      </c>
      <c r="U16" s="69">
        <v>6.3492063492063502E-2</v>
      </c>
      <c r="V16" s="69">
        <v>0.1015625</v>
      </c>
      <c r="W16" s="69">
        <v>0.13533834586466201</v>
      </c>
      <c r="X16" s="69">
        <v>7.5187969924811998E-2</v>
      </c>
      <c r="Y16" s="69">
        <v>0.08</v>
      </c>
      <c r="Z16" s="69">
        <v>5.7692307692307702E-2</v>
      </c>
      <c r="AA16" s="69">
        <v>0.15517241379310301</v>
      </c>
      <c r="AB16" s="69">
        <v>0.14953271028037399</v>
      </c>
      <c r="AC16" s="69">
        <v>0.29166666666666702</v>
      </c>
      <c r="AD16" s="69">
        <v>0.29523809523809502</v>
      </c>
      <c r="AE16" s="69">
        <v>0.26229508196721302</v>
      </c>
      <c r="AF16" s="69">
        <v>0.244274809160305</v>
      </c>
      <c r="AG16" s="69">
        <v>0.29861111111111099</v>
      </c>
      <c r="AH16" s="69">
        <v>0.33727810650887602</v>
      </c>
      <c r="AI16" s="69">
        <v>0.37398373983739802</v>
      </c>
      <c r="AJ16" s="69">
        <v>0.30651340996168602</v>
      </c>
      <c r="AK16" s="69">
        <v>0.256227758007117</v>
      </c>
      <c r="AL16" s="69">
        <v>0.35312500000000002</v>
      </c>
      <c r="AM16" s="69">
        <v>0.318559556786704</v>
      </c>
      <c r="AN16" s="69">
        <v>0.34240362811791403</v>
      </c>
      <c r="AO16" s="69">
        <v>0.41538461538461502</v>
      </c>
      <c r="AP16" s="69">
        <v>0.39377537212449298</v>
      </c>
      <c r="AQ16" s="69">
        <v>0.367593712212817</v>
      </c>
      <c r="AR16" s="69">
        <v>0.390219560878244</v>
      </c>
      <c r="AS16" s="69">
        <v>0.38914027149321301</v>
      </c>
      <c r="AT16" s="69">
        <v>0.37243642329778498</v>
      </c>
      <c r="AU16" s="69">
        <v>0.42366412213740501</v>
      </c>
      <c r="AV16" s="69">
        <v>0.39143546441495802</v>
      </c>
      <c r="AW16" s="69">
        <v>0.35742971887550201</v>
      </c>
      <c r="AX16" s="69">
        <v>0.33550488599348499</v>
      </c>
      <c r="AY16" s="69">
        <v>0.31646932185145299</v>
      </c>
      <c r="AZ16" s="69">
        <v>0.29215786776012298</v>
      </c>
      <c r="BA16" s="69">
        <v>0.29490874159462099</v>
      </c>
      <c r="BB16" s="69">
        <v>0.27324749642346202</v>
      </c>
      <c r="BC16" s="69">
        <v>0.24440209623630299</v>
      </c>
      <c r="BD16" s="69">
        <v>0.21335268505079799</v>
      </c>
      <c r="BE16" s="69">
        <v>0.19702411493073399</v>
      </c>
      <c r="BF16" s="69">
        <v>0.16997319034852501</v>
      </c>
      <c r="BG16" s="69">
        <v>0.18120805369127499</v>
      </c>
      <c r="BH16" s="69">
        <v>0.14829862874555599</v>
      </c>
      <c r="BI16" s="69">
        <v>0.12660174269605301</v>
      </c>
      <c r="BJ16" s="69">
        <v>0.11077235772357701</v>
      </c>
      <c r="BK16" s="69">
        <v>9.8496630378434397E-2</v>
      </c>
      <c r="BL16" s="69">
        <v>9.3383137673425806E-2</v>
      </c>
      <c r="BM16" s="69">
        <v>9.8115299334811501E-2</v>
      </c>
      <c r="BN16" s="69">
        <v>9.1624508150646405E-2</v>
      </c>
      <c r="BO16" s="69">
        <v>7.3672187321530594E-2</v>
      </c>
      <c r="BP16" s="69">
        <v>6.6548881036513505E-2</v>
      </c>
      <c r="BQ16" s="69">
        <v>6.0552616108171697E-2</v>
      </c>
      <c r="BR16" s="69">
        <v>5.48996458087367E-2</v>
      </c>
      <c r="BS16" s="69">
        <v>6.0716454159077102E-2</v>
      </c>
      <c r="BT16" s="69">
        <v>5.9479553903345701E-2</v>
      </c>
      <c r="BU16" s="69">
        <v>5.3184910327767503E-2</v>
      </c>
      <c r="BV16" s="69">
        <v>6.9981583793738505E-2</v>
      </c>
      <c r="BW16" s="69">
        <v>6.1720698254364097E-2</v>
      </c>
      <c r="BX16" s="69">
        <v>4.9844236760124602E-2</v>
      </c>
      <c r="BY16" s="69">
        <v>4.2761148442272398E-2</v>
      </c>
      <c r="BZ16" s="69">
        <v>3.7712895377128998E-2</v>
      </c>
      <c r="CA16" s="69">
        <v>3.3674082982561603E-2</v>
      </c>
      <c r="CB16" s="69">
        <v>4.1569086651053903E-2</v>
      </c>
      <c r="CC16" s="69">
        <v>3.3314187248707598E-2</v>
      </c>
      <c r="CD16" s="69">
        <v>3.5693724812895802E-2</v>
      </c>
      <c r="CE16" s="69">
        <v>3.41545352743561E-2</v>
      </c>
      <c r="CF16" s="69">
        <v>3.4097261039687E-2</v>
      </c>
      <c r="CG16" s="69">
        <v>3.8248337028824797E-2</v>
      </c>
      <c r="CH16" s="69">
        <v>3.6171396772398397E-2</v>
      </c>
      <c r="CI16" s="69">
        <v>3.0016675931072798E-2</v>
      </c>
      <c r="CJ16" s="69">
        <v>2.6374859708193001E-2</v>
      </c>
      <c r="CK16" s="69">
        <v>2.9909706546275401E-2</v>
      </c>
      <c r="CL16" s="69">
        <v>3.1567080045095799E-2</v>
      </c>
      <c r="CM16" s="69">
        <v>2.9328821206993799E-2</v>
      </c>
      <c r="CN16" s="69">
        <v>3.17100792751982E-2</v>
      </c>
      <c r="CO16" s="69">
        <v>3.1836270608300202E-2</v>
      </c>
      <c r="CP16" s="69">
        <v>2.9256875365710901E-2</v>
      </c>
      <c r="CQ16" s="69">
        <v>2.7364663890541301E-2</v>
      </c>
      <c r="CR16" s="69">
        <v>2.59587020648968E-2</v>
      </c>
      <c r="CS16" s="69">
        <v>2.63929618768328E-2</v>
      </c>
      <c r="CT16" s="69">
        <v>2.1739130434782601E-2</v>
      </c>
      <c r="CU16" s="69">
        <v>2.97520661157025E-2</v>
      </c>
      <c r="CV16" s="69">
        <v>2.5627044711014201E-2</v>
      </c>
      <c r="CW16" s="69">
        <v>2.8602266594711299E-2</v>
      </c>
      <c r="CX16" s="69">
        <v>2.9348986125933799E-2</v>
      </c>
      <c r="CY16" s="69">
        <v>2.7171017581246699E-2</v>
      </c>
      <c r="CZ16" s="69">
        <v>2.6041666666666699E-2</v>
      </c>
      <c r="DA16" s="69">
        <v>3.0769230769230799E-2</v>
      </c>
      <c r="DB16" s="69">
        <v>2.5270758122743701E-2</v>
      </c>
      <c r="DC16" s="69">
        <v>3.1346351490236402E-2</v>
      </c>
      <c r="DD16" s="69">
        <v>3.56597045338767E-2</v>
      </c>
      <c r="DE16" s="69">
        <v>3.4979423868312799E-2</v>
      </c>
      <c r="DF16" s="69">
        <v>3.6242981112812697E-2</v>
      </c>
      <c r="DG16" s="69">
        <v>3.8657171922685703E-2</v>
      </c>
      <c r="DH16" s="69">
        <v>3.9345937659683201E-2</v>
      </c>
      <c r="DI16" s="69">
        <v>4.1687849517031E-2</v>
      </c>
      <c r="DJ16" s="69">
        <v>4.0040547389761802E-2</v>
      </c>
      <c r="DK16" s="69">
        <v>4.7280122013218101E-2</v>
      </c>
      <c r="DL16" s="69">
        <v>4.8150025342118603E-2</v>
      </c>
      <c r="DM16" s="69">
        <v>4.5017703591300001E-2</v>
      </c>
      <c r="DN16" s="69">
        <v>4.7812817904374402E-2</v>
      </c>
      <c r="DO16" s="69">
        <v>5.5413032324268897E-2</v>
      </c>
      <c r="DP16" s="69">
        <v>5.00255232261358E-2</v>
      </c>
      <c r="DQ16" s="69">
        <v>5.1321138211382102E-2</v>
      </c>
      <c r="DR16" s="69">
        <v>4.7522750252780598E-2</v>
      </c>
      <c r="DS16" s="69">
        <v>4.9648946840521603E-2</v>
      </c>
      <c r="DT16" s="69">
        <v>4.5982819605861598E-2</v>
      </c>
      <c r="DU16" s="69">
        <v>5.0665301944728798E-2</v>
      </c>
      <c r="DV16" s="69">
        <v>5.0153531218014302E-2</v>
      </c>
      <c r="DW16" s="69">
        <v>4.9004594180704401E-2</v>
      </c>
      <c r="DX16" s="69">
        <v>4.3634496919917901E-2</v>
      </c>
      <c r="DY16" s="69">
        <v>4.7227926078028698E-2</v>
      </c>
      <c r="DZ16" s="69">
        <v>4.9389002036659899E-2</v>
      </c>
      <c r="EA16" s="69">
        <v>6.3484002031488102E-2</v>
      </c>
      <c r="EB16" s="69">
        <v>5.8320764203117097E-2</v>
      </c>
      <c r="EC16" s="69">
        <v>5.08221225710015E-2</v>
      </c>
      <c r="ED16" s="69">
        <v>5.8473736372646197E-2</v>
      </c>
      <c r="EE16" s="69">
        <v>6.07872446437469E-2</v>
      </c>
      <c r="EF16" s="69">
        <v>7.7620967741935498E-2</v>
      </c>
      <c r="EG16" s="69">
        <v>0.108990457056755</v>
      </c>
      <c r="EH16" s="69">
        <v>8.7967644084934293E-2</v>
      </c>
      <c r="EI16" s="69">
        <v>7.4680306905370905E-2</v>
      </c>
      <c r="EJ16" s="69">
        <v>9.7422680412371093E-2</v>
      </c>
      <c r="EK16" s="69">
        <v>8.9481946624803799E-2</v>
      </c>
      <c r="EL16" s="69">
        <v>9.2868988391376403E-2</v>
      </c>
      <c r="EM16" s="69">
        <v>0.130116065974343</v>
      </c>
      <c r="EN16" s="69">
        <v>0.11330698287219999</v>
      </c>
      <c r="EO16" s="69">
        <v>9.63431786216596E-2</v>
      </c>
      <c r="EP16" s="69">
        <v>0.123233908948195</v>
      </c>
      <c r="EQ16" s="69">
        <v>0.11411149825784</v>
      </c>
      <c r="ER16" s="87">
        <v>0.102822580645161</v>
      </c>
    </row>
    <row r="17" spans="2:148" x14ac:dyDescent="0.2">
      <c r="B17" s="46">
        <v>0</v>
      </c>
      <c r="C17" s="47">
        <v>1</v>
      </c>
      <c r="D17" s="47" t="s">
        <v>259</v>
      </c>
      <c r="E17" s="69">
        <v>0</v>
      </c>
      <c r="F17" s="69">
        <v>0</v>
      </c>
      <c r="G17" s="69">
        <v>0</v>
      </c>
      <c r="H17" s="69">
        <v>0</v>
      </c>
      <c r="I17" s="69">
        <v>0</v>
      </c>
      <c r="J17" s="69">
        <v>0</v>
      </c>
      <c r="K17" s="69">
        <v>0</v>
      </c>
      <c r="L17" s="69">
        <v>0</v>
      </c>
      <c r="M17" s="69">
        <v>0</v>
      </c>
      <c r="N17" s="69">
        <v>0</v>
      </c>
      <c r="O17" s="69">
        <v>0</v>
      </c>
      <c r="P17" s="69">
        <v>0</v>
      </c>
      <c r="Q17" s="69">
        <v>0</v>
      </c>
      <c r="R17" s="69">
        <v>0</v>
      </c>
      <c r="S17" s="69">
        <v>0</v>
      </c>
      <c r="T17" s="69">
        <v>0</v>
      </c>
      <c r="U17" s="69">
        <v>0</v>
      </c>
      <c r="V17" s="69">
        <v>0</v>
      </c>
      <c r="W17" s="69">
        <v>0</v>
      </c>
      <c r="X17" s="69">
        <v>0</v>
      </c>
      <c r="Y17" s="69">
        <v>0</v>
      </c>
      <c r="Z17" s="69">
        <v>0</v>
      </c>
      <c r="AA17" s="69">
        <v>0</v>
      </c>
      <c r="AB17" s="69">
        <v>0</v>
      </c>
      <c r="AC17" s="69">
        <v>0</v>
      </c>
      <c r="AD17" s="69">
        <v>0</v>
      </c>
      <c r="AE17" s="69">
        <v>0</v>
      </c>
      <c r="AF17" s="69">
        <v>0</v>
      </c>
      <c r="AG17" s="69">
        <v>0</v>
      </c>
      <c r="AH17" s="69">
        <v>0</v>
      </c>
      <c r="AI17" s="69">
        <v>0</v>
      </c>
      <c r="AJ17" s="69">
        <v>0</v>
      </c>
      <c r="AK17" s="69">
        <v>0</v>
      </c>
      <c r="AL17" s="69">
        <v>0</v>
      </c>
      <c r="AM17" s="69">
        <v>2.77008310249307E-3</v>
      </c>
      <c r="AN17" s="69">
        <v>2.26757369614512E-3</v>
      </c>
      <c r="AO17" s="69">
        <v>1.53846153846154E-3</v>
      </c>
      <c r="AP17" s="69">
        <v>5.4127198917456E-3</v>
      </c>
      <c r="AQ17" s="69">
        <v>7.2551390568319201E-3</v>
      </c>
      <c r="AR17" s="69">
        <v>8.9820359281437105E-3</v>
      </c>
      <c r="AS17" s="69">
        <v>9.9547511312217205E-3</v>
      </c>
      <c r="AT17" s="69">
        <v>7.3831009023789997E-3</v>
      </c>
      <c r="AU17" s="69">
        <v>5.0890585241730301E-3</v>
      </c>
      <c r="AV17" s="69">
        <v>6.6344993968636898E-3</v>
      </c>
      <c r="AW17" s="69">
        <v>7.4584050487664904E-3</v>
      </c>
      <c r="AX17" s="69">
        <v>5.9717698154180196E-3</v>
      </c>
      <c r="AY17" s="69">
        <v>8.6114101184068901E-3</v>
      </c>
      <c r="AZ17" s="69">
        <v>7.17580727831881E-3</v>
      </c>
      <c r="BA17" s="69">
        <v>4.8030739673391E-3</v>
      </c>
      <c r="BB17" s="69">
        <v>3.3381020505484E-3</v>
      </c>
      <c r="BC17" s="69">
        <v>4.2877560743211102E-3</v>
      </c>
      <c r="BD17" s="69">
        <v>6.7731011127237497E-3</v>
      </c>
      <c r="BE17" s="69">
        <v>7.6962544894817898E-3</v>
      </c>
      <c r="BF17" s="69">
        <v>1.07238605898123E-2</v>
      </c>
      <c r="BG17" s="69">
        <v>1.1357769747031499E-2</v>
      </c>
      <c r="BH17" s="69">
        <v>1.2188928390045701E-2</v>
      </c>
      <c r="BI17" s="69">
        <v>1.58892875448488E-2</v>
      </c>
      <c r="BJ17" s="69">
        <v>1.77845528455285E-2</v>
      </c>
      <c r="BK17" s="69">
        <v>1.39968895800933E-2</v>
      </c>
      <c r="BL17" s="69">
        <v>1.38740661686233E-2</v>
      </c>
      <c r="BM17" s="69">
        <v>1.49667405764967E-2</v>
      </c>
      <c r="BN17" s="69">
        <v>1.7425519955030899E-2</v>
      </c>
      <c r="BO17" s="69">
        <v>2.28440890919475E-2</v>
      </c>
      <c r="BP17" s="69">
        <v>2.8857479387514699E-2</v>
      </c>
      <c r="BQ17" s="69">
        <v>2.6455026455026499E-2</v>
      </c>
      <c r="BR17" s="69">
        <v>2.9515938606847699E-2</v>
      </c>
      <c r="BS17" s="69">
        <v>3.5215543412264697E-2</v>
      </c>
      <c r="BT17" s="69">
        <v>3.3457249070632002E-2</v>
      </c>
      <c r="BU17" s="69">
        <v>3.4013605442176902E-2</v>
      </c>
      <c r="BV17" s="69">
        <v>3.1307550644567202E-2</v>
      </c>
      <c r="BW17" s="69">
        <v>3.24189526184539E-2</v>
      </c>
      <c r="BX17" s="69">
        <v>3.1152647975077899E-2</v>
      </c>
      <c r="BY17" s="69">
        <v>2.5045815516188199E-2</v>
      </c>
      <c r="BZ17" s="69">
        <v>2.4939172749391701E-2</v>
      </c>
      <c r="CA17" s="69">
        <v>1.9843656043295299E-2</v>
      </c>
      <c r="CB17" s="69">
        <v>1.6978922716627601E-2</v>
      </c>
      <c r="CC17" s="69">
        <v>2.01033888569787E-2</v>
      </c>
      <c r="CD17" s="69">
        <v>1.72711571675302E-2</v>
      </c>
      <c r="CE17" s="69">
        <v>1.8477043673012301E-2</v>
      </c>
      <c r="CF17" s="69">
        <v>1.7887087758524298E-2</v>
      </c>
      <c r="CG17" s="69">
        <v>2.16186252771619E-2</v>
      </c>
      <c r="CH17" s="69">
        <v>2.5598219254312701E-2</v>
      </c>
      <c r="CI17" s="69">
        <v>3.22401334074486E-2</v>
      </c>
      <c r="CJ17" s="69">
        <v>3.3108866442199798E-2</v>
      </c>
      <c r="CK17" s="69">
        <v>3.7246049661399598E-2</v>
      </c>
      <c r="CL17" s="69">
        <v>4.2841037204058602E-2</v>
      </c>
      <c r="CM17" s="69">
        <v>4.5121263395375102E-2</v>
      </c>
      <c r="CN17" s="69">
        <v>4.3035107587769003E-2</v>
      </c>
      <c r="CO17" s="69">
        <v>4.5480386583286E-2</v>
      </c>
      <c r="CP17" s="69">
        <v>3.9789350497366899E-2</v>
      </c>
      <c r="CQ17" s="69">
        <v>3.6882807852468801E-2</v>
      </c>
      <c r="CR17" s="69">
        <v>3.3628318584070803E-2</v>
      </c>
      <c r="CS17" s="69">
        <v>3.1671554252199398E-2</v>
      </c>
      <c r="CT17" s="69">
        <v>2.7459954233409599E-2</v>
      </c>
      <c r="CU17" s="69">
        <v>2.7548209366391199E-2</v>
      </c>
      <c r="CV17" s="69">
        <v>2.2900763358778602E-2</v>
      </c>
      <c r="CW17" s="69">
        <v>2.2665947112790099E-2</v>
      </c>
      <c r="CX17" s="69">
        <v>2.1344717182497301E-2</v>
      </c>
      <c r="CY17" s="69">
        <v>2.3974427277570601E-2</v>
      </c>
      <c r="CZ17" s="69">
        <v>2.2395833333333299E-2</v>
      </c>
      <c r="DA17" s="69">
        <v>2.2564102564102601E-2</v>
      </c>
      <c r="DB17" s="69">
        <v>2.3723568849922601E-2</v>
      </c>
      <c r="DC17" s="69">
        <v>1.59301130524152E-2</v>
      </c>
      <c r="DD17" s="69">
        <v>1.7320427916454401E-2</v>
      </c>
      <c r="DE17" s="69">
        <v>1.9032921810699599E-2</v>
      </c>
      <c r="DF17" s="69">
        <v>1.42930066360388E-2</v>
      </c>
      <c r="DG17" s="69">
        <v>1.2716174974567699E-2</v>
      </c>
      <c r="DH17" s="69">
        <v>1.2263668880940199E-2</v>
      </c>
      <c r="DI17" s="69">
        <v>9.6593797661413301E-3</v>
      </c>
      <c r="DJ17" s="69">
        <v>1.0643689812468301E-2</v>
      </c>
      <c r="DK17" s="69">
        <v>1.06761565836299E-2</v>
      </c>
      <c r="DL17" s="69">
        <v>1.36847440446021E-2</v>
      </c>
      <c r="DM17" s="69">
        <v>1.4668689934243801E-2</v>
      </c>
      <c r="DN17" s="69">
        <v>1.3224821973550399E-2</v>
      </c>
      <c r="DO17" s="69">
        <v>1.38532580810672E-2</v>
      </c>
      <c r="DP17" s="69">
        <v>1.3272077590607501E-2</v>
      </c>
      <c r="DQ17" s="69">
        <v>1.47357723577236E-2</v>
      </c>
      <c r="DR17" s="69">
        <v>1.3144590495449899E-2</v>
      </c>
      <c r="DS17" s="69">
        <v>1.60481444332999E-2</v>
      </c>
      <c r="DT17" s="69">
        <v>1.41485598787266E-2</v>
      </c>
      <c r="DU17" s="69">
        <v>1.6376663254861801E-2</v>
      </c>
      <c r="DV17" s="69">
        <v>1.5864892528147399E-2</v>
      </c>
      <c r="DW17" s="69">
        <v>1.4803471158754499E-2</v>
      </c>
      <c r="DX17" s="69">
        <v>1.23203285420945E-2</v>
      </c>
      <c r="DY17" s="69">
        <v>1.3347022587269001E-2</v>
      </c>
      <c r="DZ17" s="69">
        <v>1.1710794297352301E-2</v>
      </c>
      <c r="EA17" s="69">
        <v>8.6338242762823807E-3</v>
      </c>
      <c r="EB17" s="69">
        <v>8.5470085470085496E-3</v>
      </c>
      <c r="EC17" s="69">
        <v>1.0961634280019899E-2</v>
      </c>
      <c r="ED17" s="69">
        <v>6.9375619425173403E-3</v>
      </c>
      <c r="EE17" s="69">
        <v>5.9790732436472297E-3</v>
      </c>
      <c r="EF17" s="69">
        <v>5.0403225806451603E-3</v>
      </c>
      <c r="EG17" s="69">
        <v>3.0135610246107502E-3</v>
      </c>
      <c r="EH17" s="69">
        <v>2.5278058645096099E-3</v>
      </c>
      <c r="EI17" s="69">
        <v>2.0460358056266E-3</v>
      </c>
      <c r="EJ17" s="69">
        <v>1.0309278350515501E-3</v>
      </c>
      <c r="EK17" s="69">
        <v>3.13971742543171E-3</v>
      </c>
      <c r="EL17" s="69">
        <v>3.8695411829740198E-3</v>
      </c>
      <c r="EM17" s="69">
        <v>4.8869883934025702E-3</v>
      </c>
      <c r="EN17" s="69">
        <v>6.5876152832674596E-3</v>
      </c>
      <c r="EO17" s="69">
        <v>6.3291139240506302E-3</v>
      </c>
      <c r="EP17" s="69">
        <v>3.13971742543171E-3</v>
      </c>
      <c r="EQ17" s="69">
        <v>1.74216027874564E-3</v>
      </c>
      <c r="ER17" s="87">
        <v>1.0080645161290301E-3</v>
      </c>
    </row>
    <row r="18" spans="2:148" x14ac:dyDescent="0.2">
      <c r="B18" s="46">
        <v>0</v>
      </c>
      <c r="C18" s="47">
        <v>1</v>
      </c>
      <c r="D18" s="47" t="s">
        <v>260</v>
      </c>
      <c r="E18" s="69">
        <v>6.2421972534332099E-3</v>
      </c>
      <c r="F18" s="69">
        <v>4.3795620437956199E-3</v>
      </c>
      <c r="G18" s="69">
        <v>9.8522167487684695E-3</v>
      </c>
      <c r="H18" s="69">
        <v>3.9682539682539698E-3</v>
      </c>
      <c r="I18" s="69">
        <v>2.18340611353712E-3</v>
      </c>
      <c r="J18" s="69">
        <v>4.9140049140049104E-3</v>
      </c>
      <c r="K18" s="69">
        <v>3.6101083032491002E-3</v>
      </c>
      <c r="L18" s="69">
        <v>8.29875518672199E-3</v>
      </c>
      <c r="M18" s="69">
        <v>0</v>
      </c>
      <c r="N18" s="69">
        <v>5.2631578947368403E-3</v>
      </c>
      <c r="O18" s="69">
        <v>5.6497175141242903E-3</v>
      </c>
      <c r="P18" s="69">
        <v>5.9880239520958096E-3</v>
      </c>
      <c r="Q18" s="69">
        <v>1.2987012987013E-2</v>
      </c>
      <c r="R18" s="69">
        <v>1.4705882352941201E-2</v>
      </c>
      <c r="S18" s="69">
        <v>1.38888888888889E-2</v>
      </c>
      <c r="T18" s="69">
        <v>2.2388059701492501E-2</v>
      </c>
      <c r="U18" s="69">
        <v>7.9365079365079395E-3</v>
      </c>
      <c r="V18" s="69">
        <v>7.8125E-3</v>
      </c>
      <c r="W18" s="69">
        <v>7.5187969924812E-3</v>
      </c>
      <c r="X18" s="69">
        <v>1.50375939849624E-2</v>
      </c>
      <c r="Y18" s="69">
        <v>0</v>
      </c>
      <c r="Z18" s="69">
        <v>0</v>
      </c>
      <c r="AA18" s="69">
        <v>0</v>
      </c>
      <c r="AB18" s="69">
        <v>0</v>
      </c>
      <c r="AC18" s="69">
        <v>1.0416666666666701E-2</v>
      </c>
      <c r="AD18" s="69">
        <v>0</v>
      </c>
      <c r="AE18" s="69">
        <v>0</v>
      </c>
      <c r="AF18" s="69">
        <v>0</v>
      </c>
      <c r="AG18" s="69">
        <v>0</v>
      </c>
      <c r="AH18" s="69">
        <v>0</v>
      </c>
      <c r="AI18" s="69">
        <v>0</v>
      </c>
      <c r="AJ18" s="69">
        <v>0</v>
      </c>
      <c r="AK18" s="69">
        <v>3.5587188612099599E-3</v>
      </c>
      <c r="AL18" s="69">
        <v>1.5625E-2</v>
      </c>
      <c r="AM18" s="69">
        <v>1.1080332409972299E-2</v>
      </c>
      <c r="AN18" s="69">
        <v>1.1337868480725599E-2</v>
      </c>
      <c r="AO18" s="69">
        <v>7.6923076923076901E-3</v>
      </c>
      <c r="AP18" s="69">
        <v>1.2178619756427599E-2</v>
      </c>
      <c r="AQ18" s="69">
        <v>1.45102781136638E-2</v>
      </c>
      <c r="AR18" s="69">
        <v>2.1956087824351302E-2</v>
      </c>
      <c r="AS18" s="69">
        <v>2.5339366515837101E-2</v>
      </c>
      <c r="AT18" s="69">
        <v>2.5430680885972098E-2</v>
      </c>
      <c r="AU18" s="69">
        <v>2.4809160305343501E-2</v>
      </c>
      <c r="AV18" s="69">
        <v>2.5934861278649E-2</v>
      </c>
      <c r="AW18" s="69">
        <v>3.1554790590935203E-2</v>
      </c>
      <c r="AX18" s="69">
        <v>3.9087947882736201E-2</v>
      </c>
      <c r="AY18" s="69">
        <v>4.9515608180839603E-2</v>
      </c>
      <c r="AZ18" s="69">
        <v>4.8180420297283401E-2</v>
      </c>
      <c r="BA18" s="69">
        <v>5.7636887608069197E-2</v>
      </c>
      <c r="BB18" s="69">
        <v>6.7238912732474995E-2</v>
      </c>
      <c r="BC18" s="69">
        <v>8.1467365412101006E-2</v>
      </c>
      <c r="BD18" s="69">
        <v>9.9177552007740699E-2</v>
      </c>
      <c r="BE18" s="69">
        <v>0.124679322729605</v>
      </c>
      <c r="BF18" s="69">
        <v>0.138337801608579</v>
      </c>
      <c r="BG18" s="69">
        <v>0.15332989158492499</v>
      </c>
      <c r="BH18" s="69">
        <v>0.177247333671915</v>
      </c>
      <c r="BI18" s="69">
        <v>0.19682214249103</v>
      </c>
      <c r="BJ18" s="69">
        <v>0.216971544715447</v>
      </c>
      <c r="BK18" s="69">
        <v>0.22135821669258701</v>
      </c>
      <c r="BL18" s="69">
        <v>0.21398078975453599</v>
      </c>
      <c r="BM18" s="69">
        <v>0.216740576496674</v>
      </c>
      <c r="BN18" s="69">
        <v>0.22484541877459199</v>
      </c>
      <c r="BO18" s="69">
        <v>0.227298686464877</v>
      </c>
      <c r="BP18" s="69">
        <v>0.23262661955241501</v>
      </c>
      <c r="BQ18" s="69">
        <v>0.22104644326866499</v>
      </c>
      <c r="BR18" s="69">
        <v>0.207792207792208</v>
      </c>
      <c r="BS18" s="69">
        <v>0.19611414693381901</v>
      </c>
      <c r="BT18" s="69">
        <v>0.184634448574969</v>
      </c>
      <c r="BU18" s="69">
        <v>0.16573902288188</v>
      </c>
      <c r="BV18" s="69">
        <v>0.15960712093308799</v>
      </c>
      <c r="BW18" s="69">
        <v>0.145261845386534</v>
      </c>
      <c r="BX18" s="69">
        <v>0.13021806853582599</v>
      </c>
      <c r="BY18" s="69">
        <v>0.100183262064753</v>
      </c>
      <c r="BZ18" s="69">
        <v>9.5498783454987801E-2</v>
      </c>
      <c r="CA18" s="69">
        <v>8.7793144918821397E-2</v>
      </c>
      <c r="CB18" s="69">
        <v>7.5526932084309106E-2</v>
      </c>
      <c r="CC18" s="69">
        <v>7.0649052268811005E-2</v>
      </c>
      <c r="CD18" s="69">
        <v>6.6781807714450206E-2</v>
      </c>
      <c r="CE18" s="69">
        <v>6.83090705487122E-2</v>
      </c>
      <c r="CF18" s="69">
        <v>6.6517607602012294E-2</v>
      </c>
      <c r="CG18" s="69">
        <v>7.1507760532150799E-2</v>
      </c>
      <c r="CH18" s="69">
        <v>8.1803005008347293E-2</v>
      </c>
      <c r="CI18" s="69">
        <v>8.7270705947748703E-2</v>
      </c>
      <c r="CJ18" s="69">
        <v>9.3153759820426493E-2</v>
      </c>
      <c r="CK18" s="69">
        <v>8.8600451467268596E-2</v>
      </c>
      <c r="CL18" s="69">
        <v>9.1319052987598695E-2</v>
      </c>
      <c r="CM18" s="69">
        <v>8.7986463620981406E-2</v>
      </c>
      <c r="CN18" s="69">
        <v>9.0600226500566206E-2</v>
      </c>
      <c r="CO18" s="69">
        <v>8.5844229675952205E-2</v>
      </c>
      <c r="CP18" s="69">
        <v>8.6600351082504398E-2</v>
      </c>
      <c r="CQ18" s="69">
        <v>7.9119571683521697E-2</v>
      </c>
      <c r="CR18" s="69">
        <v>7.1976401179941002E-2</v>
      </c>
      <c r="CS18" s="69">
        <v>6.2756598240469197E-2</v>
      </c>
      <c r="CT18" s="69">
        <v>5.9496567505720799E-2</v>
      </c>
      <c r="CU18" s="69">
        <v>5.6749311294765799E-2</v>
      </c>
      <c r="CV18" s="69">
        <v>5.2889858233369703E-2</v>
      </c>
      <c r="CW18" s="69">
        <v>4.8569886670264399E-2</v>
      </c>
      <c r="CX18" s="69">
        <v>5.01600853788687E-2</v>
      </c>
      <c r="CY18" s="69">
        <v>4.8481619605753902E-2</v>
      </c>
      <c r="CZ18" s="69">
        <v>4.8437500000000001E-2</v>
      </c>
      <c r="DA18" s="69">
        <v>4.41025641025641E-2</v>
      </c>
      <c r="DB18" s="69">
        <v>3.5585353274883998E-2</v>
      </c>
      <c r="DC18" s="69">
        <v>3.4943473792394701E-2</v>
      </c>
      <c r="DD18" s="69">
        <v>3.2093734080489003E-2</v>
      </c>
      <c r="DE18" s="69">
        <v>3.03497942386831E-2</v>
      </c>
      <c r="DF18" s="69">
        <v>3.1648800408371598E-2</v>
      </c>
      <c r="DG18" s="69">
        <v>3.20447609359105E-2</v>
      </c>
      <c r="DH18" s="69">
        <v>2.7593254982115501E-2</v>
      </c>
      <c r="DI18" s="69">
        <v>2.4402643619725502E-2</v>
      </c>
      <c r="DJ18" s="69">
        <v>2.3821591485048199E-2</v>
      </c>
      <c r="DK18" s="69">
        <v>2.4402643619725502E-2</v>
      </c>
      <c r="DL18" s="69">
        <v>3.0917384693360399E-2</v>
      </c>
      <c r="DM18" s="69">
        <v>2.8831562974203299E-2</v>
      </c>
      <c r="DN18" s="69">
        <v>2.8484231943031499E-2</v>
      </c>
      <c r="DO18" s="69">
        <v>2.5141097998973801E-2</v>
      </c>
      <c r="DP18" s="69">
        <v>3.1138335885655899E-2</v>
      </c>
      <c r="DQ18" s="69">
        <v>2.4390243902439001E-2</v>
      </c>
      <c r="DR18" s="69">
        <v>2.32558139534884E-2</v>
      </c>
      <c r="DS18" s="69">
        <v>2.5075225677031101E-2</v>
      </c>
      <c r="DT18" s="69">
        <v>2.2233451237999E-2</v>
      </c>
      <c r="DU18" s="69">
        <v>2.30296827021494E-2</v>
      </c>
      <c r="DV18" s="69">
        <v>1.7911975435005102E-2</v>
      </c>
      <c r="DW18" s="69">
        <v>1.88871873404798E-2</v>
      </c>
      <c r="DX18" s="69">
        <v>1.6940451745379899E-2</v>
      </c>
      <c r="DY18" s="69">
        <v>1.79671457905544E-2</v>
      </c>
      <c r="DZ18" s="69">
        <v>1.3238289205702599E-2</v>
      </c>
      <c r="EA18" s="69">
        <v>1.2188928390045701E-2</v>
      </c>
      <c r="EB18" s="69">
        <v>1.0558069381598799E-2</v>
      </c>
      <c r="EC18" s="69">
        <v>9.4668659691081198E-3</v>
      </c>
      <c r="ED18" s="69">
        <v>7.43310208126858E-3</v>
      </c>
      <c r="EE18" s="69">
        <v>8.4703537618335805E-3</v>
      </c>
      <c r="EF18" s="69">
        <v>1.05846774193548E-2</v>
      </c>
      <c r="EG18" s="69">
        <v>1.4565544952285301E-2</v>
      </c>
      <c r="EH18" s="69">
        <v>1.51668351870576E-2</v>
      </c>
      <c r="EI18" s="69">
        <v>7.6726342710997401E-3</v>
      </c>
      <c r="EJ18" s="69">
        <v>6.1855670103092798E-3</v>
      </c>
      <c r="EK18" s="69">
        <v>8.8958660387231797E-3</v>
      </c>
      <c r="EL18" s="69">
        <v>6.6334991708126003E-3</v>
      </c>
      <c r="EM18" s="69">
        <v>7.3304825901038496E-3</v>
      </c>
      <c r="EN18" s="69">
        <v>7.9051383399209498E-3</v>
      </c>
      <c r="EO18" s="69">
        <v>6.3291139240506302E-3</v>
      </c>
      <c r="EP18" s="69">
        <v>2.3547880690737801E-3</v>
      </c>
      <c r="EQ18" s="69">
        <v>6.0975609756097598E-3</v>
      </c>
      <c r="ER18" s="87">
        <v>8.0645161290322596E-3</v>
      </c>
    </row>
    <row r="19" spans="2:148" x14ac:dyDescent="0.2">
      <c r="B19" s="46">
        <v>0</v>
      </c>
      <c r="C19" s="47">
        <v>2</v>
      </c>
      <c r="D19" s="47" t="s">
        <v>255</v>
      </c>
      <c r="E19" s="69">
        <v>0.517948717948718</v>
      </c>
      <c r="F19" s="69">
        <v>0.54729729729729704</v>
      </c>
      <c r="G19" s="69">
        <v>0.54918032786885296</v>
      </c>
      <c r="H19" s="69">
        <v>0.60204081632653095</v>
      </c>
      <c r="I19" s="69">
        <v>0.607594936708861</v>
      </c>
      <c r="J19" s="69">
        <v>0.56451612903225801</v>
      </c>
      <c r="K19" s="69">
        <v>0.418604651162791</v>
      </c>
      <c r="L19" s="69">
        <v>0.42499999999999999</v>
      </c>
      <c r="M19" s="69">
        <v>0.36666666666666697</v>
      </c>
      <c r="N19" s="69">
        <v>0.36</v>
      </c>
      <c r="O19" s="69">
        <v>0.38095238095238099</v>
      </c>
      <c r="P19" s="69">
        <v>0.45</v>
      </c>
      <c r="Q19" s="69">
        <v>0.4</v>
      </c>
      <c r="R19" s="69">
        <v>0.15384615384615399</v>
      </c>
      <c r="S19" s="69">
        <v>0.15384615384615399</v>
      </c>
      <c r="T19" s="69">
        <v>0.18181818181818199</v>
      </c>
      <c r="U19" s="69">
        <v>0.27272727272727298</v>
      </c>
      <c r="V19" s="69">
        <v>0.1</v>
      </c>
      <c r="W19" s="69">
        <v>0.11111111111111099</v>
      </c>
      <c r="X19" s="69">
        <v>0.16666666666666699</v>
      </c>
      <c r="Y19" s="69">
        <v>0.14285714285714299</v>
      </c>
      <c r="Z19" s="69">
        <v>0.25</v>
      </c>
      <c r="AA19" s="69">
        <v>0.28571428571428598</v>
      </c>
      <c r="AB19" s="69">
        <v>0.11111111111111099</v>
      </c>
      <c r="AC19" s="69">
        <v>0</v>
      </c>
      <c r="AD19" s="69">
        <v>0</v>
      </c>
      <c r="AE19" s="69">
        <v>0</v>
      </c>
      <c r="AF19" s="69">
        <v>0</v>
      </c>
      <c r="AG19" s="69">
        <v>0</v>
      </c>
      <c r="AH19" s="69">
        <v>0.11111111111111099</v>
      </c>
      <c r="AI19" s="69">
        <v>0.05</v>
      </c>
      <c r="AJ19" s="69">
        <v>3.3333333333333298E-2</v>
      </c>
      <c r="AK19" s="69">
        <v>9.6774193548387094E-2</v>
      </c>
      <c r="AL19" s="69">
        <v>0.114285714285714</v>
      </c>
      <c r="AM19" s="69">
        <v>0.11764705882352899</v>
      </c>
      <c r="AN19" s="69">
        <v>0.14893617021276601</v>
      </c>
      <c r="AO19" s="69">
        <v>6.8627450980392204E-2</v>
      </c>
      <c r="AP19" s="69">
        <v>0.05</v>
      </c>
      <c r="AQ19" s="69">
        <v>5.7803468208092498E-2</v>
      </c>
      <c r="AR19" s="69">
        <v>4.2471042471042497E-2</v>
      </c>
      <c r="AS19" s="69">
        <v>4.8231511254019303E-2</v>
      </c>
      <c r="AT19" s="69">
        <v>4.59459459459459E-2</v>
      </c>
      <c r="AU19" s="69">
        <v>6.43564356435644E-2</v>
      </c>
      <c r="AV19" s="69">
        <v>7.5691411935953398E-2</v>
      </c>
      <c r="AW19" s="69">
        <v>8.9812332439678302E-2</v>
      </c>
      <c r="AX19" s="69">
        <v>7.1084337349397606E-2</v>
      </c>
      <c r="AY19" s="69">
        <v>8.9142857142857093E-2</v>
      </c>
      <c r="AZ19" s="69">
        <v>0.110734463276836</v>
      </c>
      <c r="BA19" s="69">
        <v>0.10703043022035701</v>
      </c>
      <c r="BB19" s="69">
        <v>0.11395101171459</v>
      </c>
      <c r="BC19" s="69">
        <v>0.110352673492605</v>
      </c>
      <c r="BD19" s="69">
        <v>0.100861008610086</v>
      </c>
      <c r="BE19" s="69">
        <v>0.114365411436541</v>
      </c>
      <c r="BF19" s="69">
        <v>0.124054462934947</v>
      </c>
      <c r="BG19" s="69">
        <v>0.121987951807229</v>
      </c>
      <c r="BH19" s="69">
        <v>0.12202380952381001</v>
      </c>
      <c r="BI19" s="69">
        <v>0.137071651090343</v>
      </c>
      <c r="BJ19" s="69">
        <v>0.16472545757071499</v>
      </c>
      <c r="BK19" s="69">
        <v>0.16302521008403401</v>
      </c>
      <c r="BL19" s="69">
        <v>0.17039586919104999</v>
      </c>
      <c r="BM19" s="69">
        <v>0.161512027491409</v>
      </c>
      <c r="BN19" s="69">
        <v>0.1875</v>
      </c>
      <c r="BO19" s="69">
        <v>0.200354609929078</v>
      </c>
      <c r="BP19" s="69">
        <v>0.21090909090909099</v>
      </c>
      <c r="BQ19" s="69">
        <v>0.225988700564972</v>
      </c>
      <c r="BR19" s="69">
        <v>0.214</v>
      </c>
      <c r="BS19" s="69">
        <v>0.18146718146718099</v>
      </c>
      <c r="BT19" s="69">
        <v>0.18081180811808101</v>
      </c>
      <c r="BU19" s="69">
        <v>0.19188191881918801</v>
      </c>
      <c r="BV19" s="69">
        <v>0.202226345083488</v>
      </c>
      <c r="BW19" s="69">
        <v>0.19320214669051899</v>
      </c>
      <c r="BX19" s="69">
        <v>0.18871252204585501</v>
      </c>
      <c r="BY19" s="69">
        <v>0.165811965811966</v>
      </c>
      <c r="BZ19" s="69">
        <v>0.175438596491228</v>
      </c>
      <c r="CA19" s="69">
        <v>0.17061611374407601</v>
      </c>
      <c r="CB19" s="69">
        <v>0.202764976958525</v>
      </c>
      <c r="CC19" s="69">
        <v>0.19938650306748501</v>
      </c>
      <c r="CD19" s="69">
        <v>0.21060606060606099</v>
      </c>
      <c r="CE19" s="69">
        <v>0.238390092879257</v>
      </c>
      <c r="CF19" s="69">
        <v>0.24883359253499199</v>
      </c>
      <c r="CG19" s="69">
        <v>0.25278219395866502</v>
      </c>
      <c r="CH19" s="69">
        <v>0.26929392446633799</v>
      </c>
      <c r="CI19" s="69">
        <v>0.28741496598639499</v>
      </c>
      <c r="CJ19" s="69">
        <v>0.26428571428571401</v>
      </c>
      <c r="CK19" s="69">
        <v>0.26055045871559601</v>
      </c>
      <c r="CL19" s="69">
        <v>0.26966292134831499</v>
      </c>
      <c r="CM19" s="69">
        <v>0.27509293680297398</v>
      </c>
      <c r="CN19" s="69">
        <v>0.28200371057513901</v>
      </c>
      <c r="CO19" s="69">
        <v>0.30483271375464699</v>
      </c>
      <c r="CP19" s="69">
        <v>0.3</v>
      </c>
      <c r="CQ19" s="69">
        <v>0.25871559633027502</v>
      </c>
      <c r="CR19" s="69">
        <v>0.29255319148936199</v>
      </c>
      <c r="CS19" s="69">
        <v>0.29654036243822102</v>
      </c>
      <c r="CT19" s="69">
        <v>0.328928046989721</v>
      </c>
      <c r="CU19" s="69">
        <v>0.34594594594594602</v>
      </c>
      <c r="CV19" s="69">
        <v>0.331168831168831</v>
      </c>
      <c r="CW19" s="69">
        <v>0.339002267573696</v>
      </c>
      <c r="CX19" s="69">
        <v>0.33734939759036098</v>
      </c>
      <c r="CY19" s="69">
        <v>0.35020661157024802</v>
      </c>
      <c r="CZ19" s="69">
        <v>0.37626774847870198</v>
      </c>
      <c r="DA19" s="69">
        <v>0.37487828627069097</v>
      </c>
      <c r="DB19" s="69">
        <v>0.36768802228412301</v>
      </c>
      <c r="DC19" s="69">
        <v>0.33597185576077399</v>
      </c>
      <c r="DD19" s="69">
        <v>0.319095477386935</v>
      </c>
      <c r="DE19" s="69">
        <v>0.32737169517884901</v>
      </c>
      <c r="DF19" s="69">
        <v>0.32434456928839001</v>
      </c>
      <c r="DG19" s="69">
        <v>0.34132171387073301</v>
      </c>
      <c r="DH19" s="69">
        <v>0.34865629420084898</v>
      </c>
      <c r="DI19" s="69">
        <v>0.36956521739130399</v>
      </c>
      <c r="DJ19" s="69">
        <v>0.37958115183246099</v>
      </c>
      <c r="DK19" s="69">
        <v>0.40038560411311103</v>
      </c>
      <c r="DL19" s="69">
        <v>0.39935064935064901</v>
      </c>
      <c r="DM19" s="69">
        <v>0.41682723185613402</v>
      </c>
      <c r="DN19" s="69">
        <v>0.43757961783439497</v>
      </c>
      <c r="DO19" s="69">
        <v>0.49873096446700499</v>
      </c>
      <c r="DP19" s="69">
        <v>0.52380952380952395</v>
      </c>
      <c r="DQ19" s="69">
        <v>0.55464824120602996</v>
      </c>
      <c r="DR19" s="69">
        <v>0.60432569974554695</v>
      </c>
      <c r="DS19" s="69">
        <v>0.62897077509529897</v>
      </c>
      <c r="DT19" s="69">
        <v>0.63700384122919296</v>
      </c>
      <c r="DU19" s="69">
        <v>0.64520123839009302</v>
      </c>
      <c r="DV19" s="69">
        <v>0.66133004926108396</v>
      </c>
      <c r="DW19" s="69">
        <v>0.68761552680221805</v>
      </c>
      <c r="DX19" s="69">
        <v>0.69818181818181801</v>
      </c>
      <c r="DY19" s="69">
        <v>0.70684433676559699</v>
      </c>
      <c r="DZ19" s="69">
        <v>0.70733173076923095</v>
      </c>
      <c r="EA19" s="69">
        <v>0.70950388523610297</v>
      </c>
      <c r="EB19" s="69">
        <v>0.73122765196662698</v>
      </c>
      <c r="EC19" s="69">
        <v>0.75921521997621899</v>
      </c>
      <c r="ED19" s="69">
        <v>0.76218438050499104</v>
      </c>
      <c r="EE19" s="69">
        <v>0.76900412492634096</v>
      </c>
      <c r="EF19" s="69">
        <v>0.75531914893617003</v>
      </c>
      <c r="EG19" s="69">
        <v>0.67972508591065295</v>
      </c>
      <c r="EH19" s="69">
        <v>0.69355980184005706</v>
      </c>
      <c r="EI19" s="69">
        <v>0.69940476190476197</v>
      </c>
      <c r="EJ19" s="69">
        <v>0.68056713928273604</v>
      </c>
      <c r="EK19" s="69">
        <v>0.691800188501414</v>
      </c>
      <c r="EL19" s="69">
        <v>0.66631243358129699</v>
      </c>
      <c r="EM19" s="69">
        <v>0.59860139860139905</v>
      </c>
      <c r="EN19" s="69">
        <v>0.58101472995089998</v>
      </c>
      <c r="EO19" s="69">
        <v>0.61689587426326098</v>
      </c>
      <c r="EP19" s="69">
        <v>0.55940594059405901</v>
      </c>
      <c r="EQ19" s="69">
        <v>0.547752808988764</v>
      </c>
      <c r="ER19" s="87">
        <v>0.57342657342657299</v>
      </c>
    </row>
    <row r="20" spans="2:148" x14ac:dyDescent="0.2">
      <c r="B20" s="46">
        <v>0</v>
      </c>
      <c r="C20" s="47">
        <v>2</v>
      </c>
      <c r="D20" s="47" t="s">
        <v>256</v>
      </c>
      <c r="E20" s="69">
        <v>5.1282051282051301E-2</v>
      </c>
      <c r="F20" s="69">
        <v>6.08108108108108E-2</v>
      </c>
      <c r="G20" s="69">
        <v>7.3770491803278701E-2</v>
      </c>
      <c r="H20" s="69">
        <v>5.10204081632653E-2</v>
      </c>
      <c r="I20" s="69">
        <v>5.0632911392405097E-2</v>
      </c>
      <c r="J20" s="69">
        <v>6.4516129032258104E-2</v>
      </c>
      <c r="K20" s="69">
        <v>4.6511627906976702E-2</v>
      </c>
      <c r="L20" s="69">
        <v>7.4999999999999997E-2</v>
      </c>
      <c r="M20" s="69">
        <v>6.6666666666666693E-2</v>
      </c>
      <c r="N20" s="69">
        <v>0</v>
      </c>
      <c r="O20" s="69">
        <v>0</v>
      </c>
      <c r="P20" s="69">
        <v>0.05</v>
      </c>
      <c r="Q20" s="69">
        <v>6.6666666666666693E-2</v>
      </c>
      <c r="R20" s="69">
        <v>7.69230769230769E-2</v>
      </c>
      <c r="S20" s="69">
        <v>0</v>
      </c>
      <c r="T20" s="69">
        <v>9.0909090909090898E-2</v>
      </c>
      <c r="U20" s="69">
        <v>9.0909090909090898E-2</v>
      </c>
      <c r="V20" s="69">
        <v>0.1</v>
      </c>
      <c r="W20" s="69">
        <v>0</v>
      </c>
      <c r="X20" s="69">
        <v>0</v>
      </c>
      <c r="Y20" s="69">
        <v>0.28571428571428598</v>
      </c>
      <c r="Z20" s="69">
        <v>0.125</v>
      </c>
      <c r="AA20" s="69">
        <v>0.14285714285714299</v>
      </c>
      <c r="AB20" s="69">
        <v>0</v>
      </c>
      <c r="AC20" s="69">
        <v>0.2</v>
      </c>
      <c r="AD20" s="69">
        <v>0</v>
      </c>
      <c r="AE20" s="69">
        <v>0</v>
      </c>
      <c r="AF20" s="69">
        <v>0.3</v>
      </c>
      <c r="AG20" s="69">
        <v>0.375</v>
      </c>
      <c r="AH20" s="69">
        <v>0.22222222222222199</v>
      </c>
      <c r="AI20" s="69">
        <v>0</v>
      </c>
      <c r="AJ20" s="69">
        <v>0.3</v>
      </c>
      <c r="AK20" s="69">
        <v>0.25806451612903197</v>
      </c>
      <c r="AL20" s="69">
        <v>0.22857142857142901</v>
      </c>
      <c r="AM20" s="69">
        <v>0.14705882352941199</v>
      </c>
      <c r="AN20" s="69">
        <v>0.29787234042553201</v>
      </c>
      <c r="AO20" s="69">
        <v>0.25490196078431399</v>
      </c>
      <c r="AP20" s="69">
        <v>0.2</v>
      </c>
      <c r="AQ20" s="69">
        <v>0.24855491329479801</v>
      </c>
      <c r="AR20" s="69">
        <v>0.30501930501930502</v>
      </c>
      <c r="AS20" s="69">
        <v>0.241157556270096</v>
      </c>
      <c r="AT20" s="69">
        <v>0.25945945945945897</v>
      </c>
      <c r="AU20" s="69">
        <v>0.21452145214521501</v>
      </c>
      <c r="AV20" s="69">
        <v>0.275109170305677</v>
      </c>
      <c r="AW20" s="69">
        <v>0.238605898123324</v>
      </c>
      <c r="AX20" s="69">
        <v>0.24216867469879499</v>
      </c>
      <c r="AY20" s="69">
        <v>0.248</v>
      </c>
      <c r="AZ20" s="69">
        <v>0.23276836158192099</v>
      </c>
      <c r="BA20" s="69">
        <v>0.25813221406086001</v>
      </c>
      <c r="BB20" s="69">
        <v>0.204472843450479</v>
      </c>
      <c r="BC20" s="69">
        <v>0.208191126279863</v>
      </c>
      <c r="BD20" s="69">
        <v>0.20910209102091001</v>
      </c>
      <c r="BE20" s="69">
        <v>0.205020920502092</v>
      </c>
      <c r="BF20" s="69">
        <v>0.18759455370650499</v>
      </c>
      <c r="BG20" s="69">
        <v>0.219879518072289</v>
      </c>
      <c r="BH20" s="69">
        <v>0.18898809523809501</v>
      </c>
      <c r="BI20" s="69">
        <v>0.177570093457944</v>
      </c>
      <c r="BJ20" s="69">
        <v>0.174708818635607</v>
      </c>
      <c r="BK20" s="69">
        <v>0.184873949579832</v>
      </c>
      <c r="BL20" s="69">
        <v>0.14113597246127399</v>
      </c>
      <c r="BM20" s="69">
        <v>0.14089347079037801</v>
      </c>
      <c r="BN20" s="69">
        <v>0.12847222222222199</v>
      </c>
      <c r="BO20" s="69">
        <v>0.117021276595745</v>
      </c>
      <c r="BP20" s="69">
        <v>0.14000000000000001</v>
      </c>
      <c r="BQ20" s="69">
        <v>0.13935969868173301</v>
      </c>
      <c r="BR20" s="69">
        <v>0.10199999999999999</v>
      </c>
      <c r="BS20" s="69">
        <v>0.13706563706563701</v>
      </c>
      <c r="BT20" s="69">
        <v>0.14944649446494501</v>
      </c>
      <c r="BU20" s="69">
        <v>0.13837638376383801</v>
      </c>
      <c r="BV20" s="69">
        <v>0.168831168831169</v>
      </c>
      <c r="BW20" s="69">
        <v>0.19499105545617201</v>
      </c>
      <c r="BX20" s="69">
        <v>0.21164021164021199</v>
      </c>
      <c r="BY20" s="69">
        <v>0.26495726495726502</v>
      </c>
      <c r="BZ20" s="69">
        <v>0.28070175438596501</v>
      </c>
      <c r="CA20" s="69">
        <v>0.25908372827804099</v>
      </c>
      <c r="CB20" s="69">
        <v>0.26113671274961597</v>
      </c>
      <c r="CC20" s="69">
        <v>0.28834355828220898</v>
      </c>
      <c r="CD20" s="69">
        <v>0.28636363636363599</v>
      </c>
      <c r="CE20" s="69">
        <v>0.24767801857585101</v>
      </c>
      <c r="CF20" s="69">
        <v>0.19284603421461899</v>
      </c>
      <c r="CG20" s="69">
        <v>0.190779014308426</v>
      </c>
      <c r="CH20" s="69">
        <v>0.21346469622331701</v>
      </c>
      <c r="CI20" s="69">
        <v>0.20578231292516999</v>
      </c>
      <c r="CJ20" s="69">
        <v>0.185714285714286</v>
      </c>
      <c r="CK20" s="69">
        <v>0.20550458715596301</v>
      </c>
      <c r="CL20" s="69">
        <v>0.17790262172284599</v>
      </c>
      <c r="CM20" s="69">
        <v>0.16356877323420099</v>
      </c>
      <c r="CN20" s="69">
        <v>0.16141001855287601</v>
      </c>
      <c r="CO20" s="69">
        <v>0.15985130111524201</v>
      </c>
      <c r="CP20" s="69">
        <v>0.148148148148148</v>
      </c>
      <c r="CQ20" s="69">
        <v>0.18899082568807299</v>
      </c>
      <c r="CR20" s="69">
        <v>0.159574468085106</v>
      </c>
      <c r="CS20" s="69">
        <v>0.15980230642504101</v>
      </c>
      <c r="CT20" s="69">
        <v>0.17327459618208499</v>
      </c>
      <c r="CU20" s="69">
        <v>0.206756756756757</v>
      </c>
      <c r="CV20" s="69">
        <v>0.19350649350649399</v>
      </c>
      <c r="CW20" s="69">
        <v>0.26530612244898</v>
      </c>
      <c r="CX20" s="69">
        <v>0.26177437020810501</v>
      </c>
      <c r="CY20" s="69">
        <v>0.27892561983471098</v>
      </c>
      <c r="CZ20" s="69">
        <v>0.28093306288032499</v>
      </c>
      <c r="DA20" s="69">
        <v>0.30185004868549198</v>
      </c>
      <c r="DB20" s="69">
        <v>0.33704735376044598</v>
      </c>
      <c r="DC20" s="69">
        <v>0.36147757255936702</v>
      </c>
      <c r="DD20" s="69">
        <v>0.368509212730318</v>
      </c>
      <c r="DE20" s="69">
        <v>0.35769828926905101</v>
      </c>
      <c r="DF20" s="69">
        <v>0.35505617977528098</v>
      </c>
      <c r="DG20" s="69">
        <v>0.35148874364560601</v>
      </c>
      <c r="DH20" s="69">
        <v>0.32178217821782201</v>
      </c>
      <c r="DI20" s="69">
        <v>0.30027173913043498</v>
      </c>
      <c r="DJ20" s="69">
        <v>0.28664921465968601</v>
      </c>
      <c r="DK20" s="69">
        <v>0.26092544987146499</v>
      </c>
      <c r="DL20" s="69">
        <v>0.26298701298701299</v>
      </c>
      <c r="DM20" s="69">
        <v>0.25561978163134202</v>
      </c>
      <c r="DN20" s="69">
        <v>0.24840764331210199</v>
      </c>
      <c r="DO20" s="69">
        <v>0.20748730964466999</v>
      </c>
      <c r="DP20" s="69">
        <v>0.19298245614035101</v>
      </c>
      <c r="DQ20" s="69">
        <v>0.175251256281407</v>
      </c>
      <c r="DR20" s="69">
        <v>0.14312977099236601</v>
      </c>
      <c r="DS20" s="69">
        <v>0.11880559085133401</v>
      </c>
      <c r="DT20" s="69">
        <v>0.112035851472471</v>
      </c>
      <c r="DU20" s="69">
        <v>0.10773993808049501</v>
      </c>
      <c r="DV20" s="69">
        <v>9.6674876847290606E-2</v>
      </c>
      <c r="DW20" s="69">
        <v>8.6260012322858903E-2</v>
      </c>
      <c r="DX20" s="69">
        <v>8.1818181818181804E-2</v>
      </c>
      <c r="DY20" s="69">
        <v>8.4797092671108396E-2</v>
      </c>
      <c r="DZ20" s="69">
        <v>9.375E-2</v>
      </c>
      <c r="EA20" s="69">
        <v>8.6670651524207998E-2</v>
      </c>
      <c r="EB20" s="69">
        <v>7.1513706793802104E-2</v>
      </c>
      <c r="EC20" s="69">
        <v>6.2425683709869201E-2</v>
      </c>
      <c r="ED20" s="69">
        <v>6.2243100411039302E-2</v>
      </c>
      <c r="EE20" s="69">
        <v>6.7177371832645799E-2</v>
      </c>
      <c r="EF20" s="69">
        <v>6.07008760951189E-2</v>
      </c>
      <c r="EG20" s="69">
        <v>8.38487972508591E-2</v>
      </c>
      <c r="EH20" s="69">
        <v>6.5109695682944099E-2</v>
      </c>
      <c r="EI20" s="69">
        <v>5.6547619047618999E-2</v>
      </c>
      <c r="EJ20" s="69">
        <v>5.2543786488740599E-2</v>
      </c>
      <c r="EK20" s="69">
        <v>5.8435438265787003E-2</v>
      </c>
      <c r="EL20" s="69">
        <v>4.6758767268862897E-2</v>
      </c>
      <c r="EM20" s="69">
        <v>5.8741258741258698E-2</v>
      </c>
      <c r="EN20" s="69">
        <v>5.2373158756137503E-2</v>
      </c>
      <c r="EO20" s="69">
        <v>5.50098231827112E-2</v>
      </c>
      <c r="EP20" s="69">
        <v>5.9405940594059403E-2</v>
      </c>
      <c r="EQ20" s="69">
        <v>5.8988764044943798E-2</v>
      </c>
      <c r="ER20" s="87">
        <v>5.5944055944055902E-2</v>
      </c>
    </row>
    <row r="21" spans="2:148" x14ac:dyDescent="0.2">
      <c r="B21" s="46">
        <v>0</v>
      </c>
      <c r="C21" s="47">
        <v>2</v>
      </c>
      <c r="D21" s="47" t="s">
        <v>257</v>
      </c>
      <c r="E21" s="69">
        <v>5.1282051282051299E-3</v>
      </c>
      <c r="F21" s="69">
        <v>0</v>
      </c>
      <c r="G21" s="69">
        <v>8.1967213114754103E-3</v>
      </c>
      <c r="H21" s="69">
        <v>1.02040816326531E-2</v>
      </c>
      <c r="I21" s="69">
        <v>1.26582278481013E-2</v>
      </c>
      <c r="J21" s="69">
        <v>1.6129032258064498E-2</v>
      </c>
      <c r="K21" s="69">
        <v>2.32558139534884E-2</v>
      </c>
      <c r="L21" s="69">
        <v>0</v>
      </c>
      <c r="M21" s="69">
        <v>0</v>
      </c>
      <c r="N21" s="69">
        <v>0</v>
      </c>
      <c r="O21" s="69">
        <v>0</v>
      </c>
      <c r="P21" s="69">
        <v>0</v>
      </c>
      <c r="Q21" s="69">
        <v>0</v>
      </c>
      <c r="R21" s="69">
        <v>0</v>
      </c>
      <c r="S21" s="69">
        <v>0</v>
      </c>
      <c r="T21" s="69">
        <v>0</v>
      </c>
      <c r="U21" s="69">
        <v>0</v>
      </c>
      <c r="V21" s="69">
        <v>0</v>
      </c>
      <c r="W21" s="69">
        <v>0</v>
      </c>
      <c r="X21" s="69">
        <v>0</v>
      </c>
      <c r="Y21" s="69">
        <v>0</v>
      </c>
      <c r="Z21" s="69">
        <v>0</v>
      </c>
      <c r="AA21" s="69">
        <v>0</v>
      </c>
      <c r="AB21" s="69">
        <v>0</v>
      </c>
      <c r="AC21" s="69">
        <v>0</v>
      </c>
      <c r="AD21" s="69">
        <v>0</v>
      </c>
      <c r="AE21" s="69">
        <v>0</v>
      </c>
      <c r="AF21" s="69">
        <v>0</v>
      </c>
      <c r="AG21" s="69">
        <v>0</v>
      </c>
      <c r="AH21" s="69">
        <v>0</v>
      </c>
      <c r="AI21" s="69">
        <v>0</v>
      </c>
      <c r="AJ21" s="69">
        <v>0</v>
      </c>
      <c r="AK21" s="69">
        <v>0</v>
      </c>
      <c r="AL21" s="69">
        <v>0</v>
      </c>
      <c r="AM21" s="69">
        <v>0</v>
      </c>
      <c r="AN21" s="69">
        <v>2.1276595744680899E-2</v>
      </c>
      <c r="AO21" s="69">
        <v>0</v>
      </c>
      <c r="AP21" s="69">
        <v>0</v>
      </c>
      <c r="AQ21" s="69">
        <v>5.78034682080925E-3</v>
      </c>
      <c r="AR21" s="69">
        <v>3.8610038610038598E-3</v>
      </c>
      <c r="AS21" s="69">
        <v>6.4308681672025697E-3</v>
      </c>
      <c r="AT21" s="69">
        <v>1.0810810810810799E-2</v>
      </c>
      <c r="AU21" s="69">
        <v>4.9504950495049497E-3</v>
      </c>
      <c r="AV21" s="69">
        <v>8.7336244541484694E-3</v>
      </c>
      <c r="AW21" s="69">
        <v>9.3833780160857902E-3</v>
      </c>
      <c r="AX21" s="69">
        <v>1.32530120481928E-2</v>
      </c>
      <c r="AY21" s="69">
        <v>1.6E-2</v>
      </c>
      <c r="AZ21" s="69">
        <v>2.0338983050847501E-2</v>
      </c>
      <c r="BA21" s="69">
        <v>2.62329485834208E-2</v>
      </c>
      <c r="BB21" s="69">
        <v>2.0234291799786999E-2</v>
      </c>
      <c r="BC21" s="69">
        <v>2.2753128555176302E-2</v>
      </c>
      <c r="BD21" s="69">
        <v>3.4440344403443998E-2</v>
      </c>
      <c r="BE21" s="69">
        <v>4.1841004184100403E-2</v>
      </c>
      <c r="BF21" s="69">
        <v>6.0514372163388799E-2</v>
      </c>
      <c r="BG21" s="69">
        <v>4.2168674698795199E-2</v>
      </c>
      <c r="BH21" s="69">
        <v>4.0178571428571397E-2</v>
      </c>
      <c r="BI21" s="69">
        <v>5.4517133956386299E-2</v>
      </c>
      <c r="BJ21" s="69">
        <v>5.32445923460899E-2</v>
      </c>
      <c r="BK21" s="69">
        <v>5.2100840336134498E-2</v>
      </c>
      <c r="BL21" s="69">
        <v>5.5077452667814102E-2</v>
      </c>
      <c r="BM21" s="69">
        <v>5.67010309278351E-2</v>
      </c>
      <c r="BN21" s="69">
        <v>5.7291666666666699E-2</v>
      </c>
      <c r="BO21" s="69">
        <v>6.5602836879432594E-2</v>
      </c>
      <c r="BP21" s="69">
        <v>6.3636363636363602E-2</v>
      </c>
      <c r="BQ21" s="69">
        <v>7.1563088512241094E-2</v>
      </c>
      <c r="BR21" s="69">
        <v>7.0000000000000007E-2</v>
      </c>
      <c r="BS21" s="69">
        <v>6.3706563706563704E-2</v>
      </c>
      <c r="BT21" s="69">
        <v>6.2730627306273101E-2</v>
      </c>
      <c r="BU21" s="69">
        <v>6.0885608856088597E-2</v>
      </c>
      <c r="BV21" s="69">
        <v>5.9369202226345098E-2</v>
      </c>
      <c r="BW21" s="69">
        <v>6.0822898032200402E-2</v>
      </c>
      <c r="BX21" s="69">
        <v>6.1728395061728399E-2</v>
      </c>
      <c r="BY21" s="69">
        <v>4.1025641025640998E-2</v>
      </c>
      <c r="BZ21" s="69">
        <v>3.82775119617225E-2</v>
      </c>
      <c r="CA21" s="69">
        <v>3.7914691943128E-2</v>
      </c>
      <c r="CB21" s="69">
        <v>3.37941628264209E-2</v>
      </c>
      <c r="CC21" s="69">
        <v>3.6809815950920199E-2</v>
      </c>
      <c r="CD21" s="69">
        <v>2.87878787878788E-2</v>
      </c>
      <c r="CE21" s="69">
        <v>2.32198142414861E-2</v>
      </c>
      <c r="CF21" s="69">
        <v>2.3328149300155501E-2</v>
      </c>
      <c r="CG21" s="69">
        <v>3.02066772655008E-2</v>
      </c>
      <c r="CH21" s="69">
        <v>2.7914614121510702E-2</v>
      </c>
      <c r="CI21" s="69">
        <v>3.7414965986394599E-2</v>
      </c>
      <c r="CJ21" s="69">
        <v>2.6785714285714302E-2</v>
      </c>
      <c r="CK21" s="69">
        <v>2.9357798165137599E-2</v>
      </c>
      <c r="CL21" s="69">
        <v>3.7453183520599301E-2</v>
      </c>
      <c r="CM21" s="69">
        <v>5.0185873605947999E-2</v>
      </c>
      <c r="CN21" s="69">
        <v>4.2671614100185502E-2</v>
      </c>
      <c r="CO21" s="69">
        <v>3.15985130111524E-2</v>
      </c>
      <c r="CP21" s="69">
        <v>2.7777777777777801E-2</v>
      </c>
      <c r="CQ21" s="69">
        <v>2.7522935779816501E-2</v>
      </c>
      <c r="CR21" s="69">
        <v>2.4822695035461001E-2</v>
      </c>
      <c r="CS21" s="69">
        <v>2.4711696869851699E-2</v>
      </c>
      <c r="CT21" s="69">
        <v>2.49632892804699E-2</v>
      </c>
      <c r="CU21" s="69">
        <v>2.7027027027027001E-2</v>
      </c>
      <c r="CV21" s="69">
        <v>3.2467532467532499E-2</v>
      </c>
      <c r="CW21" s="69">
        <v>3.06122448979592E-2</v>
      </c>
      <c r="CX21" s="69">
        <v>3.0668127053669201E-2</v>
      </c>
      <c r="CY21" s="69">
        <v>2.16942148760331E-2</v>
      </c>
      <c r="CZ21" s="69">
        <v>2.9411764705882401E-2</v>
      </c>
      <c r="DA21" s="69">
        <v>2.4342745861733201E-2</v>
      </c>
      <c r="DB21" s="69">
        <v>1.76415970287837E-2</v>
      </c>
      <c r="DC21" s="69">
        <v>7.9155672823219003E-3</v>
      </c>
      <c r="DD21" s="69">
        <v>1.00502512562814E-2</v>
      </c>
      <c r="DE21" s="69">
        <v>1.1664074650077801E-2</v>
      </c>
      <c r="DF21" s="69">
        <v>1.27340823970037E-2</v>
      </c>
      <c r="DG21" s="69">
        <v>1.3798111837327501E-2</v>
      </c>
      <c r="DH21" s="69">
        <v>1.2729844413012699E-2</v>
      </c>
      <c r="DI21" s="69">
        <v>1.2228260869565201E-2</v>
      </c>
      <c r="DJ21" s="69">
        <v>1.5706806282722498E-2</v>
      </c>
      <c r="DK21" s="69">
        <v>1.09254498714653E-2</v>
      </c>
      <c r="DL21" s="69">
        <v>1.55844155844156E-2</v>
      </c>
      <c r="DM21" s="69">
        <v>1.22029543994862E-2</v>
      </c>
      <c r="DN21" s="69">
        <v>7.6433121019108298E-3</v>
      </c>
      <c r="DO21" s="69">
        <v>9.5177664974619297E-3</v>
      </c>
      <c r="DP21" s="69">
        <v>6.2656641604010004E-3</v>
      </c>
      <c r="DQ21" s="69">
        <v>9.42211055276382E-3</v>
      </c>
      <c r="DR21" s="69">
        <v>8.2697201017811698E-3</v>
      </c>
      <c r="DS21" s="69">
        <v>1.0800508259212201E-2</v>
      </c>
      <c r="DT21" s="69">
        <v>7.0422535211267599E-3</v>
      </c>
      <c r="DU21" s="69">
        <v>6.1919504643962904E-3</v>
      </c>
      <c r="DV21" s="69">
        <v>5.5418719211822697E-3</v>
      </c>
      <c r="DW21" s="69">
        <v>4.9291435613062198E-3</v>
      </c>
      <c r="DX21" s="69">
        <v>6.6666666666666697E-3</v>
      </c>
      <c r="DY21" s="69">
        <v>4.8455481526347701E-3</v>
      </c>
      <c r="DZ21" s="69">
        <v>7.8125E-3</v>
      </c>
      <c r="EA21" s="69">
        <v>5.3795576808129096E-3</v>
      </c>
      <c r="EB21" s="69">
        <v>5.3635280095351602E-3</v>
      </c>
      <c r="EC21" s="69">
        <v>1.0107015457788301E-2</v>
      </c>
      <c r="ED21" s="69">
        <v>8.8079859072225496E-3</v>
      </c>
      <c r="EE21" s="69">
        <v>2.9463759575721902E-3</v>
      </c>
      <c r="EF21" s="69">
        <v>2.5031289111389198E-3</v>
      </c>
      <c r="EG21" s="69">
        <v>6.8728522336769802E-3</v>
      </c>
      <c r="EH21" s="69">
        <v>6.3694267515923596E-3</v>
      </c>
      <c r="EI21" s="69">
        <v>5.9523809523809503E-3</v>
      </c>
      <c r="EJ21" s="69">
        <v>4.1701417848206803E-3</v>
      </c>
      <c r="EK21" s="69">
        <v>3.7700282752120601E-3</v>
      </c>
      <c r="EL21" s="69">
        <v>1.06269925611052E-3</v>
      </c>
      <c r="EM21" s="69">
        <v>4.1958041958042001E-3</v>
      </c>
      <c r="EN21" s="69">
        <v>3.27332242225859E-3</v>
      </c>
      <c r="EO21" s="69">
        <v>1.9646365422396899E-3</v>
      </c>
      <c r="EP21" s="69">
        <v>7.4257425742574297E-3</v>
      </c>
      <c r="EQ21" s="69">
        <v>5.6179775280898901E-3</v>
      </c>
      <c r="ER21" s="87">
        <v>0</v>
      </c>
    </row>
    <row r="22" spans="2:148" x14ac:dyDescent="0.2">
      <c r="B22" s="46">
        <v>0</v>
      </c>
      <c r="C22" s="47">
        <v>2</v>
      </c>
      <c r="D22" s="47" t="s">
        <v>258</v>
      </c>
      <c r="E22" s="69">
        <v>0.21538461538461501</v>
      </c>
      <c r="F22" s="69">
        <v>0.18243243243243201</v>
      </c>
      <c r="G22" s="69">
        <v>0.22131147540983601</v>
      </c>
      <c r="H22" s="69">
        <v>0.25510204081632698</v>
      </c>
      <c r="I22" s="69">
        <v>0.164556962025316</v>
      </c>
      <c r="J22" s="69">
        <v>0.17741935483870999</v>
      </c>
      <c r="K22" s="69">
        <v>0.25581395348837199</v>
      </c>
      <c r="L22" s="69">
        <v>0.2</v>
      </c>
      <c r="M22" s="69">
        <v>0.233333333333333</v>
      </c>
      <c r="N22" s="69">
        <v>0.2</v>
      </c>
      <c r="O22" s="69">
        <v>0.28571428571428598</v>
      </c>
      <c r="P22" s="69">
        <v>0.25</v>
      </c>
      <c r="Q22" s="69">
        <v>0.133333333333333</v>
      </c>
      <c r="R22" s="69">
        <v>7.69230769230769E-2</v>
      </c>
      <c r="S22" s="69">
        <v>7.69230769230769E-2</v>
      </c>
      <c r="T22" s="69">
        <v>0.18181818181818199</v>
      </c>
      <c r="U22" s="69">
        <v>9.0909090909090898E-2</v>
      </c>
      <c r="V22" s="69">
        <v>0.1</v>
      </c>
      <c r="W22" s="69">
        <v>0.22222222222222199</v>
      </c>
      <c r="X22" s="69">
        <v>0</v>
      </c>
      <c r="Y22" s="69">
        <v>0</v>
      </c>
      <c r="Z22" s="69">
        <v>0.125</v>
      </c>
      <c r="AA22" s="69">
        <v>0.14285714285714299</v>
      </c>
      <c r="AB22" s="69">
        <v>0.33333333333333298</v>
      </c>
      <c r="AC22" s="69">
        <v>0.6</v>
      </c>
      <c r="AD22" s="69">
        <v>0.4</v>
      </c>
      <c r="AE22" s="69">
        <v>0.28571428571428598</v>
      </c>
      <c r="AF22" s="69">
        <v>0.3</v>
      </c>
      <c r="AG22" s="69">
        <v>0.125</v>
      </c>
      <c r="AH22" s="69">
        <v>0.22222222222222199</v>
      </c>
      <c r="AI22" s="69">
        <v>0.55000000000000004</v>
      </c>
      <c r="AJ22" s="69">
        <v>0.46666666666666701</v>
      </c>
      <c r="AK22" s="69">
        <v>0.38709677419354799</v>
      </c>
      <c r="AL22" s="69">
        <v>0.45714285714285702</v>
      </c>
      <c r="AM22" s="69">
        <v>0.5</v>
      </c>
      <c r="AN22" s="69">
        <v>0.53191489361702105</v>
      </c>
      <c r="AO22" s="69">
        <v>0.59803921568627405</v>
      </c>
      <c r="AP22" s="69">
        <v>0.59285714285714297</v>
      </c>
      <c r="AQ22" s="69">
        <v>0.56647398843930596</v>
      </c>
      <c r="AR22" s="69">
        <v>0.53281853281853297</v>
      </c>
      <c r="AS22" s="69">
        <v>0.54662379421221896</v>
      </c>
      <c r="AT22" s="69">
        <v>0.57567567567567601</v>
      </c>
      <c r="AU22" s="69">
        <v>0.59240924092409197</v>
      </c>
      <c r="AV22" s="69">
        <v>0.53711790393013104</v>
      </c>
      <c r="AW22" s="69">
        <v>0.55227882037533504</v>
      </c>
      <c r="AX22" s="69">
        <v>0.54337349397590395</v>
      </c>
      <c r="AY22" s="69">
        <v>0.48685714285714299</v>
      </c>
      <c r="AZ22" s="69">
        <v>0.48700564971751398</v>
      </c>
      <c r="BA22" s="69">
        <v>0.46694648478488998</v>
      </c>
      <c r="BB22" s="69">
        <v>0.45580404685836001</v>
      </c>
      <c r="BC22" s="69">
        <v>0.45961319681456198</v>
      </c>
      <c r="BD22" s="69">
        <v>0.41697416974169699</v>
      </c>
      <c r="BE22" s="69">
        <v>0.36401673640167398</v>
      </c>
      <c r="BF22" s="69">
        <v>0.32223903177004498</v>
      </c>
      <c r="BG22" s="69">
        <v>0.33433734939759002</v>
      </c>
      <c r="BH22" s="69">
        <v>0.33333333333333298</v>
      </c>
      <c r="BI22" s="69">
        <v>0.28816199376946999</v>
      </c>
      <c r="BJ22" s="69">
        <v>0.26788685524126499</v>
      </c>
      <c r="BK22" s="69">
        <v>0.247058823529412</v>
      </c>
      <c r="BL22" s="69">
        <v>0.22203098106712599</v>
      </c>
      <c r="BM22" s="69">
        <v>0.25085910652921001</v>
      </c>
      <c r="BN22" s="69">
        <v>0.225694444444444</v>
      </c>
      <c r="BO22" s="69">
        <v>0.19148936170212799</v>
      </c>
      <c r="BP22" s="69">
        <v>0.161818181818182</v>
      </c>
      <c r="BQ22" s="69">
        <v>0.152542372881356</v>
      </c>
      <c r="BR22" s="69">
        <v>0.122</v>
      </c>
      <c r="BS22" s="69">
        <v>0.12741312741312699</v>
      </c>
      <c r="BT22" s="69">
        <v>0.121771217712177</v>
      </c>
      <c r="BU22" s="69">
        <v>0.118081180811808</v>
      </c>
      <c r="BV22" s="69">
        <v>0.11317254174397</v>
      </c>
      <c r="BW22" s="69">
        <v>0.110912343470483</v>
      </c>
      <c r="BX22" s="69">
        <v>8.99470899470899E-2</v>
      </c>
      <c r="BY22" s="69">
        <v>7.1794871794871803E-2</v>
      </c>
      <c r="BZ22" s="69">
        <v>6.6985645933014398E-2</v>
      </c>
      <c r="CA22" s="69">
        <v>6.7930489731437602E-2</v>
      </c>
      <c r="CB22" s="69">
        <v>7.6804915514592897E-2</v>
      </c>
      <c r="CC22" s="69">
        <v>7.0552147239263799E-2</v>
      </c>
      <c r="CD22" s="69">
        <v>5.3030303030302997E-2</v>
      </c>
      <c r="CE22" s="69">
        <v>5.41795665634675E-2</v>
      </c>
      <c r="CF22" s="69">
        <v>5.1321928460342101E-2</v>
      </c>
      <c r="CG22" s="69">
        <v>3.8155802861685198E-2</v>
      </c>
      <c r="CH22" s="69">
        <v>3.6124794745484398E-2</v>
      </c>
      <c r="CI22" s="69">
        <v>4.7619047619047603E-2</v>
      </c>
      <c r="CJ22" s="69">
        <v>4.8214285714285703E-2</v>
      </c>
      <c r="CK22" s="69">
        <v>4.95412844036697E-2</v>
      </c>
      <c r="CL22" s="69">
        <v>5.2434456928839003E-2</v>
      </c>
      <c r="CM22" s="69">
        <v>4.8327137546468397E-2</v>
      </c>
      <c r="CN22" s="69">
        <v>3.5250463821892397E-2</v>
      </c>
      <c r="CO22" s="69">
        <v>3.5315985130111499E-2</v>
      </c>
      <c r="CP22" s="69">
        <v>2.7777777777777801E-2</v>
      </c>
      <c r="CQ22" s="69">
        <v>5.3211009174311902E-2</v>
      </c>
      <c r="CR22" s="69">
        <v>3.9007092198581603E-2</v>
      </c>
      <c r="CS22" s="69">
        <v>5.7660626029654001E-2</v>
      </c>
      <c r="CT22" s="69">
        <v>6.1674008810572702E-2</v>
      </c>
      <c r="CU22" s="69">
        <v>6.4864864864864896E-2</v>
      </c>
      <c r="CV22" s="69">
        <v>6.1038961038960997E-2</v>
      </c>
      <c r="CW22" s="69">
        <v>5.7823129251700703E-2</v>
      </c>
      <c r="CX22" s="69">
        <v>6.02409638554217E-2</v>
      </c>
      <c r="CY22" s="69">
        <v>6.4049586776859499E-2</v>
      </c>
      <c r="CZ22" s="69">
        <v>5.4766734279918898E-2</v>
      </c>
      <c r="DA22" s="69">
        <v>5.2580331061343702E-2</v>
      </c>
      <c r="DB22" s="69">
        <v>4.73537604456825E-2</v>
      </c>
      <c r="DC22" s="69">
        <v>6.5963060686015804E-2</v>
      </c>
      <c r="DD22" s="69">
        <v>7.0351758793969807E-2</v>
      </c>
      <c r="DE22" s="69">
        <v>6.7651632970451001E-2</v>
      </c>
      <c r="DF22" s="69">
        <v>6.2172284644194803E-2</v>
      </c>
      <c r="DG22" s="69">
        <v>6.6811909949164805E-2</v>
      </c>
      <c r="DH22" s="69">
        <v>7.9207920792079195E-2</v>
      </c>
      <c r="DI22" s="69">
        <v>8.4918478260869595E-2</v>
      </c>
      <c r="DJ22" s="69">
        <v>9.0968586387434602E-2</v>
      </c>
      <c r="DK22" s="69">
        <v>8.9974293059126006E-2</v>
      </c>
      <c r="DL22" s="69">
        <v>9.8051948051948098E-2</v>
      </c>
      <c r="DM22" s="69">
        <v>0.104688503532434</v>
      </c>
      <c r="DN22" s="69">
        <v>9.7452229299363105E-2</v>
      </c>
      <c r="DO22" s="69">
        <v>0.10342639593908599</v>
      </c>
      <c r="DP22" s="69">
        <v>0.107769423558897</v>
      </c>
      <c r="DQ22" s="69">
        <v>9.7361809045226094E-2</v>
      </c>
      <c r="DR22" s="69">
        <v>9.0966921119592897E-2</v>
      </c>
      <c r="DS22" s="69">
        <v>8.25921219822109E-2</v>
      </c>
      <c r="DT22" s="69">
        <v>7.8104993597951297E-2</v>
      </c>
      <c r="DU22" s="69">
        <v>8.1733746130030996E-2</v>
      </c>
      <c r="DV22" s="69">
        <v>8.3128078817734E-2</v>
      </c>
      <c r="DW22" s="69">
        <v>7.7634011090572996E-2</v>
      </c>
      <c r="DX22" s="69">
        <v>8.84848484848485E-2</v>
      </c>
      <c r="DY22" s="69">
        <v>9.0854027861901901E-2</v>
      </c>
      <c r="DZ22" s="69">
        <v>9.7956730769230796E-2</v>
      </c>
      <c r="EA22" s="69">
        <v>0.10818888224746</v>
      </c>
      <c r="EB22" s="69">
        <v>9.6543504171632905E-2</v>
      </c>
      <c r="EC22" s="69">
        <v>8.5017835909631398E-2</v>
      </c>
      <c r="ED22" s="69">
        <v>8.6318261890780998E-2</v>
      </c>
      <c r="EE22" s="69">
        <v>8.8391278727165595E-2</v>
      </c>
      <c r="EF22" s="69">
        <v>0.111389236545682</v>
      </c>
      <c r="EG22" s="69">
        <v>0.185567010309278</v>
      </c>
      <c r="EH22" s="69">
        <v>0.15498938428874701</v>
      </c>
      <c r="EI22" s="69">
        <v>0.16145833333333301</v>
      </c>
      <c r="EJ22" s="69">
        <v>0.17180984153461201</v>
      </c>
      <c r="EK22" s="69">
        <v>0.173421300659755</v>
      </c>
      <c r="EL22" s="69">
        <v>0.17003188097768299</v>
      </c>
      <c r="EM22" s="69">
        <v>0.21258741258741301</v>
      </c>
      <c r="EN22" s="69">
        <v>0.17839607201309299</v>
      </c>
      <c r="EO22" s="69">
        <v>0.13359528487229899</v>
      </c>
      <c r="EP22" s="69">
        <v>0.19059405940594101</v>
      </c>
      <c r="EQ22" s="69">
        <v>0.16011235955056199</v>
      </c>
      <c r="ER22" s="87">
        <v>0.16433566433566399</v>
      </c>
    </row>
    <row r="23" spans="2:148" x14ac:dyDescent="0.2">
      <c r="B23" s="46">
        <v>0</v>
      </c>
      <c r="C23" s="47">
        <v>2</v>
      </c>
      <c r="D23" s="47" t="s">
        <v>259</v>
      </c>
      <c r="E23" s="69">
        <v>5.1282051282051299E-3</v>
      </c>
      <c r="F23" s="69">
        <v>6.7567567567567597E-3</v>
      </c>
      <c r="G23" s="69">
        <v>0</v>
      </c>
      <c r="H23" s="69">
        <v>0</v>
      </c>
      <c r="I23" s="69">
        <v>0</v>
      </c>
      <c r="J23" s="69">
        <v>0</v>
      </c>
      <c r="K23" s="69">
        <v>0</v>
      </c>
      <c r="L23" s="69">
        <v>0</v>
      </c>
      <c r="M23" s="69">
        <v>0</v>
      </c>
      <c r="N23" s="69">
        <v>0</v>
      </c>
      <c r="O23" s="69">
        <v>0</v>
      </c>
      <c r="P23" s="69">
        <v>0</v>
      </c>
      <c r="Q23" s="69">
        <v>0</v>
      </c>
      <c r="R23" s="69">
        <v>0</v>
      </c>
      <c r="S23" s="69">
        <v>0</v>
      </c>
      <c r="T23" s="69">
        <v>0</v>
      </c>
      <c r="U23" s="69">
        <v>0</v>
      </c>
      <c r="V23" s="69">
        <v>0</v>
      </c>
      <c r="W23" s="69">
        <v>0</v>
      </c>
      <c r="X23" s="69">
        <v>0</v>
      </c>
      <c r="Y23" s="69">
        <v>0</v>
      </c>
      <c r="Z23" s="69">
        <v>0</v>
      </c>
      <c r="AA23" s="69">
        <v>0</v>
      </c>
      <c r="AB23" s="69">
        <v>0</v>
      </c>
      <c r="AC23" s="69">
        <v>0</v>
      </c>
      <c r="AD23" s="69">
        <v>0</v>
      </c>
      <c r="AE23" s="69">
        <v>0</v>
      </c>
      <c r="AF23" s="69">
        <v>0</v>
      </c>
      <c r="AG23" s="69">
        <v>0</v>
      </c>
      <c r="AH23" s="69">
        <v>0</v>
      </c>
      <c r="AI23" s="69">
        <v>0</v>
      </c>
      <c r="AJ23" s="69">
        <v>0</v>
      </c>
      <c r="AK23" s="69">
        <v>0</v>
      </c>
      <c r="AL23" s="69">
        <v>0</v>
      </c>
      <c r="AM23" s="69">
        <v>0</v>
      </c>
      <c r="AN23" s="69">
        <v>0</v>
      </c>
      <c r="AO23" s="69">
        <v>2.9411764705882401E-2</v>
      </c>
      <c r="AP23" s="69">
        <v>7.14285714285714E-3</v>
      </c>
      <c r="AQ23" s="69">
        <v>0</v>
      </c>
      <c r="AR23" s="69">
        <v>7.7220077220077196E-3</v>
      </c>
      <c r="AS23" s="69">
        <v>9.6463022508038593E-3</v>
      </c>
      <c r="AT23" s="69">
        <v>2.7027027027026998E-3</v>
      </c>
      <c r="AU23" s="69">
        <v>4.9504950495049497E-3</v>
      </c>
      <c r="AV23" s="69">
        <v>7.2780203784570596E-3</v>
      </c>
      <c r="AW23" s="69">
        <v>6.7024128686327096E-3</v>
      </c>
      <c r="AX23" s="69">
        <v>8.4337349397590397E-3</v>
      </c>
      <c r="AY23" s="69">
        <v>9.1428571428571401E-3</v>
      </c>
      <c r="AZ23" s="69">
        <v>7.9096045197740092E-3</v>
      </c>
      <c r="BA23" s="69">
        <v>4.19727177334732E-3</v>
      </c>
      <c r="BB23" s="69">
        <v>4.2598509052183204E-3</v>
      </c>
      <c r="BC23" s="69">
        <v>4.5506257110352697E-3</v>
      </c>
      <c r="BD23" s="69">
        <v>2.4600246002459999E-3</v>
      </c>
      <c r="BE23" s="69">
        <v>2.78940027894003E-3</v>
      </c>
      <c r="BF23" s="69">
        <v>4.5385779122541596E-3</v>
      </c>
      <c r="BG23" s="69">
        <v>6.0240963855421699E-3</v>
      </c>
      <c r="BH23" s="69">
        <v>5.9523809523809503E-3</v>
      </c>
      <c r="BI23" s="69">
        <v>7.7881619937694704E-3</v>
      </c>
      <c r="BJ23" s="69">
        <v>1.49750415973378E-2</v>
      </c>
      <c r="BK23" s="69">
        <v>2.0168067226890799E-2</v>
      </c>
      <c r="BL23" s="69">
        <v>3.0981067125645401E-2</v>
      </c>
      <c r="BM23" s="69">
        <v>3.4364261168384903E-2</v>
      </c>
      <c r="BN23" s="69">
        <v>3.4722222222222203E-2</v>
      </c>
      <c r="BO23" s="69">
        <v>4.2553191489361701E-2</v>
      </c>
      <c r="BP23" s="69">
        <v>4.1818181818181803E-2</v>
      </c>
      <c r="BQ23" s="69">
        <v>3.7664783427495303E-2</v>
      </c>
      <c r="BR23" s="69">
        <v>4.3999999999999997E-2</v>
      </c>
      <c r="BS23" s="69">
        <v>5.0193050193050197E-2</v>
      </c>
      <c r="BT23" s="69">
        <v>5.9040590405904099E-2</v>
      </c>
      <c r="BU23" s="69">
        <v>5.5350553505535097E-2</v>
      </c>
      <c r="BV23" s="69">
        <v>4.8237476808905402E-2</v>
      </c>
      <c r="BW23" s="69">
        <v>4.2933810375670803E-2</v>
      </c>
      <c r="BX23" s="69">
        <v>3.1746031746031703E-2</v>
      </c>
      <c r="BY23" s="69">
        <v>2.5641025641025599E-2</v>
      </c>
      <c r="BZ23" s="69">
        <v>2.23285486443381E-2</v>
      </c>
      <c r="CA23" s="69">
        <v>1.7377567140600299E-2</v>
      </c>
      <c r="CB23" s="69">
        <v>1.6897081413210401E-2</v>
      </c>
      <c r="CC23" s="69">
        <v>1.22699386503067E-2</v>
      </c>
      <c r="CD23" s="69">
        <v>1.21212121212121E-2</v>
      </c>
      <c r="CE23" s="69">
        <v>1.8575851393188899E-2</v>
      </c>
      <c r="CF23" s="69">
        <v>2.17729393468118E-2</v>
      </c>
      <c r="CG23" s="69">
        <v>2.7027027027027001E-2</v>
      </c>
      <c r="CH23" s="69">
        <v>3.1198686371100199E-2</v>
      </c>
      <c r="CI23" s="69">
        <v>3.4013605442176902E-2</v>
      </c>
      <c r="CJ23" s="69">
        <v>3.7499999999999999E-2</v>
      </c>
      <c r="CK23" s="69">
        <v>3.3027522935779798E-2</v>
      </c>
      <c r="CL23" s="69">
        <v>3.9325842696629199E-2</v>
      </c>
      <c r="CM23" s="69">
        <v>3.9033457249070598E-2</v>
      </c>
      <c r="CN23" s="69">
        <v>4.2671614100185502E-2</v>
      </c>
      <c r="CO23" s="69">
        <v>5.3903345724907098E-2</v>
      </c>
      <c r="CP23" s="69">
        <v>6.1111111111111102E-2</v>
      </c>
      <c r="CQ23" s="69">
        <v>4.95412844036697E-2</v>
      </c>
      <c r="CR23" s="69">
        <v>5.1418439716312103E-2</v>
      </c>
      <c r="CS23" s="69">
        <v>5.2718286655683698E-2</v>
      </c>
      <c r="CT23" s="69">
        <v>4.8458149779735699E-2</v>
      </c>
      <c r="CU23" s="69">
        <v>4.72972972972973E-2</v>
      </c>
      <c r="CV23" s="69">
        <v>4.4155844155844198E-2</v>
      </c>
      <c r="CW23" s="69">
        <v>3.4013605442176902E-2</v>
      </c>
      <c r="CX23" s="69">
        <v>3.5049288061336302E-2</v>
      </c>
      <c r="CY23" s="69">
        <v>3.71900826446281E-2</v>
      </c>
      <c r="CZ23" s="69">
        <v>2.9411764705882401E-2</v>
      </c>
      <c r="DA23" s="69">
        <v>2.92112950340798E-2</v>
      </c>
      <c r="DB23" s="69">
        <v>2.4141132776230301E-2</v>
      </c>
      <c r="DC23" s="69">
        <v>1.9349164467898E-2</v>
      </c>
      <c r="DD23" s="69">
        <v>1.75879396984925E-2</v>
      </c>
      <c r="DE23" s="69">
        <v>1.63297045101089E-2</v>
      </c>
      <c r="DF23" s="69">
        <v>1.1985018726591801E-2</v>
      </c>
      <c r="DG23" s="69">
        <v>1.3798111837327501E-2</v>
      </c>
      <c r="DH23" s="69">
        <v>1.2022630834512001E-2</v>
      </c>
      <c r="DI23" s="69">
        <v>9.5108695652173902E-3</v>
      </c>
      <c r="DJ23" s="69">
        <v>1.37434554973822E-2</v>
      </c>
      <c r="DK23" s="69">
        <v>1.6709511568123399E-2</v>
      </c>
      <c r="DL23" s="69">
        <v>1.8181818181818198E-2</v>
      </c>
      <c r="DM23" s="69">
        <v>1.79833012202954E-2</v>
      </c>
      <c r="DN23" s="69">
        <v>1.9108280254777101E-2</v>
      </c>
      <c r="DO23" s="69">
        <v>2.0304568527918801E-2</v>
      </c>
      <c r="DP23" s="69">
        <v>2.3809523809523801E-2</v>
      </c>
      <c r="DQ23" s="69">
        <v>2.3869346733668299E-2</v>
      </c>
      <c r="DR23" s="69">
        <v>2.4809160305343501E-2</v>
      </c>
      <c r="DS23" s="69">
        <v>2.7318932655654399E-2</v>
      </c>
      <c r="DT23" s="69">
        <v>2.5608194622279101E-2</v>
      </c>
      <c r="DU23" s="69">
        <v>2.60061919504644E-2</v>
      </c>
      <c r="DV23" s="69">
        <v>2.5246305418719198E-2</v>
      </c>
      <c r="DW23" s="69">
        <v>2.58780036968577E-2</v>
      </c>
      <c r="DX23" s="69">
        <v>2.06060606060606E-2</v>
      </c>
      <c r="DY23" s="69">
        <v>1.8170805572380402E-2</v>
      </c>
      <c r="DZ23" s="69">
        <v>1.9230769230769201E-2</v>
      </c>
      <c r="EA23" s="69">
        <v>1.6138673042438701E-2</v>
      </c>
      <c r="EB23" s="69">
        <v>1.6090584028605501E-2</v>
      </c>
      <c r="EC23" s="69">
        <v>1.4863258026159299E-2</v>
      </c>
      <c r="ED23" s="69">
        <v>1.4679976512037601E-2</v>
      </c>
      <c r="EE23" s="69">
        <v>1.11962286387743E-2</v>
      </c>
      <c r="EF23" s="69">
        <v>1.37672090112641E-2</v>
      </c>
      <c r="EG23" s="69">
        <v>1.1683848797250901E-2</v>
      </c>
      <c r="EH23" s="69">
        <v>1.0615711252653899E-2</v>
      </c>
      <c r="EI23" s="69">
        <v>1.1904761904761901E-2</v>
      </c>
      <c r="EJ23" s="69">
        <v>9.1743119266055103E-3</v>
      </c>
      <c r="EK23" s="69">
        <v>7.5400565504241297E-3</v>
      </c>
      <c r="EL23" s="69">
        <v>7.4388947927736503E-3</v>
      </c>
      <c r="EM23" s="69">
        <v>2.7972027972027998E-3</v>
      </c>
      <c r="EN23" s="69">
        <v>1.6366612111293E-3</v>
      </c>
      <c r="EO23" s="69">
        <v>3.9292730844793702E-3</v>
      </c>
      <c r="EP23" s="69">
        <v>4.9504950495049497E-3</v>
      </c>
      <c r="EQ23" s="69">
        <v>5.6179775280898901E-3</v>
      </c>
      <c r="ER23" s="87">
        <v>1.04895104895105E-2</v>
      </c>
    </row>
    <row r="24" spans="2:148" x14ac:dyDescent="0.2">
      <c r="B24" s="46">
        <v>0</v>
      </c>
      <c r="C24" s="47">
        <v>2</v>
      </c>
      <c r="D24" s="47" t="s">
        <v>260</v>
      </c>
      <c r="E24" s="69">
        <v>2.5641025641025599E-2</v>
      </c>
      <c r="F24" s="69">
        <v>1.35135135135135E-2</v>
      </c>
      <c r="G24" s="69">
        <v>8.1967213114754103E-3</v>
      </c>
      <c r="H24" s="69">
        <v>2.04081632653061E-2</v>
      </c>
      <c r="I24" s="69">
        <v>0</v>
      </c>
      <c r="J24" s="69">
        <v>0</v>
      </c>
      <c r="K24" s="69">
        <v>0</v>
      </c>
      <c r="L24" s="69">
        <v>0</v>
      </c>
      <c r="M24" s="69">
        <v>0</v>
      </c>
      <c r="N24" s="69">
        <v>0</v>
      </c>
      <c r="O24" s="69">
        <v>0</v>
      </c>
      <c r="P24" s="69">
        <v>0</v>
      </c>
      <c r="Q24" s="69">
        <v>0</v>
      </c>
      <c r="R24" s="69">
        <v>0</v>
      </c>
      <c r="S24" s="69">
        <v>0</v>
      </c>
      <c r="T24" s="69">
        <v>0</v>
      </c>
      <c r="U24" s="69">
        <v>0</v>
      </c>
      <c r="V24" s="69">
        <v>0</v>
      </c>
      <c r="W24" s="69">
        <v>0</v>
      </c>
      <c r="X24" s="69">
        <v>0</v>
      </c>
      <c r="Y24" s="69">
        <v>0</v>
      </c>
      <c r="Z24" s="69">
        <v>0</v>
      </c>
      <c r="AA24" s="69">
        <v>0</v>
      </c>
      <c r="AB24" s="69">
        <v>0</v>
      </c>
      <c r="AC24" s="69">
        <v>0</v>
      </c>
      <c r="AD24" s="69">
        <v>0.2</v>
      </c>
      <c r="AE24" s="69">
        <v>0.14285714285714299</v>
      </c>
      <c r="AF24" s="69">
        <v>0.1</v>
      </c>
      <c r="AG24" s="69">
        <v>0.125</v>
      </c>
      <c r="AH24" s="69">
        <v>0</v>
      </c>
      <c r="AI24" s="69">
        <v>0</v>
      </c>
      <c r="AJ24" s="69">
        <v>0</v>
      </c>
      <c r="AK24" s="69">
        <v>3.2258064516128997E-2</v>
      </c>
      <c r="AL24" s="69">
        <v>2.8571428571428598E-2</v>
      </c>
      <c r="AM24" s="69">
        <v>8.8235294117647106E-2</v>
      </c>
      <c r="AN24" s="69">
        <v>6.3829787234042507E-2</v>
      </c>
      <c r="AO24" s="69">
        <v>2.9411764705882401E-2</v>
      </c>
      <c r="AP24" s="69">
        <v>2.8571428571428598E-2</v>
      </c>
      <c r="AQ24" s="69">
        <v>3.4682080924855502E-2</v>
      </c>
      <c r="AR24" s="69">
        <v>3.0888030888030899E-2</v>
      </c>
      <c r="AS24" s="69">
        <v>2.57234726688103E-2</v>
      </c>
      <c r="AT24" s="69">
        <v>3.7837837837837798E-2</v>
      </c>
      <c r="AU24" s="69">
        <v>3.3003300330033E-2</v>
      </c>
      <c r="AV24" s="69">
        <v>3.9301310043668103E-2</v>
      </c>
      <c r="AW24" s="69">
        <v>5.7640750670241298E-2</v>
      </c>
      <c r="AX24" s="69">
        <v>4.9397590361445802E-2</v>
      </c>
      <c r="AY24" s="69">
        <v>6.51428571428571E-2</v>
      </c>
      <c r="AZ24" s="69">
        <v>7.0056497175141202E-2</v>
      </c>
      <c r="BA24" s="69">
        <v>5.8761804826862503E-2</v>
      </c>
      <c r="BB24" s="69">
        <v>9.1586794462193796E-2</v>
      </c>
      <c r="BC24" s="69">
        <v>0.11490329920363999</v>
      </c>
      <c r="BD24" s="69">
        <v>0.12792127921279201</v>
      </c>
      <c r="BE24" s="69">
        <v>0.15481171548117201</v>
      </c>
      <c r="BF24" s="69">
        <v>0.18608169440242101</v>
      </c>
      <c r="BG24" s="69">
        <v>0.20783132530120499</v>
      </c>
      <c r="BH24" s="69">
        <v>0.211309523809524</v>
      </c>
      <c r="BI24" s="69">
        <v>0.208722741433022</v>
      </c>
      <c r="BJ24" s="69">
        <v>0.237936772046589</v>
      </c>
      <c r="BK24" s="69">
        <v>0.27226890756302502</v>
      </c>
      <c r="BL24" s="69">
        <v>0.27022375215146299</v>
      </c>
      <c r="BM24" s="69">
        <v>0.26460481099656402</v>
      </c>
      <c r="BN24" s="69">
        <v>0.26909722222222199</v>
      </c>
      <c r="BO24" s="69">
        <v>0.27836879432624101</v>
      </c>
      <c r="BP24" s="69">
        <v>0.263636363636364</v>
      </c>
      <c r="BQ24" s="69">
        <v>0.25612052730696799</v>
      </c>
      <c r="BR24" s="69">
        <v>0.26600000000000001</v>
      </c>
      <c r="BS24" s="69">
        <v>0.23938223938223899</v>
      </c>
      <c r="BT24" s="69">
        <v>0.21955719557195599</v>
      </c>
      <c r="BU24" s="69">
        <v>0.21771217712177099</v>
      </c>
      <c r="BV24" s="69">
        <v>0.20593692022263499</v>
      </c>
      <c r="BW24" s="69">
        <v>0.186046511627907</v>
      </c>
      <c r="BX24" s="69">
        <v>0.19047619047618999</v>
      </c>
      <c r="BY24" s="69">
        <v>0.133333333333333</v>
      </c>
      <c r="BZ24" s="69">
        <v>0.11483253588516699</v>
      </c>
      <c r="CA24" s="69">
        <v>9.4786729857819899E-2</v>
      </c>
      <c r="CB24" s="69">
        <v>9.2165898617511496E-2</v>
      </c>
      <c r="CC24" s="69">
        <v>7.82208588957055E-2</v>
      </c>
      <c r="CD24" s="69">
        <v>7.4242424242424193E-2</v>
      </c>
      <c r="CE24" s="69">
        <v>6.3467492260061903E-2</v>
      </c>
      <c r="CF24" s="69">
        <v>6.8429237947122898E-2</v>
      </c>
      <c r="CG24" s="69">
        <v>7.3131955484896705E-2</v>
      </c>
      <c r="CH24" s="69">
        <v>9.3596059113300503E-2</v>
      </c>
      <c r="CI24" s="69">
        <v>9.0136054421768697E-2</v>
      </c>
      <c r="CJ24" s="69">
        <v>9.6428571428571405E-2</v>
      </c>
      <c r="CK24" s="69">
        <v>9.5412844036697295E-2</v>
      </c>
      <c r="CL24" s="69">
        <v>9.5505617977528101E-2</v>
      </c>
      <c r="CM24" s="69">
        <v>0.100371747211896</v>
      </c>
      <c r="CN24" s="69">
        <v>0.105751391465677</v>
      </c>
      <c r="CO24" s="69">
        <v>0.10408921933085501</v>
      </c>
      <c r="CP24" s="69">
        <v>9.6296296296296297E-2</v>
      </c>
      <c r="CQ24" s="69">
        <v>7.8899082568807302E-2</v>
      </c>
      <c r="CR24" s="69">
        <v>8.5106382978723402E-2</v>
      </c>
      <c r="CS24" s="69">
        <v>7.57825370675453E-2</v>
      </c>
      <c r="CT24" s="69">
        <v>6.7547723935389103E-2</v>
      </c>
      <c r="CU24" s="69">
        <v>5.9459459459459497E-2</v>
      </c>
      <c r="CV24" s="69">
        <v>5.3246753246753202E-2</v>
      </c>
      <c r="CW24" s="69">
        <v>4.7619047619047603E-2</v>
      </c>
      <c r="CX24" s="69">
        <v>5.2573932092004401E-2</v>
      </c>
      <c r="CY24" s="69">
        <v>5.06198347107438E-2</v>
      </c>
      <c r="CZ24" s="69">
        <v>5.0709939148073001E-2</v>
      </c>
      <c r="DA24" s="69">
        <v>4.4790652385589103E-2</v>
      </c>
      <c r="DB24" s="69">
        <v>3.2497678737233103E-2</v>
      </c>
      <c r="DC24" s="69">
        <v>3.6939313984168901E-2</v>
      </c>
      <c r="DD24" s="69">
        <v>4.1876046901172498E-2</v>
      </c>
      <c r="DE24" s="69">
        <v>4.4323483670295503E-2</v>
      </c>
      <c r="DF24" s="69">
        <v>3.8202247191011202E-2</v>
      </c>
      <c r="DG24" s="69">
        <v>3.4858387799564301E-2</v>
      </c>
      <c r="DH24" s="69">
        <v>3.0410183875530399E-2</v>
      </c>
      <c r="DI24" s="69">
        <v>3.6684782608695697E-2</v>
      </c>
      <c r="DJ24" s="69">
        <v>3.7958115183246099E-2</v>
      </c>
      <c r="DK24" s="69">
        <v>4.6915167095115701E-2</v>
      </c>
      <c r="DL24" s="69">
        <v>3.7012987012986998E-2</v>
      </c>
      <c r="DM24" s="69">
        <v>4.0462427745664699E-2</v>
      </c>
      <c r="DN24" s="69">
        <v>3.8853503184713402E-2</v>
      </c>
      <c r="DO24" s="69">
        <v>2.5380710659898501E-2</v>
      </c>
      <c r="DP24" s="69">
        <v>2.8195488721804499E-2</v>
      </c>
      <c r="DQ24" s="69">
        <v>2.7638190954773899E-2</v>
      </c>
      <c r="DR24" s="69">
        <v>2.2264631043256999E-2</v>
      </c>
      <c r="DS24" s="69">
        <v>2.7954256670902199E-2</v>
      </c>
      <c r="DT24" s="69">
        <v>2.3687580025608199E-2</v>
      </c>
      <c r="DU24" s="69">
        <v>2.6625386996904001E-2</v>
      </c>
      <c r="DV24" s="69">
        <v>3.0788177339901499E-2</v>
      </c>
      <c r="DW24" s="69">
        <v>2.8958718422674098E-2</v>
      </c>
      <c r="DX24" s="69">
        <v>2.3636363636363601E-2</v>
      </c>
      <c r="DY24" s="69">
        <v>2.4833434282253201E-2</v>
      </c>
      <c r="DZ24" s="69">
        <v>1.9831730769230799E-2</v>
      </c>
      <c r="EA24" s="69">
        <v>2.6300059772863101E-2</v>
      </c>
      <c r="EB24" s="69">
        <v>1.9666269368295599E-2</v>
      </c>
      <c r="EC24" s="69">
        <v>1.6052318668252099E-2</v>
      </c>
      <c r="ED24" s="69">
        <v>1.99647680563711E-2</v>
      </c>
      <c r="EE24" s="69">
        <v>2.0624631703005301E-2</v>
      </c>
      <c r="EF24" s="69">
        <v>1.8147684605757199E-2</v>
      </c>
      <c r="EG24" s="69">
        <v>1.2371134020618599E-2</v>
      </c>
      <c r="EH24" s="69">
        <v>1.4861995753715501E-2</v>
      </c>
      <c r="EI24" s="69">
        <v>9.6726190476190497E-3</v>
      </c>
      <c r="EJ24" s="69">
        <v>2.1684737281067599E-2</v>
      </c>
      <c r="EK24" s="69">
        <v>1.6965127238454301E-2</v>
      </c>
      <c r="EL24" s="69">
        <v>1.2752391073326199E-2</v>
      </c>
      <c r="EM24" s="69">
        <v>1.25874125874126E-2</v>
      </c>
      <c r="EN24" s="69">
        <v>1.96399345335516E-2</v>
      </c>
      <c r="EO24" s="69">
        <v>1.37524557956778E-2</v>
      </c>
      <c r="EP24" s="69">
        <v>1.73267326732673E-2</v>
      </c>
      <c r="EQ24" s="69">
        <v>2.5280898876404501E-2</v>
      </c>
      <c r="ER24" s="87">
        <v>2.7972027972028E-2</v>
      </c>
    </row>
    <row r="25" spans="2:148" x14ac:dyDescent="0.2">
      <c r="B25" s="46">
        <v>0</v>
      </c>
      <c r="C25" s="47">
        <v>3</v>
      </c>
      <c r="D25" s="47" t="s">
        <v>255</v>
      </c>
      <c r="E25" s="69">
        <v>0.90476190476190499</v>
      </c>
      <c r="F25" s="69">
        <v>0.82352941176470595</v>
      </c>
      <c r="G25" s="69">
        <v>0.69230769230769196</v>
      </c>
      <c r="H25" s="69">
        <v>0.7</v>
      </c>
      <c r="I25" s="69">
        <v>0.83333333333333304</v>
      </c>
      <c r="J25" s="69">
        <v>0.71428571428571397</v>
      </c>
      <c r="K25" s="69">
        <v>0</v>
      </c>
      <c r="L25" s="69">
        <v>0</v>
      </c>
      <c r="M25" s="69">
        <v>0</v>
      </c>
      <c r="N25" s="69">
        <v>0</v>
      </c>
      <c r="O25" s="69">
        <v>0</v>
      </c>
      <c r="P25" s="69">
        <v>0</v>
      </c>
      <c r="Q25" s="69">
        <v>0</v>
      </c>
      <c r="R25" s="69">
        <v>0</v>
      </c>
      <c r="S25" s="69">
        <v>0</v>
      </c>
      <c r="T25" s="69">
        <v>0</v>
      </c>
      <c r="U25" s="69">
        <v>0</v>
      </c>
      <c r="V25" s="69">
        <v>0</v>
      </c>
      <c r="W25" s="69">
        <v>0</v>
      </c>
      <c r="X25" s="69">
        <v>0</v>
      </c>
      <c r="Y25" s="69">
        <v>1</v>
      </c>
      <c r="Z25" s="69">
        <v>0</v>
      </c>
      <c r="AA25" s="69">
        <v>0</v>
      </c>
      <c r="AB25" s="69">
        <v>0</v>
      </c>
      <c r="AC25" s="69">
        <v>0</v>
      </c>
      <c r="AD25" s="69">
        <v>0</v>
      </c>
      <c r="AE25" s="69">
        <v>0</v>
      </c>
      <c r="AF25" s="69">
        <v>0</v>
      </c>
      <c r="AG25" s="69">
        <v>0</v>
      </c>
      <c r="AH25" s="69">
        <v>0</v>
      </c>
      <c r="AI25" s="69">
        <v>0</v>
      </c>
      <c r="AJ25" s="69">
        <v>0</v>
      </c>
      <c r="AK25" s="69">
        <v>0</v>
      </c>
      <c r="AL25" s="69">
        <v>0</v>
      </c>
      <c r="AM25" s="69">
        <v>0</v>
      </c>
      <c r="AN25" s="69">
        <v>0</v>
      </c>
      <c r="AO25" s="69">
        <v>0</v>
      </c>
      <c r="AP25" s="69">
        <v>0</v>
      </c>
      <c r="AQ25" s="69">
        <v>0</v>
      </c>
      <c r="AR25" s="69">
        <v>0</v>
      </c>
      <c r="AS25" s="69">
        <v>3.4482758620689703E-2</v>
      </c>
      <c r="AT25" s="69">
        <v>0.15384615384615399</v>
      </c>
      <c r="AU25" s="69">
        <v>6.3492063492063502E-2</v>
      </c>
      <c r="AV25" s="69">
        <v>0.11688311688311701</v>
      </c>
      <c r="AW25" s="69">
        <v>0.17934782608695701</v>
      </c>
      <c r="AX25" s="69">
        <v>0.16738197424892701</v>
      </c>
      <c r="AY25" s="69">
        <v>0.17621145374449301</v>
      </c>
      <c r="AZ25" s="69">
        <v>0.24</v>
      </c>
      <c r="BA25" s="69">
        <v>0.210045662100457</v>
      </c>
      <c r="BB25" s="69">
        <v>0.22660098522167499</v>
      </c>
      <c r="BC25" s="69">
        <v>0.238709677419355</v>
      </c>
      <c r="BD25" s="69">
        <v>0.28571428571428598</v>
      </c>
      <c r="BE25" s="69">
        <v>0.33333333333333298</v>
      </c>
      <c r="BF25" s="69">
        <v>0.38297872340425498</v>
      </c>
      <c r="BG25" s="69">
        <v>0.34693877551020402</v>
      </c>
      <c r="BH25" s="69">
        <v>0.36206896551724099</v>
      </c>
      <c r="BI25" s="69">
        <v>0.42105263157894701</v>
      </c>
      <c r="BJ25" s="69">
        <v>0.43333333333333302</v>
      </c>
      <c r="BK25" s="69">
        <v>0.5</v>
      </c>
      <c r="BL25" s="69">
        <v>0.5</v>
      </c>
      <c r="BM25" s="69">
        <v>0.45652173913043498</v>
      </c>
      <c r="BN25" s="69">
        <v>0.37254901960784298</v>
      </c>
      <c r="BO25" s="69">
        <v>0.34482758620689702</v>
      </c>
      <c r="BP25" s="69">
        <v>0.39215686274509798</v>
      </c>
      <c r="BQ25" s="69">
        <v>0.38</v>
      </c>
      <c r="BR25" s="69">
        <v>0.42307692307692302</v>
      </c>
      <c r="BS25" s="69">
        <v>0.32727272727272699</v>
      </c>
      <c r="BT25" s="69">
        <v>0.33333333333333298</v>
      </c>
      <c r="BU25" s="69">
        <v>0.36734693877551</v>
      </c>
      <c r="BV25" s="69">
        <v>0.36363636363636398</v>
      </c>
      <c r="BW25" s="69">
        <v>0.36363636363636398</v>
      </c>
      <c r="BX25" s="69">
        <v>0.4</v>
      </c>
      <c r="BY25" s="69">
        <v>0.30357142857142899</v>
      </c>
      <c r="BZ25" s="69">
        <v>0.41071428571428598</v>
      </c>
      <c r="CA25" s="69">
        <v>0.42857142857142899</v>
      </c>
      <c r="CB25" s="69">
        <v>0.46969696969697</v>
      </c>
      <c r="CC25" s="69">
        <v>0.38709677419354799</v>
      </c>
      <c r="CD25" s="69">
        <v>0.33928571428571402</v>
      </c>
      <c r="CE25" s="69">
        <v>0.44230769230769201</v>
      </c>
      <c r="CF25" s="69">
        <v>0.39285714285714302</v>
      </c>
      <c r="CG25" s="69">
        <v>0.53191489361702105</v>
      </c>
      <c r="CH25" s="69">
        <v>0.47826086956521702</v>
      </c>
      <c r="CI25" s="69">
        <v>0.40816326530612201</v>
      </c>
      <c r="CJ25" s="69">
        <v>0.39583333333333298</v>
      </c>
      <c r="CK25" s="69">
        <v>0.26315789473684198</v>
      </c>
      <c r="CL25" s="69">
        <v>0.32500000000000001</v>
      </c>
      <c r="CM25" s="69">
        <v>0.439024390243902</v>
      </c>
      <c r="CN25" s="69">
        <v>0.47368421052631599</v>
      </c>
      <c r="CO25" s="69">
        <v>0.46341463414634099</v>
      </c>
      <c r="CP25" s="69">
        <v>0.56756756756756799</v>
      </c>
      <c r="CQ25" s="69">
        <v>0.5</v>
      </c>
      <c r="CR25" s="69">
        <v>0.46153846153846201</v>
      </c>
      <c r="CS25" s="69">
        <v>0.47222222222222199</v>
      </c>
      <c r="CT25" s="69">
        <v>0.56043956043956</v>
      </c>
      <c r="CU25" s="69">
        <v>0.52678571428571397</v>
      </c>
      <c r="CV25" s="69">
        <v>0.5</v>
      </c>
      <c r="CW25" s="69">
        <v>0.51369863013698602</v>
      </c>
      <c r="CX25" s="69">
        <v>0.50837988826815605</v>
      </c>
      <c r="CY25" s="69">
        <v>0.55367231638418102</v>
      </c>
      <c r="CZ25" s="69">
        <v>0.54901960784313697</v>
      </c>
      <c r="DA25" s="69">
        <v>0.55752212389380496</v>
      </c>
      <c r="DB25" s="69">
        <v>0.52226720647773295</v>
      </c>
      <c r="DC25" s="69">
        <v>0.48529411764705899</v>
      </c>
      <c r="DD25" s="69">
        <v>0.48837209302325602</v>
      </c>
      <c r="DE25" s="69">
        <v>0.51948051948051899</v>
      </c>
      <c r="DF25" s="69">
        <v>0.527220630372493</v>
      </c>
      <c r="DG25" s="69">
        <v>0.546478873239437</v>
      </c>
      <c r="DH25" s="69">
        <v>0.56200527704485503</v>
      </c>
      <c r="DI25" s="69">
        <v>0.53826530612244905</v>
      </c>
      <c r="DJ25" s="69">
        <v>0.54911838790931999</v>
      </c>
      <c r="DK25" s="69">
        <v>0.56575682382133996</v>
      </c>
      <c r="DL25" s="69">
        <v>0.53176470588235303</v>
      </c>
      <c r="DM25" s="69">
        <v>0.57766990291262099</v>
      </c>
      <c r="DN25" s="69">
        <v>0.59305210918114104</v>
      </c>
      <c r="DO25" s="69">
        <v>0.65048543689320404</v>
      </c>
      <c r="DP25" s="69">
        <v>0.68689320388349495</v>
      </c>
      <c r="DQ25" s="69">
        <v>0.70120481927710798</v>
      </c>
      <c r="DR25" s="69">
        <v>0.73647058823529399</v>
      </c>
      <c r="DS25" s="69">
        <v>0.75903614457831303</v>
      </c>
      <c r="DT25" s="69">
        <v>0.76829268292682895</v>
      </c>
      <c r="DU25" s="69">
        <v>0.79240506329113902</v>
      </c>
      <c r="DV25" s="69">
        <v>0.81280788177339902</v>
      </c>
      <c r="DW25" s="69">
        <v>0.80676328502415495</v>
      </c>
      <c r="DX25" s="69">
        <v>0.78960396039603997</v>
      </c>
      <c r="DY25" s="69">
        <v>0.78934624697336597</v>
      </c>
      <c r="DZ25" s="69">
        <v>0.81518987341772198</v>
      </c>
      <c r="EA25" s="69">
        <v>0.82037533512064298</v>
      </c>
      <c r="EB25" s="69">
        <v>0.80219780219780201</v>
      </c>
      <c r="EC25" s="69">
        <v>0.84139784946236595</v>
      </c>
      <c r="ED25" s="69">
        <v>0.860119047619048</v>
      </c>
      <c r="EE25" s="69">
        <v>0.84802431610942297</v>
      </c>
      <c r="EF25" s="69">
        <v>0.82333333333333303</v>
      </c>
      <c r="EG25" s="69">
        <v>0.82127659574468104</v>
      </c>
      <c r="EH25" s="69">
        <v>0.83105022831050201</v>
      </c>
      <c r="EI25" s="69">
        <v>0.77251184834123199</v>
      </c>
      <c r="EJ25" s="69">
        <v>0.77049180327868805</v>
      </c>
      <c r="EK25" s="69">
        <v>0.79503105590062095</v>
      </c>
      <c r="EL25" s="69">
        <v>0.82089552238805996</v>
      </c>
      <c r="EM25" s="69">
        <v>0.82352941176470595</v>
      </c>
      <c r="EN25" s="69">
        <v>0.79012345679012297</v>
      </c>
      <c r="EO25" s="69">
        <v>0.81132075471698095</v>
      </c>
      <c r="EP25" s="69">
        <v>0.86046511627906996</v>
      </c>
      <c r="EQ25" s="69">
        <v>0.875</v>
      </c>
      <c r="ER25" s="87">
        <v>0.79166666666666696</v>
      </c>
    </row>
    <row r="26" spans="2:148" x14ac:dyDescent="0.2">
      <c r="B26" s="46">
        <v>0</v>
      </c>
      <c r="C26" s="47">
        <v>3</v>
      </c>
      <c r="D26" s="47" t="s">
        <v>256</v>
      </c>
      <c r="E26" s="69">
        <v>4.7619047619047603E-2</v>
      </c>
      <c r="F26" s="69">
        <v>5.8823529411764698E-2</v>
      </c>
      <c r="G26" s="69">
        <v>0</v>
      </c>
      <c r="H26" s="69">
        <v>0</v>
      </c>
      <c r="I26" s="69">
        <v>0.16666666666666699</v>
      </c>
      <c r="J26" s="69">
        <v>0.14285714285714299</v>
      </c>
      <c r="K26" s="69">
        <v>0</v>
      </c>
      <c r="L26" s="69">
        <v>0</v>
      </c>
      <c r="M26" s="69">
        <v>0</v>
      </c>
      <c r="N26" s="69">
        <v>0</v>
      </c>
      <c r="O26" s="69">
        <v>0</v>
      </c>
      <c r="P26" s="69">
        <v>0</v>
      </c>
      <c r="Q26" s="69">
        <v>0</v>
      </c>
      <c r="R26" s="69">
        <v>0</v>
      </c>
      <c r="S26" s="69">
        <v>0</v>
      </c>
      <c r="T26" s="69">
        <v>0</v>
      </c>
      <c r="U26" s="69">
        <v>0</v>
      </c>
      <c r="V26" s="69">
        <v>0</v>
      </c>
      <c r="W26" s="69">
        <v>0</v>
      </c>
      <c r="X26" s="69">
        <v>0</v>
      </c>
      <c r="Y26" s="69">
        <v>0</v>
      </c>
      <c r="Z26" s="69">
        <v>0</v>
      </c>
      <c r="AA26" s="69">
        <v>0</v>
      </c>
      <c r="AB26" s="69">
        <v>0</v>
      </c>
      <c r="AC26" s="69">
        <v>0</v>
      </c>
      <c r="AD26" s="69">
        <v>0</v>
      </c>
      <c r="AE26" s="69">
        <v>0</v>
      </c>
      <c r="AF26" s="69">
        <v>0</v>
      </c>
      <c r="AG26" s="69">
        <v>0</v>
      </c>
      <c r="AH26" s="69">
        <v>0</v>
      </c>
      <c r="AI26" s="69">
        <v>0</v>
      </c>
      <c r="AJ26" s="69">
        <v>0</v>
      </c>
      <c r="AK26" s="69">
        <v>0</v>
      </c>
      <c r="AL26" s="69">
        <v>0</v>
      </c>
      <c r="AM26" s="69">
        <v>0</v>
      </c>
      <c r="AN26" s="69">
        <v>0.5</v>
      </c>
      <c r="AO26" s="69">
        <v>0.33333333333333298</v>
      </c>
      <c r="AP26" s="69">
        <v>0.14285714285714299</v>
      </c>
      <c r="AQ26" s="69">
        <v>0.30769230769230799</v>
      </c>
      <c r="AR26" s="69">
        <v>0.29411764705882398</v>
      </c>
      <c r="AS26" s="69">
        <v>0.34482758620689702</v>
      </c>
      <c r="AT26" s="69">
        <v>0.30769230769230799</v>
      </c>
      <c r="AU26" s="69">
        <v>0.238095238095238</v>
      </c>
      <c r="AV26" s="69">
        <v>0.29220779220779203</v>
      </c>
      <c r="AW26" s="69">
        <v>0.282608695652174</v>
      </c>
      <c r="AX26" s="69">
        <v>0.29613733905579398</v>
      </c>
      <c r="AY26" s="69">
        <v>0.33480176211453699</v>
      </c>
      <c r="AZ26" s="69">
        <v>0.275555555555556</v>
      </c>
      <c r="BA26" s="69">
        <v>0.26027397260273999</v>
      </c>
      <c r="BB26" s="69">
        <v>0.266009852216749</v>
      </c>
      <c r="BC26" s="69">
        <v>0.21290322580645199</v>
      </c>
      <c r="BD26" s="69">
        <v>0.175824175824176</v>
      </c>
      <c r="BE26" s="69">
        <v>0.30303030303030298</v>
      </c>
      <c r="BF26" s="69">
        <v>0.27659574468085102</v>
      </c>
      <c r="BG26" s="69">
        <v>0.30612244897959201</v>
      </c>
      <c r="BH26" s="69">
        <v>0.18965517241379301</v>
      </c>
      <c r="BI26" s="69">
        <v>0.21052631578947401</v>
      </c>
      <c r="BJ26" s="69">
        <v>0.21666666666666701</v>
      </c>
      <c r="BK26" s="69">
        <v>0.21153846153846201</v>
      </c>
      <c r="BL26" s="69">
        <v>0.17307692307692299</v>
      </c>
      <c r="BM26" s="69">
        <v>0.13043478260869601</v>
      </c>
      <c r="BN26" s="69">
        <v>0.11764705882352899</v>
      </c>
      <c r="BO26" s="69">
        <v>0.15517241379310301</v>
      </c>
      <c r="BP26" s="69">
        <v>9.8039215686274495E-2</v>
      </c>
      <c r="BQ26" s="69">
        <v>0.22</v>
      </c>
      <c r="BR26" s="69">
        <v>0.19230769230769201</v>
      </c>
      <c r="BS26" s="69">
        <v>0.163636363636364</v>
      </c>
      <c r="BT26" s="69">
        <v>0.18518518518518501</v>
      </c>
      <c r="BU26" s="69">
        <v>0.20408163265306101</v>
      </c>
      <c r="BV26" s="69">
        <v>0.2</v>
      </c>
      <c r="BW26" s="69">
        <v>0.18181818181818199</v>
      </c>
      <c r="BX26" s="69">
        <v>0.22</v>
      </c>
      <c r="BY26" s="69">
        <v>0.25</v>
      </c>
      <c r="BZ26" s="69">
        <v>0.19642857142857101</v>
      </c>
      <c r="CA26" s="69">
        <v>0.25396825396825401</v>
      </c>
      <c r="CB26" s="69">
        <v>0.31818181818181801</v>
      </c>
      <c r="CC26" s="69">
        <v>0.30645161290322598</v>
      </c>
      <c r="CD26" s="69">
        <v>0.214285714285714</v>
      </c>
      <c r="CE26" s="69">
        <v>0.32692307692307698</v>
      </c>
      <c r="CF26" s="69">
        <v>0.26785714285714302</v>
      </c>
      <c r="CG26" s="69">
        <v>0.25531914893617003</v>
      </c>
      <c r="CH26" s="69">
        <v>0.19565217391304299</v>
      </c>
      <c r="CI26" s="69">
        <v>0.20408163265306101</v>
      </c>
      <c r="CJ26" s="69">
        <v>0.27083333333333298</v>
      </c>
      <c r="CK26" s="69">
        <v>0.23684210526315799</v>
      </c>
      <c r="CL26" s="69">
        <v>0.2</v>
      </c>
      <c r="CM26" s="69">
        <v>9.7560975609756101E-2</v>
      </c>
      <c r="CN26" s="69">
        <v>0.13157894736842099</v>
      </c>
      <c r="CO26" s="69">
        <v>0.146341463414634</v>
      </c>
      <c r="CP26" s="69">
        <v>0.21621621621621601</v>
      </c>
      <c r="CQ26" s="69">
        <v>0.15909090909090901</v>
      </c>
      <c r="CR26" s="69">
        <v>0.19230769230769201</v>
      </c>
      <c r="CS26" s="69">
        <v>0.26388888888888901</v>
      </c>
      <c r="CT26" s="69">
        <v>0.30769230769230799</v>
      </c>
      <c r="CU26" s="69">
        <v>0.25892857142857101</v>
      </c>
      <c r="CV26" s="69">
        <v>0.28985507246376802</v>
      </c>
      <c r="CW26" s="69">
        <v>0.36986301369863001</v>
      </c>
      <c r="CX26" s="69">
        <v>0.30167597765363102</v>
      </c>
      <c r="CY26" s="69">
        <v>0.36158192090395502</v>
      </c>
      <c r="CZ26" s="69">
        <v>0.38725490196078399</v>
      </c>
      <c r="DA26" s="69">
        <v>0.38938053097345099</v>
      </c>
      <c r="DB26" s="69">
        <v>0.44129554655870401</v>
      </c>
      <c r="DC26" s="69">
        <v>0.45220588235294101</v>
      </c>
      <c r="DD26" s="69">
        <v>0.41196013289036498</v>
      </c>
      <c r="DE26" s="69">
        <v>0.415584415584416</v>
      </c>
      <c r="DF26" s="69">
        <v>0.38681948424068802</v>
      </c>
      <c r="DG26" s="69">
        <v>0.38309859154929599</v>
      </c>
      <c r="DH26" s="69">
        <v>0.36411609498680703</v>
      </c>
      <c r="DI26" s="69">
        <v>0.35459183673469402</v>
      </c>
      <c r="DJ26" s="69">
        <v>0.32745591939546598</v>
      </c>
      <c r="DK26" s="69">
        <v>0.28784119106699801</v>
      </c>
      <c r="DL26" s="69">
        <v>0.28705882352941198</v>
      </c>
      <c r="DM26" s="69">
        <v>0.279126213592233</v>
      </c>
      <c r="DN26" s="69">
        <v>0.24813895781637699</v>
      </c>
      <c r="DO26" s="69">
        <v>0.225728155339806</v>
      </c>
      <c r="DP26" s="69">
        <v>0.223300970873786</v>
      </c>
      <c r="DQ26" s="69">
        <v>0.185542168674699</v>
      </c>
      <c r="DR26" s="69">
        <v>0.17411764705882399</v>
      </c>
      <c r="DS26" s="69">
        <v>0.13975903614457799</v>
      </c>
      <c r="DT26" s="69">
        <v>0.11951219512195101</v>
      </c>
      <c r="DU26" s="69">
        <v>0.111392405063291</v>
      </c>
      <c r="DV26" s="69">
        <v>0.10344827586206901</v>
      </c>
      <c r="DW26" s="69">
        <v>0.101449275362319</v>
      </c>
      <c r="DX26" s="69">
        <v>8.16831683168317E-2</v>
      </c>
      <c r="DY26" s="69">
        <v>8.4745762711864403E-2</v>
      </c>
      <c r="DZ26" s="69">
        <v>0.10126582278481</v>
      </c>
      <c r="EA26" s="69">
        <v>0.117962466487936</v>
      </c>
      <c r="EB26" s="69">
        <v>0.10989010989011</v>
      </c>
      <c r="EC26" s="69">
        <v>9.4086021505376302E-2</v>
      </c>
      <c r="ED26" s="69">
        <v>8.0357142857142905E-2</v>
      </c>
      <c r="EE26" s="69">
        <v>7.5987841945288806E-2</v>
      </c>
      <c r="EF26" s="69">
        <v>8.6666666666666697E-2</v>
      </c>
      <c r="EG26" s="69">
        <v>7.6595744680851105E-2</v>
      </c>
      <c r="EH26" s="69">
        <v>5.9360730593607303E-2</v>
      </c>
      <c r="EI26" s="69">
        <v>8.5308056872037893E-2</v>
      </c>
      <c r="EJ26" s="69">
        <v>0.114754098360656</v>
      </c>
      <c r="EK26" s="69">
        <v>6.8322981366459604E-2</v>
      </c>
      <c r="EL26" s="69">
        <v>6.7164179104477598E-2</v>
      </c>
      <c r="EM26" s="69">
        <v>4.9019607843137303E-2</v>
      </c>
      <c r="EN26" s="69">
        <v>8.6419753086419707E-2</v>
      </c>
      <c r="EO26" s="69">
        <v>7.5471698113207503E-2</v>
      </c>
      <c r="EP26" s="69">
        <v>9.3023255813953501E-2</v>
      </c>
      <c r="EQ26" s="69">
        <v>3.125E-2</v>
      </c>
      <c r="ER26" s="87">
        <v>4.1666666666666699E-2</v>
      </c>
    </row>
    <row r="27" spans="2:148" x14ac:dyDescent="0.2">
      <c r="B27" s="46">
        <v>0</v>
      </c>
      <c r="C27" s="47">
        <v>3</v>
      </c>
      <c r="D27" s="47" t="s">
        <v>257</v>
      </c>
      <c r="E27" s="69">
        <v>0</v>
      </c>
      <c r="F27" s="69">
        <v>0</v>
      </c>
      <c r="G27" s="69">
        <v>0</v>
      </c>
      <c r="H27" s="69">
        <v>0</v>
      </c>
      <c r="I27" s="69">
        <v>0</v>
      </c>
      <c r="J27" s="69">
        <v>0</v>
      </c>
      <c r="K27" s="69">
        <v>0</v>
      </c>
      <c r="L27" s="69">
        <v>0</v>
      </c>
      <c r="M27" s="69">
        <v>0</v>
      </c>
      <c r="N27" s="69">
        <v>0</v>
      </c>
      <c r="O27" s="69">
        <v>0</v>
      </c>
      <c r="P27" s="69">
        <v>0</v>
      </c>
      <c r="Q27" s="69">
        <v>0</v>
      </c>
      <c r="R27" s="69">
        <v>0</v>
      </c>
      <c r="S27" s="69">
        <v>0</v>
      </c>
      <c r="T27" s="69">
        <v>0</v>
      </c>
      <c r="U27" s="69">
        <v>0</v>
      </c>
      <c r="V27" s="69">
        <v>0</v>
      </c>
      <c r="W27" s="69">
        <v>0</v>
      </c>
      <c r="X27" s="69">
        <v>0</v>
      </c>
      <c r="Y27" s="69">
        <v>0</v>
      </c>
      <c r="Z27" s="69">
        <v>0</v>
      </c>
      <c r="AA27" s="69">
        <v>0</v>
      </c>
      <c r="AB27" s="69">
        <v>0</v>
      </c>
      <c r="AC27" s="69">
        <v>0</v>
      </c>
      <c r="AD27" s="69">
        <v>0</v>
      </c>
      <c r="AE27" s="69">
        <v>0</v>
      </c>
      <c r="AF27" s="69">
        <v>0</v>
      </c>
      <c r="AG27" s="69">
        <v>0</v>
      </c>
      <c r="AH27" s="69">
        <v>0</v>
      </c>
      <c r="AI27" s="69">
        <v>0</v>
      </c>
      <c r="AJ27" s="69">
        <v>0</v>
      </c>
      <c r="AK27" s="69">
        <v>0</v>
      </c>
      <c r="AL27" s="69">
        <v>0</v>
      </c>
      <c r="AM27" s="69">
        <v>0</v>
      </c>
      <c r="AN27" s="69">
        <v>0</v>
      </c>
      <c r="AO27" s="69">
        <v>0</v>
      </c>
      <c r="AP27" s="69">
        <v>0</v>
      </c>
      <c r="AQ27" s="69">
        <v>0</v>
      </c>
      <c r="AR27" s="69">
        <v>0</v>
      </c>
      <c r="AS27" s="69">
        <v>3.4482758620689703E-2</v>
      </c>
      <c r="AT27" s="69">
        <v>0</v>
      </c>
      <c r="AU27" s="69">
        <v>1.58730158730159E-2</v>
      </c>
      <c r="AV27" s="69">
        <v>2.5974025974026E-2</v>
      </c>
      <c r="AW27" s="69">
        <v>4.3478260869565202E-2</v>
      </c>
      <c r="AX27" s="69">
        <v>2.5751072961373401E-2</v>
      </c>
      <c r="AY27" s="69">
        <v>2.6431718061673999E-2</v>
      </c>
      <c r="AZ27" s="69">
        <v>0.04</v>
      </c>
      <c r="BA27" s="69">
        <v>1.8264840182648401E-2</v>
      </c>
      <c r="BB27" s="69">
        <v>5.91133004926108E-2</v>
      </c>
      <c r="BC27" s="69">
        <v>2.5806451612903201E-2</v>
      </c>
      <c r="BD27" s="69">
        <v>4.3956043956044001E-2</v>
      </c>
      <c r="BE27" s="69">
        <v>4.5454545454545497E-2</v>
      </c>
      <c r="BF27" s="69">
        <v>2.1276595744680899E-2</v>
      </c>
      <c r="BG27" s="69">
        <v>6.1224489795918401E-2</v>
      </c>
      <c r="BH27" s="69">
        <v>5.1724137931034503E-2</v>
      </c>
      <c r="BI27" s="69">
        <v>0.12280701754386</v>
      </c>
      <c r="BJ27" s="69">
        <v>0.1</v>
      </c>
      <c r="BK27" s="69">
        <v>0.115384615384615</v>
      </c>
      <c r="BL27" s="69">
        <v>0.115384615384615</v>
      </c>
      <c r="BM27" s="69">
        <v>2.1739130434782601E-2</v>
      </c>
      <c r="BN27" s="69">
        <v>5.8823529411764698E-2</v>
      </c>
      <c r="BO27" s="69">
        <v>3.4482758620689703E-2</v>
      </c>
      <c r="BP27" s="69">
        <v>9.8039215686274495E-2</v>
      </c>
      <c r="BQ27" s="69">
        <v>0.06</v>
      </c>
      <c r="BR27" s="69">
        <v>5.7692307692307702E-2</v>
      </c>
      <c r="BS27" s="69">
        <v>9.0909090909090898E-2</v>
      </c>
      <c r="BT27" s="69">
        <v>5.5555555555555601E-2</v>
      </c>
      <c r="BU27" s="69">
        <v>8.1632653061224497E-2</v>
      </c>
      <c r="BV27" s="69">
        <v>9.0909090909090898E-2</v>
      </c>
      <c r="BW27" s="69">
        <v>3.6363636363636397E-2</v>
      </c>
      <c r="BX27" s="69">
        <v>0.04</v>
      </c>
      <c r="BY27" s="69">
        <v>8.9285714285714302E-2</v>
      </c>
      <c r="BZ27" s="69">
        <v>5.3571428571428603E-2</v>
      </c>
      <c r="CA27" s="69">
        <v>6.3492063492063502E-2</v>
      </c>
      <c r="CB27" s="69">
        <v>4.5454545454545497E-2</v>
      </c>
      <c r="CC27" s="69">
        <v>1.6129032258064498E-2</v>
      </c>
      <c r="CD27" s="69">
        <v>5.3571428571428603E-2</v>
      </c>
      <c r="CE27" s="69">
        <v>5.7692307692307702E-2</v>
      </c>
      <c r="CF27" s="69">
        <v>5.3571428571428603E-2</v>
      </c>
      <c r="CG27" s="69">
        <v>2.1276595744680899E-2</v>
      </c>
      <c r="CH27" s="69">
        <v>2.1739130434782601E-2</v>
      </c>
      <c r="CI27" s="69">
        <v>4.08163265306122E-2</v>
      </c>
      <c r="CJ27" s="69">
        <v>8.3333333333333301E-2</v>
      </c>
      <c r="CK27" s="69">
        <v>5.2631578947368397E-2</v>
      </c>
      <c r="CL27" s="69">
        <v>2.5000000000000001E-2</v>
      </c>
      <c r="CM27" s="69">
        <v>2.4390243902439001E-2</v>
      </c>
      <c r="CN27" s="69">
        <v>5.2631578947368397E-2</v>
      </c>
      <c r="CO27" s="69">
        <v>7.3170731707317097E-2</v>
      </c>
      <c r="CP27" s="69">
        <v>5.4054054054054099E-2</v>
      </c>
      <c r="CQ27" s="69">
        <v>0</v>
      </c>
      <c r="CR27" s="69">
        <v>1.9230769230769201E-2</v>
      </c>
      <c r="CS27" s="69">
        <v>2.7777777777777801E-2</v>
      </c>
      <c r="CT27" s="69">
        <v>2.1978021978022001E-2</v>
      </c>
      <c r="CU27" s="69">
        <v>7.1428571428571397E-2</v>
      </c>
      <c r="CV27" s="69">
        <v>4.3478260869565202E-2</v>
      </c>
      <c r="CW27" s="69">
        <v>2.0547945205479499E-2</v>
      </c>
      <c r="CX27" s="69">
        <v>3.3519553072625698E-2</v>
      </c>
      <c r="CY27" s="69">
        <v>1.6949152542372899E-2</v>
      </c>
      <c r="CZ27" s="69">
        <v>2.4509803921568599E-2</v>
      </c>
      <c r="DA27" s="69">
        <v>1.3274336283185801E-2</v>
      </c>
      <c r="DB27" s="69">
        <v>1.6194331983805699E-2</v>
      </c>
      <c r="DC27" s="69">
        <v>3.6764705882352901E-2</v>
      </c>
      <c r="DD27" s="69">
        <v>2.32558139534884E-2</v>
      </c>
      <c r="DE27" s="69">
        <v>3.2467532467532499E-2</v>
      </c>
      <c r="DF27" s="69">
        <v>2.29226361031519E-2</v>
      </c>
      <c r="DG27" s="69">
        <v>1.4084507042253501E-2</v>
      </c>
      <c r="DH27" s="69">
        <v>2.11081794195251E-2</v>
      </c>
      <c r="DI27" s="69">
        <v>1.7857142857142901E-2</v>
      </c>
      <c r="DJ27" s="69">
        <v>1.2594458438287199E-2</v>
      </c>
      <c r="DK27" s="69">
        <v>9.9255583126550903E-3</v>
      </c>
      <c r="DL27" s="69">
        <v>1.41176470588235E-2</v>
      </c>
      <c r="DM27" s="69">
        <v>1.94174757281553E-2</v>
      </c>
      <c r="DN27" s="69">
        <v>1.4888337468982601E-2</v>
      </c>
      <c r="DO27" s="69">
        <v>1.94174757281553E-2</v>
      </c>
      <c r="DP27" s="69">
        <v>1.2135922330097099E-2</v>
      </c>
      <c r="DQ27" s="69">
        <v>4.8192771084337397E-3</v>
      </c>
      <c r="DR27" s="69">
        <v>1.41176470588235E-2</v>
      </c>
      <c r="DS27" s="69">
        <v>1.92771084337349E-2</v>
      </c>
      <c r="DT27" s="69">
        <v>2.19512195121951E-2</v>
      </c>
      <c r="DU27" s="69">
        <v>7.5949367088607601E-3</v>
      </c>
      <c r="DV27" s="69">
        <v>1.9704433497536901E-2</v>
      </c>
      <c r="DW27" s="69">
        <v>2.1739130434782601E-2</v>
      </c>
      <c r="DX27" s="69">
        <v>1.2376237623762399E-2</v>
      </c>
      <c r="DY27" s="69">
        <v>1.21065375302663E-2</v>
      </c>
      <c r="DZ27" s="69">
        <v>1.7721518987341801E-2</v>
      </c>
      <c r="EA27" s="69">
        <v>1.8766756032171601E-2</v>
      </c>
      <c r="EB27" s="69">
        <v>8.2417582417582402E-3</v>
      </c>
      <c r="EC27" s="69">
        <v>1.34408602150538E-2</v>
      </c>
      <c r="ED27" s="69">
        <v>8.9285714285714298E-3</v>
      </c>
      <c r="EE27" s="69">
        <v>9.11854103343465E-3</v>
      </c>
      <c r="EF27" s="69">
        <v>0</v>
      </c>
      <c r="EG27" s="69">
        <v>0</v>
      </c>
      <c r="EH27" s="69">
        <v>0</v>
      </c>
      <c r="EI27" s="69">
        <v>4.739336492891E-3</v>
      </c>
      <c r="EJ27" s="69">
        <v>1.0928961748633901E-2</v>
      </c>
      <c r="EK27" s="69">
        <v>0</v>
      </c>
      <c r="EL27" s="69">
        <v>2.2388059701492501E-2</v>
      </c>
      <c r="EM27" s="69">
        <v>9.8039215686274508E-3</v>
      </c>
      <c r="EN27" s="69">
        <v>0</v>
      </c>
      <c r="EO27" s="69">
        <v>0</v>
      </c>
      <c r="EP27" s="69">
        <v>0</v>
      </c>
      <c r="EQ27" s="69">
        <v>0</v>
      </c>
      <c r="ER27" s="87">
        <v>0</v>
      </c>
    </row>
    <row r="28" spans="2:148" x14ac:dyDescent="0.2">
      <c r="B28" s="46">
        <v>0</v>
      </c>
      <c r="C28" s="47">
        <v>3</v>
      </c>
      <c r="D28" s="47" t="s">
        <v>258</v>
      </c>
      <c r="E28" s="69">
        <v>0.238095238095238</v>
      </c>
      <c r="F28" s="69">
        <v>0.17647058823529399</v>
      </c>
      <c r="G28" s="69">
        <v>7.69230769230769E-2</v>
      </c>
      <c r="H28" s="69">
        <v>0.1</v>
      </c>
      <c r="I28" s="69">
        <v>0</v>
      </c>
      <c r="J28" s="69">
        <v>0.28571428571428598</v>
      </c>
      <c r="K28" s="69">
        <v>1</v>
      </c>
      <c r="L28" s="69">
        <v>1</v>
      </c>
      <c r="M28" s="69">
        <v>0</v>
      </c>
      <c r="N28" s="69">
        <v>0</v>
      </c>
      <c r="O28" s="69">
        <v>0</v>
      </c>
      <c r="P28" s="69">
        <v>0</v>
      </c>
      <c r="Q28" s="69">
        <v>0</v>
      </c>
      <c r="R28" s="69">
        <v>0</v>
      </c>
      <c r="S28" s="69">
        <v>0</v>
      </c>
      <c r="T28" s="69">
        <v>0</v>
      </c>
      <c r="U28" s="69">
        <v>0</v>
      </c>
      <c r="V28" s="69">
        <v>0</v>
      </c>
      <c r="W28" s="69">
        <v>0</v>
      </c>
      <c r="X28" s="69">
        <v>0</v>
      </c>
      <c r="Y28" s="69">
        <v>0</v>
      </c>
      <c r="Z28" s="69">
        <v>0</v>
      </c>
      <c r="AA28" s="69">
        <v>0</v>
      </c>
      <c r="AB28" s="69">
        <v>0</v>
      </c>
      <c r="AC28" s="69">
        <v>1</v>
      </c>
      <c r="AD28" s="69">
        <v>1</v>
      </c>
      <c r="AE28" s="69">
        <v>0</v>
      </c>
      <c r="AF28" s="69">
        <v>0</v>
      </c>
      <c r="AG28" s="69">
        <v>0</v>
      </c>
      <c r="AH28" s="69">
        <v>0</v>
      </c>
      <c r="AI28" s="69">
        <v>0</v>
      </c>
      <c r="AJ28" s="69">
        <v>0</v>
      </c>
      <c r="AK28" s="69">
        <v>0</v>
      </c>
      <c r="AL28" s="69">
        <v>0</v>
      </c>
      <c r="AM28" s="69">
        <v>0.66666666666666696</v>
      </c>
      <c r="AN28" s="69">
        <v>0.75</v>
      </c>
      <c r="AO28" s="69">
        <v>1</v>
      </c>
      <c r="AP28" s="69">
        <v>0.85714285714285698</v>
      </c>
      <c r="AQ28" s="69">
        <v>0.76923076923076905</v>
      </c>
      <c r="AR28" s="69">
        <v>0.82352941176470595</v>
      </c>
      <c r="AS28" s="69">
        <v>0.86206896551724099</v>
      </c>
      <c r="AT28" s="69">
        <v>0.79487179487179505</v>
      </c>
      <c r="AU28" s="69">
        <v>0.865079365079365</v>
      </c>
      <c r="AV28" s="69">
        <v>0.77272727272727304</v>
      </c>
      <c r="AW28" s="69">
        <v>0.77173913043478304</v>
      </c>
      <c r="AX28" s="69">
        <v>0.71673819742489298</v>
      </c>
      <c r="AY28" s="69">
        <v>0.70925110132158597</v>
      </c>
      <c r="AZ28" s="69">
        <v>0.71555555555555606</v>
      </c>
      <c r="BA28" s="69">
        <v>0.68949771689497696</v>
      </c>
      <c r="BB28" s="69">
        <v>0.69950738916256205</v>
      </c>
      <c r="BC28" s="69">
        <v>0.59354838709677404</v>
      </c>
      <c r="BD28" s="69">
        <v>0.62637362637362604</v>
      </c>
      <c r="BE28" s="69">
        <v>0.439393939393939</v>
      </c>
      <c r="BF28" s="69">
        <v>0.46808510638297901</v>
      </c>
      <c r="BG28" s="69">
        <v>0.51020408163265296</v>
      </c>
      <c r="BH28" s="69">
        <v>0.5</v>
      </c>
      <c r="BI28" s="69">
        <v>0.47368421052631599</v>
      </c>
      <c r="BJ28" s="69">
        <v>0.53333333333333299</v>
      </c>
      <c r="BK28" s="69">
        <v>0.42307692307692302</v>
      </c>
      <c r="BL28" s="69">
        <v>0.38461538461538503</v>
      </c>
      <c r="BM28" s="69">
        <v>0.52173913043478304</v>
      </c>
      <c r="BN28" s="69">
        <v>0.47058823529411797</v>
      </c>
      <c r="BO28" s="69">
        <v>0.39655172413793099</v>
      </c>
      <c r="BP28" s="69">
        <v>0.37254901960784298</v>
      </c>
      <c r="BQ28" s="69">
        <v>0.26</v>
      </c>
      <c r="BR28" s="69">
        <v>0.21153846153846201</v>
      </c>
      <c r="BS28" s="69">
        <v>0.36363636363636398</v>
      </c>
      <c r="BT28" s="69">
        <v>0.33333333333333298</v>
      </c>
      <c r="BU28" s="69">
        <v>0.26530612244898</v>
      </c>
      <c r="BV28" s="69">
        <v>0.30909090909090903</v>
      </c>
      <c r="BW28" s="69">
        <v>0.236363636363636</v>
      </c>
      <c r="BX28" s="69">
        <v>0.3</v>
      </c>
      <c r="BY28" s="69">
        <v>0.19642857142857101</v>
      </c>
      <c r="BZ28" s="69">
        <v>0.214285714285714</v>
      </c>
      <c r="CA28" s="69">
        <v>0.17460317460317501</v>
      </c>
      <c r="CB28" s="69">
        <v>0.21212121212121199</v>
      </c>
      <c r="CC28" s="69">
        <v>0.12903225806451599</v>
      </c>
      <c r="CD28" s="69">
        <v>0.107142857142857</v>
      </c>
      <c r="CE28" s="69">
        <v>7.69230769230769E-2</v>
      </c>
      <c r="CF28" s="69">
        <v>0.160714285714286</v>
      </c>
      <c r="CG28" s="69">
        <v>0.12765957446808501</v>
      </c>
      <c r="CH28" s="69">
        <v>8.6956521739130405E-2</v>
      </c>
      <c r="CI28" s="69">
        <v>6.1224489795918401E-2</v>
      </c>
      <c r="CJ28" s="69">
        <v>6.25E-2</v>
      </c>
      <c r="CK28" s="69">
        <v>7.8947368421052599E-2</v>
      </c>
      <c r="CL28" s="69">
        <v>7.4999999999999997E-2</v>
      </c>
      <c r="CM28" s="69">
        <v>9.7560975609756101E-2</v>
      </c>
      <c r="CN28" s="69">
        <v>0.13157894736842099</v>
      </c>
      <c r="CO28" s="69">
        <v>0.17073170731707299</v>
      </c>
      <c r="CP28" s="69">
        <v>0.135135135135135</v>
      </c>
      <c r="CQ28" s="69">
        <v>6.8181818181818205E-2</v>
      </c>
      <c r="CR28" s="69">
        <v>0.134615384615385</v>
      </c>
      <c r="CS28" s="69">
        <v>0.125</v>
      </c>
      <c r="CT28" s="69">
        <v>0.14285714285714299</v>
      </c>
      <c r="CU28" s="69">
        <v>0.14285714285714299</v>
      </c>
      <c r="CV28" s="69">
        <v>0.22463768115942001</v>
      </c>
      <c r="CW28" s="69">
        <v>0.20547945205479501</v>
      </c>
      <c r="CX28" s="69">
        <v>0.18435754189944101</v>
      </c>
      <c r="CY28" s="69">
        <v>0.186440677966102</v>
      </c>
      <c r="CZ28" s="69">
        <v>0.15196078431372501</v>
      </c>
      <c r="DA28" s="69">
        <v>0.172566371681416</v>
      </c>
      <c r="DB28" s="69">
        <v>0.15384615384615399</v>
      </c>
      <c r="DC28" s="69">
        <v>8.4558823529411797E-2</v>
      </c>
      <c r="DD28" s="69">
        <v>0.11960132890365401</v>
      </c>
      <c r="DE28" s="69">
        <v>0.100649350649351</v>
      </c>
      <c r="DF28" s="69">
        <v>0.117478510028653</v>
      </c>
      <c r="DG28" s="69">
        <v>0.109859154929577</v>
      </c>
      <c r="DH28" s="69">
        <v>0.116094986807388</v>
      </c>
      <c r="DI28" s="69">
        <v>0.14285714285714299</v>
      </c>
      <c r="DJ28" s="69">
        <v>0.16876574307304801</v>
      </c>
      <c r="DK28" s="69">
        <v>0.19602977667493801</v>
      </c>
      <c r="DL28" s="69">
        <v>0.19294117647058801</v>
      </c>
      <c r="DM28" s="69">
        <v>0.15776699029126201</v>
      </c>
      <c r="DN28" s="69">
        <v>0.17369727047146399</v>
      </c>
      <c r="DO28" s="69">
        <v>0.16747572815534001</v>
      </c>
      <c r="DP28" s="69">
        <v>0.16747572815534001</v>
      </c>
      <c r="DQ28" s="69">
        <v>0.15421686746988</v>
      </c>
      <c r="DR28" s="69">
        <v>0.157647058823529</v>
      </c>
      <c r="DS28" s="69">
        <v>0.17590361445783101</v>
      </c>
      <c r="DT28" s="69">
        <v>0.180487804878049</v>
      </c>
      <c r="DU28" s="69">
        <v>0.17974683544303799</v>
      </c>
      <c r="DV28" s="69">
        <v>0.16256157635467999</v>
      </c>
      <c r="DW28" s="69">
        <v>0.15942028985507201</v>
      </c>
      <c r="DX28" s="69">
        <v>0.19306930693069299</v>
      </c>
      <c r="DY28" s="69">
        <v>0.20096852300242099</v>
      </c>
      <c r="DZ28" s="69">
        <v>0.20759493670886101</v>
      </c>
      <c r="EA28" s="69">
        <v>0.21715817694369999</v>
      </c>
      <c r="EB28" s="69">
        <v>0.200549450549451</v>
      </c>
      <c r="EC28" s="69">
        <v>0.15860215053763399</v>
      </c>
      <c r="ED28" s="69">
        <v>0.1875</v>
      </c>
      <c r="EE28" s="69">
        <v>0.16413373860182401</v>
      </c>
      <c r="EF28" s="69">
        <v>0.19666666666666699</v>
      </c>
      <c r="EG28" s="69">
        <v>0.34893617021276602</v>
      </c>
      <c r="EH28" s="69">
        <v>0.255707762557078</v>
      </c>
      <c r="EI28" s="69">
        <v>0.232227488151659</v>
      </c>
      <c r="EJ28" s="69">
        <v>0.30054644808743203</v>
      </c>
      <c r="EK28" s="69">
        <v>0.24223602484472101</v>
      </c>
      <c r="EL28" s="69">
        <v>0.27611940298507498</v>
      </c>
      <c r="EM28" s="69">
        <v>0.32352941176470601</v>
      </c>
      <c r="EN28" s="69">
        <v>0.234567901234568</v>
      </c>
      <c r="EO28" s="69">
        <v>0.15094339622641501</v>
      </c>
      <c r="EP28" s="69">
        <v>0.162790697674419</v>
      </c>
      <c r="EQ28" s="69">
        <v>0.125</v>
      </c>
      <c r="ER28" s="87">
        <v>0.33333333333333298</v>
      </c>
    </row>
    <row r="29" spans="2:148" x14ac:dyDescent="0.2">
      <c r="B29" s="46">
        <v>0</v>
      </c>
      <c r="C29" s="47">
        <v>3</v>
      </c>
      <c r="D29" s="47" t="s">
        <v>259</v>
      </c>
      <c r="E29" s="69">
        <v>0</v>
      </c>
      <c r="F29" s="69">
        <v>0</v>
      </c>
      <c r="G29" s="69">
        <v>0</v>
      </c>
      <c r="H29" s="69">
        <v>0</v>
      </c>
      <c r="I29" s="69">
        <v>0</v>
      </c>
      <c r="J29" s="69">
        <v>0</v>
      </c>
      <c r="K29" s="69">
        <v>0</v>
      </c>
      <c r="L29" s="69">
        <v>0</v>
      </c>
      <c r="M29" s="69">
        <v>0</v>
      </c>
      <c r="N29" s="69">
        <v>0</v>
      </c>
      <c r="O29" s="69">
        <v>0</v>
      </c>
      <c r="P29" s="69">
        <v>0</v>
      </c>
      <c r="Q29" s="69">
        <v>0</v>
      </c>
      <c r="R29" s="69">
        <v>0</v>
      </c>
      <c r="S29" s="69">
        <v>0</v>
      </c>
      <c r="T29" s="69">
        <v>0</v>
      </c>
      <c r="U29" s="69">
        <v>0</v>
      </c>
      <c r="V29" s="69">
        <v>0</v>
      </c>
      <c r="W29" s="69">
        <v>0</v>
      </c>
      <c r="X29" s="69">
        <v>0</v>
      </c>
      <c r="Y29" s="69">
        <v>0</v>
      </c>
      <c r="Z29" s="69">
        <v>0</v>
      </c>
      <c r="AA29" s="69">
        <v>0</v>
      </c>
      <c r="AB29" s="69">
        <v>0</v>
      </c>
      <c r="AC29" s="69">
        <v>0</v>
      </c>
      <c r="AD29" s="69">
        <v>0</v>
      </c>
      <c r="AE29" s="69">
        <v>0</v>
      </c>
      <c r="AF29" s="69">
        <v>0</v>
      </c>
      <c r="AG29" s="69">
        <v>0</v>
      </c>
      <c r="AH29" s="69">
        <v>0</v>
      </c>
      <c r="AI29" s="69">
        <v>0</v>
      </c>
      <c r="AJ29" s="69">
        <v>0</v>
      </c>
      <c r="AK29" s="69">
        <v>0</v>
      </c>
      <c r="AL29" s="69">
        <v>0</v>
      </c>
      <c r="AM29" s="69">
        <v>0</v>
      </c>
      <c r="AN29" s="69">
        <v>0</v>
      </c>
      <c r="AO29" s="69">
        <v>0</v>
      </c>
      <c r="AP29" s="69">
        <v>0.14285714285714299</v>
      </c>
      <c r="AQ29" s="69">
        <v>7.69230769230769E-2</v>
      </c>
      <c r="AR29" s="69">
        <v>0</v>
      </c>
      <c r="AS29" s="69">
        <v>0</v>
      </c>
      <c r="AT29" s="69">
        <v>2.5641025641025599E-2</v>
      </c>
      <c r="AU29" s="69">
        <v>2.3809523809523801E-2</v>
      </c>
      <c r="AV29" s="69">
        <v>2.5974025974026E-2</v>
      </c>
      <c r="AW29" s="69">
        <v>1.6304347826087001E-2</v>
      </c>
      <c r="AX29" s="69">
        <v>2.14592274678112E-2</v>
      </c>
      <c r="AY29" s="69">
        <v>1.7621145374449299E-2</v>
      </c>
      <c r="AZ29" s="69">
        <v>4.4444444444444401E-3</v>
      </c>
      <c r="BA29" s="69">
        <v>1.8264840182648401E-2</v>
      </c>
      <c r="BB29" s="69">
        <v>9.8522167487684695E-3</v>
      </c>
      <c r="BC29" s="69">
        <v>1.9354838709677399E-2</v>
      </c>
      <c r="BD29" s="69">
        <v>0</v>
      </c>
      <c r="BE29" s="69">
        <v>1.5151515151515201E-2</v>
      </c>
      <c r="BF29" s="69">
        <v>4.2553191489361701E-2</v>
      </c>
      <c r="BG29" s="69">
        <v>2.04081632653061E-2</v>
      </c>
      <c r="BH29" s="69">
        <v>1.72413793103448E-2</v>
      </c>
      <c r="BI29" s="69">
        <v>1.7543859649122799E-2</v>
      </c>
      <c r="BJ29" s="69">
        <v>1.6666666666666701E-2</v>
      </c>
      <c r="BK29" s="69">
        <v>0</v>
      </c>
      <c r="BL29" s="69">
        <v>1.9230769230769201E-2</v>
      </c>
      <c r="BM29" s="69">
        <v>2.1739130434782601E-2</v>
      </c>
      <c r="BN29" s="69">
        <v>1.9607843137254902E-2</v>
      </c>
      <c r="BO29" s="69">
        <v>1.72413793103448E-2</v>
      </c>
      <c r="BP29" s="69">
        <v>0</v>
      </c>
      <c r="BQ29" s="69">
        <v>0.02</v>
      </c>
      <c r="BR29" s="69">
        <v>1.9230769230769201E-2</v>
      </c>
      <c r="BS29" s="69">
        <v>1.8181818181818198E-2</v>
      </c>
      <c r="BT29" s="69">
        <v>5.5555555555555601E-2</v>
      </c>
      <c r="BU29" s="69">
        <v>2.04081632653061E-2</v>
      </c>
      <c r="BV29" s="69">
        <v>5.4545454545454501E-2</v>
      </c>
      <c r="BW29" s="69">
        <v>5.4545454545454501E-2</v>
      </c>
      <c r="BX29" s="69">
        <v>0.04</v>
      </c>
      <c r="BY29" s="69">
        <v>1.7857142857142901E-2</v>
      </c>
      <c r="BZ29" s="69">
        <v>1.7857142857142901E-2</v>
      </c>
      <c r="CA29" s="69">
        <v>3.1746031746031703E-2</v>
      </c>
      <c r="CB29" s="69">
        <v>3.03030303030303E-2</v>
      </c>
      <c r="CC29" s="69">
        <v>3.2258064516128997E-2</v>
      </c>
      <c r="CD29" s="69">
        <v>3.5714285714285698E-2</v>
      </c>
      <c r="CE29" s="69">
        <v>3.8461538461538498E-2</v>
      </c>
      <c r="CF29" s="69">
        <v>3.5714285714285698E-2</v>
      </c>
      <c r="CG29" s="69">
        <v>2.1276595744680899E-2</v>
      </c>
      <c r="CH29" s="69">
        <v>4.3478260869565202E-2</v>
      </c>
      <c r="CI29" s="69">
        <v>2.04081632653061E-2</v>
      </c>
      <c r="CJ29" s="69">
        <v>0</v>
      </c>
      <c r="CK29" s="69">
        <v>2.6315789473684199E-2</v>
      </c>
      <c r="CL29" s="69">
        <v>2.5000000000000001E-2</v>
      </c>
      <c r="CM29" s="69">
        <v>4.8780487804878099E-2</v>
      </c>
      <c r="CN29" s="69">
        <v>5.2631578947368397E-2</v>
      </c>
      <c r="CO29" s="69">
        <v>4.8780487804878099E-2</v>
      </c>
      <c r="CP29" s="69">
        <v>0</v>
      </c>
      <c r="CQ29" s="69">
        <v>2.27272727272727E-2</v>
      </c>
      <c r="CR29" s="69">
        <v>3.8461538461538498E-2</v>
      </c>
      <c r="CS29" s="69">
        <v>2.7777777777777801E-2</v>
      </c>
      <c r="CT29" s="69">
        <v>4.3956043956044001E-2</v>
      </c>
      <c r="CU29" s="69">
        <v>2.6785714285714302E-2</v>
      </c>
      <c r="CV29" s="69">
        <v>4.3478260869565202E-2</v>
      </c>
      <c r="CW29" s="69">
        <v>2.7397260273972601E-2</v>
      </c>
      <c r="CX29" s="69">
        <v>2.23463687150838E-2</v>
      </c>
      <c r="CY29" s="69">
        <v>2.82485875706215E-2</v>
      </c>
      <c r="CZ29" s="69">
        <v>3.9215686274509803E-2</v>
      </c>
      <c r="DA29" s="69">
        <v>3.5398230088495602E-2</v>
      </c>
      <c r="DB29" s="69">
        <v>2.4291497975708499E-2</v>
      </c>
      <c r="DC29" s="69">
        <v>1.4705882352941201E-2</v>
      </c>
      <c r="DD29" s="69">
        <v>1.32890365448505E-2</v>
      </c>
      <c r="DE29" s="69">
        <v>9.74025974025974E-3</v>
      </c>
      <c r="DF29" s="69">
        <v>1.4326647564469899E-2</v>
      </c>
      <c r="DG29" s="69">
        <v>1.97183098591549E-2</v>
      </c>
      <c r="DH29" s="69">
        <v>1.05540897097625E-2</v>
      </c>
      <c r="DI29" s="69">
        <v>2.04081632653061E-2</v>
      </c>
      <c r="DJ29" s="69">
        <v>3.0226700251889199E-2</v>
      </c>
      <c r="DK29" s="69">
        <v>2.9776674937965299E-2</v>
      </c>
      <c r="DL29" s="69">
        <v>2.8235294117647101E-2</v>
      </c>
      <c r="DM29" s="69">
        <v>2.6699029126213601E-2</v>
      </c>
      <c r="DN29" s="69">
        <v>2.9776674937965299E-2</v>
      </c>
      <c r="DO29" s="69">
        <v>3.3980582524271802E-2</v>
      </c>
      <c r="DP29" s="69">
        <v>4.12621359223301E-2</v>
      </c>
      <c r="DQ29" s="69">
        <v>3.8554216867469897E-2</v>
      </c>
      <c r="DR29" s="69">
        <v>3.7647058823529402E-2</v>
      </c>
      <c r="DS29" s="69">
        <v>3.8554216867469897E-2</v>
      </c>
      <c r="DT29" s="69">
        <v>4.1463414634146302E-2</v>
      </c>
      <c r="DU29" s="69">
        <v>3.5443037974683497E-2</v>
      </c>
      <c r="DV29" s="69">
        <v>3.2019704433497498E-2</v>
      </c>
      <c r="DW29" s="69">
        <v>3.8647342995169101E-2</v>
      </c>
      <c r="DX29" s="69">
        <v>3.7128712871287099E-2</v>
      </c>
      <c r="DY29" s="69">
        <v>4.1162227602905603E-2</v>
      </c>
      <c r="DZ29" s="69">
        <v>4.3037974683544297E-2</v>
      </c>
      <c r="EA29" s="69">
        <v>3.4852546916890097E-2</v>
      </c>
      <c r="EB29" s="69">
        <v>2.74725274725275E-2</v>
      </c>
      <c r="EC29" s="69">
        <v>2.9569892473118298E-2</v>
      </c>
      <c r="ED29" s="69">
        <v>2.9761904761904798E-2</v>
      </c>
      <c r="EE29" s="69">
        <v>2.7355623100304E-2</v>
      </c>
      <c r="EF29" s="69">
        <v>2.66666666666667E-2</v>
      </c>
      <c r="EG29" s="69">
        <v>1.7021276595744698E-2</v>
      </c>
      <c r="EH29" s="69">
        <v>1.3698630136986301E-2</v>
      </c>
      <c r="EI29" s="69">
        <v>1.8957345971564E-2</v>
      </c>
      <c r="EJ29" s="69">
        <v>1.0928961748633901E-2</v>
      </c>
      <c r="EK29" s="69">
        <v>0</v>
      </c>
      <c r="EL29" s="69">
        <v>7.4626865671641798E-3</v>
      </c>
      <c r="EM29" s="69">
        <v>9.8039215686274508E-3</v>
      </c>
      <c r="EN29" s="69">
        <v>1.2345679012345699E-2</v>
      </c>
      <c r="EO29" s="69">
        <v>0</v>
      </c>
      <c r="EP29" s="69">
        <v>0</v>
      </c>
      <c r="EQ29" s="69">
        <v>0</v>
      </c>
      <c r="ER29" s="87">
        <v>0</v>
      </c>
    </row>
    <row r="30" spans="2:148" x14ac:dyDescent="0.2">
      <c r="B30" s="46">
        <v>0</v>
      </c>
      <c r="C30" s="47">
        <v>3</v>
      </c>
      <c r="D30" s="47" t="s">
        <v>260</v>
      </c>
      <c r="E30" s="69">
        <v>0</v>
      </c>
      <c r="F30" s="69">
        <v>0</v>
      </c>
      <c r="G30" s="69">
        <v>0</v>
      </c>
      <c r="H30" s="69">
        <v>0</v>
      </c>
      <c r="I30" s="69">
        <v>0</v>
      </c>
      <c r="J30" s="69">
        <v>0</v>
      </c>
      <c r="K30" s="69">
        <v>0</v>
      </c>
      <c r="L30" s="69">
        <v>0</v>
      </c>
      <c r="M30" s="69">
        <v>0</v>
      </c>
      <c r="N30" s="69">
        <v>0</v>
      </c>
      <c r="O30" s="69">
        <v>0</v>
      </c>
      <c r="P30" s="69">
        <v>0</v>
      </c>
      <c r="Q30" s="69">
        <v>0</v>
      </c>
      <c r="R30" s="69">
        <v>0</v>
      </c>
      <c r="S30" s="69">
        <v>0</v>
      </c>
      <c r="T30" s="69">
        <v>0</v>
      </c>
      <c r="U30" s="69">
        <v>0</v>
      </c>
      <c r="V30" s="69">
        <v>0</v>
      </c>
      <c r="W30" s="69">
        <v>0</v>
      </c>
      <c r="X30" s="69">
        <v>0</v>
      </c>
      <c r="Y30" s="69">
        <v>0</v>
      </c>
      <c r="Z30" s="69">
        <v>0</v>
      </c>
      <c r="AA30" s="69">
        <v>0</v>
      </c>
      <c r="AB30" s="69">
        <v>0</v>
      </c>
      <c r="AC30" s="69">
        <v>0</v>
      </c>
      <c r="AD30" s="69">
        <v>0</v>
      </c>
      <c r="AE30" s="69">
        <v>0</v>
      </c>
      <c r="AF30" s="69">
        <v>0</v>
      </c>
      <c r="AG30" s="69">
        <v>0</v>
      </c>
      <c r="AH30" s="69">
        <v>0</v>
      </c>
      <c r="AI30" s="69">
        <v>0</v>
      </c>
      <c r="AJ30" s="69">
        <v>0</v>
      </c>
      <c r="AK30" s="69">
        <v>0</v>
      </c>
      <c r="AL30" s="69">
        <v>0</v>
      </c>
      <c r="AM30" s="69">
        <v>0</v>
      </c>
      <c r="AN30" s="69">
        <v>0</v>
      </c>
      <c r="AO30" s="69">
        <v>0</v>
      </c>
      <c r="AP30" s="69">
        <v>0</v>
      </c>
      <c r="AQ30" s="69">
        <v>0</v>
      </c>
      <c r="AR30" s="69">
        <v>0</v>
      </c>
      <c r="AS30" s="69">
        <v>0</v>
      </c>
      <c r="AT30" s="69">
        <v>5.1282051282051301E-2</v>
      </c>
      <c r="AU30" s="69">
        <v>4.7619047619047603E-2</v>
      </c>
      <c r="AV30" s="69">
        <v>9.7402597402597393E-2</v>
      </c>
      <c r="AW30" s="69">
        <v>7.0652173913043501E-2</v>
      </c>
      <c r="AX30" s="69">
        <v>6.8669527896995694E-2</v>
      </c>
      <c r="AY30" s="69">
        <v>5.2863436123347998E-2</v>
      </c>
      <c r="AZ30" s="69">
        <v>6.6666666666666693E-2</v>
      </c>
      <c r="BA30" s="69">
        <v>9.1324200913242004E-2</v>
      </c>
      <c r="BB30" s="69">
        <v>0.10344827586206901</v>
      </c>
      <c r="BC30" s="69">
        <v>0.135483870967742</v>
      </c>
      <c r="BD30" s="69">
        <v>0.120879120879121</v>
      </c>
      <c r="BE30" s="69">
        <v>0.15151515151515199</v>
      </c>
      <c r="BF30" s="69">
        <v>0.25531914893617003</v>
      </c>
      <c r="BG30" s="69">
        <v>0.183673469387755</v>
      </c>
      <c r="BH30" s="69">
        <v>0.24137931034482801</v>
      </c>
      <c r="BI30" s="69">
        <v>0.28070175438596501</v>
      </c>
      <c r="BJ30" s="69">
        <v>0.31666666666666698</v>
      </c>
      <c r="BK30" s="69">
        <v>0.25</v>
      </c>
      <c r="BL30" s="69">
        <v>0.19230769230769201</v>
      </c>
      <c r="BM30" s="69">
        <v>0.19565217391304299</v>
      </c>
      <c r="BN30" s="69">
        <v>0.17647058823529399</v>
      </c>
      <c r="BO30" s="69">
        <v>0.17241379310344801</v>
      </c>
      <c r="BP30" s="69">
        <v>0.29411764705882398</v>
      </c>
      <c r="BQ30" s="69">
        <v>0.22</v>
      </c>
      <c r="BR30" s="69">
        <v>0.19230769230769201</v>
      </c>
      <c r="BS30" s="69">
        <v>0.236363636363636</v>
      </c>
      <c r="BT30" s="69">
        <v>0.25925925925925902</v>
      </c>
      <c r="BU30" s="69">
        <v>0.26530612244898</v>
      </c>
      <c r="BV30" s="69">
        <v>0.218181818181818</v>
      </c>
      <c r="BW30" s="69">
        <v>0.25454545454545502</v>
      </c>
      <c r="BX30" s="69">
        <v>0.28000000000000003</v>
      </c>
      <c r="BY30" s="69">
        <v>0.26785714285714302</v>
      </c>
      <c r="BZ30" s="69">
        <v>0.19642857142857101</v>
      </c>
      <c r="CA30" s="69">
        <v>0.17460317460317501</v>
      </c>
      <c r="CB30" s="69">
        <v>0.19696969696969699</v>
      </c>
      <c r="CC30" s="69">
        <v>0.225806451612903</v>
      </c>
      <c r="CD30" s="69">
        <v>0.19642857142857101</v>
      </c>
      <c r="CE30" s="69">
        <v>0.15384615384615399</v>
      </c>
      <c r="CF30" s="69">
        <v>8.9285714285714302E-2</v>
      </c>
      <c r="CG30" s="69">
        <v>0.12765957446808501</v>
      </c>
      <c r="CH30" s="69">
        <v>0.13043478260869601</v>
      </c>
      <c r="CI30" s="69">
        <v>0.16326530612244899</v>
      </c>
      <c r="CJ30" s="69">
        <v>0.14583333333333301</v>
      </c>
      <c r="CK30" s="69">
        <v>0.21052631578947401</v>
      </c>
      <c r="CL30" s="69">
        <v>0.2</v>
      </c>
      <c r="CM30" s="69">
        <v>0.219512195121951</v>
      </c>
      <c r="CN30" s="69">
        <v>0.23684210526315799</v>
      </c>
      <c r="CO30" s="69">
        <v>0.17073170731707299</v>
      </c>
      <c r="CP30" s="69">
        <v>0.135135135135135</v>
      </c>
      <c r="CQ30" s="69">
        <v>0.22727272727272699</v>
      </c>
      <c r="CR30" s="69">
        <v>0.19230769230769201</v>
      </c>
      <c r="CS30" s="69">
        <v>9.7222222222222196E-2</v>
      </c>
      <c r="CT30" s="69">
        <v>3.2967032967033003E-2</v>
      </c>
      <c r="CU30" s="69">
        <v>2.6785714285714302E-2</v>
      </c>
      <c r="CV30" s="69">
        <v>2.1739130434782601E-2</v>
      </c>
      <c r="CW30" s="69">
        <v>4.1095890410958902E-2</v>
      </c>
      <c r="CX30" s="69">
        <v>7.8212290502793297E-2</v>
      </c>
      <c r="CY30" s="69">
        <v>5.6497175141242903E-2</v>
      </c>
      <c r="CZ30" s="69">
        <v>5.3921568627450997E-2</v>
      </c>
      <c r="DA30" s="69">
        <v>5.3097345132743397E-2</v>
      </c>
      <c r="DB30" s="69">
        <v>4.8582995951416998E-2</v>
      </c>
      <c r="DC30" s="69">
        <v>2.9411764705882401E-2</v>
      </c>
      <c r="DD30" s="69">
        <v>3.6544850498338902E-2</v>
      </c>
      <c r="DE30" s="69">
        <v>3.5714285714285698E-2</v>
      </c>
      <c r="DF30" s="69">
        <v>4.8710601719197701E-2</v>
      </c>
      <c r="DG30" s="69">
        <v>6.4788732394366194E-2</v>
      </c>
      <c r="DH30" s="69">
        <v>4.4854881266490801E-2</v>
      </c>
      <c r="DI30" s="69">
        <v>4.3367346938775503E-2</v>
      </c>
      <c r="DJ30" s="69">
        <v>4.5340050377833799E-2</v>
      </c>
      <c r="DK30" s="69">
        <v>5.2109181141439198E-2</v>
      </c>
      <c r="DL30" s="69">
        <v>5.17647058823529E-2</v>
      </c>
      <c r="DM30" s="69">
        <v>5.8252427184466E-2</v>
      </c>
      <c r="DN30" s="69">
        <v>6.4516129032258104E-2</v>
      </c>
      <c r="DO30" s="69">
        <v>4.85436893203883E-2</v>
      </c>
      <c r="DP30" s="69">
        <v>4.85436893203883E-2</v>
      </c>
      <c r="DQ30" s="69">
        <v>5.3012048192771097E-2</v>
      </c>
      <c r="DR30" s="69">
        <v>3.7647058823529402E-2</v>
      </c>
      <c r="DS30" s="69">
        <v>3.6144578313252997E-2</v>
      </c>
      <c r="DT30" s="69">
        <v>2.6829268292682899E-2</v>
      </c>
      <c r="DU30" s="69">
        <v>3.5443037974683497E-2</v>
      </c>
      <c r="DV30" s="69">
        <v>3.4482758620689703E-2</v>
      </c>
      <c r="DW30" s="69">
        <v>3.8647342995169101E-2</v>
      </c>
      <c r="DX30" s="69">
        <v>3.7128712871287099E-2</v>
      </c>
      <c r="DY30" s="69">
        <v>3.1476997578692503E-2</v>
      </c>
      <c r="DZ30" s="69">
        <v>3.0379746835442999E-2</v>
      </c>
      <c r="EA30" s="69">
        <v>2.68096514745308E-2</v>
      </c>
      <c r="EB30" s="69">
        <v>2.74725274725275E-2</v>
      </c>
      <c r="EC30" s="69">
        <v>2.1505376344085999E-2</v>
      </c>
      <c r="ED30" s="69">
        <v>1.7857142857142901E-2</v>
      </c>
      <c r="EE30" s="69">
        <v>1.82370820668693E-2</v>
      </c>
      <c r="EF30" s="69">
        <v>0.02</v>
      </c>
      <c r="EG30" s="69">
        <v>1.7021276595744698E-2</v>
      </c>
      <c r="EH30" s="69">
        <v>1.8264840182648401E-2</v>
      </c>
      <c r="EI30" s="69">
        <v>2.3696682464454999E-2</v>
      </c>
      <c r="EJ30" s="69">
        <v>1.63934426229508E-2</v>
      </c>
      <c r="EK30" s="69">
        <v>3.1055900621118002E-2</v>
      </c>
      <c r="EL30" s="69">
        <v>7.4626865671641798E-3</v>
      </c>
      <c r="EM30" s="69">
        <v>9.8039215686274508E-3</v>
      </c>
      <c r="EN30" s="69">
        <v>1.2345679012345699E-2</v>
      </c>
      <c r="EO30" s="69">
        <v>0</v>
      </c>
      <c r="EP30" s="69">
        <v>4.6511627906976702E-2</v>
      </c>
      <c r="EQ30" s="69">
        <v>0</v>
      </c>
      <c r="ER30" s="87">
        <v>0</v>
      </c>
    </row>
    <row r="31" spans="2:148" x14ac:dyDescent="0.2">
      <c r="B31" s="46">
        <v>0</v>
      </c>
      <c r="C31" s="47">
        <v>4</v>
      </c>
      <c r="D31" s="47" t="s">
        <v>255</v>
      </c>
      <c r="E31" s="69">
        <v>1</v>
      </c>
      <c r="F31" s="69">
        <v>0.5</v>
      </c>
      <c r="G31" s="69">
        <v>1</v>
      </c>
      <c r="H31" s="69">
        <v>1</v>
      </c>
      <c r="I31" s="69">
        <v>1</v>
      </c>
      <c r="J31" s="69">
        <v>1</v>
      </c>
      <c r="K31" s="69">
        <v>1</v>
      </c>
      <c r="L31" s="69">
        <v>1</v>
      </c>
      <c r="M31" s="69">
        <v>1</v>
      </c>
      <c r="N31" s="69">
        <v>1</v>
      </c>
      <c r="O31" s="69">
        <v>1</v>
      </c>
      <c r="P31" s="69">
        <v>1</v>
      </c>
      <c r="Q31" s="69">
        <v>1</v>
      </c>
      <c r="R31" s="69">
        <v>1</v>
      </c>
      <c r="S31" s="69">
        <v>1</v>
      </c>
      <c r="T31" s="69">
        <v>1</v>
      </c>
      <c r="U31" s="69">
        <v>1</v>
      </c>
      <c r="V31" s="69">
        <v>1</v>
      </c>
      <c r="W31" s="69">
        <v>1</v>
      </c>
      <c r="X31" s="69">
        <v>1</v>
      </c>
      <c r="Y31" s="69">
        <v>0</v>
      </c>
      <c r="Z31" s="69">
        <v>0</v>
      </c>
      <c r="AA31" s="69">
        <v>0</v>
      </c>
      <c r="AB31" s="69">
        <v>0</v>
      </c>
      <c r="AC31" s="69">
        <v>0</v>
      </c>
      <c r="AD31" s="69">
        <v>0</v>
      </c>
      <c r="AE31" s="69">
        <v>0</v>
      </c>
      <c r="AF31" s="69">
        <v>0</v>
      </c>
      <c r="AG31" s="69">
        <v>0</v>
      </c>
      <c r="AH31" s="69">
        <v>0</v>
      </c>
      <c r="AI31" s="69">
        <v>0</v>
      </c>
      <c r="AJ31" s="69">
        <v>0</v>
      </c>
      <c r="AK31" s="69">
        <v>0</v>
      </c>
      <c r="AL31" s="69">
        <v>0</v>
      </c>
      <c r="AM31" s="69">
        <v>0</v>
      </c>
      <c r="AN31" s="69">
        <v>0</v>
      </c>
      <c r="AO31" s="69">
        <v>0</v>
      </c>
      <c r="AP31" s="69">
        <v>0</v>
      </c>
      <c r="AQ31" s="69">
        <v>0</v>
      </c>
      <c r="AR31" s="69">
        <v>0</v>
      </c>
      <c r="AS31" s="69">
        <v>0</v>
      </c>
      <c r="AT31" s="69">
        <v>0</v>
      </c>
      <c r="AU31" s="69">
        <v>0.08</v>
      </c>
      <c r="AV31" s="69">
        <v>0.16666666666666699</v>
      </c>
      <c r="AW31" s="69">
        <v>0.148148148148148</v>
      </c>
      <c r="AX31" s="69">
        <v>0.15384615384615399</v>
      </c>
      <c r="AY31" s="69">
        <v>0.21538461538461501</v>
      </c>
      <c r="AZ31" s="69">
        <v>0.21052631578947401</v>
      </c>
      <c r="BA31" s="69">
        <v>0.22641509433962301</v>
      </c>
      <c r="BB31" s="69">
        <v>0.26530612244898</v>
      </c>
      <c r="BC31" s="69">
        <v>0.375</v>
      </c>
      <c r="BD31" s="69">
        <v>0.41176470588235298</v>
      </c>
      <c r="BE31" s="69">
        <v>0.45454545454545497</v>
      </c>
      <c r="BF31" s="69">
        <v>0.71428571428571397</v>
      </c>
      <c r="BG31" s="69">
        <v>0.5</v>
      </c>
      <c r="BH31" s="69">
        <v>0.54545454545454497</v>
      </c>
      <c r="BI31" s="69">
        <v>0.61538461538461497</v>
      </c>
      <c r="BJ31" s="69">
        <v>0.75</v>
      </c>
      <c r="BK31" s="69">
        <v>0.72727272727272696</v>
      </c>
      <c r="BL31" s="69">
        <v>0.5</v>
      </c>
      <c r="BM31" s="69">
        <v>0.61538461538461497</v>
      </c>
      <c r="BN31" s="69">
        <v>0.7</v>
      </c>
      <c r="BO31" s="69">
        <v>0.55555555555555602</v>
      </c>
      <c r="BP31" s="69">
        <v>0.5</v>
      </c>
      <c r="BQ31" s="69">
        <v>0.375</v>
      </c>
      <c r="BR31" s="69">
        <v>0.625</v>
      </c>
      <c r="BS31" s="69">
        <v>0.5</v>
      </c>
      <c r="BT31" s="69">
        <v>0.5</v>
      </c>
      <c r="BU31" s="69">
        <v>0.75</v>
      </c>
      <c r="BV31" s="69">
        <v>0.75</v>
      </c>
      <c r="BW31" s="69">
        <v>0.5</v>
      </c>
      <c r="BX31" s="69">
        <v>0.7</v>
      </c>
      <c r="BY31" s="69">
        <v>0.85714285714285698</v>
      </c>
      <c r="BZ31" s="69">
        <v>0.875</v>
      </c>
      <c r="CA31" s="69">
        <v>0.875</v>
      </c>
      <c r="CB31" s="69">
        <v>0.5</v>
      </c>
      <c r="CC31" s="69">
        <v>0.57142857142857095</v>
      </c>
      <c r="CD31" s="69">
        <v>0.33333333333333298</v>
      </c>
      <c r="CE31" s="69">
        <v>0.57142857142857095</v>
      </c>
      <c r="CF31" s="69">
        <v>0.54545454545454497</v>
      </c>
      <c r="CG31" s="69">
        <v>0.38461538461538503</v>
      </c>
      <c r="CH31" s="69">
        <v>0.55555555555555602</v>
      </c>
      <c r="CI31" s="69">
        <v>0.66666666666666696</v>
      </c>
      <c r="CJ31" s="69">
        <v>0.8</v>
      </c>
      <c r="CK31" s="69">
        <v>0.6</v>
      </c>
      <c r="CL31" s="69">
        <v>0.6</v>
      </c>
      <c r="CM31" s="69">
        <v>0.5</v>
      </c>
      <c r="CN31" s="69">
        <v>0.4</v>
      </c>
      <c r="CO31" s="69">
        <v>0.5</v>
      </c>
      <c r="CP31" s="69">
        <v>0.33333333333333298</v>
      </c>
      <c r="CQ31" s="69">
        <v>0.4</v>
      </c>
      <c r="CR31" s="69">
        <v>0.5</v>
      </c>
      <c r="CS31" s="69">
        <v>0.5</v>
      </c>
      <c r="CT31" s="69">
        <v>0.47058823529411797</v>
      </c>
      <c r="CU31" s="69">
        <v>0.53846153846153799</v>
      </c>
      <c r="CV31" s="69">
        <v>0.56666666666666698</v>
      </c>
      <c r="CW31" s="69">
        <v>0.57999999999999996</v>
      </c>
      <c r="CX31" s="69">
        <v>0.625</v>
      </c>
      <c r="CY31" s="69">
        <v>0.61702127659574502</v>
      </c>
      <c r="CZ31" s="69">
        <v>0.51111111111111096</v>
      </c>
      <c r="DA31" s="69">
        <v>0.57446808510638303</v>
      </c>
      <c r="DB31" s="69">
        <v>0.66</v>
      </c>
      <c r="DC31" s="69">
        <v>0.58823529411764697</v>
      </c>
      <c r="DD31" s="69">
        <v>0.61038961038961004</v>
      </c>
      <c r="DE31" s="69">
        <v>0.62337662337662303</v>
      </c>
      <c r="DF31" s="69">
        <v>0.63749999999999996</v>
      </c>
      <c r="DG31" s="69">
        <v>0.73863636363636398</v>
      </c>
      <c r="DH31" s="69">
        <v>0.65625</v>
      </c>
      <c r="DI31" s="69">
        <v>0.59433962264150897</v>
      </c>
      <c r="DJ31" s="69">
        <v>0.63333333333333297</v>
      </c>
      <c r="DK31" s="69">
        <v>0.65354330708661401</v>
      </c>
      <c r="DL31" s="69">
        <v>0.65625</v>
      </c>
      <c r="DM31" s="69">
        <v>0.64963503649635002</v>
      </c>
      <c r="DN31" s="69">
        <v>0.63846153846153797</v>
      </c>
      <c r="DO31" s="69">
        <v>0.68852459016393397</v>
      </c>
      <c r="DP31" s="69">
        <v>0.75</v>
      </c>
      <c r="DQ31" s="69">
        <v>0.81666666666666698</v>
      </c>
      <c r="DR31" s="69">
        <v>0.79069767441860495</v>
      </c>
      <c r="DS31" s="69">
        <v>0.81021897810219001</v>
      </c>
      <c r="DT31" s="69">
        <v>0.78832116788321205</v>
      </c>
      <c r="DU31" s="69">
        <v>0.79104477611940305</v>
      </c>
      <c r="DV31" s="69">
        <v>0.81118881118881103</v>
      </c>
      <c r="DW31" s="69">
        <v>0.78625954198473302</v>
      </c>
      <c r="DX31" s="69">
        <v>0.84962406015037595</v>
      </c>
      <c r="DY31" s="69">
        <v>0.82539682539682502</v>
      </c>
      <c r="DZ31" s="69">
        <v>0.81599999999999995</v>
      </c>
      <c r="EA31" s="69">
        <v>0.86046511627906996</v>
      </c>
      <c r="EB31" s="69">
        <v>0.874074074074074</v>
      </c>
      <c r="EC31" s="69">
        <v>0.89830508474576298</v>
      </c>
      <c r="ED31" s="69">
        <v>0.89655172413793105</v>
      </c>
      <c r="EE31" s="69">
        <v>0.94392523364486003</v>
      </c>
      <c r="EF31" s="69">
        <v>0.94805194805194803</v>
      </c>
      <c r="EG31" s="69">
        <v>0.83050847457627097</v>
      </c>
      <c r="EH31" s="69">
        <v>0.81967213114754101</v>
      </c>
      <c r="EI31" s="69">
        <v>0.84</v>
      </c>
      <c r="EJ31" s="69">
        <v>0.88095238095238104</v>
      </c>
      <c r="EK31" s="69">
        <v>0.86666666666666703</v>
      </c>
      <c r="EL31" s="69">
        <v>0.92</v>
      </c>
      <c r="EM31" s="69">
        <v>0.92857142857142905</v>
      </c>
      <c r="EN31" s="69">
        <v>0.92307692307692302</v>
      </c>
      <c r="EO31" s="69">
        <v>0.91666666666666696</v>
      </c>
      <c r="EP31" s="69">
        <v>0.875</v>
      </c>
      <c r="EQ31" s="69">
        <v>1</v>
      </c>
      <c r="ER31" s="87">
        <v>1</v>
      </c>
    </row>
    <row r="32" spans="2:148" x14ac:dyDescent="0.2">
      <c r="B32" s="46">
        <v>0</v>
      </c>
      <c r="C32" s="47">
        <v>4</v>
      </c>
      <c r="D32" s="47" t="s">
        <v>256</v>
      </c>
      <c r="E32" s="69">
        <v>0</v>
      </c>
      <c r="F32" s="69">
        <v>0</v>
      </c>
      <c r="G32" s="69">
        <v>0</v>
      </c>
      <c r="H32" s="69">
        <v>0</v>
      </c>
      <c r="I32" s="69">
        <v>0</v>
      </c>
      <c r="J32" s="69">
        <v>0</v>
      </c>
      <c r="K32" s="69">
        <v>0</v>
      </c>
      <c r="L32" s="69">
        <v>0</v>
      </c>
      <c r="M32" s="69">
        <v>0</v>
      </c>
      <c r="N32" s="69">
        <v>0</v>
      </c>
      <c r="O32" s="69">
        <v>0</v>
      </c>
      <c r="P32" s="69">
        <v>0</v>
      </c>
      <c r="Q32" s="69">
        <v>0</v>
      </c>
      <c r="R32" s="69">
        <v>0</v>
      </c>
      <c r="S32" s="69">
        <v>0</v>
      </c>
      <c r="T32" s="69">
        <v>0</v>
      </c>
      <c r="U32" s="69">
        <v>0</v>
      </c>
      <c r="V32" s="69">
        <v>0</v>
      </c>
      <c r="W32" s="69">
        <v>0</v>
      </c>
      <c r="X32" s="69">
        <v>0</v>
      </c>
      <c r="Y32" s="69">
        <v>0</v>
      </c>
      <c r="Z32" s="69">
        <v>0</v>
      </c>
      <c r="AA32" s="69">
        <v>0</v>
      </c>
      <c r="AB32" s="69">
        <v>0</v>
      </c>
      <c r="AC32" s="69">
        <v>0</v>
      </c>
      <c r="AD32" s="69">
        <v>0</v>
      </c>
      <c r="AE32" s="69">
        <v>0</v>
      </c>
      <c r="AF32" s="69">
        <v>0</v>
      </c>
      <c r="AG32" s="69">
        <v>0</v>
      </c>
      <c r="AH32" s="69">
        <v>0</v>
      </c>
      <c r="AI32" s="69">
        <v>0</v>
      </c>
      <c r="AJ32" s="69">
        <v>0</v>
      </c>
      <c r="AK32" s="69">
        <v>0</v>
      </c>
      <c r="AL32" s="69">
        <v>0</v>
      </c>
      <c r="AM32" s="69">
        <v>0</v>
      </c>
      <c r="AN32" s="69">
        <v>0</v>
      </c>
      <c r="AO32" s="69">
        <v>0</v>
      </c>
      <c r="AP32" s="69">
        <v>0</v>
      </c>
      <c r="AQ32" s="69">
        <v>0</v>
      </c>
      <c r="AR32" s="69">
        <v>0</v>
      </c>
      <c r="AS32" s="69">
        <v>0</v>
      </c>
      <c r="AT32" s="69">
        <v>0.28571428571428598</v>
      </c>
      <c r="AU32" s="69">
        <v>0.28000000000000003</v>
      </c>
      <c r="AV32" s="69">
        <v>0.38095238095238099</v>
      </c>
      <c r="AW32" s="69">
        <v>0.407407407407407</v>
      </c>
      <c r="AX32" s="69">
        <v>0.38461538461538503</v>
      </c>
      <c r="AY32" s="69">
        <v>0.43076923076923102</v>
      </c>
      <c r="AZ32" s="69">
        <v>0.43859649122806998</v>
      </c>
      <c r="BA32" s="69">
        <v>0.245283018867925</v>
      </c>
      <c r="BB32" s="69">
        <v>0.22448979591836701</v>
      </c>
      <c r="BC32" s="69">
        <v>0.25</v>
      </c>
      <c r="BD32" s="69">
        <v>0.11764705882352899</v>
      </c>
      <c r="BE32" s="69">
        <v>0.18181818181818199</v>
      </c>
      <c r="BF32" s="69">
        <v>0</v>
      </c>
      <c r="BG32" s="69">
        <v>0.7</v>
      </c>
      <c r="BH32" s="69">
        <v>0.63636363636363602</v>
      </c>
      <c r="BI32" s="69">
        <v>0.46153846153846201</v>
      </c>
      <c r="BJ32" s="69">
        <v>0.33333333333333298</v>
      </c>
      <c r="BK32" s="69">
        <v>0.27272727272727298</v>
      </c>
      <c r="BL32" s="69">
        <v>0.5</v>
      </c>
      <c r="BM32" s="69">
        <v>0.53846153846153799</v>
      </c>
      <c r="BN32" s="69">
        <v>0.5</v>
      </c>
      <c r="BO32" s="69">
        <v>0.11111111111111099</v>
      </c>
      <c r="BP32" s="69">
        <v>0.625</v>
      </c>
      <c r="BQ32" s="69">
        <v>0.375</v>
      </c>
      <c r="BR32" s="69">
        <v>0.25</v>
      </c>
      <c r="BS32" s="69">
        <v>0.125</v>
      </c>
      <c r="BT32" s="69">
        <v>0.375</v>
      </c>
      <c r="BU32" s="69">
        <v>0.375</v>
      </c>
      <c r="BV32" s="69">
        <v>0.25</v>
      </c>
      <c r="BW32" s="69">
        <v>0.375</v>
      </c>
      <c r="BX32" s="69">
        <v>0.5</v>
      </c>
      <c r="BY32" s="69">
        <v>0.14285714285714299</v>
      </c>
      <c r="BZ32" s="69">
        <v>0.625</v>
      </c>
      <c r="CA32" s="69">
        <v>0.25</v>
      </c>
      <c r="CB32" s="69">
        <v>0.16666666666666699</v>
      </c>
      <c r="CC32" s="69">
        <v>0.14285714285714299</v>
      </c>
      <c r="CD32" s="69">
        <v>0.33333333333333298</v>
      </c>
      <c r="CE32" s="69">
        <v>0.28571428571428598</v>
      </c>
      <c r="CF32" s="69">
        <v>0.27272727272727298</v>
      </c>
      <c r="CG32" s="69">
        <v>0.230769230769231</v>
      </c>
      <c r="CH32" s="69">
        <v>0.22222222222222199</v>
      </c>
      <c r="CI32" s="69">
        <v>0.5</v>
      </c>
      <c r="CJ32" s="69">
        <v>0.2</v>
      </c>
      <c r="CK32" s="69">
        <v>0.2</v>
      </c>
      <c r="CL32" s="69">
        <v>0.2</v>
      </c>
      <c r="CM32" s="69">
        <v>0.4</v>
      </c>
      <c r="CN32" s="69">
        <v>0.4</v>
      </c>
      <c r="CO32" s="69">
        <v>0.4</v>
      </c>
      <c r="CP32" s="69">
        <v>0.44444444444444398</v>
      </c>
      <c r="CQ32" s="69">
        <v>0.3</v>
      </c>
      <c r="CR32" s="69">
        <v>0.2</v>
      </c>
      <c r="CS32" s="69">
        <v>0.3</v>
      </c>
      <c r="CT32" s="69">
        <v>0.41176470588235298</v>
      </c>
      <c r="CU32" s="69">
        <v>0.269230769230769</v>
      </c>
      <c r="CV32" s="69">
        <v>0.4</v>
      </c>
      <c r="CW32" s="69">
        <v>0.3</v>
      </c>
      <c r="CX32" s="69">
        <v>0.25</v>
      </c>
      <c r="CY32" s="69">
        <v>0.23404255319148901</v>
      </c>
      <c r="CZ32" s="69">
        <v>0.422222222222222</v>
      </c>
      <c r="DA32" s="69">
        <v>0.36170212765957399</v>
      </c>
      <c r="DB32" s="69">
        <v>0.44</v>
      </c>
      <c r="DC32" s="69">
        <v>0.51470588235294101</v>
      </c>
      <c r="DD32" s="69">
        <v>0.46753246753246802</v>
      </c>
      <c r="DE32" s="69">
        <v>0.38961038961039002</v>
      </c>
      <c r="DF32" s="69">
        <v>0.41249999999999998</v>
      </c>
      <c r="DG32" s="69">
        <v>0.40909090909090901</v>
      </c>
      <c r="DH32" s="69">
        <v>0.36458333333333298</v>
      </c>
      <c r="DI32" s="69">
        <v>0.38679245283018898</v>
      </c>
      <c r="DJ32" s="69">
        <v>0.358333333333333</v>
      </c>
      <c r="DK32" s="69">
        <v>0.33858267716535401</v>
      </c>
      <c r="DL32" s="69">
        <v>0.296875</v>
      </c>
      <c r="DM32" s="69">
        <v>0.24817518248175199</v>
      </c>
      <c r="DN32" s="69">
        <v>0.30769230769230799</v>
      </c>
      <c r="DO32" s="69">
        <v>0.27868852459016402</v>
      </c>
      <c r="DP32" s="69">
        <v>0.21551724137931</v>
      </c>
      <c r="DQ32" s="69">
        <v>0.22500000000000001</v>
      </c>
      <c r="DR32" s="69">
        <v>0.209302325581395</v>
      </c>
      <c r="DS32" s="69">
        <v>0.13868613138686101</v>
      </c>
      <c r="DT32" s="69">
        <v>0.160583941605839</v>
      </c>
      <c r="DU32" s="69">
        <v>0.119402985074627</v>
      </c>
      <c r="DV32" s="69">
        <v>0.132867132867133</v>
      </c>
      <c r="DW32" s="69">
        <v>0.16793893129771001</v>
      </c>
      <c r="DX32" s="69">
        <v>0.150375939849624</v>
      </c>
      <c r="DY32" s="69">
        <v>0.17460317460317501</v>
      </c>
      <c r="DZ32" s="69">
        <v>0.16</v>
      </c>
      <c r="EA32" s="69">
        <v>0.124031007751938</v>
      </c>
      <c r="EB32" s="69">
        <v>0.125925925925926</v>
      </c>
      <c r="EC32" s="69">
        <v>7.6271186440677999E-2</v>
      </c>
      <c r="ED32" s="69">
        <v>0.12068965517241401</v>
      </c>
      <c r="EE32" s="69">
        <v>6.5420560747663503E-2</v>
      </c>
      <c r="EF32" s="69">
        <v>5.1948051948052E-2</v>
      </c>
      <c r="EG32" s="69">
        <v>0.152542372881356</v>
      </c>
      <c r="EH32" s="69">
        <v>0.13114754098360701</v>
      </c>
      <c r="EI32" s="69">
        <v>0.16</v>
      </c>
      <c r="EJ32" s="69">
        <v>0.119047619047619</v>
      </c>
      <c r="EK32" s="69">
        <v>0.1</v>
      </c>
      <c r="EL32" s="69">
        <v>0.08</v>
      </c>
      <c r="EM32" s="69">
        <v>0</v>
      </c>
      <c r="EN32" s="69">
        <v>7.69230769230769E-2</v>
      </c>
      <c r="EO32" s="69">
        <v>0</v>
      </c>
      <c r="EP32" s="69">
        <v>0</v>
      </c>
      <c r="EQ32" s="69">
        <v>0</v>
      </c>
      <c r="ER32" s="87">
        <v>0</v>
      </c>
    </row>
    <row r="33" spans="2:148" x14ac:dyDescent="0.2">
      <c r="B33" s="46">
        <v>0</v>
      </c>
      <c r="C33" s="47">
        <v>4</v>
      </c>
      <c r="D33" s="47" t="s">
        <v>257</v>
      </c>
      <c r="E33" s="69">
        <v>0</v>
      </c>
      <c r="F33" s="69">
        <v>0</v>
      </c>
      <c r="G33" s="69">
        <v>0</v>
      </c>
      <c r="H33" s="69">
        <v>0</v>
      </c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  <c r="O33" s="69">
        <v>0</v>
      </c>
      <c r="P33" s="69">
        <v>0</v>
      </c>
      <c r="Q33" s="69">
        <v>0</v>
      </c>
      <c r="R33" s="69">
        <v>0</v>
      </c>
      <c r="S33" s="69">
        <v>0</v>
      </c>
      <c r="T33" s="69">
        <v>0</v>
      </c>
      <c r="U33" s="69">
        <v>0</v>
      </c>
      <c r="V33" s="69">
        <v>0</v>
      </c>
      <c r="W33" s="69">
        <v>0</v>
      </c>
      <c r="X33" s="69">
        <v>0</v>
      </c>
      <c r="Y33" s="69">
        <v>0</v>
      </c>
      <c r="Z33" s="69">
        <v>0</v>
      </c>
      <c r="AA33" s="69">
        <v>0</v>
      </c>
      <c r="AB33" s="69">
        <v>0</v>
      </c>
      <c r="AC33" s="69">
        <v>0</v>
      </c>
      <c r="AD33" s="69">
        <v>0</v>
      </c>
      <c r="AE33" s="69">
        <v>0</v>
      </c>
      <c r="AF33" s="69">
        <v>0</v>
      </c>
      <c r="AG33" s="69">
        <v>0</v>
      </c>
      <c r="AH33" s="69">
        <v>0</v>
      </c>
      <c r="AI33" s="69">
        <v>0</v>
      </c>
      <c r="AJ33" s="69">
        <v>0</v>
      </c>
      <c r="AK33" s="69">
        <v>0</v>
      </c>
      <c r="AL33" s="69">
        <v>0</v>
      </c>
      <c r="AM33" s="69">
        <v>0</v>
      </c>
      <c r="AN33" s="69">
        <v>0</v>
      </c>
      <c r="AO33" s="69">
        <v>0</v>
      </c>
      <c r="AP33" s="69">
        <v>0</v>
      </c>
      <c r="AQ33" s="69">
        <v>0</v>
      </c>
      <c r="AR33" s="69">
        <v>0</v>
      </c>
      <c r="AS33" s="69">
        <v>0</v>
      </c>
      <c r="AT33" s="69">
        <v>0</v>
      </c>
      <c r="AU33" s="69">
        <v>0</v>
      </c>
      <c r="AV33" s="69">
        <v>2.3809523809523801E-2</v>
      </c>
      <c r="AW33" s="69">
        <v>1.85185185185185E-2</v>
      </c>
      <c r="AX33" s="69">
        <v>4.6153846153846198E-2</v>
      </c>
      <c r="AY33" s="69">
        <v>1.5384615384615399E-2</v>
      </c>
      <c r="AZ33" s="69">
        <v>1.7543859649122799E-2</v>
      </c>
      <c r="BA33" s="69">
        <v>1.88679245283019E-2</v>
      </c>
      <c r="BB33" s="69">
        <v>2.04081632653061E-2</v>
      </c>
      <c r="BC33" s="69">
        <v>4.1666666666666699E-2</v>
      </c>
      <c r="BD33" s="69">
        <v>5.8823529411764698E-2</v>
      </c>
      <c r="BE33" s="69">
        <v>0</v>
      </c>
      <c r="BF33" s="69">
        <v>0.14285714285714299</v>
      </c>
      <c r="BG33" s="69">
        <v>0</v>
      </c>
      <c r="BH33" s="69">
        <v>0</v>
      </c>
      <c r="BI33" s="69">
        <v>7.69230769230769E-2</v>
      </c>
      <c r="BJ33" s="69">
        <v>0</v>
      </c>
      <c r="BK33" s="69">
        <v>0</v>
      </c>
      <c r="BL33" s="69">
        <v>0</v>
      </c>
      <c r="BM33" s="69">
        <v>7.69230769230769E-2</v>
      </c>
      <c r="BN33" s="69">
        <v>0</v>
      </c>
      <c r="BO33" s="69">
        <v>0</v>
      </c>
      <c r="BP33" s="69">
        <v>0</v>
      </c>
      <c r="BQ33" s="69">
        <v>0.125</v>
      </c>
      <c r="BR33" s="69">
        <v>0.125</v>
      </c>
      <c r="BS33" s="69">
        <v>0</v>
      </c>
      <c r="BT33" s="69">
        <v>0</v>
      </c>
      <c r="BU33" s="69">
        <v>0</v>
      </c>
      <c r="BV33" s="69">
        <v>0</v>
      </c>
      <c r="BW33" s="69">
        <v>0.125</v>
      </c>
      <c r="BX33" s="69">
        <v>0</v>
      </c>
      <c r="BY33" s="69">
        <v>0</v>
      </c>
      <c r="BZ33" s="69">
        <v>0</v>
      </c>
      <c r="CA33" s="69">
        <v>0.125</v>
      </c>
      <c r="CB33" s="69">
        <v>0.16666666666666699</v>
      </c>
      <c r="CC33" s="69">
        <v>0.14285714285714299</v>
      </c>
      <c r="CD33" s="69">
        <v>0</v>
      </c>
      <c r="CE33" s="69">
        <v>0</v>
      </c>
      <c r="CF33" s="69">
        <v>0</v>
      </c>
      <c r="CG33" s="69">
        <v>7.69230769230769E-2</v>
      </c>
      <c r="CH33" s="69">
        <v>0.22222222222222199</v>
      </c>
      <c r="CI33" s="69">
        <v>0.16666666666666699</v>
      </c>
      <c r="CJ33" s="69">
        <v>0</v>
      </c>
      <c r="CK33" s="69">
        <v>0</v>
      </c>
      <c r="CL33" s="69">
        <v>0.2</v>
      </c>
      <c r="CM33" s="69">
        <v>0</v>
      </c>
      <c r="CN33" s="69">
        <v>0</v>
      </c>
      <c r="CO33" s="69">
        <v>0</v>
      </c>
      <c r="CP33" s="69">
        <v>0</v>
      </c>
      <c r="CQ33" s="69">
        <v>0.1</v>
      </c>
      <c r="CR33" s="69">
        <v>0.1</v>
      </c>
      <c r="CS33" s="69">
        <v>0.2</v>
      </c>
      <c r="CT33" s="69">
        <v>0.11764705882352899</v>
      </c>
      <c r="CU33" s="69">
        <v>3.8461538461538498E-2</v>
      </c>
      <c r="CV33" s="69">
        <v>6.6666666666666693E-2</v>
      </c>
      <c r="CW33" s="69">
        <v>0.04</v>
      </c>
      <c r="CX33" s="69">
        <v>4.1666666666666699E-2</v>
      </c>
      <c r="CY33" s="69">
        <v>2.1276595744680899E-2</v>
      </c>
      <c r="CZ33" s="69">
        <v>2.2222222222222199E-2</v>
      </c>
      <c r="DA33" s="69">
        <v>4.2553191489361701E-2</v>
      </c>
      <c r="DB33" s="69">
        <v>0.04</v>
      </c>
      <c r="DC33" s="69">
        <v>5.8823529411764698E-2</v>
      </c>
      <c r="DD33" s="69">
        <v>1.2987012987013E-2</v>
      </c>
      <c r="DE33" s="69">
        <v>1.2987012987013E-2</v>
      </c>
      <c r="DF33" s="69">
        <v>1.2500000000000001E-2</v>
      </c>
      <c r="DG33" s="69">
        <v>1.13636363636364E-2</v>
      </c>
      <c r="DH33" s="69">
        <v>2.0833333333333301E-2</v>
      </c>
      <c r="DI33" s="69">
        <v>1.88679245283019E-2</v>
      </c>
      <c r="DJ33" s="69">
        <v>2.5000000000000001E-2</v>
      </c>
      <c r="DK33" s="69">
        <v>2.3622047244094498E-2</v>
      </c>
      <c r="DL33" s="69">
        <v>7.8125E-3</v>
      </c>
      <c r="DM33" s="69">
        <v>1.4598540145985399E-2</v>
      </c>
      <c r="DN33" s="69">
        <v>3.0769230769230799E-2</v>
      </c>
      <c r="DO33" s="69">
        <v>4.0983606557376998E-2</v>
      </c>
      <c r="DP33" s="69">
        <v>2.5862068965517199E-2</v>
      </c>
      <c r="DQ33" s="69">
        <v>1.6666666666666701E-2</v>
      </c>
      <c r="DR33" s="69">
        <v>0</v>
      </c>
      <c r="DS33" s="69">
        <v>7.2992700729926996E-3</v>
      </c>
      <c r="DT33" s="69">
        <v>1.4598540145985399E-2</v>
      </c>
      <c r="DU33" s="69">
        <v>3.7313432835820899E-2</v>
      </c>
      <c r="DV33" s="69">
        <v>3.4965034965035002E-2</v>
      </c>
      <c r="DW33" s="69">
        <v>1.5267175572519101E-2</v>
      </c>
      <c r="DX33" s="69">
        <v>1.50375939849624E-2</v>
      </c>
      <c r="DY33" s="69">
        <v>7.9365079365079395E-3</v>
      </c>
      <c r="DZ33" s="69">
        <v>1.6E-2</v>
      </c>
      <c r="EA33" s="69">
        <v>1.5503875968992199E-2</v>
      </c>
      <c r="EB33" s="69">
        <v>7.4074074074074103E-3</v>
      </c>
      <c r="EC33" s="69">
        <v>8.4745762711864406E-3</v>
      </c>
      <c r="ED33" s="69">
        <v>8.6206896551724102E-3</v>
      </c>
      <c r="EE33" s="69">
        <v>0</v>
      </c>
      <c r="EF33" s="69">
        <v>1.2987012987013E-2</v>
      </c>
      <c r="EG33" s="69">
        <v>1.6949152542372899E-2</v>
      </c>
      <c r="EH33" s="69">
        <v>1.63934426229508E-2</v>
      </c>
      <c r="EI33" s="69">
        <v>0</v>
      </c>
      <c r="EJ33" s="69">
        <v>2.3809523809523801E-2</v>
      </c>
      <c r="EK33" s="69">
        <v>0</v>
      </c>
      <c r="EL33" s="69">
        <v>0</v>
      </c>
      <c r="EM33" s="69">
        <v>0</v>
      </c>
      <c r="EN33" s="69">
        <v>0</v>
      </c>
      <c r="EO33" s="69">
        <v>0</v>
      </c>
      <c r="EP33" s="69">
        <v>0</v>
      </c>
      <c r="EQ33" s="69">
        <v>0</v>
      </c>
      <c r="ER33" s="87">
        <v>0</v>
      </c>
    </row>
    <row r="34" spans="2:148" x14ac:dyDescent="0.2">
      <c r="B34" s="46">
        <v>0</v>
      </c>
      <c r="C34" s="47">
        <v>4</v>
      </c>
      <c r="D34" s="47" t="s">
        <v>258</v>
      </c>
      <c r="E34" s="69">
        <v>0.5</v>
      </c>
      <c r="F34" s="69">
        <v>0.5</v>
      </c>
      <c r="G34" s="69">
        <v>0</v>
      </c>
      <c r="H34" s="69">
        <v>0</v>
      </c>
      <c r="I34" s="69">
        <v>0</v>
      </c>
      <c r="J34" s="69">
        <v>0</v>
      </c>
      <c r="K34" s="69">
        <v>0</v>
      </c>
      <c r="L34" s="69">
        <v>1</v>
      </c>
      <c r="M34" s="69">
        <v>0</v>
      </c>
      <c r="N34" s="69">
        <v>0</v>
      </c>
      <c r="O34" s="69">
        <v>0</v>
      </c>
      <c r="P34" s="69">
        <v>0</v>
      </c>
      <c r="Q34" s="69">
        <v>0</v>
      </c>
      <c r="R34" s="69">
        <v>0</v>
      </c>
      <c r="S34" s="69">
        <v>0</v>
      </c>
      <c r="T34" s="69">
        <v>0</v>
      </c>
      <c r="U34" s="69">
        <v>0</v>
      </c>
      <c r="V34" s="69">
        <v>0</v>
      </c>
      <c r="W34" s="69">
        <v>0</v>
      </c>
      <c r="X34" s="69">
        <v>0</v>
      </c>
      <c r="Y34" s="69">
        <v>0</v>
      </c>
      <c r="Z34" s="69">
        <v>0</v>
      </c>
      <c r="AA34" s="69">
        <v>0</v>
      </c>
      <c r="AB34" s="69">
        <v>0</v>
      </c>
      <c r="AC34" s="69">
        <v>0</v>
      </c>
      <c r="AD34" s="69">
        <v>0</v>
      </c>
      <c r="AE34" s="69">
        <v>0</v>
      </c>
      <c r="AF34" s="69">
        <v>0</v>
      </c>
      <c r="AG34" s="69">
        <v>0</v>
      </c>
      <c r="AH34" s="69">
        <v>0</v>
      </c>
      <c r="AI34" s="69">
        <v>0</v>
      </c>
      <c r="AJ34" s="69">
        <v>0</v>
      </c>
      <c r="AK34" s="69">
        <v>0</v>
      </c>
      <c r="AL34" s="69">
        <v>1</v>
      </c>
      <c r="AM34" s="69">
        <v>0</v>
      </c>
      <c r="AN34" s="69">
        <v>0</v>
      </c>
      <c r="AO34" s="69">
        <v>0</v>
      </c>
      <c r="AP34" s="69">
        <v>0</v>
      </c>
      <c r="AQ34" s="69">
        <v>0</v>
      </c>
      <c r="AR34" s="69">
        <v>1</v>
      </c>
      <c r="AS34" s="69">
        <v>1</v>
      </c>
      <c r="AT34" s="69">
        <v>1</v>
      </c>
      <c r="AU34" s="69">
        <v>0.84</v>
      </c>
      <c r="AV34" s="69">
        <v>0.85714285714285698</v>
      </c>
      <c r="AW34" s="69">
        <v>0.907407407407407</v>
      </c>
      <c r="AX34" s="69">
        <v>0.86153846153846203</v>
      </c>
      <c r="AY34" s="69">
        <v>0.84615384615384603</v>
      </c>
      <c r="AZ34" s="69">
        <v>0.84210526315789502</v>
      </c>
      <c r="BA34" s="69">
        <v>0.83018867924528295</v>
      </c>
      <c r="BB34" s="69">
        <v>0.65306122448979598</v>
      </c>
      <c r="BC34" s="69">
        <v>0.83333333333333304</v>
      </c>
      <c r="BD34" s="69">
        <v>0.58823529411764697</v>
      </c>
      <c r="BE34" s="69">
        <v>0.36363636363636398</v>
      </c>
      <c r="BF34" s="69">
        <v>0.28571428571428598</v>
      </c>
      <c r="BG34" s="69">
        <v>0.5</v>
      </c>
      <c r="BH34" s="69">
        <v>0.72727272727272696</v>
      </c>
      <c r="BI34" s="69">
        <v>0.76923076923076905</v>
      </c>
      <c r="BJ34" s="69">
        <v>0.5</v>
      </c>
      <c r="BK34" s="69">
        <v>0.72727272727272696</v>
      </c>
      <c r="BL34" s="69">
        <v>0.7</v>
      </c>
      <c r="BM34" s="69">
        <v>0.53846153846153799</v>
      </c>
      <c r="BN34" s="69">
        <v>0.7</v>
      </c>
      <c r="BO34" s="69">
        <v>0.55555555555555602</v>
      </c>
      <c r="BP34" s="69">
        <v>0.625</v>
      </c>
      <c r="BQ34" s="69">
        <v>0.5</v>
      </c>
      <c r="BR34" s="69">
        <v>0.5</v>
      </c>
      <c r="BS34" s="69">
        <v>0.625</v>
      </c>
      <c r="BT34" s="69">
        <v>0.125</v>
      </c>
      <c r="BU34" s="69">
        <v>0</v>
      </c>
      <c r="BV34" s="69">
        <v>0.125</v>
      </c>
      <c r="BW34" s="69">
        <v>0.25</v>
      </c>
      <c r="BX34" s="69">
        <v>0.1</v>
      </c>
      <c r="BY34" s="69">
        <v>0</v>
      </c>
      <c r="BZ34" s="69">
        <v>0</v>
      </c>
      <c r="CA34" s="69">
        <v>0.125</v>
      </c>
      <c r="CB34" s="69">
        <v>0.16666666666666699</v>
      </c>
      <c r="CC34" s="69">
        <v>0.14285714285714299</v>
      </c>
      <c r="CD34" s="69">
        <v>0</v>
      </c>
      <c r="CE34" s="69">
        <v>0.14285714285714299</v>
      </c>
      <c r="CF34" s="69">
        <v>9.0909090909090898E-2</v>
      </c>
      <c r="CG34" s="69">
        <v>0.230769230769231</v>
      </c>
      <c r="CH34" s="69">
        <v>0.11111111111111099</v>
      </c>
      <c r="CI34" s="69">
        <v>0.16666666666666699</v>
      </c>
      <c r="CJ34" s="69">
        <v>0.2</v>
      </c>
      <c r="CK34" s="69">
        <v>0.1</v>
      </c>
      <c r="CL34" s="69">
        <v>0.2</v>
      </c>
      <c r="CM34" s="69">
        <v>0.2</v>
      </c>
      <c r="CN34" s="69">
        <v>0</v>
      </c>
      <c r="CO34" s="69">
        <v>0</v>
      </c>
      <c r="CP34" s="69">
        <v>0.11111111111111099</v>
      </c>
      <c r="CQ34" s="69">
        <v>0.3</v>
      </c>
      <c r="CR34" s="69">
        <v>0.4</v>
      </c>
      <c r="CS34" s="69">
        <v>0.5</v>
      </c>
      <c r="CT34" s="69">
        <v>0.41176470588235298</v>
      </c>
      <c r="CU34" s="69">
        <v>0.30769230769230799</v>
      </c>
      <c r="CV34" s="69">
        <v>0.233333333333333</v>
      </c>
      <c r="CW34" s="69">
        <v>0.24</v>
      </c>
      <c r="CX34" s="69">
        <v>0.16666666666666699</v>
      </c>
      <c r="CY34" s="69">
        <v>0.14893617021276601</v>
      </c>
      <c r="CZ34" s="69">
        <v>0.11111111111111099</v>
      </c>
      <c r="DA34" s="69">
        <v>0.10638297872340401</v>
      </c>
      <c r="DB34" s="69">
        <v>0.16</v>
      </c>
      <c r="DC34" s="69">
        <v>0.161764705882353</v>
      </c>
      <c r="DD34" s="69">
        <v>0.11688311688311701</v>
      </c>
      <c r="DE34" s="69">
        <v>0.14285714285714299</v>
      </c>
      <c r="DF34" s="69">
        <v>7.4999999999999997E-2</v>
      </c>
      <c r="DG34" s="69">
        <v>0.125</v>
      </c>
      <c r="DH34" s="69">
        <v>0.14583333333333301</v>
      </c>
      <c r="DI34" s="69">
        <v>0.15094339622641501</v>
      </c>
      <c r="DJ34" s="69">
        <v>0.15833333333333299</v>
      </c>
      <c r="DK34" s="69">
        <v>0.110236220472441</v>
      </c>
      <c r="DL34" s="69">
        <v>0.15625</v>
      </c>
      <c r="DM34" s="69">
        <v>0.17518248175182499</v>
      </c>
      <c r="DN34" s="69">
        <v>0.138461538461538</v>
      </c>
      <c r="DO34" s="69">
        <v>0.213114754098361</v>
      </c>
      <c r="DP34" s="69">
        <v>0.181034482758621</v>
      </c>
      <c r="DQ34" s="69">
        <v>0.16666666666666699</v>
      </c>
      <c r="DR34" s="69">
        <v>0.170542635658915</v>
      </c>
      <c r="DS34" s="69">
        <v>0.18248175182481799</v>
      </c>
      <c r="DT34" s="69">
        <v>0.233576642335766</v>
      </c>
      <c r="DU34" s="69">
        <v>0.25373134328358199</v>
      </c>
      <c r="DV34" s="69">
        <v>0.25874125874125897</v>
      </c>
      <c r="DW34" s="69">
        <v>0.229007633587786</v>
      </c>
      <c r="DX34" s="69">
        <v>0.28571428571428598</v>
      </c>
      <c r="DY34" s="69">
        <v>0.27777777777777801</v>
      </c>
      <c r="DZ34" s="69">
        <v>0.216</v>
      </c>
      <c r="EA34" s="69">
        <v>0.29457364341085301</v>
      </c>
      <c r="EB34" s="69">
        <v>0.33333333333333298</v>
      </c>
      <c r="EC34" s="69">
        <v>0.27966101694915302</v>
      </c>
      <c r="ED34" s="69">
        <v>0.24137931034482801</v>
      </c>
      <c r="EE34" s="69">
        <v>0.26168224299065401</v>
      </c>
      <c r="EF34" s="69">
        <v>0.25974025974025999</v>
      </c>
      <c r="EG34" s="69">
        <v>0.28813559322033899</v>
      </c>
      <c r="EH34" s="69">
        <v>0.32786885245901598</v>
      </c>
      <c r="EI34" s="69">
        <v>0.28000000000000003</v>
      </c>
      <c r="EJ34" s="69">
        <v>0.214285714285714</v>
      </c>
      <c r="EK34" s="69">
        <v>0.3</v>
      </c>
      <c r="EL34" s="69">
        <v>0.2</v>
      </c>
      <c r="EM34" s="69">
        <v>0.28571428571428598</v>
      </c>
      <c r="EN34" s="69">
        <v>0.30769230769230799</v>
      </c>
      <c r="EO34" s="69">
        <v>0.25</v>
      </c>
      <c r="EP34" s="69">
        <v>0.25</v>
      </c>
      <c r="EQ34" s="69">
        <v>0</v>
      </c>
      <c r="ER34" s="87">
        <v>0</v>
      </c>
    </row>
    <row r="35" spans="2:148" x14ac:dyDescent="0.2">
      <c r="B35" s="46">
        <v>0</v>
      </c>
      <c r="C35" s="47">
        <v>4</v>
      </c>
      <c r="D35" s="47" t="s">
        <v>259</v>
      </c>
      <c r="E35" s="69">
        <v>0</v>
      </c>
      <c r="F35" s="69">
        <v>0</v>
      </c>
      <c r="G35" s="69">
        <v>0</v>
      </c>
      <c r="H35" s="69">
        <v>0</v>
      </c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  <c r="O35" s="69">
        <v>0</v>
      </c>
      <c r="P35" s="69">
        <v>0</v>
      </c>
      <c r="Q35" s="69">
        <v>0</v>
      </c>
      <c r="R35" s="69">
        <v>0</v>
      </c>
      <c r="S35" s="69">
        <v>0</v>
      </c>
      <c r="T35" s="69">
        <v>0</v>
      </c>
      <c r="U35" s="69">
        <v>0</v>
      </c>
      <c r="V35" s="69">
        <v>0</v>
      </c>
      <c r="W35" s="69">
        <v>0</v>
      </c>
      <c r="X35" s="69">
        <v>0</v>
      </c>
      <c r="Y35" s="69">
        <v>0</v>
      </c>
      <c r="Z35" s="69">
        <v>0</v>
      </c>
      <c r="AA35" s="69">
        <v>0</v>
      </c>
      <c r="AB35" s="69">
        <v>0</v>
      </c>
      <c r="AC35" s="69">
        <v>0</v>
      </c>
      <c r="AD35" s="69">
        <v>0</v>
      </c>
      <c r="AE35" s="69">
        <v>0</v>
      </c>
      <c r="AF35" s="69">
        <v>0</v>
      </c>
      <c r="AG35" s="69">
        <v>0</v>
      </c>
      <c r="AH35" s="69">
        <v>0</v>
      </c>
      <c r="AI35" s="69">
        <v>0</v>
      </c>
      <c r="AJ35" s="69">
        <v>0</v>
      </c>
      <c r="AK35" s="69">
        <v>0</v>
      </c>
      <c r="AL35" s="69">
        <v>0</v>
      </c>
      <c r="AM35" s="69">
        <v>0</v>
      </c>
      <c r="AN35" s="69">
        <v>0</v>
      </c>
      <c r="AO35" s="69">
        <v>0</v>
      </c>
      <c r="AP35" s="69">
        <v>0</v>
      </c>
      <c r="AQ35" s="69">
        <v>0</v>
      </c>
      <c r="AR35" s="69">
        <v>0.25</v>
      </c>
      <c r="AS35" s="69">
        <v>0</v>
      </c>
      <c r="AT35" s="69">
        <v>0</v>
      </c>
      <c r="AU35" s="69">
        <v>0</v>
      </c>
      <c r="AV35" s="69">
        <v>0</v>
      </c>
      <c r="AW35" s="69">
        <v>3.7037037037037E-2</v>
      </c>
      <c r="AX35" s="69">
        <v>3.0769230769230799E-2</v>
      </c>
      <c r="AY35" s="69">
        <v>1.5384615384615399E-2</v>
      </c>
      <c r="AZ35" s="69">
        <v>1.7543859649122799E-2</v>
      </c>
      <c r="BA35" s="69">
        <v>0</v>
      </c>
      <c r="BB35" s="69">
        <v>0</v>
      </c>
      <c r="BC35" s="69">
        <v>0</v>
      </c>
      <c r="BD35" s="69">
        <v>0</v>
      </c>
      <c r="BE35" s="69">
        <v>0</v>
      </c>
      <c r="BF35" s="69">
        <v>0</v>
      </c>
      <c r="BG35" s="69">
        <v>0</v>
      </c>
      <c r="BH35" s="69">
        <v>0</v>
      </c>
      <c r="BI35" s="69">
        <v>7.69230769230769E-2</v>
      </c>
      <c r="BJ35" s="69">
        <v>0</v>
      </c>
      <c r="BK35" s="69">
        <v>0</v>
      </c>
      <c r="BL35" s="69">
        <v>0</v>
      </c>
      <c r="BM35" s="69">
        <v>0</v>
      </c>
      <c r="BN35" s="69">
        <v>0</v>
      </c>
      <c r="BO35" s="69">
        <v>0.11111111111111099</v>
      </c>
      <c r="BP35" s="69">
        <v>0.125</v>
      </c>
      <c r="BQ35" s="69">
        <v>0.25</v>
      </c>
      <c r="BR35" s="69">
        <v>0.25</v>
      </c>
      <c r="BS35" s="69">
        <v>0.25</v>
      </c>
      <c r="BT35" s="69">
        <v>0</v>
      </c>
      <c r="BU35" s="69">
        <v>0</v>
      </c>
      <c r="BV35" s="69">
        <v>0</v>
      </c>
      <c r="BW35" s="69">
        <v>0</v>
      </c>
      <c r="BX35" s="69">
        <v>0</v>
      </c>
      <c r="BY35" s="69">
        <v>0</v>
      </c>
      <c r="BZ35" s="69">
        <v>0</v>
      </c>
      <c r="CA35" s="69">
        <v>0</v>
      </c>
      <c r="CB35" s="69">
        <v>0</v>
      </c>
      <c r="CC35" s="69">
        <v>0</v>
      </c>
      <c r="CD35" s="69">
        <v>0</v>
      </c>
      <c r="CE35" s="69">
        <v>0</v>
      </c>
      <c r="CF35" s="69">
        <v>0</v>
      </c>
      <c r="CG35" s="69">
        <v>0</v>
      </c>
      <c r="CH35" s="69">
        <v>0</v>
      </c>
      <c r="CI35" s="69">
        <v>0</v>
      </c>
      <c r="CJ35" s="69">
        <v>0</v>
      </c>
      <c r="CK35" s="69">
        <v>0</v>
      </c>
      <c r="CL35" s="69">
        <v>0</v>
      </c>
      <c r="CM35" s="69">
        <v>0</v>
      </c>
      <c r="CN35" s="69">
        <v>0.1</v>
      </c>
      <c r="CO35" s="69">
        <v>0.1</v>
      </c>
      <c r="CP35" s="69">
        <v>0.11111111111111099</v>
      </c>
      <c r="CQ35" s="69">
        <v>0.1</v>
      </c>
      <c r="CR35" s="69">
        <v>0</v>
      </c>
      <c r="CS35" s="69">
        <v>0</v>
      </c>
      <c r="CT35" s="69">
        <v>0</v>
      </c>
      <c r="CU35" s="69">
        <v>0</v>
      </c>
      <c r="CV35" s="69">
        <v>0</v>
      </c>
      <c r="CW35" s="69">
        <v>0.02</v>
      </c>
      <c r="CX35" s="69">
        <v>2.0833333333333301E-2</v>
      </c>
      <c r="CY35" s="69">
        <v>2.1276595744680899E-2</v>
      </c>
      <c r="CZ35" s="69">
        <v>2.2222222222222199E-2</v>
      </c>
      <c r="DA35" s="69">
        <v>2.1276595744680899E-2</v>
      </c>
      <c r="DB35" s="69">
        <v>0.02</v>
      </c>
      <c r="DC35" s="69">
        <v>4.4117647058823498E-2</v>
      </c>
      <c r="DD35" s="69">
        <v>5.1948051948052E-2</v>
      </c>
      <c r="DE35" s="69">
        <v>2.5974025974026E-2</v>
      </c>
      <c r="DF35" s="69">
        <v>2.5000000000000001E-2</v>
      </c>
      <c r="DG35" s="69">
        <v>2.27272727272727E-2</v>
      </c>
      <c r="DH35" s="69">
        <v>3.125E-2</v>
      </c>
      <c r="DI35" s="69">
        <v>2.83018867924528E-2</v>
      </c>
      <c r="DJ35" s="69">
        <v>1.6666666666666701E-2</v>
      </c>
      <c r="DK35" s="69">
        <v>1.5748031496062999E-2</v>
      </c>
      <c r="DL35" s="69">
        <v>3.90625E-2</v>
      </c>
      <c r="DM35" s="69">
        <v>2.9197080291970798E-2</v>
      </c>
      <c r="DN35" s="69">
        <v>0</v>
      </c>
      <c r="DO35" s="69">
        <v>2.4590163934426201E-2</v>
      </c>
      <c r="DP35" s="69">
        <v>3.4482758620689703E-2</v>
      </c>
      <c r="DQ35" s="69">
        <v>2.5000000000000001E-2</v>
      </c>
      <c r="DR35" s="69">
        <v>3.8759689922480599E-2</v>
      </c>
      <c r="DS35" s="69">
        <v>3.6496350364963501E-2</v>
      </c>
      <c r="DT35" s="69">
        <v>3.6496350364963501E-2</v>
      </c>
      <c r="DU35" s="69">
        <v>3.7313432835820899E-2</v>
      </c>
      <c r="DV35" s="69">
        <v>4.8951048951049E-2</v>
      </c>
      <c r="DW35" s="69">
        <v>2.2900763358778602E-2</v>
      </c>
      <c r="DX35" s="69">
        <v>3.00751879699248E-2</v>
      </c>
      <c r="DY35" s="69">
        <v>3.9682539682539701E-2</v>
      </c>
      <c r="DZ35" s="69">
        <v>3.2000000000000001E-2</v>
      </c>
      <c r="EA35" s="69">
        <v>3.1007751937984499E-2</v>
      </c>
      <c r="EB35" s="69">
        <v>2.96296296296296E-2</v>
      </c>
      <c r="EC35" s="69">
        <v>4.2372881355932202E-2</v>
      </c>
      <c r="ED35" s="69">
        <v>5.1724137931034503E-2</v>
      </c>
      <c r="EE35" s="69">
        <v>2.80373831775701E-2</v>
      </c>
      <c r="EF35" s="69">
        <v>2.5974025974026E-2</v>
      </c>
      <c r="EG35" s="69">
        <v>0</v>
      </c>
      <c r="EH35" s="69">
        <v>0</v>
      </c>
      <c r="EI35" s="69">
        <v>0.02</v>
      </c>
      <c r="EJ35" s="69">
        <v>0</v>
      </c>
      <c r="EK35" s="69">
        <v>0</v>
      </c>
      <c r="EL35" s="69">
        <v>0</v>
      </c>
      <c r="EM35" s="69">
        <v>0</v>
      </c>
      <c r="EN35" s="69">
        <v>0</v>
      </c>
      <c r="EO35" s="69">
        <v>0</v>
      </c>
      <c r="EP35" s="69">
        <v>0</v>
      </c>
      <c r="EQ35" s="69">
        <v>0</v>
      </c>
      <c r="ER35" s="87">
        <v>0</v>
      </c>
    </row>
    <row r="36" spans="2:148" x14ac:dyDescent="0.2">
      <c r="B36" s="46">
        <v>0</v>
      </c>
      <c r="C36" s="47">
        <v>4</v>
      </c>
      <c r="D36" s="47" t="s">
        <v>260</v>
      </c>
      <c r="E36" s="69">
        <v>0</v>
      </c>
      <c r="F36" s="69">
        <v>0</v>
      </c>
      <c r="G36" s="69">
        <v>0</v>
      </c>
      <c r="H36" s="69">
        <v>0</v>
      </c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  <c r="O36" s="69">
        <v>0</v>
      </c>
      <c r="P36" s="69">
        <v>0</v>
      </c>
      <c r="Q36" s="69">
        <v>0</v>
      </c>
      <c r="R36" s="69">
        <v>0</v>
      </c>
      <c r="S36" s="69">
        <v>0</v>
      </c>
      <c r="T36" s="69">
        <v>0</v>
      </c>
      <c r="U36" s="69">
        <v>0</v>
      </c>
      <c r="V36" s="69">
        <v>0</v>
      </c>
      <c r="W36" s="69">
        <v>0</v>
      </c>
      <c r="X36" s="69">
        <v>0</v>
      </c>
      <c r="Y36" s="69">
        <v>0</v>
      </c>
      <c r="Z36" s="69">
        <v>0</v>
      </c>
      <c r="AA36" s="69">
        <v>0</v>
      </c>
      <c r="AB36" s="69">
        <v>0</v>
      </c>
      <c r="AC36" s="69">
        <v>0</v>
      </c>
      <c r="AD36" s="69">
        <v>0</v>
      </c>
      <c r="AE36" s="69">
        <v>0</v>
      </c>
      <c r="AF36" s="69">
        <v>0</v>
      </c>
      <c r="AG36" s="69">
        <v>0</v>
      </c>
      <c r="AH36" s="69">
        <v>0</v>
      </c>
      <c r="AI36" s="69">
        <v>0</v>
      </c>
      <c r="AJ36" s="69">
        <v>0</v>
      </c>
      <c r="AK36" s="69">
        <v>0</v>
      </c>
      <c r="AL36" s="69">
        <v>0</v>
      </c>
      <c r="AM36" s="69">
        <v>0</v>
      </c>
      <c r="AN36" s="69">
        <v>0</v>
      </c>
      <c r="AO36" s="69">
        <v>0</v>
      </c>
      <c r="AP36" s="69">
        <v>0</v>
      </c>
      <c r="AQ36" s="69">
        <v>0</v>
      </c>
      <c r="AR36" s="69">
        <v>0</v>
      </c>
      <c r="AS36" s="69">
        <v>0.25</v>
      </c>
      <c r="AT36" s="69">
        <v>0</v>
      </c>
      <c r="AU36" s="69">
        <v>0.08</v>
      </c>
      <c r="AV36" s="69">
        <v>0.119047619047619</v>
      </c>
      <c r="AW36" s="69">
        <v>9.2592592592592601E-2</v>
      </c>
      <c r="AX36" s="69">
        <v>9.2307692307692299E-2</v>
      </c>
      <c r="AY36" s="69">
        <v>9.2307692307692299E-2</v>
      </c>
      <c r="AZ36" s="69">
        <v>0.105263157894737</v>
      </c>
      <c r="BA36" s="69">
        <v>0.20754716981132099</v>
      </c>
      <c r="BB36" s="69">
        <v>0.183673469387755</v>
      </c>
      <c r="BC36" s="69">
        <v>0.16666666666666699</v>
      </c>
      <c r="BD36" s="69">
        <v>0.11764705882352899</v>
      </c>
      <c r="BE36" s="69">
        <v>0.27272727272727298</v>
      </c>
      <c r="BF36" s="69">
        <v>0.14285714285714299</v>
      </c>
      <c r="BG36" s="69">
        <v>0</v>
      </c>
      <c r="BH36" s="69">
        <v>0.18181818181818199</v>
      </c>
      <c r="BI36" s="69">
        <v>0.15384615384615399</v>
      </c>
      <c r="BJ36" s="69">
        <v>0.16666666666666699</v>
      </c>
      <c r="BK36" s="69">
        <v>0.27272727272727298</v>
      </c>
      <c r="BL36" s="69">
        <v>0.2</v>
      </c>
      <c r="BM36" s="69">
        <v>0.230769230769231</v>
      </c>
      <c r="BN36" s="69">
        <v>0.3</v>
      </c>
      <c r="BO36" s="69">
        <v>0.33333333333333298</v>
      </c>
      <c r="BP36" s="69">
        <v>0.125</v>
      </c>
      <c r="BQ36" s="69">
        <v>0.125</v>
      </c>
      <c r="BR36" s="69">
        <v>0.125</v>
      </c>
      <c r="BS36" s="69">
        <v>0.125</v>
      </c>
      <c r="BT36" s="69">
        <v>0.125</v>
      </c>
      <c r="BU36" s="69">
        <v>0.25</v>
      </c>
      <c r="BV36" s="69">
        <v>0.25</v>
      </c>
      <c r="BW36" s="69">
        <v>0</v>
      </c>
      <c r="BX36" s="69">
        <v>0.2</v>
      </c>
      <c r="BY36" s="69">
        <v>0.28571428571428598</v>
      </c>
      <c r="BZ36" s="69">
        <v>0.125</v>
      </c>
      <c r="CA36" s="69">
        <v>0</v>
      </c>
      <c r="CB36" s="69">
        <v>0</v>
      </c>
      <c r="CC36" s="69">
        <v>0</v>
      </c>
      <c r="CD36" s="69">
        <v>0</v>
      </c>
      <c r="CE36" s="69">
        <v>0.28571428571428598</v>
      </c>
      <c r="CF36" s="69">
        <v>0.27272727272727298</v>
      </c>
      <c r="CG36" s="69">
        <v>0.30769230769230799</v>
      </c>
      <c r="CH36" s="69">
        <v>0.22222222222222199</v>
      </c>
      <c r="CI36" s="69">
        <v>0.16666666666666699</v>
      </c>
      <c r="CJ36" s="69">
        <v>0.4</v>
      </c>
      <c r="CK36" s="69">
        <v>0.2</v>
      </c>
      <c r="CL36" s="69">
        <v>0.2</v>
      </c>
      <c r="CM36" s="69">
        <v>0.2</v>
      </c>
      <c r="CN36" s="69">
        <v>0.1</v>
      </c>
      <c r="CO36" s="69">
        <v>0.1</v>
      </c>
      <c r="CP36" s="69">
        <v>0.11111111111111099</v>
      </c>
      <c r="CQ36" s="69">
        <v>0.2</v>
      </c>
      <c r="CR36" s="69">
        <v>0</v>
      </c>
      <c r="CS36" s="69">
        <v>0.1</v>
      </c>
      <c r="CT36" s="69">
        <v>0.17647058823529399</v>
      </c>
      <c r="CU36" s="69">
        <v>0.15384615384615399</v>
      </c>
      <c r="CV36" s="69">
        <v>0.16666666666666699</v>
      </c>
      <c r="CW36" s="69">
        <v>0.06</v>
      </c>
      <c r="CX36" s="69">
        <v>4.1666666666666699E-2</v>
      </c>
      <c r="CY36" s="69">
        <v>6.3829787234042507E-2</v>
      </c>
      <c r="CZ36" s="69">
        <v>0.133333333333333</v>
      </c>
      <c r="DA36" s="69">
        <v>0.10638297872340401</v>
      </c>
      <c r="DB36" s="69">
        <v>0.12</v>
      </c>
      <c r="DC36" s="69">
        <v>2.9411764705882401E-2</v>
      </c>
      <c r="DD36" s="69">
        <v>5.1948051948052E-2</v>
      </c>
      <c r="DE36" s="69">
        <v>7.7922077922077906E-2</v>
      </c>
      <c r="DF36" s="69">
        <v>6.25E-2</v>
      </c>
      <c r="DG36" s="69">
        <v>6.8181818181818205E-2</v>
      </c>
      <c r="DH36" s="69">
        <v>6.25E-2</v>
      </c>
      <c r="DI36" s="69">
        <v>6.6037735849056603E-2</v>
      </c>
      <c r="DJ36" s="69">
        <v>6.6666666666666693E-2</v>
      </c>
      <c r="DK36" s="69">
        <v>8.6614173228346497E-2</v>
      </c>
      <c r="DL36" s="69">
        <v>8.59375E-2</v>
      </c>
      <c r="DM36" s="69">
        <v>7.2992700729927001E-2</v>
      </c>
      <c r="DN36" s="69">
        <v>8.4615384615384606E-2</v>
      </c>
      <c r="DO36" s="69">
        <v>4.0983606557376998E-2</v>
      </c>
      <c r="DP36" s="69">
        <v>4.31034482758621E-2</v>
      </c>
      <c r="DQ36" s="69">
        <v>3.3333333333333298E-2</v>
      </c>
      <c r="DR36" s="69">
        <v>3.1007751937984499E-2</v>
      </c>
      <c r="DS36" s="69">
        <v>2.9197080291970798E-2</v>
      </c>
      <c r="DT36" s="69">
        <v>2.18978102189781E-2</v>
      </c>
      <c r="DU36" s="69">
        <v>1.49253731343284E-2</v>
      </c>
      <c r="DV36" s="69">
        <v>4.1958041958042001E-2</v>
      </c>
      <c r="DW36" s="69">
        <v>5.34351145038168E-2</v>
      </c>
      <c r="DX36" s="69">
        <v>6.01503759398496E-2</v>
      </c>
      <c r="DY36" s="69">
        <v>3.9682539682539701E-2</v>
      </c>
      <c r="DZ36" s="69">
        <v>0.04</v>
      </c>
      <c r="EA36" s="69">
        <v>6.9767441860465101E-2</v>
      </c>
      <c r="EB36" s="69">
        <v>3.7037037037037E-2</v>
      </c>
      <c r="EC36" s="69">
        <v>5.93220338983051E-2</v>
      </c>
      <c r="ED36" s="69">
        <v>3.4482758620689703E-2</v>
      </c>
      <c r="EE36" s="69">
        <v>2.80373831775701E-2</v>
      </c>
      <c r="EF36" s="69">
        <v>1.2987012987013E-2</v>
      </c>
      <c r="EG36" s="69">
        <v>1.6949152542372899E-2</v>
      </c>
      <c r="EH36" s="69">
        <v>3.2786885245901599E-2</v>
      </c>
      <c r="EI36" s="69">
        <v>0.02</v>
      </c>
      <c r="EJ36" s="69">
        <v>2.3809523809523801E-2</v>
      </c>
      <c r="EK36" s="69">
        <v>6.6666666666666693E-2</v>
      </c>
      <c r="EL36" s="69">
        <v>0.08</v>
      </c>
      <c r="EM36" s="69">
        <v>0</v>
      </c>
      <c r="EN36" s="69">
        <v>0</v>
      </c>
      <c r="EO36" s="69">
        <v>0</v>
      </c>
      <c r="EP36" s="69">
        <v>0</v>
      </c>
      <c r="EQ36" s="69">
        <v>0</v>
      </c>
      <c r="ER36" s="87">
        <v>0</v>
      </c>
    </row>
    <row r="37" spans="2:148" x14ac:dyDescent="0.2">
      <c r="B37" s="46">
        <v>0</v>
      </c>
      <c r="C37" s="47">
        <v>5</v>
      </c>
      <c r="D37" s="47" t="s">
        <v>255</v>
      </c>
      <c r="E37" s="69">
        <v>1</v>
      </c>
      <c r="F37" s="69">
        <v>1</v>
      </c>
      <c r="G37" s="69">
        <v>1</v>
      </c>
      <c r="H37" s="69">
        <v>1</v>
      </c>
      <c r="I37" s="69">
        <v>1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  <c r="O37" s="69">
        <v>0</v>
      </c>
      <c r="P37" s="69">
        <v>0</v>
      </c>
      <c r="Q37" s="69">
        <v>0</v>
      </c>
      <c r="R37" s="69">
        <v>0</v>
      </c>
      <c r="S37" s="69">
        <v>0</v>
      </c>
      <c r="T37" s="69">
        <v>0</v>
      </c>
      <c r="U37" s="69">
        <v>0</v>
      </c>
      <c r="V37" s="69">
        <v>0</v>
      </c>
      <c r="W37" s="69">
        <v>0</v>
      </c>
      <c r="X37" s="69">
        <v>0</v>
      </c>
      <c r="Y37" s="69">
        <v>0</v>
      </c>
      <c r="Z37" s="69">
        <v>0</v>
      </c>
      <c r="AA37" s="69">
        <v>0</v>
      </c>
      <c r="AB37" s="69">
        <v>0</v>
      </c>
      <c r="AC37" s="69">
        <v>0</v>
      </c>
      <c r="AD37" s="69">
        <v>0</v>
      </c>
      <c r="AE37" s="69">
        <v>0</v>
      </c>
      <c r="AF37" s="69">
        <v>0</v>
      </c>
      <c r="AG37" s="69">
        <v>0</v>
      </c>
      <c r="AH37" s="69">
        <v>0</v>
      </c>
      <c r="AI37" s="69">
        <v>0</v>
      </c>
      <c r="AJ37" s="69">
        <v>0</v>
      </c>
      <c r="AK37" s="69">
        <v>0</v>
      </c>
      <c r="AL37" s="69">
        <v>0</v>
      </c>
      <c r="AM37" s="69">
        <v>0</v>
      </c>
      <c r="AN37" s="69">
        <v>0</v>
      </c>
      <c r="AO37" s="69">
        <v>0</v>
      </c>
      <c r="AP37" s="69">
        <v>0</v>
      </c>
      <c r="AQ37" s="69">
        <v>0</v>
      </c>
      <c r="AR37" s="69">
        <v>0</v>
      </c>
      <c r="AS37" s="69">
        <v>0</v>
      </c>
      <c r="AT37" s="69">
        <v>0</v>
      </c>
      <c r="AU37" s="69">
        <v>0</v>
      </c>
      <c r="AV37" s="69">
        <v>0</v>
      </c>
      <c r="AW37" s="69">
        <v>0</v>
      </c>
      <c r="AX37" s="69">
        <v>0.28571428571428598</v>
      </c>
      <c r="AY37" s="69">
        <v>0.16666666666666699</v>
      </c>
      <c r="AZ37" s="69">
        <v>0.33333333333333298</v>
      </c>
      <c r="BA37" s="69">
        <v>0.27272727272727298</v>
      </c>
      <c r="BB37" s="69">
        <v>0.5</v>
      </c>
      <c r="BC37" s="69">
        <v>0.5</v>
      </c>
      <c r="BD37" s="69">
        <v>0</v>
      </c>
      <c r="BE37" s="69">
        <v>0</v>
      </c>
      <c r="BF37" s="69">
        <v>0</v>
      </c>
      <c r="BG37" s="69">
        <v>1</v>
      </c>
      <c r="BH37" s="69">
        <v>1</v>
      </c>
      <c r="BI37" s="69">
        <v>1</v>
      </c>
      <c r="BJ37" s="69">
        <v>0</v>
      </c>
      <c r="BK37" s="69">
        <v>1</v>
      </c>
      <c r="BL37" s="69">
        <v>1</v>
      </c>
      <c r="BM37" s="69">
        <v>1</v>
      </c>
      <c r="BN37" s="69">
        <v>0.66666666666666696</v>
      </c>
      <c r="BO37" s="69">
        <v>0.5</v>
      </c>
      <c r="BP37" s="69">
        <v>0.66666666666666696</v>
      </c>
      <c r="BQ37" s="69">
        <v>0.75</v>
      </c>
      <c r="BR37" s="69">
        <v>0.5</v>
      </c>
      <c r="BS37" s="69">
        <v>0.5</v>
      </c>
      <c r="BT37" s="69">
        <v>0.5</v>
      </c>
      <c r="BU37" s="69">
        <v>0.5</v>
      </c>
      <c r="BV37" s="69">
        <v>0.5</v>
      </c>
      <c r="BW37" s="69">
        <v>0.75</v>
      </c>
      <c r="BX37" s="69">
        <v>0.33333333333333298</v>
      </c>
      <c r="BY37" s="69">
        <v>0.66666666666666696</v>
      </c>
      <c r="BZ37" s="69">
        <v>0.66666666666666696</v>
      </c>
      <c r="CA37" s="69">
        <v>0.66666666666666696</v>
      </c>
      <c r="CB37" s="69">
        <v>0.75</v>
      </c>
      <c r="CC37" s="69">
        <v>0.75</v>
      </c>
      <c r="CD37" s="69">
        <v>0.75</v>
      </c>
      <c r="CE37" s="69">
        <v>0.75</v>
      </c>
      <c r="CF37" s="69">
        <v>0.5</v>
      </c>
      <c r="CG37" s="69">
        <v>0.5</v>
      </c>
      <c r="CH37" s="69">
        <v>0.5</v>
      </c>
      <c r="CI37" s="69">
        <v>1</v>
      </c>
      <c r="CJ37" s="69">
        <v>1</v>
      </c>
      <c r="CK37" s="69">
        <v>0.5</v>
      </c>
      <c r="CL37" s="69">
        <v>1</v>
      </c>
      <c r="CM37" s="69">
        <v>1</v>
      </c>
      <c r="CN37" s="69">
        <v>0.75</v>
      </c>
      <c r="CO37" s="69">
        <v>0.66666666666666696</v>
      </c>
      <c r="CP37" s="69">
        <v>0.5</v>
      </c>
      <c r="CQ37" s="69">
        <v>1</v>
      </c>
      <c r="CR37" s="69">
        <v>1</v>
      </c>
      <c r="CS37" s="69">
        <v>0</v>
      </c>
      <c r="CT37" s="69">
        <v>0.33333333333333298</v>
      </c>
      <c r="CU37" s="69">
        <v>0</v>
      </c>
      <c r="CV37" s="69">
        <v>0.5</v>
      </c>
      <c r="CW37" s="69">
        <v>0.6</v>
      </c>
      <c r="CX37" s="69">
        <v>0.57142857142857095</v>
      </c>
      <c r="CY37" s="69">
        <v>0.875</v>
      </c>
      <c r="CZ37" s="69">
        <v>0.69230769230769196</v>
      </c>
      <c r="DA37" s="69">
        <v>0.72222222222222199</v>
      </c>
      <c r="DB37" s="69">
        <v>0.58823529411764697</v>
      </c>
      <c r="DC37" s="69">
        <v>0.64705882352941202</v>
      </c>
      <c r="DD37" s="69">
        <v>0.63157894736842102</v>
      </c>
      <c r="DE37" s="69">
        <v>0.69565217391304301</v>
      </c>
      <c r="DF37" s="69">
        <v>0.77272727272727304</v>
      </c>
      <c r="DG37" s="69">
        <v>0.65217391304347805</v>
      </c>
      <c r="DH37" s="69">
        <v>0.68181818181818199</v>
      </c>
      <c r="DI37" s="69">
        <v>0.565217391304348</v>
      </c>
      <c r="DJ37" s="69">
        <v>0.59090909090909105</v>
      </c>
      <c r="DK37" s="69">
        <v>0.72</v>
      </c>
      <c r="DL37" s="69">
        <v>0.56000000000000005</v>
      </c>
      <c r="DM37" s="69">
        <v>0.71428571428571397</v>
      </c>
      <c r="DN37" s="69">
        <v>0.73913043478260898</v>
      </c>
      <c r="DO37" s="69">
        <v>0.68181818181818199</v>
      </c>
      <c r="DP37" s="69">
        <v>0.72727272727272696</v>
      </c>
      <c r="DQ37" s="69">
        <v>0.89473684210526305</v>
      </c>
      <c r="DR37" s="69">
        <v>0.88888888888888895</v>
      </c>
      <c r="DS37" s="69">
        <v>0.84210526315789502</v>
      </c>
      <c r="DT37" s="69">
        <v>0.84210526315789502</v>
      </c>
      <c r="DU37" s="69">
        <v>0.76190476190476197</v>
      </c>
      <c r="DV37" s="69">
        <v>0.73913043478260898</v>
      </c>
      <c r="DW37" s="69">
        <v>0.83333333333333304</v>
      </c>
      <c r="DX37" s="69">
        <v>0.85185185185185197</v>
      </c>
      <c r="DY37" s="69">
        <v>0.89655172413793105</v>
      </c>
      <c r="DZ37" s="69">
        <v>0.952380952380952</v>
      </c>
      <c r="EA37" s="69">
        <v>0.95</v>
      </c>
      <c r="EB37" s="69">
        <v>0.88888888888888895</v>
      </c>
      <c r="EC37" s="69">
        <v>0.88235294117647101</v>
      </c>
      <c r="ED37" s="69">
        <v>0.82352941176470595</v>
      </c>
      <c r="EE37" s="69">
        <v>0.91666666666666696</v>
      </c>
      <c r="EF37" s="69">
        <v>0.90909090909090895</v>
      </c>
      <c r="EG37" s="69">
        <v>0.75</v>
      </c>
      <c r="EH37" s="69">
        <v>0.81818181818181801</v>
      </c>
      <c r="EI37" s="69">
        <v>1</v>
      </c>
      <c r="EJ37" s="69">
        <v>1</v>
      </c>
      <c r="EK37" s="69">
        <v>1</v>
      </c>
      <c r="EL37" s="69">
        <v>0.83333333333333304</v>
      </c>
      <c r="EM37" s="69">
        <v>1</v>
      </c>
      <c r="EN37" s="69">
        <v>1</v>
      </c>
      <c r="EO37" s="69">
        <v>1</v>
      </c>
      <c r="EP37" s="69">
        <v>1</v>
      </c>
      <c r="EQ37" s="69">
        <v>1</v>
      </c>
      <c r="ER37" s="87">
        <v>1</v>
      </c>
    </row>
    <row r="38" spans="2:148" x14ac:dyDescent="0.2">
      <c r="B38" s="46">
        <v>0</v>
      </c>
      <c r="C38" s="47">
        <v>5</v>
      </c>
      <c r="D38" s="47" t="s">
        <v>256</v>
      </c>
      <c r="E38" s="69">
        <v>0.33333333333333298</v>
      </c>
      <c r="F38" s="69">
        <v>1</v>
      </c>
      <c r="G38" s="69">
        <v>1</v>
      </c>
      <c r="H38" s="69">
        <v>1</v>
      </c>
      <c r="I38" s="69">
        <v>1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  <c r="O38" s="69">
        <v>0</v>
      </c>
      <c r="P38" s="69">
        <v>0</v>
      </c>
      <c r="Q38" s="69">
        <v>0</v>
      </c>
      <c r="R38" s="69">
        <v>0</v>
      </c>
      <c r="S38" s="69">
        <v>0</v>
      </c>
      <c r="T38" s="69">
        <v>0</v>
      </c>
      <c r="U38" s="69">
        <v>0</v>
      </c>
      <c r="V38" s="69">
        <v>0</v>
      </c>
      <c r="W38" s="69">
        <v>0</v>
      </c>
      <c r="X38" s="69">
        <v>0</v>
      </c>
      <c r="Y38" s="69">
        <v>0</v>
      </c>
      <c r="Z38" s="69">
        <v>0</v>
      </c>
      <c r="AA38" s="69">
        <v>0</v>
      </c>
      <c r="AB38" s="69">
        <v>0</v>
      </c>
      <c r="AC38" s="69">
        <v>0</v>
      </c>
      <c r="AD38" s="69">
        <v>0</v>
      </c>
      <c r="AE38" s="69">
        <v>0</v>
      </c>
      <c r="AF38" s="69">
        <v>0</v>
      </c>
      <c r="AG38" s="69">
        <v>0</v>
      </c>
      <c r="AH38" s="69">
        <v>0</v>
      </c>
      <c r="AI38" s="69">
        <v>0</v>
      </c>
      <c r="AJ38" s="69">
        <v>0</v>
      </c>
      <c r="AK38" s="69">
        <v>0</v>
      </c>
      <c r="AL38" s="69">
        <v>0</v>
      </c>
      <c r="AM38" s="69">
        <v>0</v>
      </c>
      <c r="AN38" s="69">
        <v>0</v>
      </c>
      <c r="AO38" s="69">
        <v>0</v>
      </c>
      <c r="AP38" s="69">
        <v>0</v>
      </c>
      <c r="AQ38" s="69">
        <v>0</v>
      </c>
      <c r="AR38" s="69">
        <v>0</v>
      </c>
      <c r="AS38" s="69">
        <v>0</v>
      </c>
      <c r="AT38" s="69">
        <v>1</v>
      </c>
      <c r="AU38" s="69">
        <v>0.42857142857142899</v>
      </c>
      <c r="AV38" s="69">
        <v>0.16666666666666699</v>
      </c>
      <c r="AW38" s="69">
        <v>0.5</v>
      </c>
      <c r="AX38" s="69">
        <v>0.78571428571428603</v>
      </c>
      <c r="AY38" s="69">
        <v>0.75</v>
      </c>
      <c r="AZ38" s="69">
        <v>0.16666666666666699</v>
      </c>
      <c r="BA38" s="69">
        <v>0.36363636363636398</v>
      </c>
      <c r="BB38" s="69">
        <v>0.16666666666666699</v>
      </c>
      <c r="BC38" s="69">
        <v>0</v>
      </c>
      <c r="BD38" s="69">
        <v>0</v>
      </c>
      <c r="BE38" s="69">
        <v>0</v>
      </c>
      <c r="BF38" s="69">
        <v>0</v>
      </c>
      <c r="BG38" s="69">
        <v>0.5</v>
      </c>
      <c r="BH38" s="69">
        <v>0.5</v>
      </c>
      <c r="BI38" s="69">
        <v>0</v>
      </c>
      <c r="BJ38" s="69">
        <v>0</v>
      </c>
      <c r="BK38" s="69">
        <v>0</v>
      </c>
      <c r="BL38" s="69">
        <v>1</v>
      </c>
      <c r="BM38" s="69">
        <v>0</v>
      </c>
      <c r="BN38" s="69">
        <v>0.33333333333333298</v>
      </c>
      <c r="BO38" s="69">
        <v>0.25</v>
      </c>
      <c r="BP38" s="69">
        <v>0.33333333333333298</v>
      </c>
      <c r="BQ38" s="69">
        <v>0.25</v>
      </c>
      <c r="BR38" s="69">
        <v>0.25</v>
      </c>
      <c r="BS38" s="69">
        <v>0.25</v>
      </c>
      <c r="BT38" s="69">
        <v>0</v>
      </c>
      <c r="BU38" s="69">
        <v>0</v>
      </c>
      <c r="BV38" s="69">
        <v>0</v>
      </c>
      <c r="BW38" s="69">
        <v>0</v>
      </c>
      <c r="BX38" s="69">
        <v>0</v>
      </c>
      <c r="BY38" s="69">
        <v>0</v>
      </c>
      <c r="BZ38" s="69">
        <v>0</v>
      </c>
      <c r="CA38" s="69">
        <v>0</v>
      </c>
      <c r="CB38" s="69">
        <v>0</v>
      </c>
      <c r="CC38" s="69">
        <v>0</v>
      </c>
      <c r="CD38" s="69">
        <v>0.25</v>
      </c>
      <c r="CE38" s="69">
        <v>0.5</v>
      </c>
      <c r="CF38" s="69">
        <v>0.5</v>
      </c>
      <c r="CG38" s="69">
        <v>0.5</v>
      </c>
      <c r="CH38" s="69">
        <v>0.5</v>
      </c>
      <c r="CI38" s="69">
        <v>0</v>
      </c>
      <c r="CJ38" s="69">
        <v>0</v>
      </c>
      <c r="CK38" s="69">
        <v>0.5</v>
      </c>
      <c r="CL38" s="69">
        <v>0</v>
      </c>
      <c r="CM38" s="69">
        <v>0</v>
      </c>
      <c r="CN38" s="69">
        <v>0.75</v>
      </c>
      <c r="CO38" s="69">
        <v>0.66666666666666696</v>
      </c>
      <c r="CP38" s="69">
        <v>0.25</v>
      </c>
      <c r="CQ38" s="69">
        <v>1</v>
      </c>
      <c r="CR38" s="69">
        <v>0.5</v>
      </c>
      <c r="CS38" s="69">
        <v>0.5</v>
      </c>
      <c r="CT38" s="69">
        <v>0.33333333333333298</v>
      </c>
      <c r="CU38" s="69">
        <v>1</v>
      </c>
      <c r="CV38" s="69">
        <v>0.5</v>
      </c>
      <c r="CW38" s="69">
        <v>0.4</v>
      </c>
      <c r="CX38" s="69">
        <v>0.28571428571428598</v>
      </c>
      <c r="CY38" s="69">
        <v>0</v>
      </c>
      <c r="CZ38" s="69">
        <v>0.46153846153846201</v>
      </c>
      <c r="DA38" s="69">
        <v>0.44444444444444398</v>
      </c>
      <c r="DB38" s="69">
        <v>0.41176470588235298</v>
      </c>
      <c r="DC38" s="69">
        <v>0.29411764705882398</v>
      </c>
      <c r="DD38" s="69">
        <v>0.42105263157894701</v>
      </c>
      <c r="DE38" s="69">
        <v>0.34782608695652201</v>
      </c>
      <c r="DF38" s="69">
        <v>0.31818181818181801</v>
      </c>
      <c r="DG38" s="69">
        <v>0.47826086956521702</v>
      </c>
      <c r="DH38" s="69">
        <v>0.40909090909090901</v>
      </c>
      <c r="DI38" s="69">
        <v>0.30434782608695699</v>
      </c>
      <c r="DJ38" s="69">
        <v>0.31818181818181801</v>
      </c>
      <c r="DK38" s="69">
        <v>0.48</v>
      </c>
      <c r="DL38" s="69">
        <v>0.48</v>
      </c>
      <c r="DM38" s="69">
        <v>0.5</v>
      </c>
      <c r="DN38" s="69">
        <v>0.434782608695652</v>
      </c>
      <c r="DO38" s="69">
        <v>0.27272727272727298</v>
      </c>
      <c r="DP38" s="69">
        <v>0.27272727272727298</v>
      </c>
      <c r="DQ38" s="69">
        <v>0.31578947368421101</v>
      </c>
      <c r="DR38" s="69">
        <v>0.27777777777777801</v>
      </c>
      <c r="DS38" s="69">
        <v>0.26315789473684198</v>
      </c>
      <c r="DT38" s="69">
        <v>0.21052631578947401</v>
      </c>
      <c r="DU38" s="69">
        <v>0.33333333333333298</v>
      </c>
      <c r="DV38" s="69">
        <v>0.34782608695652201</v>
      </c>
      <c r="DW38" s="69">
        <v>0.29166666666666702</v>
      </c>
      <c r="DX38" s="69">
        <v>0.11111111111111099</v>
      </c>
      <c r="DY38" s="69">
        <v>6.8965517241379296E-2</v>
      </c>
      <c r="DZ38" s="69">
        <v>0.19047619047618999</v>
      </c>
      <c r="EA38" s="69">
        <v>0.1</v>
      </c>
      <c r="EB38" s="69">
        <v>0.11111111111111099</v>
      </c>
      <c r="EC38" s="69">
        <v>5.8823529411764698E-2</v>
      </c>
      <c r="ED38" s="69">
        <v>0.17647058823529399</v>
      </c>
      <c r="EE38" s="69">
        <v>8.3333333333333301E-2</v>
      </c>
      <c r="EF38" s="69">
        <v>9.0909090909090898E-2</v>
      </c>
      <c r="EG38" s="69">
        <v>0.16666666666666699</v>
      </c>
      <c r="EH38" s="69">
        <v>9.0909090909090898E-2</v>
      </c>
      <c r="EI38" s="69">
        <v>0.11111111111111099</v>
      </c>
      <c r="EJ38" s="69">
        <v>0</v>
      </c>
      <c r="EK38" s="69">
        <v>0.16666666666666699</v>
      </c>
      <c r="EL38" s="69">
        <v>0</v>
      </c>
      <c r="EM38" s="69">
        <v>0</v>
      </c>
      <c r="EN38" s="69">
        <v>0</v>
      </c>
      <c r="EO38" s="69">
        <v>0</v>
      </c>
      <c r="EP38" s="69">
        <v>0.33333333333333298</v>
      </c>
      <c r="EQ38" s="69">
        <v>0.33333333333333298</v>
      </c>
      <c r="ER38" s="87">
        <v>0.33333333333333298</v>
      </c>
    </row>
    <row r="39" spans="2:148" x14ac:dyDescent="0.2">
      <c r="B39" s="46">
        <v>0</v>
      </c>
      <c r="C39" s="47">
        <v>5</v>
      </c>
      <c r="D39" s="47" t="s">
        <v>257</v>
      </c>
      <c r="E39" s="69">
        <v>0</v>
      </c>
      <c r="F39" s="69">
        <v>0</v>
      </c>
      <c r="G39" s="69">
        <v>0</v>
      </c>
      <c r="H39" s="69">
        <v>0</v>
      </c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  <c r="O39" s="69">
        <v>0</v>
      </c>
      <c r="P39" s="69">
        <v>0</v>
      </c>
      <c r="Q39" s="69">
        <v>0</v>
      </c>
      <c r="R39" s="69">
        <v>0</v>
      </c>
      <c r="S39" s="69">
        <v>0</v>
      </c>
      <c r="T39" s="69">
        <v>0</v>
      </c>
      <c r="U39" s="69">
        <v>0</v>
      </c>
      <c r="V39" s="69">
        <v>0</v>
      </c>
      <c r="W39" s="69">
        <v>0</v>
      </c>
      <c r="X39" s="69">
        <v>0</v>
      </c>
      <c r="Y39" s="69">
        <v>0</v>
      </c>
      <c r="Z39" s="69">
        <v>0</v>
      </c>
      <c r="AA39" s="69">
        <v>0</v>
      </c>
      <c r="AB39" s="69">
        <v>0</v>
      </c>
      <c r="AC39" s="69">
        <v>0</v>
      </c>
      <c r="AD39" s="69">
        <v>0</v>
      </c>
      <c r="AE39" s="69">
        <v>0</v>
      </c>
      <c r="AF39" s="69">
        <v>0</v>
      </c>
      <c r="AG39" s="69">
        <v>0</v>
      </c>
      <c r="AH39" s="69">
        <v>0</v>
      </c>
      <c r="AI39" s="69">
        <v>0</v>
      </c>
      <c r="AJ39" s="69">
        <v>0</v>
      </c>
      <c r="AK39" s="69">
        <v>0</v>
      </c>
      <c r="AL39" s="69">
        <v>0</v>
      </c>
      <c r="AM39" s="69">
        <v>0</v>
      </c>
      <c r="AN39" s="69">
        <v>0</v>
      </c>
      <c r="AO39" s="69">
        <v>0</v>
      </c>
      <c r="AP39" s="69">
        <v>0</v>
      </c>
      <c r="AQ39" s="69">
        <v>0</v>
      </c>
      <c r="AR39" s="69">
        <v>0</v>
      </c>
      <c r="AS39" s="69">
        <v>0</v>
      </c>
      <c r="AT39" s="69">
        <v>0</v>
      </c>
      <c r="AU39" s="69">
        <v>0</v>
      </c>
      <c r="AV39" s="69">
        <v>0.16666666666666699</v>
      </c>
      <c r="AW39" s="69">
        <v>0</v>
      </c>
      <c r="AX39" s="69">
        <v>0</v>
      </c>
      <c r="AY39" s="69">
        <v>0</v>
      </c>
      <c r="AZ39" s="69">
        <v>0</v>
      </c>
      <c r="BA39" s="69">
        <v>9.0909090909090898E-2</v>
      </c>
      <c r="BB39" s="69">
        <v>0.16666666666666699</v>
      </c>
      <c r="BC39" s="69">
        <v>0</v>
      </c>
      <c r="BD39" s="69">
        <v>0</v>
      </c>
      <c r="BE39" s="69">
        <v>0</v>
      </c>
      <c r="BF39" s="69">
        <v>0</v>
      </c>
      <c r="BG39" s="69">
        <v>0</v>
      </c>
      <c r="BH39" s="69">
        <v>0</v>
      </c>
      <c r="BI39" s="69">
        <v>0</v>
      </c>
      <c r="BJ39" s="69">
        <v>0</v>
      </c>
      <c r="BK39" s="69">
        <v>0</v>
      </c>
      <c r="BL39" s="69">
        <v>0</v>
      </c>
      <c r="BM39" s="69">
        <v>0</v>
      </c>
      <c r="BN39" s="69">
        <v>0</v>
      </c>
      <c r="BO39" s="69">
        <v>0</v>
      </c>
      <c r="BP39" s="69">
        <v>0</v>
      </c>
      <c r="BQ39" s="69">
        <v>0</v>
      </c>
      <c r="BR39" s="69">
        <v>0</v>
      </c>
      <c r="BS39" s="69">
        <v>0.25</v>
      </c>
      <c r="BT39" s="69">
        <v>0</v>
      </c>
      <c r="BU39" s="69">
        <v>0.25</v>
      </c>
      <c r="BV39" s="69">
        <v>0</v>
      </c>
      <c r="BW39" s="69">
        <v>0</v>
      </c>
      <c r="BX39" s="69">
        <v>0</v>
      </c>
      <c r="BY39" s="69">
        <v>0</v>
      </c>
      <c r="BZ39" s="69">
        <v>0.33333333333333298</v>
      </c>
      <c r="CA39" s="69">
        <v>0.33333333333333298</v>
      </c>
      <c r="CB39" s="69">
        <v>0</v>
      </c>
      <c r="CC39" s="69">
        <v>0</v>
      </c>
      <c r="CD39" s="69">
        <v>0</v>
      </c>
      <c r="CE39" s="69">
        <v>0</v>
      </c>
      <c r="CF39" s="69">
        <v>0</v>
      </c>
      <c r="CG39" s="69">
        <v>0</v>
      </c>
      <c r="CH39" s="69">
        <v>0</v>
      </c>
      <c r="CI39" s="69">
        <v>0</v>
      </c>
      <c r="CJ39" s="69">
        <v>0</v>
      </c>
      <c r="CK39" s="69">
        <v>0</v>
      </c>
      <c r="CL39" s="69">
        <v>0</v>
      </c>
      <c r="CM39" s="69">
        <v>0</v>
      </c>
      <c r="CN39" s="69">
        <v>0</v>
      </c>
      <c r="CO39" s="69">
        <v>0</v>
      </c>
      <c r="CP39" s="69">
        <v>0</v>
      </c>
      <c r="CQ39" s="69">
        <v>0</v>
      </c>
      <c r="CR39" s="69">
        <v>0.5</v>
      </c>
      <c r="CS39" s="69">
        <v>0</v>
      </c>
      <c r="CT39" s="69">
        <v>0</v>
      </c>
      <c r="CU39" s="69">
        <v>0</v>
      </c>
      <c r="CV39" s="69">
        <v>0</v>
      </c>
      <c r="CW39" s="69">
        <v>0</v>
      </c>
      <c r="CX39" s="69">
        <v>0.14285714285714299</v>
      </c>
      <c r="CY39" s="69">
        <v>0</v>
      </c>
      <c r="CZ39" s="69">
        <v>0</v>
      </c>
      <c r="DA39" s="69">
        <v>0</v>
      </c>
      <c r="DB39" s="69">
        <v>0</v>
      </c>
      <c r="DC39" s="69">
        <v>0</v>
      </c>
      <c r="DD39" s="69">
        <v>0</v>
      </c>
      <c r="DE39" s="69">
        <v>0</v>
      </c>
      <c r="DF39" s="69">
        <v>0</v>
      </c>
      <c r="DG39" s="69">
        <v>0</v>
      </c>
      <c r="DH39" s="69">
        <v>0</v>
      </c>
      <c r="DI39" s="69">
        <v>4.3478260869565202E-2</v>
      </c>
      <c r="DJ39" s="69">
        <v>0</v>
      </c>
      <c r="DK39" s="69">
        <v>0</v>
      </c>
      <c r="DL39" s="69">
        <v>0</v>
      </c>
      <c r="DM39" s="69">
        <v>0</v>
      </c>
      <c r="DN39" s="69">
        <v>0</v>
      </c>
      <c r="DO39" s="69">
        <v>0</v>
      </c>
      <c r="DP39" s="69">
        <v>0</v>
      </c>
      <c r="DQ39" s="69">
        <v>0</v>
      </c>
      <c r="DR39" s="69">
        <v>0</v>
      </c>
      <c r="DS39" s="69">
        <v>0</v>
      </c>
      <c r="DT39" s="69">
        <v>0</v>
      </c>
      <c r="DU39" s="69">
        <v>0</v>
      </c>
      <c r="DV39" s="69">
        <v>0</v>
      </c>
      <c r="DW39" s="69">
        <v>0</v>
      </c>
      <c r="DX39" s="69">
        <v>3.7037037037037E-2</v>
      </c>
      <c r="DY39" s="69">
        <v>0</v>
      </c>
      <c r="DZ39" s="69">
        <v>0</v>
      </c>
      <c r="EA39" s="69">
        <v>0</v>
      </c>
      <c r="EB39" s="69">
        <v>0</v>
      </c>
      <c r="EC39" s="69">
        <v>0</v>
      </c>
      <c r="ED39" s="69">
        <v>0</v>
      </c>
      <c r="EE39" s="69">
        <v>0</v>
      </c>
      <c r="EF39" s="69">
        <v>0</v>
      </c>
      <c r="EG39" s="69">
        <v>0</v>
      </c>
      <c r="EH39" s="69">
        <v>0</v>
      </c>
      <c r="EI39" s="69">
        <v>0</v>
      </c>
      <c r="EJ39" s="69">
        <v>0</v>
      </c>
      <c r="EK39" s="69">
        <v>0</v>
      </c>
      <c r="EL39" s="69">
        <v>0</v>
      </c>
      <c r="EM39" s="69">
        <v>0</v>
      </c>
      <c r="EN39" s="69">
        <v>0</v>
      </c>
      <c r="EO39" s="69">
        <v>0</v>
      </c>
      <c r="EP39" s="69">
        <v>0</v>
      </c>
      <c r="EQ39" s="69">
        <v>0</v>
      </c>
      <c r="ER39" s="87">
        <v>0</v>
      </c>
    </row>
    <row r="40" spans="2:148" x14ac:dyDescent="0.2">
      <c r="B40" s="46">
        <v>0</v>
      </c>
      <c r="C40" s="47">
        <v>5</v>
      </c>
      <c r="D40" s="47" t="s">
        <v>258</v>
      </c>
      <c r="E40" s="69">
        <v>0.33333333333333298</v>
      </c>
      <c r="F40" s="69">
        <v>0</v>
      </c>
      <c r="G40" s="69">
        <v>0</v>
      </c>
      <c r="H40" s="69">
        <v>0</v>
      </c>
      <c r="I40" s="69">
        <v>1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0</v>
      </c>
      <c r="U40" s="69">
        <v>0</v>
      </c>
      <c r="V40" s="69">
        <v>0</v>
      </c>
      <c r="W40" s="69">
        <v>0</v>
      </c>
      <c r="X40" s="69">
        <v>0</v>
      </c>
      <c r="Y40" s="69">
        <v>0</v>
      </c>
      <c r="Z40" s="69">
        <v>0</v>
      </c>
      <c r="AA40" s="69">
        <v>0</v>
      </c>
      <c r="AB40" s="69">
        <v>0</v>
      </c>
      <c r="AC40" s="69">
        <v>0</v>
      </c>
      <c r="AD40" s="69">
        <v>0</v>
      </c>
      <c r="AE40" s="69">
        <v>0</v>
      </c>
      <c r="AF40" s="69">
        <v>0</v>
      </c>
      <c r="AG40" s="69">
        <v>0</v>
      </c>
      <c r="AH40" s="69">
        <v>0</v>
      </c>
      <c r="AI40" s="69">
        <v>0</v>
      </c>
      <c r="AJ40" s="69">
        <v>0</v>
      </c>
      <c r="AK40" s="69">
        <v>0</v>
      </c>
      <c r="AL40" s="69">
        <v>0</v>
      </c>
      <c r="AM40" s="69">
        <v>0</v>
      </c>
      <c r="AN40" s="69">
        <v>0</v>
      </c>
      <c r="AO40" s="69">
        <v>0</v>
      </c>
      <c r="AP40" s="69">
        <v>0</v>
      </c>
      <c r="AQ40" s="69">
        <v>0</v>
      </c>
      <c r="AR40" s="69">
        <v>0</v>
      </c>
      <c r="AS40" s="69">
        <v>1</v>
      </c>
      <c r="AT40" s="69">
        <v>1</v>
      </c>
      <c r="AU40" s="69">
        <v>0.85714285714285698</v>
      </c>
      <c r="AV40" s="69">
        <v>1</v>
      </c>
      <c r="AW40" s="69">
        <v>0.875</v>
      </c>
      <c r="AX40" s="69">
        <v>0.92857142857142905</v>
      </c>
      <c r="AY40" s="69">
        <v>0.83333333333333304</v>
      </c>
      <c r="AZ40" s="69">
        <v>1</v>
      </c>
      <c r="BA40" s="69">
        <v>0.81818181818181801</v>
      </c>
      <c r="BB40" s="69">
        <v>0.83333333333333304</v>
      </c>
      <c r="BC40" s="69">
        <v>1</v>
      </c>
      <c r="BD40" s="69">
        <v>0</v>
      </c>
      <c r="BE40" s="69">
        <v>0</v>
      </c>
      <c r="BF40" s="69">
        <v>0</v>
      </c>
      <c r="BG40" s="69">
        <v>0.5</v>
      </c>
      <c r="BH40" s="69">
        <v>0</v>
      </c>
      <c r="BI40" s="69">
        <v>0</v>
      </c>
      <c r="BJ40" s="69">
        <v>0</v>
      </c>
      <c r="BK40" s="69">
        <v>1</v>
      </c>
      <c r="BL40" s="69">
        <v>1</v>
      </c>
      <c r="BM40" s="69">
        <v>0</v>
      </c>
      <c r="BN40" s="69">
        <v>0.33333333333333298</v>
      </c>
      <c r="BO40" s="69">
        <v>0.75</v>
      </c>
      <c r="BP40" s="69">
        <v>0.66666666666666696</v>
      </c>
      <c r="BQ40" s="69">
        <v>0.5</v>
      </c>
      <c r="BR40" s="69">
        <v>0.75</v>
      </c>
      <c r="BS40" s="69">
        <v>0.25</v>
      </c>
      <c r="BT40" s="69">
        <v>0.5</v>
      </c>
      <c r="BU40" s="69">
        <v>0.5</v>
      </c>
      <c r="BV40" s="69">
        <v>0.25</v>
      </c>
      <c r="BW40" s="69">
        <v>0.5</v>
      </c>
      <c r="BX40" s="69">
        <v>0.33333333333333298</v>
      </c>
      <c r="BY40" s="69">
        <v>0</v>
      </c>
      <c r="BZ40" s="69">
        <v>0.33333333333333298</v>
      </c>
      <c r="CA40" s="69">
        <v>0.33333333333333298</v>
      </c>
      <c r="CB40" s="69">
        <v>0.25</v>
      </c>
      <c r="CC40" s="69">
        <v>0</v>
      </c>
      <c r="CD40" s="69">
        <v>0</v>
      </c>
      <c r="CE40" s="69">
        <v>0</v>
      </c>
      <c r="CF40" s="69">
        <v>0</v>
      </c>
      <c r="CG40" s="69">
        <v>0</v>
      </c>
      <c r="CH40" s="69">
        <v>0</v>
      </c>
      <c r="CI40" s="69">
        <v>0</v>
      </c>
      <c r="CJ40" s="69">
        <v>0</v>
      </c>
      <c r="CK40" s="69">
        <v>0.5</v>
      </c>
      <c r="CL40" s="69">
        <v>0.5</v>
      </c>
      <c r="CM40" s="69">
        <v>0.5</v>
      </c>
      <c r="CN40" s="69">
        <v>0.5</v>
      </c>
      <c r="CO40" s="69">
        <v>0.33333333333333298</v>
      </c>
      <c r="CP40" s="69">
        <v>0.25</v>
      </c>
      <c r="CQ40" s="69">
        <v>0</v>
      </c>
      <c r="CR40" s="69">
        <v>0</v>
      </c>
      <c r="CS40" s="69">
        <v>0.5</v>
      </c>
      <c r="CT40" s="69">
        <v>0.33333333333333298</v>
      </c>
      <c r="CU40" s="69">
        <v>0</v>
      </c>
      <c r="CV40" s="69">
        <v>0.25</v>
      </c>
      <c r="CW40" s="69">
        <v>0</v>
      </c>
      <c r="CX40" s="69">
        <v>0</v>
      </c>
      <c r="CY40" s="69">
        <v>0.25</v>
      </c>
      <c r="CZ40" s="69">
        <v>7.69230769230769E-2</v>
      </c>
      <c r="DA40" s="69">
        <v>0.16666666666666699</v>
      </c>
      <c r="DB40" s="69">
        <v>0.17647058823529399</v>
      </c>
      <c r="DC40" s="69">
        <v>0.17647058823529399</v>
      </c>
      <c r="DD40" s="69">
        <v>0.105263157894737</v>
      </c>
      <c r="DE40" s="69">
        <v>0</v>
      </c>
      <c r="DF40" s="69">
        <v>0.18181818181818199</v>
      </c>
      <c r="DG40" s="69">
        <v>0.26086956521739102</v>
      </c>
      <c r="DH40" s="69">
        <v>0.27272727272727298</v>
      </c>
      <c r="DI40" s="69">
        <v>0.26086956521739102</v>
      </c>
      <c r="DJ40" s="69">
        <v>9.0909090909090898E-2</v>
      </c>
      <c r="DK40" s="69">
        <v>0.16</v>
      </c>
      <c r="DL40" s="69">
        <v>0.16</v>
      </c>
      <c r="DM40" s="69">
        <v>0.107142857142857</v>
      </c>
      <c r="DN40" s="69">
        <v>4.3478260869565202E-2</v>
      </c>
      <c r="DO40" s="69">
        <v>0.36363636363636398</v>
      </c>
      <c r="DP40" s="69">
        <v>9.0909090909090898E-2</v>
      </c>
      <c r="DQ40" s="69">
        <v>0.157894736842105</v>
      </c>
      <c r="DR40" s="69">
        <v>5.5555555555555601E-2</v>
      </c>
      <c r="DS40" s="69">
        <v>0.105263157894737</v>
      </c>
      <c r="DT40" s="69">
        <v>5.2631578947368397E-2</v>
      </c>
      <c r="DU40" s="69">
        <v>0.14285714285714299</v>
      </c>
      <c r="DV40" s="69">
        <v>0.13043478260869601</v>
      </c>
      <c r="DW40" s="69">
        <v>0.29166666666666702</v>
      </c>
      <c r="DX40" s="69">
        <v>0.25925925925925902</v>
      </c>
      <c r="DY40" s="69">
        <v>0.44827586206896602</v>
      </c>
      <c r="DZ40" s="69">
        <v>0.28571428571428598</v>
      </c>
      <c r="EA40" s="69">
        <v>0.5</v>
      </c>
      <c r="EB40" s="69">
        <v>0.33333333333333298</v>
      </c>
      <c r="EC40" s="69">
        <v>0.41176470588235298</v>
      </c>
      <c r="ED40" s="69">
        <v>0.23529411764705899</v>
      </c>
      <c r="EE40" s="69">
        <v>0.16666666666666699</v>
      </c>
      <c r="EF40" s="69">
        <v>0.36363636363636398</v>
      </c>
      <c r="EG40" s="69">
        <v>0.33333333333333298</v>
      </c>
      <c r="EH40" s="69">
        <v>0.27272727272727298</v>
      </c>
      <c r="EI40" s="69">
        <v>0.22222222222222199</v>
      </c>
      <c r="EJ40" s="69">
        <v>0.25</v>
      </c>
      <c r="EK40" s="69">
        <v>0.33333333333333298</v>
      </c>
      <c r="EL40" s="69">
        <v>0.33333333333333298</v>
      </c>
      <c r="EM40" s="69">
        <v>0</v>
      </c>
      <c r="EN40" s="69">
        <v>0</v>
      </c>
      <c r="EO40" s="69">
        <v>0.33333333333333298</v>
      </c>
      <c r="EP40" s="69">
        <v>0</v>
      </c>
      <c r="EQ40" s="69">
        <v>0.33333333333333298</v>
      </c>
      <c r="ER40" s="87">
        <v>0</v>
      </c>
    </row>
    <row r="41" spans="2:148" x14ac:dyDescent="0.2">
      <c r="B41" s="46">
        <v>0</v>
      </c>
      <c r="C41" s="47">
        <v>5</v>
      </c>
      <c r="D41" s="47" t="s">
        <v>259</v>
      </c>
      <c r="E41" s="69">
        <v>0</v>
      </c>
      <c r="F41" s="69">
        <v>0</v>
      </c>
      <c r="G41" s="69">
        <v>0</v>
      </c>
      <c r="H41" s="69">
        <v>0</v>
      </c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  <c r="O41" s="69">
        <v>0</v>
      </c>
      <c r="P41" s="69">
        <v>0</v>
      </c>
      <c r="Q41" s="69">
        <v>0</v>
      </c>
      <c r="R41" s="69">
        <v>0</v>
      </c>
      <c r="S41" s="69">
        <v>0</v>
      </c>
      <c r="T41" s="69">
        <v>0</v>
      </c>
      <c r="U41" s="69">
        <v>0</v>
      </c>
      <c r="V41" s="69">
        <v>0</v>
      </c>
      <c r="W41" s="69">
        <v>0</v>
      </c>
      <c r="X41" s="69">
        <v>0</v>
      </c>
      <c r="Y41" s="69">
        <v>0</v>
      </c>
      <c r="Z41" s="69">
        <v>0</v>
      </c>
      <c r="AA41" s="69">
        <v>0</v>
      </c>
      <c r="AB41" s="69">
        <v>0</v>
      </c>
      <c r="AC41" s="69">
        <v>0</v>
      </c>
      <c r="AD41" s="69">
        <v>0</v>
      </c>
      <c r="AE41" s="69">
        <v>0</v>
      </c>
      <c r="AF41" s="69">
        <v>0</v>
      </c>
      <c r="AG41" s="69">
        <v>0</v>
      </c>
      <c r="AH41" s="69">
        <v>0</v>
      </c>
      <c r="AI41" s="69">
        <v>0</v>
      </c>
      <c r="AJ41" s="69">
        <v>0</v>
      </c>
      <c r="AK41" s="69">
        <v>0</v>
      </c>
      <c r="AL41" s="69">
        <v>0</v>
      </c>
      <c r="AM41" s="69">
        <v>0</v>
      </c>
      <c r="AN41" s="69">
        <v>0</v>
      </c>
      <c r="AO41" s="69">
        <v>0</v>
      </c>
      <c r="AP41" s="69">
        <v>0</v>
      </c>
      <c r="AQ41" s="69">
        <v>0</v>
      </c>
      <c r="AR41" s="69">
        <v>0</v>
      </c>
      <c r="AS41" s="69">
        <v>1</v>
      </c>
      <c r="AT41" s="69">
        <v>0.5</v>
      </c>
      <c r="AU41" s="69">
        <v>0.14285714285714299</v>
      </c>
      <c r="AV41" s="69">
        <v>0</v>
      </c>
      <c r="AW41" s="69">
        <v>0.125</v>
      </c>
      <c r="AX41" s="69">
        <v>0</v>
      </c>
      <c r="AY41" s="69">
        <v>0</v>
      </c>
      <c r="AZ41" s="69">
        <v>0</v>
      </c>
      <c r="BA41" s="69">
        <v>0</v>
      </c>
      <c r="BB41" s="69">
        <v>0</v>
      </c>
      <c r="BC41" s="69">
        <v>0.25</v>
      </c>
      <c r="BD41" s="69">
        <v>0</v>
      </c>
      <c r="BE41" s="69">
        <v>0</v>
      </c>
      <c r="BF41" s="69">
        <v>0</v>
      </c>
      <c r="BG41" s="69">
        <v>0</v>
      </c>
      <c r="BH41" s="69">
        <v>0</v>
      </c>
      <c r="BI41" s="69">
        <v>0</v>
      </c>
      <c r="BJ41" s="69">
        <v>0</v>
      </c>
      <c r="BK41" s="69">
        <v>0</v>
      </c>
      <c r="BL41" s="69">
        <v>0</v>
      </c>
      <c r="BM41" s="69">
        <v>0</v>
      </c>
      <c r="BN41" s="69">
        <v>0</v>
      </c>
      <c r="BO41" s="69">
        <v>0</v>
      </c>
      <c r="BP41" s="69">
        <v>0</v>
      </c>
      <c r="BQ41" s="69">
        <v>0</v>
      </c>
      <c r="BR41" s="69">
        <v>0</v>
      </c>
      <c r="BS41" s="69">
        <v>0</v>
      </c>
      <c r="BT41" s="69">
        <v>0</v>
      </c>
      <c r="BU41" s="69">
        <v>0</v>
      </c>
      <c r="BV41" s="69">
        <v>0</v>
      </c>
      <c r="BW41" s="69">
        <v>0</v>
      </c>
      <c r="BX41" s="69">
        <v>0</v>
      </c>
      <c r="BY41" s="69">
        <v>0</v>
      </c>
      <c r="BZ41" s="69">
        <v>0</v>
      </c>
      <c r="CA41" s="69">
        <v>0</v>
      </c>
      <c r="CB41" s="69">
        <v>0</v>
      </c>
      <c r="CC41" s="69">
        <v>0</v>
      </c>
      <c r="CD41" s="69">
        <v>0</v>
      </c>
      <c r="CE41" s="69">
        <v>0</v>
      </c>
      <c r="CF41" s="69">
        <v>0</v>
      </c>
      <c r="CG41" s="69">
        <v>0</v>
      </c>
      <c r="CH41" s="69">
        <v>0</v>
      </c>
      <c r="CI41" s="69">
        <v>0</v>
      </c>
      <c r="CJ41" s="69">
        <v>0</v>
      </c>
      <c r="CK41" s="69">
        <v>0</v>
      </c>
      <c r="CL41" s="69">
        <v>0</v>
      </c>
      <c r="CM41" s="69">
        <v>0</v>
      </c>
      <c r="CN41" s="69">
        <v>0</v>
      </c>
      <c r="CO41" s="69">
        <v>0</v>
      </c>
      <c r="CP41" s="69">
        <v>0.25</v>
      </c>
      <c r="CQ41" s="69">
        <v>0</v>
      </c>
      <c r="CR41" s="69">
        <v>0</v>
      </c>
      <c r="CS41" s="69">
        <v>0</v>
      </c>
      <c r="CT41" s="69">
        <v>0</v>
      </c>
      <c r="CU41" s="69">
        <v>0</v>
      </c>
      <c r="CV41" s="69">
        <v>0</v>
      </c>
      <c r="CW41" s="69">
        <v>0</v>
      </c>
      <c r="CX41" s="69">
        <v>0</v>
      </c>
      <c r="CY41" s="69">
        <v>0</v>
      </c>
      <c r="CZ41" s="69">
        <v>0</v>
      </c>
      <c r="DA41" s="69">
        <v>5.5555555555555601E-2</v>
      </c>
      <c r="DB41" s="69">
        <v>5.8823529411764698E-2</v>
      </c>
      <c r="DC41" s="69">
        <v>5.8823529411764698E-2</v>
      </c>
      <c r="DD41" s="69">
        <v>0</v>
      </c>
      <c r="DE41" s="69">
        <v>0</v>
      </c>
      <c r="DF41" s="69">
        <v>4.5454545454545497E-2</v>
      </c>
      <c r="DG41" s="69">
        <v>0</v>
      </c>
      <c r="DH41" s="69">
        <v>0</v>
      </c>
      <c r="DI41" s="69">
        <v>0</v>
      </c>
      <c r="DJ41" s="69">
        <v>4.5454545454545497E-2</v>
      </c>
      <c r="DK41" s="69">
        <v>0.04</v>
      </c>
      <c r="DL41" s="69">
        <v>0</v>
      </c>
      <c r="DM41" s="69">
        <v>0</v>
      </c>
      <c r="DN41" s="69">
        <v>0</v>
      </c>
      <c r="DO41" s="69">
        <v>0</v>
      </c>
      <c r="DP41" s="69">
        <v>0</v>
      </c>
      <c r="DQ41" s="69">
        <v>0</v>
      </c>
      <c r="DR41" s="69">
        <v>0</v>
      </c>
      <c r="DS41" s="69">
        <v>0</v>
      </c>
      <c r="DT41" s="69">
        <v>0</v>
      </c>
      <c r="DU41" s="69">
        <v>0</v>
      </c>
      <c r="DV41" s="69">
        <v>0</v>
      </c>
      <c r="DW41" s="69">
        <v>4.1666666666666699E-2</v>
      </c>
      <c r="DX41" s="69">
        <v>3.7037037037037E-2</v>
      </c>
      <c r="DY41" s="69">
        <v>3.4482758620689703E-2</v>
      </c>
      <c r="DZ41" s="69">
        <v>0</v>
      </c>
      <c r="EA41" s="69">
        <v>0.05</v>
      </c>
      <c r="EB41" s="69">
        <v>0.11111111111111099</v>
      </c>
      <c r="EC41" s="69">
        <v>0.17647058823529399</v>
      </c>
      <c r="ED41" s="69">
        <v>0.17647058823529399</v>
      </c>
      <c r="EE41" s="69">
        <v>8.3333333333333301E-2</v>
      </c>
      <c r="EF41" s="69">
        <v>0</v>
      </c>
      <c r="EG41" s="69">
        <v>8.3333333333333301E-2</v>
      </c>
      <c r="EH41" s="69">
        <v>9.0909090909090898E-2</v>
      </c>
      <c r="EI41" s="69">
        <v>0</v>
      </c>
      <c r="EJ41" s="69">
        <v>0</v>
      </c>
      <c r="EK41" s="69">
        <v>0</v>
      </c>
      <c r="EL41" s="69">
        <v>0</v>
      </c>
      <c r="EM41" s="69">
        <v>0</v>
      </c>
      <c r="EN41" s="69">
        <v>0</v>
      </c>
      <c r="EO41" s="69">
        <v>0</v>
      </c>
      <c r="EP41" s="69">
        <v>0</v>
      </c>
      <c r="EQ41" s="69">
        <v>0</v>
      </c>
      <c r="ER41" s="87">
        <v>0</v>
      </c>
    </row>
    <row r="42" spans="2:148" x14ac:dyDescent="0.2">
      <c r="B42" s="46">
        <v>0</v>
      </c>
      <c r="C42" s="47">
        <v>5</v>
      </c>
      <c r="D42" s="47" t="s">
        <v>260</v>
      </c>
      <c r="E42" s="69">
        <v>0</v>
      </c>
      <c r="F42" s="69">
        <v>0</v>
      </c>
      <c r="G42" s="69">
        <v>0</v>
      </c>
      <c r="H42" s="69">
        <v>0</v>
      </c>
      <c r="I42" s="69">
        <v>0</v>
      </c>
      <c r="J42" s="69">
        <v>0</v>
      </c>
      <c r="K42" s="69">
        <v>0</v>
      </c>
      <c r="L42" s="69">
        <v>0</v>
      </c>
      <c r="M42" s="69">
        <v>0</v>
      </c>
      <c r="N42" s="69">
        <v>0</v>
      </c>
      <c r="O42" s="69">
        <v>0</v>
      </c>
      <c r="P42" s="69">
        <v>0</v>
      </c>
      <c r="Q42" s="69">
        <v>0</v>
      </c>
      <c r="R42" s="69">
        <v>0</v>
      </c>
      <c r="S42" s="69">
        <v>0</v>
      </c>
      <c r="T42" s="69">
        <v>0</v>
      </c>
      <c r="U42" s="69">
        <v>0</v>
      </c>
      <c r="V42" s="69">
        <v>0</v>
      </c>
      <c r="W42" s="69">
        <v>0</v>
      </c>
      <c r="X42" s="69">
        <v>0</v>
      </c>
      <c r="Y42" s="69">
        <v>0</v>
      </c>
      <c r="Z42" s="69">
        <v>0</v>
      </c>
      <c r="AA42" s="69">
        <v>0</v>
      </c>
      <c r="AB42" s="69">
        <v>0</v>
      </c>
      <c r="AC42" s="69">
        <v>0</v>
      </c>
      <c r="AD42" s="69">
        <v>0</v>
      </c>
      <c r="AE42" s="69">
        <v>0</v>
      </c>
      <c r="AF42" s="69">
        <v>0</v>
      </c>
      <c r="AG42" s="69">
        <v>0</v>
      </c>
      <c r="AH42" s="69">
        <v>0</v>
      </c>
      <c r="AI42" s="69">
        <v>0</v>
      </c>
      <c r="AJ42" s="69">
        <v>0</v>
      </c>
      <c r="AK42" s="69">
        <v>0</v>
      </c>
      <c r="AL42" s="69">
        <v>0</v>
      </c>
      <c r="AM42" s="69">
        <v>0</v>
      </c>
      <c r="AN42" s="69">
        <v>0</v>
      </c>
      <c r="AO42" s="69">
        <v>0</v>
      </c>
      <c r="AP42" s="69">
        <v>0</v>
      </c>
      <c r="AQ42" s="69">
        <v>0</v>
      </c>
      <c r="AR42" s="69">
        <v>0</v>
      </c>
      <c r="AS42" s="69">
        <v>0</v>
      </c>
      <c r="AT42" s="69">
        <v>0</v>
      </c>
      <c r="AU42" s="69">
        <v>0.14285714285714299</v>
      </c>
      <c r="AV42" s="69">
        <v>0.16666666666666699</v>
      </c>
      <c r="AW42" s="69">
        <v>0.125</v>
      </c>
      <c r="AX42" s="69">
        <v>0</v>
      </c>
      <c r="AY42" s="69">
        <v>8.3333333333333301E-2</v>
      </c>
      <c r="AZ42" s="69">
        <v>0.5</v>
      </c>
      <c r="BA42" s="69">
        <v>0.18181818181818199</v>
      </c>
      <c r="BB42" s="69">
        <v>0.16666666666666699</v>
      </c>
      <c r="BC42" s="69">
        <v>0.25</v>
      </c>
      <c r="BD42" s="69">
        <v>0</v>
      </c>
      <c r="BE42" s="69">
        <v>0</v>
      </c>
      <c r="BF42" s="69">
        <v>0</v>
      </c>
      <c r="BG42" s="69">
        <v>0</v>
      </c>
      <c r="BH42" s="69">
        <v>0</v>
      </c>
      <c r="BI42" s="69">
        <v>0</v>
      </c>
      <c r="BJ42" s="69">
        <v>0</v>
      </c>
      <c r="BK42" s="69">
        <v>0</v>
      </c>
      <c r="BL42" s="69">
        <v>0</v>
      </c>
      <c r="BM42" s="69">
        <v>1</v>
      </c>
      <c r="BN42" s="69">
        <v>0.66666666666666696</v>
      </c>
      <c r="BO42" s="69">
        <v>0.75</v>
      </c>
      <c r="BP42" s="69">
        <v>0.66666666666666696</v>
      </c>
      <c r="BQ42" s="69">
        <v>1</v>
      </c>
      <c r="BR42" s="69">
        <v>1</v>
      </c>
      <c r="BS42" s="69">
        <v>0.5</v>
      </c>
      <c r="BT42" s="69">
        <v>0.75</v>
      </c>
      <c r="BU42" s="69">
        <v>0.75</v>
      </c>
      <c r="BV42" s="69">
        <v>0.75</v>
      </c>
      <c r="BW42" s="69">
        <v>0.5</v>
      </c>
      <c r="BX42" s="69">
        <v>0.66666666666666696</v>
      </c>
      <c r="BY42" s="69">
        <v>0.66666666666666696</v>
      </c>
      <c r="BZ42" s="69">
        <v>0.66666666666666696</v>
      </c>
      <c r="CA42" s="69">
        <v>1</v>
      </c>
      <c r="CB42" s="69">
        <v>0.75</v>
      </c>
      <c r="CC42" s="69">
        <v>0.75</v>
      </c>
      <c r="CD42" s="69">
        <v>0.75</v>
      </c>
      <c r="CE42" s="69">
        <v>0.25</v>
      </c>
      <c r="CF42" s="69">
        <v>0.5</v>
      </c>
      <c r="CG42" s="69">
        <v>0.5</v>
      </c>
      <c r="CH42" s="69">
        <v>0.5</v>
      </c>
      <c r="CI42" s="69">
        <v>0.5</v>
      </c>
      <c r="CJ42" s="69">
        <v>0.5</v>
      </c>
      <c r="CK42" s="69">
        <v>0</v>
      </c>
      <c r="CL42" s="69">
        <v>0</v>
      </c>
      <c r="CM42" s="69">
        <v>0</v>
      </c>
      <c r="CN42" s="69">
        <v>0.25</v>
      </c>
      <c r="CO42" s="69">
        <v>0.33333333333333298</v>
      </c>
      <c r="CP42" s="69">
        <v>0.25</v>
      </c>
      <c r="CQ42" s="69">
        <v>0</v>
      </c>
      <c r="CR42" s="69">
        <v>0</v>
      </c>
      <c r="CS42" s="69">
        <v>0.5</v>
      </c>
      <c r="CT42" s="69">
        <v>0</v>
      </c>
      <c r="CU42" s="69">
        <v>0</v>
      </c>
      <c r="CV42" s="69">
        <v>0</v>
      </c>
      <c r="CW42" s="69">
        <v>0</v>
      </c>
      <c r="CX42" s="69">
        <v>0</v>
      </c>
      <c r="CY42" s="69">
        <v>0.125</v>
      </c>
      <c r="CZ42" s="69">
        <v>0</v>
      </c>
      <c r="DA42" s="69">
        <v>0.11111111111111099</v>
      </c>
      <c r="DB42" s="69">
        <v>0.11764705882352899</v>
      </c>
      <c r="DC42" s="69">
        <v>0.11764705882352899</v>
      </c>
      <c r="DD42" s="69">
        <v>0.105263157894737</v>
      </c>
      <c r="DE42" s="69">
        <v>8.6956521739130405E-2</v>
      </c>
      <c r="DF42" s="69">
        <v>0.13636363636363599</v>
      </c>
      <c r="DG42" s="69">
        <v>4.3478260869565202E-2</v>
      </c>
      <c r="DH42" s="69">
        <v>0.18181818181818199</v>
      </c>
      <c r="DI42" s="69">
        <v>8.6956521739130405E-2</v>
      </c>
      <c r="DJ42" s="69">
        <v>4.5454545454545497E-2</v>
      </c>
      <c r="DK42" s="69">
        <v>0.12</v>
      </c>
      <c r="DL42" s="69">
        <v>0.24</v>
      </c>
      <c r="DM42" s="69">
        <v>0.17857142857142899</v>
      </c>
      <c r="DN42" s="69">
        <v>0.173913043478261</v>
      </c>
      <c r="DO42" s="69">
        <v>9.0909090909090898E-2</v>
      </c>
      <c r="DP42" s="69">
        <v>0</v>
      </c>
      <c r="DQ42" s="69">
        <v>5.2631578947368397E-2</v>
      </c>
      <c r="DR42" s="69">
        <v>0</v>
      </c>
      <c r="DS42" s="69">
        <v>0</v>
      </c>
      <c r="DT42" s="69">
        <v>0</v>
      </c>
      <c r="DU42" s="69">
        <v>4.7619047619047603E-2</v>
      </c>
      <c r="DV42" s="69">
        <v>4.3478260869565202E-2</v>
      </c>
      <c r="DW42" s="69">
        <v>4.1666666666666699E-2</v>
      </c>
      <c r="DX42" s="69">
        <v>7.4074074074074098E-2</v>
      </c>
      <c r="DY42" s="69">
        <v>6.8965517241379296E-2</v>
      </c>
      <c r="DZ42" s="69">
        <v>0</v>
      </c>
      <c r="EA42" s="69">
        <v>0</v>
      </c>
      <c r="EB42" s="69">
        <v>0</v>
      </c>
      <c r="EC42" s="69">
        <v>0</v>
      </c>
      <c r="ED42" s="69">
        <v>0</v>
      </c>
      <c r="EE42" s="69">
        <v>0</v>
      </c>
      <c r="EF42" s="69">
        <v>9.0909090909090898E-2</v>
      </c>
      <c r="EG42" s="69">
        <v>0.16666666666666699</v>
      </c>
      <c r="EH42" s="69">
        <v>0.18181818181818199</v>
      </c>
      <c r="EI42" s="69">
        <v>0.22222222222222199</v>
      </c>
      <c r="EJ42" s="69">
        <v>0</v>
      </c>
      <c r="EK42" s="69">
        <v>0</v>
      </c>
      <c r="EL42" s="69">
        <v>0.16666666666666699</v>
      </c>
      <c r="EM42" s="69">
        <v>0.25</v>
      </c>
      <c r="EN42" s="69">
        <v>0.25</v>
      </c>
      <c r="EO42" s="69">
        <v>0.33333333333333298</v>
      </c>
      <c r="EP42" s="69">
        <v>0.33333333333333298</v>
      </c>
      <c r="EQ42" s="69">
        <v>0</v>
      </c>
      <c r="ER42" s="87">
        <v>0</v>
      </c>
    </row>
    <row r="43" spans="2:148" x14ac:dyDescent="0.2">
      <c r="B43" s="46">
        <v>1</v>
      </c>
      <c r="C43" s="47">
        <v>0</v>
      </c>
      <c r="D43" s="47" t="s">
        <v>255</v>
      </c>
      <c r="E43" s="69">
        <v>0</v>
      </c>
      <c r="F43" s="69">
        <v>0</v>
      </c>
      <c r="G43" s="69">
        <v>0</v>
      </c>
      <c r="H43" s="69">
        <v>0</v>
      </c>
      <c r="I43" s="69">
        <v>0</v>
      </c>
      <c r="J43" s="69">
        <v>0</v>
      </c>
      <c r="K43" s="69">
        <v>0</v>
      </c>
      <c r="L43" s="69">
        <v>0</v>
      </c>
      <c r="M43" s="69">
        <v>0</v>
      </c>
      <c r="N43" s="69">
        <v>0</v>
      </c>
      <c r="O43" s="69">
        <v>0</v>
      </c>
      <c r="P43" s="69">
        <v>0</v>
      </c>
      <c r="Q43" s="69">
        <v>0</v>
      </c>
      <c r="R43" s="69">
        <v>0</v>
      </c>
      <c r="S43" s="69">
        <v>0</v>
      </c>
      <c r="T43" s="69">
        <v>0</v>
      </c>
      <c r="U43" s="69">
        <v>0</v>
      </c>
      <c r="V43" s="69">
        <v>0</v>
      </c>
      <c r="W43" s="69">
        <v>0</v>
      </c>
      <c r="X43" s="69">
        <v>0</v>
      </c>
      <c r="Y43" s="69">
        <v>0</v>
      </c>
      <c r="Z43" s="69">
        <v>0</v>
      </c>
      <c r="AA43" s="69">
        <v>0</v>
      </c>
      <c r="AB43" s="69">
        <v>0</v>
      </c>
      <c r="AC43" s="69">
        <v>0</v>
      </c>
      <c r="AD43" s="69">
        <v>0</v>
      </c>
      <c r="AE43" s="69">
        <v>0</v>
      </c>
      <c r="AF43" s="69">
        <v>0</v>
      </c>
      <c r="AG43" s="69">
        <v>0</v>
      </c>
      <c r="AH43" s="69">
        <v>0</v>
      </c>
      <c r="AI43" s="69">
        <v>0</v>
      </c>
      <c r="AJ43" s="69">
        <v>0</v>
      </c>
      <c r="AK43" s="69">
        <v>0</v>
      </c>
      <c r="AL43" s="69">
        <v>0</v>
      </c>
      <c r="AM43" s="69">
        <v>0</v>
      </c>
      <c r="AN43" s="69">
        <v>0</v>
      </c>
      <c r="AO43" s="69">
        <v>0</v>
      </c>
      <c r="AP43" s="69">
        <v>0</v>
      </c>
      <c r="AQ43" s="69">
        <v>0</v>
      </c>
      <c r="AR43" s="69">
        <v>0</v>
      </c>
      <c r="AS43" s="69">
        <v>0</v>
      </c>
      <c r="AT43" s="69">
        <v>0</v>
      </c>
      <c r="AU43" s="69">
        <v>0</v>
      </c>
      <c r="AV43" s="69">
        <v>0</v>
      </c>
      <c r="AW43" s="69">
        <v>0</v>
      </c>
      <c r="AX43" s="69">
        <v>0</v>
      </c>
      <c r="AY43" s="69">
        <v>0</v>
      </c>
      <c r="AZ43" s="69">
        <v>0</v>
      </c>
      <c r="BA43" s="69">
        <v>0</v>
      </c>
      <c r="BB43" s="69">
        <v>0</v>
      </c>
      <c r="BC43" s="69">
        <v>0</v>
      </c>
      <c r="BD43" s="69">
        <v>0</v>
      </c>
      <c r="BE43" s="69">
        <v>0</v>
      </c>
      <c r="BF43" s="69">
        <v>0</v>
      </c>
      <c r="BG43" s="69">
        <v>0</v>
      </c>
      <c r="BH43" s="69">
        <v>0</v>
      </c>
      <c r="BI43" s="69">
        <v>0</v>
      </c>
      <c r="BJ43" s="69">
        <v>0</v>
      </c>
      <c r="BK43" s="69">
        <v>0</v>
      </c>
      <c r="BL43" s="69">
        <v>0</v>
      </c>
      <c r="BM43" s="69">
        <v>0</v>
      </c>
      <c r="BN43" s="69">
        <v>0</v>
      </c>
      <c r="BO43" s="69">
        <v>0</v>
      </c>
      <c r="BP43" s="69">
        <v>0</v>
      </c>
      <c r="BQ43" s="69">
        <v>0</v>
      </c>
      <c r="BR43" s="69">
        <v>0</v>
      </c>
      <c r="BS43" s="69">
        <v>0</v>
      </c>
      <c r="BT43" s="69">
        <v>0</v>
      </c>
      <c r="BU43" s="69">
        <v>0</v>
      </c>
      <c r="BV43" s="69">
        <v>0</v>
      </c>
      <c r="BW43" s="69">
        <v>0</v>
      </c>
      <c r="BX43" s="69">
        <v>0</v>
      </c>
      <c r="BY43" s="69">
        <v>0</v>
      </c>
      <c r="BZ43" s="69">
        <v>0</v>
      </c>
      <c r="CA43" s="69">
        <v>0</v>
      </c>
      <c r="CB43" s="69">
        <v>0</v>
      </c>
      <c r="CC43" s="69">
        <v>0</v>
      </c>
      <c r="CD43" s="69">
        <v>0</v>
      </c>
      <c r="CE43" s="69">
        <v>0</v>
      </c>
      <c r="CF43" s="69">
        <v>0</v>
      </c>
      <c r="CG43" s="69">
        <v>0</v>
      </c>
      <c r="CH43" s="69">
        <v>0</v>
      </c>
      <c r="CI43" s="69">
        <v>0</v>
      </c>
      <c r="CJ43" s="69">
        <v>0</v>
      </c>
      <c r="CK43" s="69">
        <v>0</v>
      </c>
      <c r="CL43" s="69">
        <v>0</v>
      </c>
      <c r="CM43" s="69">
        <v>0</v>
      </c>
      <c r="CN43" s="69">
        <v>0</v>
      </c>
      <c r="CO43" s="69">
        <v>0</v>
      </c>
      <c r="CP43" s="69">
        <v>0</v>
      </c>
      <c r="CQ43" s="69">
        <v>0</v>
      </c>
      <c r="CR43" s="69">
        <v>0</v>
      </c>
      <c r="CS43" s="69">
        <v>0</v>
      </c>
      <c r="CT43" s="69">
        <v>0</v>
      </c>
      <c r="CU43" s="69">
        <v>0</v>
      </c>
      <c r="CV43" s="69">
        <v>0</v>
      </c>
      <c r="CW43" s="69">
        <v>0</v>
      </c>
      <c r="CX43" s="69">
        <v>0</v>
      </c>
      <c r="CY43" s="69">
        <v>0</v>
      </c>
      <c r="CZ43" s="69">
        <v>0</v>
      </c>
      <c r="DA43" s="69">
        <v>0</v>
      </c>
      <c r="DB43" s="69">
        <v>0</v>
      </c>
      <c r="DC43" s="69">
        <v>0</v>
      </c>
      <c r="DD43" s="69">
        <v>0</v>
      </c>
      <c r="DE43" s="69">
        <v>0</v>
      </c>
      <c r="DF43" s="69">
        <v>0</v>
      </c>
      <c r="DG43" s="69">
        <v>0</v>
      </c>
      <c r="DH43" s="69">
        <v>0</v>
      </c>
      <c r="DI43" s="69">
        <v>0</v>
      </c>
      <c r="DJ43" s="69">
        <v>0</v>
      </c>
      <c r="DK43" s="69">
        <v>0</v>
      </c>
      <c r="DL43" s="69">
        <v>0</v>
      </c>
      <c r="DM43" s="69">
        <v>0</v>
      </c>
      <c r="DN43" s="69">
        <v>0</v>
      </c>
      <c r="DO43" s="69">
        <v>0</v>
      </c>
      <c r="DP43" s="69">
        <v>0</v>
      </c>
      <c r="DQ43" s="69">
        <v>0</v>
      </c>
      <c r="DR43" s="69">
        <v>0</v>
      </c>
      <c r="DS43" s="69">
        <v>0</v>
      </c>
      <c r="DT43" s="69">
        <v>0</v>
      </c>
      <c r="DU43" s="69">
        <v>0</v>
      </c>
      <c r="DV43" s="69">
        <v>0</v>
      </c>
      <c r="DW43" s="69">
        <v>0</v>
      </c>
      <c r="DX43" s="69">
        <v>0</v>
      </c>
      <c r="DY43" s="69">
        <v>0</v>
      </c>
      <c r="DZ43" s="69">
        <v>0</v>
      </c>
      <c r="EA43" s="69">
        <v>0</v>
      </c>
      <c r="EB43" s="69">
        <v>0</v>
      </c>
      <c r="EC43" s="69">
        <v>0</v>
      </c>
      <c r="ED43" s="69">
        <v>0</v>
      </c>
      <c r="EE43" s="69">
        <v>0</v>
      </c>
      <c r="EF43" s="69">
        <v>0</v>
      </c>
      <c r="EG43" s="69">
        <v>0</v>
      </c>
      <c r="EH43" s="69">
        <v>0</v>
      </c>
      <c r="EI43" s="69">
        <v>0</v>
      </c>
      <c r="EJ43" s="69">
        <v>0</v>
      </c>
      <c r="EK43" s="69">
        <v>0</v>
      </c>
      <c r="EL43" s="69">
        <v>0</v>
      </c>
      <c r="EM43" s="69">
        <v>0</v>
      </c>
      <c r="EN43" s="69">
        <v>0</v>
      </c>
      <c r="EO43" s="69">
        <v>0</v>
      </c>
      <c r="EP43" s="69">
        <v>0</v>
      </c>
      <c r="EQ43" s="69">
        <v>0</v>
      </c>
      <c r="ER43" s="87">
        <v>0</v>
      </c>
    </row>
    <row r="44" spans="2:148" x14ac:dyDescent="0.2">
      <c r="B44" s="46">
        <v>1</v>
      </c>
      <c r="C44" s="47">
        <v>0</v>
      </c>
      <c r="D44" s="47" t="s">
        <v>256</v>
      </c>
      <c r="E44" s="69">
        <v>0</v>
      </c>
      <c r="F44" s="69">
        <v>0</v>
      </c>
      <c r="G44" s="69">
        <v>0</v>
      </c>
      <c r="H44" s="69">
        <v>0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  <c r="N44" s="69">
        <v>0</v>
      </c>
      <c r="O44" s="69">
        <v>0</v>
      </c>
      <c r="P44" s="69">
        <v>0</v>
      </c>
      <c r="Q44" s="69">
        <v>0</v>
      </c>
      <c r="R44" s="69">
        <v>0</v>
      </c>
      <c r="S44" s="69">
        <v>0</v>
      </c>
      <c r="T44" s="69">
        <v>0</v>
      </c>
      <c r="U44" s="69">
        <v>0</v>
      </c>
      <c r="V44" s="69">
        <v>0</v>
      </c>
      <c r="W44" s="69">
        <v>0</v>
      </c>
      <c r="X44" s="69">
        <v>0</v>
      </c>
      <c r="Y44" s="69">
        <v>0</v>
      </c>
      <c r="Z44" s="69">
        <v>0</v>
      </c>
      <c r="AA44" s="69">
        <v>0</v>
      </c>
      <c r="AB44" s="69">
        <v>0</v>
      </c>
      <c r="AC44" s="69">
        <v>0</v>
      </c>
      <c r="AD44" s="69">
        <v>0</v>
      </c>
      <c r="AE44" s="69">
        <v>0</v>
      </c>
      <c r="AF44" s="69">
        <v>0</v>
      </c>
      <c r="AG44" s="69">
        <v>0</v>
      </c>
      <c r="AH44" s="69">
        <v>0</v>
      </c>
      <c r="AI44" s="69">
        <v>0</v>
      </c>
      <c r="AJ44" s="69">
        <v>0</v>
      </c>
      <c r="AK44" s="69">
        <v>0</v>
      </c>
      <c r="AL44" s="69">
        <v>0</v>
      </c>
      <c r="AM44" s="69">
        <v>0</v>
      </c>
      <c r="AN44" s="69">
        <v>0</v>
      </c>
      <c r="AO44" s="69">
        <v>0</v>
      </c>
      <c r="AP44" s="69">
        <v>0</v>
      </c>
      <c r="AQ44" s="69">
        <v>0</v>
      </c>
      <c r="AR44" s="69">
        <v>0</v>
      </c>
      <c r="AS44" s="69">
        <v>0</v>
      </c>
      <c r="AT44" s="69">
        <v>0</v>
      </c>
      <c r="AU44" s="69">
        <v>0</v>
      </c>
      <c r="AV44" s="69">
        <v>0</v>
      </c>
      <c r="AW44" s="69">
        <v>0</v>
      </c>
      <c r="AX44" s="69">
        <v>0</v>
      </c>
      <c r="AY44" s="69">
        <v>0</v>
      </c>
      <c r="AZ44" s="69">
        <v>0</v>
      </c>
      <c r="BA44" s="69">
        <v>0</v>
      </c>
      <c r="BB44" s="69">
        <v>0</v>
      </c>
      <c r="BC44" s="69">
        <v>0</v>
      </c>
      <c r="BD44" s="69">
        <v>0</v>
      </c>
      <c r="BE44" s="69">
        <v>0</v>
      </c>
      <c r="BF44" s="69">
        <v>0</v>
      </c>
      <c r="BG44" s="69">
        <v>0</v>
      </c>
      <c r="BH44" s="69">
        <v>0</v>
      </c>
      <c r="BI44" s="69">
        <v>0</v>
      </c>
      <c r="BJ44" s="69">
        <v>0</v>
      </c>
      <c r="BK44" s="69">
        <v>0</v>
      </c>
      <c r="BL44" s="69">
        <v>0</v>
      </c>
      <c r="BM44" s="69">
        <v>0</v>
      </c>
      <c r="BN44" s="69">
        <v>0</v>
      </c>
      <c r="BO44" s="69">
        <v>0</v>
      </c>
      <c r="BP44" s="69">
        <v>0</v>
      </c>
      <c r="BQ44" s="69">
        <v>0</v>
      </c>
      <c r="BR44" s="69">
        <v>0</v>
      </c>
      <c r="BS44" s="69">
        <v>0</v>
      </c>
      <c r="BT44" s="69">
        <v>0</v>
      </c>
      <c r="BU44" s="69">
        <v>0</v>
      </c>
      <c r="BV44" s="69">
        <v>0</v>
      </c>
      <c r="BW44" s="69">
        <v>0</v>
      </c>
      <c r="BX44" s="69">
        <v>0</v>
      </c>
      <c r="BY44" s="69">
        <v>0</v>
      </c>
      <c r="BZ44" s="69">
        <v>0</v>
      </c>
      <c r="CA44" s="69">
        <v>0</v>
      </c>
      <c r="CB44" s="69">
        <v>0</v>
      </c>
      <c r="CC44" s="69">
        <v>0</v>
      </c>
      <c r="CD44" s="69">
        <v>0</v>
      </c>
      <c r="CE44" s="69">
        <v>0</v>
      </c>
      <c r="CF44" s="69">
        <v>0</v>
      </c>
      <c r="CG44" s="69">
        <v>0</v>
      </c>
      <c r="CH44" s="69">
        <v>0</v>
      </c>
      <c r="CI44" s="69">
        <v>0</v>
      </c>
      <c r="CJ44" s="69">
        <v>0</v>
      </c>
      <c r="CK44" s="69">
        <v>0</v>
      </c>
      <c r="CL44" s="69">
        <v>0</v>
      </c>
      <c r="CM44" s="69">
        <v>0</v>
      </c>
      <c r="CN44" s="69">
        <v>0</v>
      </c>
      <c r="CO44" s="69">
        <v>0</v>
      </c>
      <c r="CP44" s="69">
        <v>0</v>
      </c>
      <c r="CQ44" s="69">
        <v>0</v>
      </c>
      <c r="CR44" s="69">
        <v>0</v>
      </c>
      <c r="CS44" s="69">
        <v>0</v>
      </c>
      <c r="CT44" s="69">
        <v>0</v>
      </c>
      <c r="CU44" s="69">
        <v>0</v>
      </c>
      <c r="CV44" s="69">
        <v>0</v>
      </c>
      <c r="CW44" s="69">
        <v>0</v>
      </c>
      <c r="CX44" s="69">
        <v>0</v>
      </c>
      <c r="CY44" s="69">
        <v>0</v>
      </c>
      <c r="CZ44" s="69">
        <v>0</v>
      </c>
      <c r="DA44" s="69">
        <v>0</v>
      </c>
      <c r="DB44" s="69">
        <v>0</v>
      </c>
      <c r="DC44" s="69">
        <v>0</v>
      </c>
      <c r="DD44" s="69">
        <v>0</v>
      </c>
      <c r="DE44" s="69">
        <v>0</v>
      </c>
      <c r="DF44" s="69">
        <v>0</v>
      </c>
      <c r="DG44" s="69">
        <v>0</v>
      </c>
      <c r="DH44" s="69">
        <v>0</v>
      </c>
      <c r="DI44" s="69">
        <v>0</v>
      </c>
      <c r="DJ44" s="69">
        <v>0</v>
      </c>
      <c r="DK44" s="69">
        <v>0</v>
      </c>
      <c r="DL44" s="69">
        <v>0</v>
      </c>
      <c r="DM44" s="69">
        <v>0</v>
      </c>
      <c r="DN44" s="69">
        <v>0</v>
      </c>
      <c r="DO44" s="69">
        <v>0</v>
      </c>
      <c r="DP44" s="69">
        <v>0</v>
      </c>
      <c r="DQ44" s="69">
        <v>0</v>
      </c>
      <c r="DR44" s="69">
        <v>0</v>
      </c>
      <c r="DS44" s="69">
        <v>0</v>
      </c>
      <c r="DT44" s="69">
        <v>0</v>
      </c>
      <c r="DU44" s="69">
        <v>0</v>
      </c>
      <c r="DV44" s="69">
        <v>0</v>
      </c>
      <c r="DW44" s="69">
        <v>0</v>
      </c>
      <c r="DX44" s="69">
        <v>0</v>
      </c>
      <c r="DY44" s="69">
        <v>0</v>
      </c>
      <c r="DZ44" s="69">
        <v>0</v>
      </c>
      <c r="EA44" s="69">
        <v>0</v>
      </c>
      <c r="EB44" s="69">
        <v>0</v>
      </c>
      <c r="EC44" s="69">
        <v>0</v>
      </c>
      <c r="ED44" s="69">
        <v>0</v>
      </c>
      <c r="EE44" s="69">
        <v>0</v>
      </c>
      <c r="EF44" s="69">
        <v>0</v>
      </c>
      <c r="EG44" s="69">
        <v>0</v>
      </c>
      <c r="EH44" s="69">
        <v>0</v>
      </c>
      <c r="EI44" s="69">
        <v>0</v>
      </c>
      <c r="EJ44" s="69">
        <v>0</v>
      </c>
      <c r="EK44" s="69">
        <v>0</v>
      </c>
      <c r="EL44" s="69">
        <v>0</v>
      </c>
      <c r="EM44" s="69">
        <v>0</v>
      </c>
      <c r="EN44" s="69">
        <v>0</v>
      </c>
      <c r="EO44" s="69">
        <v>0</v>
      </c>
      <c r="EP44" s="69">
        <v>0</v>
      </c>
      <c r="EQ44" s="69">
        <v>0</v>
      </c>
      <c r="ER44" s="87">
        <v>0</v>
      </c>
    </row>
    <row r="45" spans="2:148" x14ac:dyDescent="0.2">
      <c r="B45" s="46">
        <v>1</v>
      </c>
      <c r="C45" s="47">
        <v>0</v>
      </c>
      <c r="D45" s="47" t="s">
        <v>257</v>
      </c>
      <c r="E45" s="69">
        <v>0</v>
      </c>
      <c r="F45" s="69">
        <v>0</v>
      </c>
      <c r="G45" s="69">
        <v>0</v>
      </c>
      <c r="H45" s="69">
        <v>0</v>
      </c>
      <c r="I45" s="69">
        <v>0</v>
      </c>
      <c r="J45" s="69">
        <v>0</v>
      </c>
      <c r="K45" s="69">
        <v>0</v>
      </c>
      <c r="L45" s="69">
        <v>0</v>
      </c>
      <c r="M45" s="69">
        <v>0</v>
      </c>
      <c r="N45" s="69">
        <v>0</v>
      </c>
      <c r="O45" s="69">
        <v>0</v>
      </c>
      <c r="P45" s="69">
        <v>0</v>
      </c>
      <c r="Q45" s="69">
        <v>0</v>
      </c>
      <c r="R45" s="69">
        <v>0</v>
      </c>
      <c r="S45" s="69">
        <v>0</v>
      </c>
      <c r="T45" s="69">
        <v>0</v>
      </c>
      <c r="U45" s="69">
        <v>0</v>
      </c>
      <c r="V45" s="69">
        <v>0</v>
      </c>
      <c r="W45" s="69">
        <v>0</v>
      </c>
      <c r="X45" s="69">
        <v>0</v>
      </c>
      <c r="Y45" s="69">
        <v>0</v>
      </c>
      <c r="Z45" s="69">
        <v>0</v>
      </c>
      <c r="AA45" s="69">
        <v>0</v>
      </c>
      <c r="AB45" s="69">
        <v>0</v>
      </c>
      <c r="AC45" s="69">
        <v>0</v>
      </c>
      <c r="AD45" s="69">
        <v>0</v>
      </c>
      <c r="AE45" s="69">
        <v>0</v>
      </c>
      <c r="AF45" s="69">
        <v>0</v>
      </c>
      <c r="AG45" s="69">
        <v>0</v>
      </c>
      <c r="AH45" s="69">
        <v>0</v>
      </c>
      <c r="AI45" s="69">
        <v>0</v>
      </c>
      <c r="AJ45" s="69">
        <v>0</v>
      </c>
      <c r="AK45" s="69">
        <v>0</v>
      </c>
      <c r="AL45" s="69">
        <v>0</v>
      </c>
      <c r="AM45" s="69">
        <v>0</v>
      </c>
      <c r="AN45" s="69">
        <v>0</v>
      </c>
      <c r="AO45" s="69">
        <v>0</v>
      </c>
      <c r="AP45" s="69">
        <v>0</v>
      </c>
      <c r="AQ45" s="69">
        <v>0</v>
      </c>
      <c r="AR45" s="69">
        <v>0</v>
      </c>
      <c r="AS45" s="69">
        <v>0</v>
      </c>
      <c r="AT45" s="69">
        <v>0</v>
      </c>
      <c r="AU45" s="69">
        <v>0</v>
      </c>
      <c r="AV45" s="69">
        <v>0</v>
      </c>
      <c r="AW45" s="69">
        <v>0</v>
      </c>
      <c r="AX45" s="69">
        <v>0</v>
      </c>
      <c r="AY45" s="69">
        <v>0</v>
      </c>
      <c r="AZ45" s="69">
        <v>0</v>
      </c>
      <c r="BA45" s="69">
        <v>0</v>
      </c>
      <c r="BB45" s="69">
        <v>0</v>
      </c>
      <c r="BC45" s="69">
        <v>0</v>
      </c>
      <c r="BD45" s="69">
        <v>0</v>
      </c>
      <c r="BE45" s="69">
        <v>0</v>
      </c>
      <c r="BF45" s="69">
        <v>0</v>
      </c>
      <c r="BG45" s="69">
        <v>0</v>
      </c>
      <c r="BH45" s="69">
        <v>0</v>
      </c>
      <c r="BI45" s="69">
        <v>0</v>
      </c>
      <c r="BJ45" s="69">
        <v>0</v>
      </c>
      <c r="BK45" s="69">
        <v>0</v>
      </c>
      <c r="BL45" s="69">
        <v>0</v>
      </c>
      <c r="BM45" s="69">
        <v>0</v>
      </c>
      <c r="BN45" s="69">
        <v>0</v>
      </c>
      <c r="BO45" s="69">
        <v>0</v>
      </c>
      <c r="BP45" s="69">
        <v>0</v>
      </c>
      <c r="BQ45" s="69">
        <v>0</v>
      </c>
      <c r="BR45" s="69">
        <v>0</v>
      </c>
      <c r="BS45" s="69">
        <v>0</v>
      </c>
      <c r="BT45" s="69">
        <v>0</v>
      </c>
      <c r="BU45" s="69">
        <v>0</v>
      </c>
      <c r="BV45" s="69">
        <v>0</v>
      </c>
      <c r="BW45" s="69">
        <v>0</v>
      </c>
      <c r="BX45" s="69">
        <v>0</v>
      </c>
      <c r="BY45" s="69">
        <v>0</v>
      </c>
      <c r="BZ45" s="69">
        <v>0</v>
      </c>
      <c r="CA45" s="69">
        <v>0</v>
      </c>
      <c r="CB45" s="69">
        <v>0</v>
      </c>
      <c r="CC45" s="69">
        <v>0</v>
      </c>
      <c r="CD45" s="69">
        <v>0</v>
      </c>
      <c r="CE45" s="69">
        <v>0</v>
      </c>
      <c r="CF45" s="69">
        <v>0</v>
      </c>
      <c r="CG45" s="69">
        <v>0</v>
      </c>
      <c r="CH45" s="69">
        <v>0</v>
      </c>
      <c r="CI45" s="69">
        <v>0</v>
      </c>
      <c r="CJ45" s="69">
        <v>0</v>
      </c>
      <c r="CK45" s="69">
        <v>0</v>
      </c>
      <c r="CL45" s="69">
        <v>0</v>
      </c>
      <c r="CM45" s="69">
        <v>0</v>
      </c>
      <c r="CN45" s="69">
        <v>0</v>
      </c>
      <c r="CO45" s="69">
        <v>0</v>
      </c>
      <c r="CP45" s="69">
        <v>0</v>
      </c>
      <c r="CQ45" s="69">
        <v>0</v>
      </c>
      <c r="CR45" s="69">
        <v>0</v>
      </c>
      <c r="CS45" s="69">
        <v>0</v>
      </c>
      <c r="CT45" s="69">
        <v>0</v>
      </c>
      <c r="CU45" s="69">
        <v>0</v>
      </c>
      <c r="CV45" s="69">
        <v>0</v>
      </c>
      <c r="CW45" s="69">
        <v>0</v>
      </c>
      <c r="CX45" s="69">
        <v>0</v>
      </c>
      <c r="CY45" s="69">
        <v>0</v>
      </c>
      <c r="CZ45" s="69">
        <v>0</v>
      </c>
      <c r="DA45" s="69">
        <v>0</v>
      </c>
      <c r="DB45" s="69">
        <v>0</v>
      </c>
      <c r="DC45" s="69">
        <v>0</v>
      </c>
      <c r="DD45" s="69">
        <v>0</v>
      </c>
      <c r="DE45" s="69">
        <v>0</v>
      </c>
      <c r="DF45" s="69">
        <v>0</v>
      </c>
      <c r="DG45" s="69">
        <v>0</v>
      </c>
      <c r="DH45" s="69">
        <v>0</v>
      </c>
      <c r="DI45" s="69">
        <v>0</v>
      </c>
      <c r="DJ45" s="69">
        <v>0</v>
      </c>
      <c r="DK45" s="69">
        <v>0</v>
      </c>
      <c r="DL45" s="69">
        <v>0</v>
      </c>
      <c r="DM45" s="69">
        <v>0</v>
      </c>
      <c r="DN45" s="69">
        <v>0</v>
      </c>
      <c r="DO45" s="69">
        <v>0</v>
      </c>
      <c r="DP45" s="69">
        <v>0</v>
      </c>
      <c r="DQ45" s="69">
        <v>0</v>
      </c>
      <c r="DR45" s="69">
        <v>0</v>
      </c>
      <c r="DS45" s="69">
        <v>0</v>
      </c>
      <c r="DT45" s="69">
        <v>0</v>
      </c>
      <c r="DU45" s="69">
        <v>0</v>
      </c>
      <c r="DV45" s="69">
        <v>0</v>
      </c>
      <c r="DW45" s="69">
        <v>0</v>
      </c>
      <c r="DX45" s="69">
        <v>0</v>
      </c>
      <c r="DY45" s="69">
        <v>0</v>
      </c>
      <c r="DZ45" s="69">
        <v>0</v>
      </c>
      <c r="EA45" s="69">
        <v>0</v>
      </c>
      <c r="EB45" s="69">
        <v>0</v>
      </c>
      <c r="EC45" s="69">
        <v>0</v>
      </c>
      <c r="ED45" s="69">
        <v>0</v>
      </c>
      <c r="EE45" s="69">
        <v>0</v>
      </c>
      <c r="EF45" s="69">
        <v>0</v>
      </c>
      <c r="EG45" s="69">
        <v>0</v>
      </c>
      <c r="EH45" s="69">
        <v>0</v>
      </c>
      <c r="EI45" s="69">
        <v>0</v>
      </c>
      <c r="EJ45" s="69">
        <v>0</v>
      </c>
      <c r="EK45" s="69">
        <v>0</v>
      </c>
      <c r="EL45" s="69">
        <v>0</v>
      </c>
      <c r="EM45" s="69">
        <v>0</v>
      </c>
      <c r="EN45" s="69">
        <v>0</v>
      </c>
      <c r="EO45" s="69">
        <v>0</v>
      </c>
      <c r="EP45" s="69">
        <v>0</v>
      </c>
      <c r="EQ45" s="69">
        <v>0</v>
      </c>
      <c r="ER45" s="87">
        <v>0</v>
      </c>
    </row>
    <row r="46" spans="2:148" x14ac:dyDescent="0.2">
      <c r="B46" s="46">
        <v>1</v>
      </c>
      <c r="C46" s="47">
        <v>0</v>
      </c>
      <c r="D46" s="47" t="s">
        <v>258</v>
      </c>
      <c r="E46" s="69">
        <v>0</v>
      </c>
      <c r="F46" s="69">
        <v>0</v>
      </c>
      <c r="G46" s="69">
        <v>0</v>
      </c>
      <c r="H46" s="69">
        <v>0</v>
      </c>
      <c r="I46" s="69">
        <v>0</v>
      </c>
      <c r="J46" s="69">
        <v>0</v>
      </c>
      <c r="K46" s="69">
        <v>0</v>
      </c>
      <c r="L46" s="69">
        <v>0</v>
      </c>
      <c r="M46" s="69">
        <v>0</v>
      </c>
      <c r="N46" s="69">
        <v>0</v>
      </c>
      <c r="O46" s="69">
        <v>0</v>
      </c>
      <c r="P46" s="69">
        <v>0</v>
      </c>
      <c r="Q46" s="69">
        <v>0</v>
      </c>
      <c r="R46" s="69">
        <v>0</v>
      </c>
      <c r="S46" s="69">
        <v>0</v>
      </c>
      <c r="T46" s="69">
        <v>0</v>
      </c>
      <c r="U46" s="69">
        <v>0</v>
      </c>
      <c r="V46" s="69">
        <v>0</v>
      </c>
      <c r="W46" s="69">
        <v>0</v>
      </c>
      <c r="X46" s="69">
        <v>0</v>
      </c>
      <c r="Y46" s="69">
        <v>0</v>
      </c>
      <c r="Z46" s="69">
        <v>0</v>
      </c>
      <c r="AA46" s="69">
        <v>0</v>
      </c>
      <c r="AB46" s="69">
        <v>0</v>
      </c>
      <c r="AC46" s="69">
        <v>0</v>
      </c>
      <c r="AD46" s="69">
        <v>0</v>
      </c>
      <c r="AE46" s="69">
        <v>0</v>
      </c>
      <c r="AF46" s="69">
        <v>0</v>
      </c>
      <c r="AG46" s="69">
        <v>0</v>
      </c>
      <c r="AH46" s="69">
        <v>0</v>
      </c>
      <c r="AI46" s="69">
        <v>0</v>
      </c>
      <c r="AJ46" s="69">
        <v>0</v>
      </c>
      <c r="AK46" s="69">
        <v>0</v>
      </c>
      <c r="AL46" s="69">
        <v>0</v>
      </c>
      <c r="AM46" s="69">
        <v>0</v>
      </c>
      <c r="AN46" s="69">
        <v>0</v>
      </c>
      <c r="AO46" s="69">
        <v>0</v>
      </c>
      <c r="AP46" s="69">
        <v>0</v>
      </c>
      <c r="AQ46" s="69">
        <v>0</v>
      </c>
      <c r="AR46" s="69">
        <v>0</v>
      </c>
      <c r="AS46" s="69">
        <v>0</v>
      </c>
      <c r="AT46" s="69">
        <v>0</v>
      </c>
      <c r="AU46" s="69">
        <v>0</v>
      </c>
      <c r="AV46" s="69">
        <v>0</v>
      </c>
      <c r="AW46" s="69">
        <v>0</v>
      </c>
      <c r="AX46" s="69">
        <v>0</v>
      </c>
      <c r="AY46" s="69">
        <v>0</v>
      </c>
      <c r="AZ46" s="69">
        <v>0</v>
      </c>
      <c r="BA46" s="69">
        <v>0</v>
      </c>
      <c r="BB46" s="69">
        <v>0</v>
      </c>
      <c r="BC46" s="69">
        <v>0</v>
      </c>
      <c r="BD46" s="69">
        <v>0</v>
      </c>
      <c r="BE46" s="69">
        <v>0</v>
      </c>
      <c r="BF46" s="69">
        <v>0</v>
      </c>
      <c r="BG46" s="69">
        <v>0</v>
      </c>
      <c r="BH46" s="69">
        <v>0</v>
      </c>
      <c r="BI46" s="69">
        <v>0</v>
      </c>
      <c r="BJ46" s="69">
        <v>0</v>
      </c>
      <c r="BK46" s="69">
        <v>0</v>
      </c>
      <c r="BL46" s="69">
        <v>0</v>
      </c>
      <c r="BM46" s="69">
        <v>0</v>
      </c>
      <c r="BN46" s="69">
        <v>0</v>
      </c>
      <c r="BO46" s="69">
        <v>0</v>
      </c>
      <c r="BP46" s="69">
        <v>0</v>
      </c>
      <c r="BQ46" s="69">
        <v>0</v>
      </c>
      <c r="BR46" s="69">
        <v>0</v>
      </c>
      <c r="BS46" s="69">
        <v>0</v>
      </c>
      <c r="BT46" s="69">
        <v>0</v>
      </c>
      <c r="BU46" s="69">
        <v>0</v>
      </c>
      <c r="BV46" s="69">
        <v>0</v>
      </c>
      <c r="BW46" s="69">
        <v>0</v>
      </c>
      <c r="BX46" s="69">
        <v>0</v>
      </c>
      <c r="BY46" s="69">
        <v>0</v>
      </c>
      <c r="BZ46" s="69">
        <v>0</v>
      </c>
      <c r="CA46" s="69">
        <v>0</v>
      </c>
      <c r="CB46" s="69">
        <v>0</v>
      </c>
      <c r="CC46" s="69">
        <v>0</v>
      </c>
      <c r="CD46" s="69">
        <v>0</v>
      </c>
      <c r="CE46" s="69">
        <v>0</v>
      </c>
      <c r="CF46" s="69">
        <v>0</v>
      </c>
      <c r="CG46" s="69">
        <v>0</v>
      </c>
      <c r="CH46" s="69">
        <v>0</v>
      </c>
      <c r="CI46" s="69">
        <v>0</v>
      </c>
      <c r="CJ46" s="69">
        <v>0</v>
      </c>
      <c r="CK46" s="69">
        <v>0</v>
      </c>
      <c r="CL46" s="69">
        <v>0</v>
      </c>
      <c r="CM46" s="69">
        <v>0</v>
      </c>
      <c r="CN46" s="69">
        <v>0</v>
      </c>
      <c r="CO46" s="69">
        <v>0</v>
      </c>
      <c r="CP46" s="69">
        <v>0</v>
      </c>
      <c r="CQ46" s="69">
        <v>0</v>
      </c>
      <c r="CR46" s="69">
        <v>0</v>
      </c>
      <c r="CS46" s="69">
        <v>0</v>
      </c>
      <c r="CT46" s="69">
        <v>0</v>
      </c>
      <c r="CU46" s="69">
        <v>0</v>
      </c>
      <c r="CV46" s="69">
        <v>0</v>
      </c>
      <c r="CW46" s="69">
        <v>0</v>
      </c>
      <c r="CX46" s="69">
        <v>0</v>
      </c>
      <c r="CY46" s="69">
        <v>0</v>
      </c>
      <c r="CZ46" s="69">
        <v>0</v>
      </c>
      <c r="DA46" s="69">
        <v>0</v>
      </c>
      <c r="DB46" s="69">
        <v>0</v>
      </c>
      <c r="DC46" s="69">
        <v>0</v>
      </c>
      <c r="DD46" s="69">
        <v>0</v>
      </c>
      <c r="DE46" s="69">
        <v>0</v>
      </c>
      <c r="DF46" s="69">
        <v>0</v>
      </c>
      <c r="DG46" s="69">
        <v>0</v>
      </c>
      <c r="DH46" s="69">
        <v>0</v>
      </c>
      <c r="DI46" s="69">
        <v>0</v>
      </c>
      <c r="DJ46" s="69">
        <v>0</v>
      </c>
      <c r="DK46" s="69">
        <v>0</v>
      </c>
      <c r="DL46" s="69">
        <v>0</v>
      </c>
      <c r="DM46" s="69">
        <v>0</v>
      </c>
      <c r="DN46" s="69">
        <v>0</v>
      </c>
      <c r="DO46" s="69">
        <v>0</v>
      </c>
      <c r="DP46" s="69">
        <v>0</v>
      </c>
      <c r="DQ46" s="69">
        <v>0</v>
      </c>
      <c r="DR46" s="69">
        <v>0</v>
      </c>
      <c r="DS46" s="69">
        <v>0</v>
      </c>
      <c r="DT46" s="69">
        <v>0</v>
      </c>
      <c r="DU46" s="69">
        <v>0</v>
      </c>
      <c r="DV46" s="69">
        <v>0</v>
      </c>
      <c r="DW46" s="69">
        <v>0</v>
      </c>
      <c r="DX46" s="69">
        <v>0</v>
      </c>
      <c r="DY46" s="69">
        <v>0</v>
      </c>
      <c r="DZ46" s="69">
        <v>0</v>
      </c>
      <c r="EA46" s="69">
        <v>0</v>
      </c>
      <c r="EB46" s="69">
        <v>0</v>
      </c>
      <c r="EC46" s="69">
        <v>0</v>
      </c>
      <c r="ED46" s="69">
        <v>0</v>
      </c>
      <c r="EE46" s="69">
        <v>0</v>
      </c>
      <c r="EF46" s="69">
        <v>0</v>
      </c>
      <c r="EG46" s="69">
        <v>0</v>
      </c>
      <c r="EH46" s="69">
        <v>0</v>
      </c>
      <c r="EI46" s="69">
        <v>0</v>
      </c>
      <c r="EJ46" s="69">
        <v>0</v>
      </c>
      <c r="EK46" s="69">
        <v>0</v>
      </c>
      <c r="EL46" s="69">
        <v>0</v>
      </c>
      <c r="EM46" s="69">
        <v>0</v>
      </c>
      <c r="EN46" s="69">
        <v>0</v>
      </c>
      <c r="EO46" s="69">
        <v>0</v>
      </c>
      <c r="EP46" s="69">
        <v>0</v>
      </c>
      <c r="EQ46" s="69">
        <v>0</v>
      </c>
      <c r="ER46" s="87">
        <v>0</v>
      </c>
    </row>
    <row r="47" spans="2:148" x14ac:dyDescent="0.2">
      <c r="B47" s="46">
        <v>1</v>
      </c>
      <c r="C47" s="47">
        <v>0</v>
      </c>
      <c r="D47" s="47" t="s">
        <v>259</v>
      </c>
      <c r="E47" s="69">
        <v>0</v>
      </c>
      <c r="F47" s="69">
        <v>0</v>
      </c>
      <c r="G47" s="69">
        <v>0</v>
      </c>
      <c r="H47" s="69">
        <v>0</v>
      </c>
      <c r="I47" s="69">
        <v>0</v>
      </c>
      <c r="J47" s="69">
        <v>0</v>
      </c>
      <c r="K47" s="69">
        <v>0</v>
      </c>
      <c r="L47" s="69">
        <v>0</v>
      </c>
      <c r="M47" s="69">
        <v>0</v>
      </c>
      <c r="N47" s="69">
        <v>0</v>
      </c>
      <c r="O47" s="69">
        <v>0</v>
      </c>
      <c r="P47" s="69">
        <v>0</v>
      </c>
      <c r="Q47" s="69">
        <v>0</v>
      </c>
      <c r="R47" s="69">
        <v>0</v>
      </c>
      <c r="S47" s="69">
        <v>0</v>
      </c>
      <c r="T47" s="69">
        <v>0</v>
      </c>
      <c r="U47" s="69">
        <v>0</v>
      </c>
      <c r="V47" s="69">
        <v>0</v>
      </c>
      <c r="W47" s="69">
        <v>0</v>
      </c>
      <c r="X47" s="69">
        <v>0</v>
      </c>
      <c r="Y47" s="69">
        <v>0</v>
      </c>
      <c r="Z47" s="69">
        <v>0</v>
      </c>
      <c r="AA47" s="69">
        <v>0</v>
      </c>
      <c r="AB47" s="69">
        <v>0</v>
      </c>
      <c r="AC47" s="69">
        <v>0</v>
      </c>
      <c r="AD47" s="69">
        <v>0</v>
      </c>
      <c r="AE47" s="69">
        <v>0</v>
      </c>
      <c r="AF47" s="69">
        <v>0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69">
        <v>0</v>
      </c>
      <c r="AM47" s="69">
        <v>0</v>
      </c>
      <c r="AN47" s="69">
        <v>0</v>
      </c>
      <c r="AO47" s="69">
        <v>0</v>
      </c>
      <c r="AP47" s="69">
        <v>0</v>
      </c>
      <c r="AQ47" s="69">
        <v>0</v>
      </c>
      <c r="AR47" s="69">
        <v>0</v>
      </c>
      <c r="AS47" s="69">
        <v>0</v>
      </c>
      <c r="AT47" s="69">
        <v>0</v>
      </c>
      <c r="AU47" s="69">
        <v>0</v>
      </c>
      <c r="AV47" s="69">
        <v>0</v>
      </c>
      <c r="AW47" s="69">
        <v>0</v>
      </c>
      <c r="AX47" s="69">
        <v>0</v>
      </c>
      <c r="AY47" s="69">
        <v>0</v>
      </c>
      <c r="AZ47" s="69">
        <v>0</v>
      </c>
      <c r="BA47" s="69">
        <v>0</v>
      </c>
      <c r="BB47" s="69">
        <v>0</v>
      </c>
      <c r="BC47" s="69">
        <v>0</v>
      </c>
      <c r="BD47" s="69">
        <v>0</v>
      </c>
      <c r="BE47" s="69">
        <v>0</v>
      </c>
      <c r="BF47" s="69">
        <v>0</v>
      </c>
      <c r="BG47" s="69">
        <v>0</v>
      </c>
      <c r="BH47" s="69">
        <v>0</v>
      </c>
      <c r="BI47" s="69">
        <v>0</v>
      </c>
      <c r="BJ47" s="69">
        <v>0</v>
      </c>
      <c r="BK47" s="69">
        <v>0</v>
      </c>
      <c r="BL47" s="69">
        <v>0</v>
      </c>
      <c r="BM47" s="69">
        <v>0</v>
      </c>
      <c r="BN47" s="69">
        <v>0</v>
      </c>
      <c r="BO47" s="69">
        <v>0</v>
      </c>
      <c r="BP47" s="69">
        <v>0</v>
      </c>
      <c r="BQ47" s="69">
        <v>0</v>
      </c>
      <c r="BR47" s="69">
        <v>0</v>
      </c>
      <c r="BS47" s="69">
        <v>0</v>
      </c>
      <c r="BT47" s="69">
        <v>0</v>
      </c>
      <c r="BU47" s="69">
        <v>0</v>
      </c>
      <c r="BV47" s="69">
        <v>0</v>
      </c>
      <c r="BW47" s="69">
        <v>0</v>
      </c>
      <c r="BX47" s="69">
        <v>0</v>
      </c>
      <c r="BY47" s="69">
        <v>0</v>
      </c>
      <c r="BZ47" s="69">
        <v>0</v>
      </c>
      <c r="CA47" s="69">
        <v>0</v>
      </c>
      <c r="CB47" s="69">
        <v>0</v>
      </c>
      <c r="CC47" s="69">
        <v>0</v>
      </c>
      <c r="CD47" s="69">
        <v>0</v>
      </c>
      <c r="CE47" s="69">
        <v>0</v>
      </c>
      <c r="CF47" s="69">
        <v>0</v>
      </c>
      <c r="CG47" s="69">
        <v>0</v>
      </c>
      <c r="CH47" s="69">
        <v>0</v>
      </c>
      <c r="CI47" s="69">
        <v>0</v>
      </c>
      <c r="CJ47" s="69">
        <v>0</v>
      </c>
      <c r="CK47" s="69">
        <v>0</v>
      </c>
      <c r="CL47" s="69">
        <v>0</v>
      </c>
      <c r="CM47" s="69">
        <v>0</v>
      </c>
      <c r="CN47" s="69">
        <v>0</v>
      </c>
      <c r="CO47" s="69">
        <v>0</v>
      </c>
      <c r="CP47" s="69">
        <v>0</v>
      </c>
      <c r="CQ47" s="69">
        <v>0</v>
      </c>
      <c r="CR47" s="69">
        <v>0</v>
      </c>
      <c r="CS47" s="69">
        <v>0</v>
      </c>
      <c r="CT47" s="69">
        <v>0</v>
      </c>
      <c r="CU47" s="69">
        <v>0</v>
      </c>
      <c r="CV47" s="69">
        <v>0</v>
      </c>
      <c r="CW47" s="69">
        <v>0</v>
      </c>
      <c r="CX47" s="69">
        <v>0</v>
      </c>
      <c r="CY47" s="69">
        <v>0</v>
      </c>
      <c r="CZ47" s="69">
        <v>0</v>
      </c>
      <c r="DA47" s="69">
        <v>0</v>
      </c>
      <c r="DB47" s="69">
        <v>0</v>
      </c>
      <c r="DC47" s="69">
        <v>0</v>
      </c>
      <c r="DD47" s="69">
        <v>0</v>
      </c>
      <c r="DE47" s="69">
        <v>0</v>
      </c>
      <c r="DF47" s="69">
        <v>0</v>
      </c>
      <c r="DG47" s="69">
        <v>0</v>
      </c>
      <c r="DH47" s="69">
        <v>0</v>
      </c>
      <c r="DI47" s="69">
        <v>0</v>
      </c>
      <c r="DJ47" s="69">
        <v>0</v>
      </c>
      <c r="DK47" s="69">
        <v>0</v>
      </c>
      <c r="DL47" s="69">
        <v>0</v>
      </c>
      <c r="DM47" s="69">
        <v>0</v>
      </c>
      <c r="DN47" s="69">
        <v>0</v>
      </c>
      <c r="DO47" s="69">
        <v>0</v>
      </c>
      <c r="DP47" s="69">
        <v>0</v>
      </c>
      <c r="DQ47" s="69">
        <v>0</v>
      </c>
      <c r="DR47" s="69">
        <v>0</v>
      </c>
      <c r="DS47" s="69">
        <v>0</v>
      </c>
      <c r="DT47" s="69">
        <v>0</v>
      </c>
      <c r="DU47" s="69">
        <v>0</v>
      </c>
      <c r="DV47" s="69">
        <v>0</v>
      </c>
      <c r="DW47" s="69">
        <v>0</v>
      </c>
      <c r="DX47" s="69">
        <v>0</v>
      </c>
      <c r="DY47" s="69">
        <v>0</v>
      </c>
      <c r="DZ47" s="69">
        <v>0</v>
      </c>
      <c r="EA47" s="69">
        <v>0</v>
      </c>
      <c r="EB47" s="69">
        <v>0</v>
      </c>
      <c r="EC47" s="69">
        <v>0</v>
      </c>
      <c r="ED47" s="69">
        <v>0</v>
      </c>
      <c r="EE47" s="69">
        <v>0</v>
      </c>
      <c r="EF47" s="69">
        <v>0</v>
      </c>
      <c r="EG47" s="69">
        <v>0</v>
      </c>
      <c r="EH47" s="69">
        <v>0</v>
      </c>
      <c r="EI47" s="69">
        <v>0</v>
      </c>
      <c r="EJ47" s="69">
        <v>0</v>
      </c>
      <c r="EK47" s="69">
        <v>0</v>
      </c>
      <c r="EL47" s="69">
        <v>0</v>
      </c>
      <c r="EM47" s="69">
        <v>0</v>
      </c>
      <c r="EN47" s="69">
        <v>0</v>
      </c>
      <c r="EO47" s="69">
        <v>0</v>
      </c>
      <c r="EP47" s="69">
        <v>0</v>
      </c>
      <c r="EQ47" s="69">
        <v>0</v>
      </c>
      <c r="ER47" s="87">
        <v>0</v>
      </c>
    </row>
    <row r="48" spans="2:148" x14ac:dyDescent="0.2">
      <c r="B48" s="46">
        <v>1</v>
      </c>
      <c r="C48" s="47">
        <v>0</v>
      </c>
      <c r="D48" s="47" t="s">
        <v>260</v>
      </c>
      <c r="E48" s="69">
        <v>0</v>
      </c>
      <c r="F48" s="69">
        <v>0</v>
      </c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69">
        <v>0</v>
      </c>
      <c r="M48" s="69">
        <v>0</v>
      </c>
      <c r="N48" s="69">
        <v>0</v>
      </c>
      <c r="O48" s="69">
        <v>0</v>
      </c>
      <c r="P48" s="69">
        <v>0</v>
      </c>
      <c r="Q48" s="69">
        <v>0</v>
      </c>
      <c r="R48" s="69">
        <v>0</v>
      </c>
      <c r="S48" s="69">
        <v>0</v>
      </c>
      <c r="T48" s="69">
        <v>0</v>
      </c>
      <c r="U48" s="69">
        <v>0</v>
      </c>
      <c r="V48" s="69">
        <v>0</v>
      </c>
      <c r="W48" s="69">
        <v>0</v>
      </c>
      <c r="X48" s="69">
        <v>0</v>
      </c>
      <c r="Y48" s="69">
        <v>0</v>
      </c>
      <c r="Z48" s="69">
        <v>0</v>
      </c>
      <c r="AA48" s="69">
        <v>0</v>
      </c>
      <c r="AB48" s="69">
        <v>0</v>
      </c>
      <c r="AC48" s="69">
        <v>0</v>
      </c>
      <c r="AD48" s="69">
        <v>0</v>
      </c>
      <c r="AE48" s="69">
        <v>0</v>
      </c>
      <c r="AF48" s="69">
        <v>0</v>
      </c>
      <c r="AG48" s="69">
        <v>0</v>
      </c>
      <c r="AH48" s="69">
        <v>0</v>
      </c>
      <c r="AI48" s="69">
        <v>0</v>
      </c>
      <c r="AJ48" s="69">
        <v>0</v>
      </c>
      <c r="AK48" s="69">
        <v>0</v>
      </c>
      <c r="AL48" s="69">
        <v>0</v>
      </c>
      <c r="AM48" s="69">
        <v>0</v>
      </c>
      <c r="AN48" s="69">
        <v>0</v>
      </c>
      <c r="AO48" s="69">
        <v>0</v>
      </c>
      <c r="AP48" s="69">
        <v>0</v>
      </c>
      <c r="AQ48" s="69">
        <v>0</v>
      </c>
      <c r="AR48" s="69">
        <v>0</v>
      </c>
      <c r="AS48" s="69">
        <v>0</v>
      </c>
      <c r="AT48" s="69">
        <v>0</v>
      </c>
      <c r="AU48" s="69">
        <v>0</v>
      </c>
      <c r="AV48" s="69">
        <v>0</v>
      </c>
      <c r="AW48" s="69">
        <v>0</v>
      </c>
      <c r="AX48" s="69">
        <v>0</v>
      </c>
      <c r="AY48" s="69">
        <v>0</v>
      </c>
      <c r="AZ48" s="69">
        <v>0</v>
      </c>
      <c r="BA48" s="69">
        <v>0</v>
      </c>
      <c r="BB48" s="69">
        <v>0</v>
      </c>
      <c r="BC48" s="69">
        <v>0</v>
      </c>
      <c r="BD48" s="69">
        <v>0</v>
      </c>
      <c r="BE48" s="69">
        <v>0</v>
      </c>
      <c r="BF48" s="69">
        <v>0</v>
      </c>
      <c r="BG48" s="69">
        <v>0</v>
      </c>
      <c r="BH48" s="69">
        <v>0</v>
      </c>
      <c r="BI48" s="69">
        <v>0</v>
      </c>
      <c r="BJ48" s="69">
        <v>0</v>
      </c>
      <c r="BK48" s="69">
        <v>0</v>
      </c>
      <c r="BL48" s="69">
        <v>0</v>
      </c>
      <c r="BM48" s="69">
        <v>0</v>
      </c>
      <c r="BN48" s="69">
        <v>0</v>
      </c>
      <c r="BO48" s="69">
        <v>0</v>
      </c>
      <c r="BP48" s="69">
        <v>0</v>
      </c>
      <c r="BQ48" s="69">
        <v>0</v>
      </c>
      <c r="BR48" s="69">
        <v>0</v>
      </c>
      <c r="BS48" s="69">
        <v>0</v>
      </c>
      <c r="BT48" s="69">
        <v>0</v>
      </c>
      <c r="BU48" s="69">
        <v>0</v>
      </c>
      <c r="BV48" s="69">
        <v>0</v>
      </c>
      <c r="BW48" s="69">
        <v>0</v>
      </c>
      <c r="BX48" s="69">
        <v>0</v>
      </c>
      <c r="BY48" s="69">
        <v>0</v>
      </c>
      <c r="BZ48" s="69">
        <v>0</v>
      </c>
      <c r="CA48" s="69">
        <v>0</v>
      </c>
      <c r="CB48" s="69">
        <v>0</v>
      </c>
      <c r="CC48" s="69">
        <v>0</v>
      </c>
      <c r="CD48" s="69">
        <v>0</v>
      </c>
      <c r="CE48" s="69">
        <v>0</v>
      </c>
      <c r="CF48" s="69">
        <v>0</v>
      </c>
      <c r="CG48" s="69">
        <v>0</v>
      </c>
      <c r="CH48" s="69">
        <v>0</v>
      </c>
      <c r="CI48" s="69">
        <v>0</v>
      </c>
      <c r="CJ48" s="69">
        <v>0</v>
      </c>
      <c r="CK48" s="69">
        <v>0</v>
      </c>
      <c r="CL48" s="69">
        <v>0</v>
      </c>
      <c r="CM48" s="69">
        <v>0</v>
      </c>
      <c r="CN48" s="69">
        <v>0</v>
      </c>
      <c r="CO48" s="69">
        <v>0</v>
      </c>
      <c r="CP48" s="69">
        <v>0</v>
      </c>
      <c r="CQ48" s="69">
        <v>0</v>
      </c>
      <c r="CR48" s="69">
        <v>0</v>
      </c>
      <c r="CS48" s="69">
        <v>0</v>
      </c>
      <c r="CT48" s="69">
        <v>0</v>
      </c>
      <c r="CU48" s="69">
        <v>0</v>
      </c>
      <c r="CV48" s="69">
        <v>0</v>
      </c>
      <c r="CW48" s="69">
        <v>0</v>
      </c>
      <c r="CX48" s="69">
        <v>0</v>
      </c>
      <c r="CY48" s="69">
        <v>0</v>
      </c>
      <c r="CZ48" s="69">
        <v>0</v>
      </c>
      <c r="DA48" s="69">
        <v>0</v>
      </c>
      <c r="DB48" s="69">
        <v>0</v>
      </c>
      <c r="DC48" s="69">
        <v>0</v>
      </c>
      <c r="DD48" s="69">
        <v>0</v>
      </c>
      <c r="DE48" s="69">
        <v>0</v>
      </c>
      <c r="DF48" s="69">
        <v>0</v>
      </c>
      <c r="DG48" s="69">
        <v>0</v>
      </c>
      <c r="DH48" s="69">
        <v>0</v>
      </c>
      <c r="DI48" s="69">
        <v>0</v>
      </c>
      <c r="DJ48" s="69">
        <v>0</v>
      </c>
      <c r="DK48" s="69">
        <v>0</v>
      </c>
      <c r="DL48" s="69">
        <v>0</v>
      </c>
      <c r="DM48" s="69">
        <v>0</v>
      </c>
      <c r="DN48" s="69">
        <v>0</v>
      </c>
      <c r="DO48" s="69">
        <v>0</v>
      </c>
      <c r="DP48" s="69">
        <v>0</v>
      </c>
      <c r="DQ48" s="69">
        <v>0</v>
      </c>
      <c r="DR48" s="69">
        <v>0</v>
      </c>
      <c r="DS48" s="69">
        <v>0</v>
      </c>
      <c r="DT48" s="69">
        <v>0</v>
      </c>
      <c r="DU48" s="69">
        <v>0</v>
      </c>
      <c r="DV48" s="69">
        <v>0</v>
      </c>
      <c r="DW48" s="69">
        <v>0</v>
      </c>
      <c r="DX48" s="69">
        <v>0</v>
      </c>
      <c r="DY48" s="69">
        <v>0</v>
      </c>
      <c r="DZ48" s="69">
        <v>0</v>
      </c>
      <c r="EA48" s="69">
        <v>0</v>
      </c>
      <c r="EB48" s="69">
        <v>0</v>
      </c>
      <c r="EC48" s="69">
        <v>0</v>
      </c>
      <c r="ED48" s="69">
        <v>0</v>
      </c>
      <c r="EE48" s="69">
        <v>0</v>
      </c>
      <c r="EF48" s="69">
        <v>0</v>
      </c>
      <c r="EG48" s="69">
        <v>0</v>
      </c>
      <c r="EH48" s="69">
        <v>0</v>
      </c>
      <c r="EI48" s="69">
        <v>0</v>
      </c>
      <c r="EJ48" s="69">
        <v>0</v>
      </c>
      <c r="EK48" s="69">
        <v>0</v>
      </c>
      <c r="EL48" s="69">
        <v>0</v>
      </c>
      <c r="EM48" s="69">
        <v>0</v>
      </c>
      <c r="EN48" s="69">
        <v>0</v>
      </c>
      <c r="EO48" s="69">
        <v>0</v>
      </c>
      <c r="EP48" s="69">
        <v>0</v>
      </c>
      <c r="EQ48" s="69">
        <v>0</v>
      </c>
      <c r="ER48" s="87">
        <v>0</v>
      </c>
    </row>
    <row r="49" spans="2:148" x14ac:dyDescent="0.2">
      <c r="B49" s="46">
        <v>1</v>
      </c>
      <c r="C49" s="47">
        <v>1</v>
      </c>
      <c r="D49" s="47" t="s">
        <v>255</v>
      </c>
      <c r="E49" s="69">
        <v>0.346801346801347</v>
      </c>
      <c r="F49" s="69">
        <v>0.36202531645569602</v>
      </c>
      <c r="G49" s="69">
        <v>0.356223175965665</v>
      </c>
      <c r="H49" s="69">
        <v>0.34039087947882701</v>
      </c>
      <c r="I49" s="69">
        <v>0.35336976320582902</v>
      </c>
      <c r="J49" s="69">
        <v>0.34979423868312798</v>
      </c>
      <c r="K49" s="69">
        <v>0.280346820809249</v>
      </c>
      <c r="L49" s="69">
        <v>0.30944625407166099</v>
      </c>
      <c r="M49" s="69">
        <v>0.31690140845070403</v>
      </c>
      <c r="N49" s="69">
        <v>0.29501915708812299</v>
      </c>
      <c r="O49" s="69">
        <v>0.27586206896551702</v>
      </c>
      <c r="P49" s="69">
        <v>0.24886877828054299</v>
      </c>
      <c r="Q49" s="69">
        <v>0.214285714285714</v>
      </c>
      <c r="R49" s="69">
        <v>0.19576719576719601</v>
      </c>
      <c r="S49" s="69">
        <v>0.19886363636363599</v>
      </c>
      <c r="T49" s="69">
        <v>0.20481927710843401</v>
      </c>
      <c r="U49" s="69">
        <v>0.19875776397515499</v>
      </c>
      <c r="V49" s="69">
        <v>0.18</v>
      </c>
      <c r="W49" s="69">
        <v>0.16428571428571401</v>
      </c>
      <c r="X49" s="69">
        <v>0.17460317460317501</v>
      </c>
      <c r="Y49" s="69">
        <v>0.192660550458716</v>
      </c>
      <c r="Z49" s="69">
        <v>0.15454545454545501</v>
      </c>
      <c r="AA49" s="69">
        <v>0.132743362831858</v>
      </c>
      <c r="AB49" s="69">
        <v>0.11111111111111099</v>
      </c>
      <c r="AC49" s="69">
        <v>0.180722891566265</v>
      </c>
      <c r="AD49" s="69">
        <v>0.16666666666666699</v>
      </c>
      <c r="AE49" s="69">
        <v>0.15887850467289699</v>
      </c>
      <c r="AF49" s="69">
        <v>0.140350877192982</v>
      </c>
      <c r="AG49" s="69">
        <v>0.12711864406779699</v>
      </c>
      <c r="AH49" s="69">
        <v>9.6551724137931005E-2</v>
      </c>
      <c r="AI49" s="69">
        <v>3.7634408602150497E-2</v>
      </c>
      <c r="AJ49" s="69">
        <v>4.3243243243243197E-2</v>
      </c>
      <c r="AK49" s="69">
        <v>6.6666666666666693E-2</v>
      </c>
      <c r="AL49" s="69">
        <v>7.7625570776255703E-2</v>
      </c>
      <c r="AM49" s="69">
        <v>6.9767441860465101E-2</v>
      </c>
      <c r="AN49" s="69">
        <v>7.0588235294117604E-2</v>
      </c>
      <c r="AO49" s="69">
        <v>5.3475935828876997E-2</v>
      </c>
      <c r="AP49" s="69">
        <v>5.7356608478803001E-2</v>
      </c>
      <c r="AQ49" s="69">
        <v>5.7077625570776301E-2</v>
      </c>
      <c r="AR49" s="69">
        <v>6.4516129032258104E-2</v>
      </c>
      <c r="AS49" s="69">
        <v>7.3170731707317097E-2</v>
      </c>
      <c r="AT49" s="69">
        <v>6.22222222222222E-2</v>
      </c>
      <c r="AU49" s="69">
        <v>5.8044806517311601E-2</v>
      </c>
      <c r="AV49" s="69">
        <v>6.4454976303317493E-2</v>
      </c>
      <c r="AW49" s="69">
        <v>8.0686695278970003E-2</v>
      </c>
      <c r="AX49" s="69">
        <v>7.0996978851963793E-2</v>
      </c>
      <c r="AY49" s="69">
        <v>8.37581937363438E-2</v>
      </c>
      <c r="AZ49" s="69">
        <v>7.6618229854689607E-2</v>
      </c>
      <c r="BA49" s="69">
        <v>6.5797273266152895E-2</v>
      </c>
      <c r="BB49" s="69">
        <v>7.5417386298215303E-2</v>
      </c>
      <c r="BC49" s="69">
        <v>7.5757575757575801E-2</v>
      </c>
      <c r="BD49" s="69">
        <v>6.7487948580610593E-2</v>
      </c>
      <c r="BE49" s="69">
        <v>7.6760190577024906E-2</v>
      </c>
      <c r="BF49" s="69">
        <v>6.8627450980392204E-2</v>
      </c>
      <c r="BG49" s="69">
        <v>7.0121951219512202E-2</v>
      </c>
      <c r="BH49" s="69">
        <v>7.6271186440677999E-2</v>
      </c>
      <c r="BI49" s="69">
        <v>8.5279187817258906E-2</v>
      </c>
      <c r="BJ49" s="69">
        <v>8.8888888888888906E-2</v>
      </c>
      <c r="BK49" s="69">
        <v>9.375E-2</v>
      </c>
      <c r="BL49" s="69">
        <v>8.8923556942277701E-2</v>
      </c>
      <c r="BM49" s="69">
        <v>8.2148499210110595E-2</v>
      </c>
      <c r="BN49" s="69">
        <v>9.0085287846481898E-2</v>
      </c>
      <c r="BO49" s="69">
        <v>9.4098883572567807E-2</v>
      </c>
      <c r="BP49" s="69">
        <v>0.100159829515184</v>
      </c>
      <c r="BQ49" s="69">
        <v>9.9839829151094503E-2</v>
      </c>
      <c r="BR49" s="69">
        <v>9.7236981934112607E-2</v>
      </c>
      <c r="BS49" s="69">
        <v>0.100107066381156</v>
      </c>
      <c r="BT49" s="69">
        <v>9.8253275109170299E-2</v>
      </c>
      <c r="BU49" s="69">
        <v>0.105927552140505</v>
      </c>
      <c r="BV49" s="69">
        <v>0.11196067722556</v>
      </c>
      <c r="BW49" s="69">
        <v>0.115131578947368</v>
      </c>
      <c r="BX49" s="69">
        <v>0.117940199335548</v>
      </c>
      <c r="BY49" s="69">
        <v>0.11092246745897</v>
      </c>
      <c r="BZ49" s="69">
        <v>0.108905275099263</v>
      </c>
      <c r="CA49" s="69">
        <v>0.113207547169811</v>
      </c>
      <c r="CB49" s="69">
        <v>0.109152927799886</v>
      </c>
      <c r="CC49" s="69">
        <v>0.117075956596231</v>
      </c>
      <c r="CD49" s="69">
        <v>0.13003452243958599</v>
      </c>
      <c r="CE49" s="69">
        <v>0.14463544754001201</v>
      </c>
      <c r="CF49" s="69">
        <v>0.15258215962441299</v>
      </c>
      <c r="CG49" s="69">
        <v>0.160566706021251</v>
      </c>
      <c r="CH49" s="69">
        <v>0.16083086053412499</v>
      </c>
      <c r="CI49" s="69">
        <v>0.18008348240906399</v>
      </c>
      <c r="CJ49" s="69">
        <v>0.17744807121661699</v>
      </c>
      <c r="CK49" s="69">
        <v>0.201807228915663</v>
      </c>
      <c r="CL49" s="69">
        <v>0.21744397334948501</v>
      </c>
      <c r="CM49" s="69">
        <v>0.2310491206792</v>
      </c>
      <c r="CN49" s="69">
        <v>0.23586040914560799</v>
      </c>
      <c r="CO49" s="69">
        <v>0.24179104477611901</v>
      </c>
      <c r="CP49" s="69">
        <v>0.24910820451842999</v>
      </c>
      <c r="CQ49" s="69">
        <v>0.243291592128801</v>
      </c>
      <c r="CR49" s="69">
        <v>0.24789410348977101</v>
      </c>
      <c r="CS49" s="69">
        <v>0.247030878859857</v>
      </c>
      <c r="CT49" s="69">
        <v>0.25571847507331402</v>
      </c>
      <c r="CU49" s="69">
        <v>0.26390532544378698</v>
      </c>
      <c r="CV49" s="69">
        <v>0.26170960187353598</v>
      </c>
      <c r="CW49" s="69">
        <v>0.225043277553376</v>
      </c>
      <c r="CX49" s="69">
        <v>0.23001158748551601</v>
      </c>
      <c r="CY49" s="69">
        <v>0.23713128976286901</v>
      </c>
      <c r="CZ49" s="69">
        <v>0.231976744186047</v>
      </c>
      <c r="DA49" s="69">
        <v>0.24154025670945201</v>
      </c>
      <c r="DB49" s="69">
        <v>0.23067983730389299</v>
      </c>
      <c r="DC49" s="69">
        <v>0.22184105202973101</v>
      </c>
      <c r="DD49" s="69">
        <v>0.23216308040770101</v>
      </c>
      <c r="DE49" s="69">
        <v>0.24151583710407201</v>
      </c>
      <c r="DF49" s="69">
        <v>0.24324324324324301</v>
      </c>
      <c r="DG49" s="69">
        <v>0.25633802816901402</v>
      </c>
      <c r="DH49" s="69">
        <v>0.25517627308337998</v>
      </c>
      <c r="DI49" s="69">
        <v>0.25481313703284297</v>
      </c>
      <c r="DJ49" s="69">
        <v>0.277339346110485</v>
      </c>
      <c r="DK49" s="69">
        <v>0.28987129266927802</v>
      </c>
      <c r="DL49" s="69">
        <v>0.30903954802259898</v>
      </c>
      <c r="DM49" s="69">
        <v>0.32004491858506501</v>
      </c>
      <c r="DN49" s="69">
        <v>0.31805319750990402</v>
      </c>
      <c r="DO49" s="69">
        <v>0.36727688787185397</v>
      </c>
      <c r="DP49" s="69">
        <v>0.38501144164759699</v>
      </c>
      <c r="DQ49" s="69">
        <v>0.42042213348545299</v>
      </c>
      <c r="DR49" s="69">
        <v>0.45227272727272699</v>
      </c>
      <c r="DS49" s="69">
        <v>0.46704545454545499</v>
      </c>
      <c r="DT49" s="69">
        <v>0.476764199655766</v>
      </c>
      <c r="DU49" s="69">
        <v>0.48055716773070201</v>
      </c>
      <c r="DV49" s="69">
        <v>0.50989522700814904</v>
      </c>
      <c r="DW49" s="69">
        <v>0.53333333333333299</v>
      </c>
      <c r="DX49" s="69">
        <v>0.54061952074810005</v>
      </c>
      <c r="DY49" s="69">
        <v>0.56239117817759698</v>
      </c>
      <c r="DZ49" s="69">
        <v>0.56634118322802995</v>
      </c>
      <c r="EA49" s="69">
        <v>0.55746140651801002</v>
      </c>
      <c r="EB49" s="69">
        <v>0.56061468412065996</v>
      </c>
      <c r="EC49" s="69">
        <v>0.57102433503112604</v>
      </c>
      <c r="ED49" s="69">
        <v>0.56791503633314699</v>
      </c>
      <c r="EE49" s="69">
        <v>0.58023320377568</v>
      </c>
      <c r="EF49" s="69">
        <v>0.56308539944903602</v>
      </c>
      <c r="EG49" s="69">
        <v>0.48421052631578898</v>
      </c>
      <c r="EH49" s="69">
        <v>0.49720044792833101</v>
      </c>
      <c r="EI49" s="69">
        <v>0.49778516057585798</v>
      </c>
      <c r="EJ49" s="69">
        <v>0.47799779977997803</v>
      </c>
      <c r="EK49" s="69">
        <v>0.473801560758083</v>
      </c>
      <c r="EL49" s="69">
        <v>0.45882352941176502</v>
      </c>
      <c r="EM49" s="69">
        <v>0.42737789203084797</v>
      </c>
      <c r="EN49" s="69">
        <v>0.417993079584775</v>
      </c>
      <c r="EO49" s="69">
        <v>0.41703056768558899</v>
      </c>
      <c r="EP49" s="69">
        <v>0.37760617760617798</v>
      </c>
      <c r="EQ49" s="69">
        <v>0.38917089678511002</v>
      </c>
      <c r="ER49" s="87">
        <v>0.37362637362637402</v>
      </c>
    </row>
    <row r="50" spans="2:148" x14ac:dyDescent="0.2">
      <c r="B50" s="46">
        <v>1</v>
      </c>
      <c r="C50" s="47">
        <v>1</v>
      </c>
      <c r="D50" s="47" t="s">
        <v>256</v>
      </c>
      <c r="E50" s="69">
        <v>2.02020202020202E-2</v>
      </c>
      <c r="F50" s="69">
        <v>1.8987341772151899E-2</v>
      </c>
      <c r="G50" s="69">
        <v>1.28755364806867E-2</v>
      </c>
      <c r="H50" s="69">
        <v>1.62866449511401E-2</v>
      </c>
      <c r="I50" s="69">
        <v>9.1074681238615708E-3</v>
      </c>
      <c r="J50" s="69">
        <v>1.0288065843621399E-2</v>
      </c>
      <c r="K50" s="69">
        <v>2.8901734104046201E-2</v>
      </c>
      <c r="L50" s="69">
        <v>1.30293159609121E-2</v>
      </c>
      <c r="M50" s="69">
        <v>1.4084507042253501E-2</v>
      </c>
      <c r="N50" s="69">
        <v>2.2988505747126398E-2</v>
      </c>
      <c r="O50" s="69">
        <v>1.72413793103448E-2</v>
      </c>
      <c r="P50" s="69">
        <v>3.6199095022624403E-2</v>
      </c>
      <c r="Q50" s="69">
        <v>1.53061224489796E-2</v>
      </c>
      <c r="R50" s="69">
        <v>3.1746031746031703E-2</v>
      </c>
      <c r="S50" s="69">
        <v>1.7045454545454499E-2</v>
      </c>
      <c r="T50" s="69">
        <v>3.0120481927710802E-2</v>
      </c>
      <c r="U50" s="69">
        <v>1.2422360248447201E-2</v>
      </c>
      <c r="V50" s="69">
        <v>0.02</v>
      </c>
      <c r="W50" s="69">
        <v>5.7142857142857099E-2</v>
      </c>
      <c r="X50" s="69">
        <v>4.7619047619047603E-2</v>
      </c>
      <c r="Y50" s="69">
        <v>2.7522935779816501E-2</v>
      </c>
      <c r="Z50" s="69">
        <v>1.8181818181818198E-2</v>
      </c>
      <c r="AA50" s="69">
        <v>3.5398230088495602E-2</v>
      </c>
      <c r="AB50" s="69">
        <v>2.7777777777777801E-2</v>
      </c>
      <c r="AC50" s="69">
        <v>0.108433734939759</v>
      </c>
      <c r="AD50" s="69">
        <v>8.3333333333333301E-2</v>
      </c>
      <c r="AE50" s="69">
        <v>9.34579439252336E-2</v>
      </c>
      <c r="AF50" s="69">
        <v>9.6491228070175405E-2</v>
      </c>
      <c r="AG50" s="69">
        <v>5.93220338983051E-2</v>
      </c>
      <c r="AH50" s="69">
        <v>8.9655172413793102E-2</v>
      </c>
      <c r="AI50" s="69">
        <v>0.13440860215053799</v>
      </c>
      <c r="AJ50" s="69">
        <v>0.11351351351351401</v>
      </c>
      <c r="AK50" s="69">
        <v>9.7435897435897395E-2</v>
      </c>
      <c r="AL50" s="69">
        <v>0.123287671232877</v>
      </c>
      <c r="AM50" s="69">
        <v>7.9069767441860506E-2</v>
      </c>
      <c r="AN50" s="69">
        <v>9.41176470588235E-2</v>
      </c>
      <c r="AO50" s="69">
        <v>0.13903743315507999</v>
      </c>
      <c r="AP50" s="69">
        <v>0.14214463840399</v>
      </c>
      <c r="AQ50" s="69">
        <v>0.12557077625570801</v>
      </c>
      <c r="AR50" s="69">
        <v>0.121442125237192</v>
      </c>
      <c r="AS50" s="69">
        <v>0.114982578397213</v>
      </c>
      <c r="AT50" s="69">
        <v>0.158518518518519</v>
      </c>
      <c r="AU50" s="69">
        <v>0.13645621181262699</v>
      </c>
      <c r="AV50" s="69">
        <v>0.120379146919431</v>
      </c>
      <c r="AW50" s="69">
        <v>0.103862660944206</v>
      </c>
      <c r="AX50" s="69">
        <v>0.14048338368580099</v>
      </c>
      <c r="AY50" s="69">
        <v>0.15513474144209799</v>
      </c>
      <c r="AZ50" s="69">
        <v>0.147952443857332</v>
      </c>
      <c r="BA50" s="69">
        <v>0.16834617664493201</v>
      </c>
      <c r="BB50" s="69">
        <v>0.15198618307426601</v>
      </c>
      <c r="BC50" s="69">
        <v>0.14085297418630799</v>
      </c>
      <c r="BD50" s="69">
        <v>0.14836636314943799</v>
      </c>
      <c r="BE50" s="69">
        <v>0.15246161990471099</v>
      </c>
      <c r="BF50" s="69">
        <v>0.14757481940144501</v>
      </c>
      <c r="BG50" s="69">
        <v>0.15091463414634099</v>
      </c>
      <c r="BH50" s="69">
        <v>0.15653040877367899</v>
      </c>
      <c r="BI50" s="69">
        <v>0.130964467005076</v>
      </c>
      <c r="BJ50" s="69">
        <v>0.136950904392765</v>
      </c>
      <c r="BK50" s="69">
        <v>0.122395833333333</v>
      </c>
      <c r="BL50" s="69">
        <v>0.133645345813833</v>
      </c>
      <c r="BM50" s="69">
        <v>0.12532912058978399</v>
      </c>
      <c r="BN50" s="69">
        <v>9.7547974413646099E-2</v>
      </c>
      <c r="BO50" s="69">
        <v>0.10207336523126</v>
      </c>
      <c r="BP50" s="69">
        <v>9.6430474160894994E-2</v>
      </c>
      <c r="BQ50" s="69">
        <v>0.10197544046983401</v>
      </c>
      <c r="BR50" s="69">
        <v>0.101487778958555</v>
      </c>
      <c r="BS50" s="69">
        <v>0.12580299785867199</v>
      </c>
      <c r="BT50" s="69">
        <v>0.10971615720524</v>
      </c>
      <c r="BU50" s="69">
        <v>0.103732162458836</v>
      </c>
      <c r="BV50" s="69">
        <v>0.12670671764063399</v>
      </c>
      <c r="BW50" s="69">
        <v>0.13432017543859601</v>
      </c>
      <c r="BX50" s="69">
        <v>0.148947951273533</v>
      </c>
      <c r="BY50" s="69">
        <v>0.177136389360498</v>
      </c>
      <c r="BZ50" s="69">
        <v>0.17980714690867799</v>
      </c>
      <c r="CA50" s="69">
        <v>0.18925100057175501</v>
      </c>
      <c r="CB50" s="69">
        <v>0.18135304150085299</v>
      </c>
      <c r="CC50" s="69">
        <v>0.18161050828098199</v>
      </c>
      <c r="CD50" s="69">
        <v>0.17433831990793999</v>
      </c>
      <c r="CE50" s="69">
        <v>0.18731475992886801</v>
      </c>
      <c r="CF50" s="69">
        <v>0.153169014084507</v>
      </c>
      <c r="CG50" s="69">
        <v>0.14521841794569099</v>
      </c>
      <c r="CH50" s="69">
        <v>0.14599406528189901</v>
      </c>
      <c r="CI50" s="69">
        <v>0.135957066189624</v>
      </c>
      <c r="CJ50" s="69">
        <v>0.13412462908011899</v>
      </c>
      <c r="CK50" s="69">
        <v>0.12469879518072299</v>
      </c>
      <c r="CL50" s="69">
        <v>0.11084191399152001</v>
      </c>
      <c r="CM50" s="69">
        <v>9.8241358399029699E-2</v>
      </c>
      <c r="CN50" s="69">
        <v>9.4464500601684695E-2</v>
      </c>
      <c r="CO50" s="69">
        <v>8.8358208955223894E-2</v>
      </c>
      <c r="CP50" s="69">
        <v>7.7288941736028502E-2</v>
      </c>
      <c r="CQ50" s="69">
        <v>8.6463923673226001E-2</v>
      </c>
      <c r="CR50" s="69">
        <v>8.6642599277978294E-2</v>
      </c>
      <c r="CS50" s="69">
        <v>8.0760095011876504E-2</v>
      </c>
      <c r="CT50" s="69">
        <v>8.56304985337243E-2</v>
      </c>
      <c r="CU50" s="69">
        <v>8.2248520710059198E-2</v>
      </c>
      <c r="CV50" s="69">
        <v>0.100117096018735</v>
      </c>
      <c r="CW50" s="69">
        <v>0.152914021927294</v>
      </c>
      <c r="CX50" s="69">
        <v>0.13731170336037099</v>
      </c>
      <c r="CY50" s="69">
        <v>0.126662810873337</v>
      </c>
      <c r="CZ50" s="69">
        <v>0.147093023255814</v>
      </c>
      <c r="DA50" s="69">
        <v>0.14702450408401399</v>
      </c>
      <c r="DB50" s="69">
        <v>0.166182452062754</v>
      </c>
      <c r="DC50" s="69">
        <v>0.18639222412807299</v>
      </c>
      <c r="DD50" s="69">
        <v>0.18459796149490401</v>
      </c>
      <c r="DE50" s="69">
        <v>0.19626696832579199</v>
      </c>
      <c r="DF50" s="69">
        <v>0.19200450450450501</v>
      </c>
      <c r="DG50" s="69">
        <v>0.18873239436619699</v>
      </c>
      <c r="DH50" s="69">
        <v>0.176273083379966</v>
      </c>
      <c r="DI50" s="69">
        <v>0.18516421291053201</v>
      </c>
      <c r="DJ50" s="69">
        <v>0.17756482525366399</v>
      </c>
      <c r="DK50" s="69">
        <v>0.15612758813654201</v>
      </c>
      <c r="DL50" s="69">
        <v>0.14180790960452</v>
      </c>
      <c r="DM50" s="69">
        <v>0.13307130825378999</v>
      </c>
      <c r="DN50" s="69">
        <v>0.12393887945670599</v>
      </c>
      <c r="DO50" s="69">
        <v>0.113272311212815</v>
      </c>
      <c r="DP50" s="69">
        <v>9.9542334096109797E-2</v>
      </c>
      <c r="DQ50" s="69">
        <v>8.8990302338847693E-2</v>
      </c>
      <c r="DR50" s="69">
        <v>7.7272727272727298E-2</v>
      </c>
      <c r="DS50" s="69">
        <v>6.9318181818181807E-2</v>
      </c>
      <c r="DT50" s="69">
        <v>6.6551921973608694E-2</v>
      </c>
      <c r="DU50" s="69">
        <v>6.09402205455601E-2</v>
      </c>
      <c r="DV50" s="69">
        <v>6.1117578579743898E-2</v>
      </c>
      <c r="DW50" s="69">
        <v>5.4385964912280697E-2</v>
      </c>
      <c r="DX50" s="69">
        <v>5.2016364699006397E-2</v>
      </c>
      <c r="DY50" s="69">
        <v>4.6430644225188597E-2</v>
      </c>
      <c r="DZ50" s="69">
        <v>4.4801838024124102E-2</v>
      </c>
      <c r="EA50" s="69">
        <v>4.40251572327044E-2</v>
      </c>
      <c r="EB50" s="69">
        <v>4.3255549231644798E-2</v>
      </c>
      <c r="EC50" s="69">
        <v>3.8483305036785501E-2</v>
      </c>
      <c r="ED50" s="69">
        <v>3.8010061486864199E-2</v>
      </c>
      <c r="EE50" s="69">
        <v>3.6091060521932297E-2</v>
      </c>
      <c r="EF50" s="69">
        <v>3.6914600550964197E-2</v>
      </c>
      <c r="EG50" s="69">
        <v>5.5401662049861501E-2</v>
      </c>
      <c r="EH50" s="69">
        <v>3.7513997760358297E-2</v>
      </c>
      <c r="EI50" s="69">
        <v>2.8792912513842701E-2</v>
      </c>
      <c r="EJ50" s="69">
        <v>2.5852585258525899E-2</v>
      </c>
      <c r="EK50" s="69">
        <v>2.8985507246376802E-2</v>
      </c>
      <c r="EL50" s="69">
        <v>2.5882352941176499E-2</v>
      </c>
      <c r="EM50" s="69">
        <v>2.89203084832905E-2</v>
      </c>
      <c r="EN50" s="69">
        <v>2.21453287197232E-2</v>
      </c>
      <c r="EO50" s="69">
        <v>2.2561863173216901E-2</v>
      </c>
      <c r="EP50" s="69">
        <v>2.6254826254826301E-2</v>
      </c>
      <c r="EQ50" s="69">
        <v>2.5380710659898501E-2</v>
      </c>
      <c r="ER50" s="87">
        <v>2.5641025641025599E-2</v>
      </c>
    </row>
    <row r="51" spans="2:148" x14ac:dyDescent="0.2">
      <c r="B51" s="46">
        <v>1</v>
      </c>
      <c r="C51" s="47">
        <v>1</v>
      </c>
      <c r="D51" s="47" t="s">
        <v>257</v>
      </c>
      <c r="E51" s="69">
        <v>0</v>
      </c>
      <c r="F51" s="69">
        <v>1.2658227848101301E-3</v>
      </c>
      <c r="G51" s="69">
        <v>1.43061516452074E-3</v>
      </c>
      <c r="H51" s="69">
        <v>3.2573289902280101E-3</v>
      </c>
      <c r="I51" s="69">
        <v>1.82149362477231E-3</v>
      </c>
      <c r="J51" s="69">
        <v>0</v>
      </c>
      <c r="K51" s="69">
        <v>0</v>
      </c>
      <c r="L51" s="69">
        <v>3.2573289902280101E-3</v>
      </c>
      <c r="M51" s="69">
        <v>0</v>
      </c>
      <c r="N51" s="69">
        <v>0</v>
      </c>
      <c r="O51" s="69">
        <v>4.3103448275862103E-3</v>
      </c>
      <c r="P51" s="69">
        <v>4.5248868778280504E-3</v>
      </c>
      <c r="Q51" s="69">
        <v>5.1020408163265302E-3</v>
      </c>
      <c r="R51" s="69">
        <v>0</v>
      </c>
      <c r="S51" s="69">
        <v>0</v>
      </c>
      <c r="T51" s="69">
        <v>0</v>
      </c>
      <c r="U51" s="69">
        <v>0</v>
      </c>
      <c r="V51" s="69">
        <v>0</v>
      </c>
      <c r="W51" s="69">
        <v>0</v>
      </c>
      <c r="X51" s="69">
        <v>7.9365079365079395E-3</v>
      </c>
      <c r="Y51" s="69">
        <v>0</v>
      </c>
      <c r="Z51" s="69">
        <v>0</v>
      </c>
      <c r="AA51" s="69">
        <v>0</v>
      </c>
      <c r="AB51" s="69">
        <v>0</v>
      </c>
      <c r="AC51" s="69">
        <v>0</v>
      </c>
      <c r="AD51" s="69">
        <v>0</v>
      </c>
      <c r="AE51" s="69">
        <v>0</v>
      </c>
      <c r="AF51" s="69">
        <v>0</v>
      </c>
      <c r="AG51" s="69">
        <v>0</v>
      </c>
      <c r="AH51" s="69">
        <v>0</v>
      </c>
      <c r="AI51" s="69">
        <v>0</v>
      </c>
      <c r="AJ51" s="69">
        <v>5.40540540540541E-3</v>
      </c>
      <c r="AK51" s="69">
        <v>0</v>
      </c>
      <c r="AL51" s="69">
        <v>9.1324200913242004E-3</v>
      </c>
      <c r="AM51" s="69">
        <v>4.65116279069767E-3</v>
      </c>
      <c r="AN51" s="69">
        <v>1.5686274509803901E-2</v>
      </c>
      <c r="AO51" s="69">
        <v>1.06951871657754E-2</v>
      </c>
      <c r="AP51" s="69">
        <v>9.9750623441396506E-3</v>
      </c>
      <c r="AQ51" s="69">
        <v>9.1324200913242004E-3</v>
      </c>
      <c r="AR51" s="69">
        <v>1.13851992409867E-2</v>
      </c>
      <c r="AS51" s="69">
        <v>1.39372822299652E-2</v>
      </c>
      <c r="AT51" s="69">
        <v>4.4444444444444401E-3</v>
      </c>
      <c r="AU51" s="69">
        <v>1.22199592668024E-2</v>
      </c>
      <c r="AV51" s="69">
        <v>1.5165876777251199E-2</v>
      </c>
      <c r="AW51" s="69">
        <v>1.6309012875536499E-2</v>
      </c>
      <c r="AX51" s="69">
        <v>1.3595166163142E-2</v>
      </c>
      <c r="AY51" s="69">
        <v>1.7479970866715201E-2</v>
      </c>
      <c r="AZ51" s="69">
        <v>1.98150594451783E-2</v>
      </c>
      <c r="BA51" s="69">
        <v>1.0669828097214E-2</v>
      </c>
      <c r="BB51" s="69">
        <v>1.4392630972941901E-2</v>
      </c>
      <c r="BC51" s="69">
        <v>1.5151515151515201E-2</v>
      </c>
      <c r="BD51" s="69">
        <v>1.6604177825388301E-2</v>
      </c>
      <c r="BE51" s="69">
        <v>1.95870831127581E-2</v>
      </c>
      <c r="BF51" s="69">
        <v>2.42518059855521E-2</v>
      </c>
      <c r="BG51" s="69">
        <v>2.4898373983739799E-2</v>
      </c>
      <c r="BH51" s="69">
        <v>2.4925224327018901E-2</v>
      </c>
      <c r="BI51" s="69">
        <v>3.1472081218274099E-2</v>
      </c>
      <c r="BJ51" s="69">
        <v>3.4108527131782897E-2</v>
      </c>
      <c r="BK51" s="69">
        <v>2.8125000000000001E-2</v>
      </c>
      <c r="BL51" s="69">
        <v>2.4960998439937598E-2</v>
      </c>
      <c r="BM51" s="69">
        <v>3.0015797788309598E-2</v>
      </c>
      <c r="BN51" s="69">
        <v>3.1982942430703598E-2</v>
      </c>
      <c r="BO51" s="69">
        <v>2.7113237639553402E-2</v>
      </c>
      <c r="BP51" s="69">
        <v>3.8891848694725603E-2</v>
      </c>
      <c r="BQ51" s="69">
        <v>3.9508809396689798E-2</v>
      </c>
      <c r="BR51" s="69">
        <v>3.2412327311370899E-2</v>
      </c>
      <c r="BS51" s="69">
        <v>3.8008565310492501E-2</v>
      </c>
      <c r="BT51" s="69">
        <v>3.4934497816593899E-2</v>
      </c>
      <c r="BU51" s="69">
        <v>3.8419319429198698E-2</v>
      </c>
      <c r="BV51" s="69">
        <v>3.2768978700163799E-2</v>
      </c>
      <c r="BW51" s="69">
        <v>3.125E-2</v>
      </c>
      <c r="BX51" s="69">
        <v>3.32225913621262E-2</v>
      </c>
      <c r="BY51" s="69">
        <v>3.62195812110922E-2</v>
      </c>
      <c r="BZ51" s="69">
        <v>3.5167328417470202E-2</v>
      </c>
      <c r="CA51" s="69">
        <v>2.6300743281875399E-2</v>
      </c>
      <c r="CB51" s="69">
        <v>2.6151222285389401E-2</v>
      </c>
      <c r="CC51" s="69">
        <v>1.9988577955454001E-2</v>
      </c>
      <c r="CD51" s="69">
        <v>1.7836593785960898E-2</v>
      </c>
      <c r="CE51" s="69">
        <v>1.8968583283936E-2</v>
      </c>
      <c r="CF51" s="69">
        <v>1.4084507042253501E-2</v>
      </c>
      <c r="CG51" s="69">
        <v>2.0661157024793399E-2</v>
      </c>
      <c r="CH51" s="69">
        <v>2.0178041543026701E-2</v>
      </c>
      <c r="CI51" s="69">
        <v>1.6100178890876601E-2</v>
      </c>
      <c r="CJ51" s="69">
        <v>1.60237388724036E-2</v>
      </c>
      <c r="CK51" s="69">
        <v>1.68674698795181E-2</v>
      </c>
      <c r="CL51" s="69">
        <v>1.8170805572380402E-2</v>
      </c>
      <c r="CM51" s="69">
        <v>1.8192844147968502E-2</v>
      </c>
      <c r="CN51" s="69">
        <v>1.68471720818291E-2</v>
      </c>
      <c r="CO51" s="69">
        <v>2.0895522388059699E-2</v>
      </c>
      <c r="CP51" s="69">
        <v>1.8430439952437601E-2</v>
      </c>
      <c r="CQ51" s="69">
        <v>1.84853905784138E-2</v>
      </c>
      <c r="CR51" s="69">
        <v>1.3237063778579999E-2</v>
      </c>
      <c r="CS51" s="69">
        <v>8.9073634204275502E-3</v>
      </c>
      <c r="CT51" s="69">
        <v>1.1143695014662801E-2</v>
      </c>
      <c r="CU51" s="69">
        <v>1.1242603550295899E-2</v>
      </c>
      <c r="CV51" s="69">
        <v>1.1124121779859501E-2</v>
      </c>
      <c r="CW51" s="69">
        <v>1.6733987305251E-2</v>
      </c>
      <c r="CX51" s="69">
        <v>1.5643105446118199E-2</v>
      </c>
      <c r="CY51" s="69">
        <v>1.67727009832273E-2</v>
      </c>
      <c r="CZ51" s="69">
        <v>1.51162790697674E-2</v>
      </c>
      <c r="DA51" s="69">
        <v>1.1668611435239199E-2</v>
      </c>
      <c r="DB51" s="69">
        <v>8.7158628704241698E-3</v>
      </c>
      <c r="DC51" s="69">
        <v>1.3722126929674099E-2</v>
      </c>
      <c r="DD51" s="69">
        <v>7.3612684031710103E-3</v>
      </c>
      <c r="DE51" s="69">
        <v>8.4841628959275994E-3</v>
      </c>
      <c r="DF51" s="69">
        <v>1.06981981981982E-2</v>
      </c>
      <c r="DG51" s="69">
        <v>9.0140845070422505E-3</v>
      </c>
      <c r="DH51" s="69">
        <v>5.5959709009513097E-3</v>
      </c>
      <c r="DI51" s="69">
        <v>4.5300113250283103E-3</v>
      </c>
      <c r="DJ51" s="69">
        <v>7.3280721533258196E-3</v>
      </c>
      <c r="DK51" s="69">
        <v>6.1555679910464496E-3</v>
      </c>
      <c r="DL51" s="69">
        <v>5.0847457627118597E-3</v>
      </c>
      <c r="DM51" s="69">
        <v>4.4918585064570504E-3</v>
      </c>
      <c r="DN51" s="69">
        <v>4.5274476513865302E-3</v>
      </c>
      <c r="DO51" s="69">
        <v>7.4370709382150998E-3</v>
      </c>
      <c r="DP51" s="69">
        <v>4.5766590389016001E-3</v>
      </c>
      <c r="DQ51" s="69">
        <v>3.4227039361095302E-3</v>
      </c>
      <c r="DR51" s="69">
        <v>7.9545454545454503E-3</v>
      </c>
      <c r="DS51" s="69">
        <v>6.8181818181818196E-3</v>
      </c>
      <c r="DT51" s="69">
        <v>5.7372346528973004E-3</v>
      </c>
      <c r="DU51" s="69">
        <v>6.9645966337782902E-3</v>
      </c>
      <c r="DV51" s="69">
        <v>6.4027939464493602E-3</v>
      </c>
      <c r="DW51" s="69">
        <v>5.2631578947368403E-3</v>
      </c>
      <c r="DX51" s="69">
        <v>4.0911747516072499E-3</v>
      </c>
      <c r="DY51" s="69">
        <v>4.6430644225188599E-3</v>
      </c>
      <c r="DZ51" s="69">
        <v>5.1694428489373898E-3</v>
      </c>
      <c r="EA51" s="69">
        <v>4.0022870211549504E-3</v>
      </c>
      <c r="EB51" s="69">
        <v>3.41491178144565E-3</v>
      </c>
      <c r="EC51" s="69">
        <v>3.9615166949632102E-3</v>
      </c>
      <c r="ED51" s="69">
        <v>3.3538289547233101E-3</v>
      </c>
      <c r="EE51" s="69">
        <v>3.8867295946696302E-3</v>
      </c>
      <c r="EF51" s="69">
        <v>3.8567493112947699E-3</v>
      </c>
      <c r="EG51" s="69">
        <v>1.10803324099723E-3</v>
      </c>
      <c r="EH51" s="69">
        <v>2.2396416573348299E-3</v>
      </c>
      <c r="EI51" s="69">
        <v>3.3222591362126199E-3</v>
      </c>
      <c r="EJ51" s="69">
        <v>2.2002200220022001E-3</v>
      </c>
      <c r="EK51" s="69">
        <v>5.5741360089186197E-4</v>
      </c>
      <c r="EL51" s="69">
        <v>5.8823529411764701E-4</v>
      </c>
      <c r="EM51" s="69">
        <v>2.5706940874036001E-3</v>
      </c>
      <c r="EN51" s="69">
        <v>0</v>
      </c>
      <c r="EO51" s="69">
        <v>7.27802037845706E-4</v>
      </c>
      <c r="EP51" s="69">
        <v>0</v>
      </c>
      <c r="EQ51" s="69">
        <v>1.6920473773265701E-3</v>
      </c>
      <c r="ER51" s="87">
        <v>9.1575091575091597E-4</v>
      </c>
    </row>
    <row r="52" spans="2:148" x14ac:dyDescent="0.2">
      <c r="B52" s="46">
        <v>1</v>
      </c>
      <c r="C52" s="47">
        <v>1</v>
      </c>
      <c r="D52" s="47" t="s">
        <v>258</v>
      </c>
      <c r="E52" s="69">
        <v>0.107744107744108</v>
      </c>
      <c r="F52" s="69">
        <v>0.1</v>
      </c>
      <c r="G52" s="69">
        <v>0.104434907010014</v>
      </c>
      <c r="H52" s="69">
        <v>9.6091205211726399E-2</v>
      </c>
      <c r="I52" s="69">
        <v>9.1074681238615701E-2</v>
      </c>
      <c r="J52" s="69">
        <v>9.0534979423868303E-2</v>
      </c>
      <c r="K52" s="69">
        <v>0.144508670520231</v>
      </c>
      <c r="L52" s="69">
        <v>0.130293159609121</v>
      </c>
      <c r="M52" s="69">
        <v>9.5070422535211294E-2</v>
      </c>
      <c r="N52" s="69">
        <v>0.114942528735632</v>
      </c>
      <c r="O52" s="69">
        <v>0.125</v>
      </c>
      <c r="P52" s="69">
        <v>0.11764705882352899</v>
      </c>
      <c r="Q52" s="69">
        <v>0.13775510204081601</v>
      </c>
      <c r="R52" s="69">
        <v>0.10582010582010599</v>
      </c>
      <c r="S52" s="69">
        <v>0.13068181818181801</v>
      </c>
      <c r="T52" s="69">
        <v>0.102409638554217</v>
      </c>
      <c r="U52" s="69">
        <v>8.0745341614906804E-2</v>
      </c>
      <c r="V52" s="69">
        <v>0.11333333333333299</v>
      </c>
      <c r="W52" s="69">
        <v>0.114285714285714</v>
      </c>
      <c r="X52" s="69">
        <v>0.134920634920635</v>
      </c>
      <c r="Y52" s="69">
        <v>0.100917431192661</v>
      </c>
      <c r="Z52" s="69">
        <v>9.0909090909090898E-2</v>
      </c>
      <c r="AA52" s="69">
        <v>0.16814159292035399</v>
      </c>
      <c r="AB52" s="69">
        <v>0.194444444444444</v>
      </c>
      <c r="AC52" s="69">
        <v>0.19277108433734899</v>
      </c>
      <c r="AD52" s="69">
        <v>0.19791666666666699</v>
      </c>
      <c r="AE52" s="69">
        <v>0.121495327102804</v>
      </c>
      <c r="AF52" s="69">
        <v>0.16666666666666699</v>
      </c>
      <c r="AG52" s="69">
        <v>0.20338983050847501</v>
      </c>
      <c r="AH52" s="69">
        <v>0.24827586206896601</v>
      </c>
      <c r="AI52" s="69">
        <v>0.30107526881720398</v>
      </c>
      <c r="AJ52" s="69">
        <v>0.27567567567567602</v>
      </c>
      <c r="AK52" s="69">
        <v>0.256410256410256</v>
      </c>
      <c r="AL52" s="69">
        <v>0.25114155251141601</v>
      </c>
      <c r="AM52" s="69">
        <v>0.227906976744186</v>
      </c>
      <c r="AN52" s="69">
        <v>0.25882352941176501</v>
      </c>
      <c r="AO52" s="69">
        <v>0.29946524064171098</v>
      </c>
      <c r="AP52" s="69">
        <v>0.26683291770573597</v>
      </c>
      <c r="AQ52" s="69">
        <v>0.221461187214612</v>
      </c>
      <c r="AR52" s="69">
        <v>0.26565464895635699</v>
      </c>
      <c r="AS52" s="69">
        <v>0.26480836236933802</v>
      </c>
      <c r="AT52" s="69">
        <v>0.275555555555556</v>
      </c>
      <c r="AU52" s="69">
        <v>0.32993890020366601</v>
      </c>
      <c r="AV52" s="69">
        <v>0.30426540284360198</v>
      </c>
      <c r="AW52" s="69">
        <v>0.29356223175965701</v>
      </c>
      <c r="AX52" s="69">
        <v>0.287764350453172</v>
      </c>
      <c r="AY52" s="69">
        <v>0.234522942461763</v>
      </c>
      <c r="AZ52" s="69">
        <v>0.25561426684280097</v>
      </c>
      <c r="BA52" s="69">
        <v>0.27030231179608799</v>
      </c>
      <c r="BB52" s="69">
        <v>0.23373632700057601</v>
      </c>
      <c r="BC52" s="69">
        <v>0.22166105499438801</v>
      </c>
      <c r="BD52" s="69">
        <v>0.23513658275308</v>
      </c>
      <c r="BE52" s="69">
        <v>0.217575436739015</v>
      </c>
      <c r="BF52" s="69">
        <v>0.21671826625387</v>
      </c>
      <c r="BG52" s="69">
        <v>0.217987804878049</v>
      </c>
      <c r="BH52" s="69">
        <v>0.177966101694915</v>
      </c>
      <c r="BI52" s="69">
        <v>0.167005076142132</v>
      </c>
      <c r="BJ52" s="69">
        <v>0.14987080103359199</v>
      </c>
      <c r="BK52" s="69">
        <v>0.133854166666667</v>
      </c>
      <c r="BL52" s="69">
        <v>0.140925637025481</v>
      </c>
      <c r="BM52" s="69">
        <v>0.146392838335966</v>
      </c>
      <c r="BN52" s="69">
        <v>0.13486140724946699</v>
      </c>
      <c r="BO52" s="69">
        <v>0.116959064327485</v>
      </c>
      <c r="BP52" s="69">
        <v>0.10602024507192299</v>
      </c>
      <c r="BQ52" s="69">
        <v>9.6102509343299503E-2</v>
      </c>
      <c r="BR52" s="69">
        <v>9.24548352816153E-2</v>
      </c>
      <c r="BS52" s="69">
        <v>8.7794432548179896E-2</v>
      </c>
      <c r="BT52" s="69">
        <v>8.2423580786026199E-2</v>
      </c>
      <c r="BU52" s="69">
        <v>7.3545554335894603E-2</v>
      </c>
      <c r="BV52" s="69">
        <v>6.8268705625341305E-2</v>
      </c>
      <c r="BW52" s="69">
        <v>6.1951754385964897E-2</v>
      </c>
      <c r="BX52" s="69">
        <v>5.4817275747508297E-2</v>
      </c>
      <c r="BY52" s="69">
        <v>5.9422750424448202E-2</v>
      </c>
      <c r="BZ52" s="69">
        <v>5.1049347702779399E-2</v>
      </c>
      <c r="CA52" s="69">
        <v>4.91709548313322E-2</v>
      </c>
      <c r="CB52" s="69">
        <v>4.6617396247868099E-2</v>
      </c>
      <c r="CC52" s="69">
        <v>3.9977155910908099E-2</v>
      </c>
      <c r="CD52" s="69">
        <v>3.9125431530494803E-2</v>
      </c>
      <c r="CE52" s="69">
        <v>5.0385299347955E-2</v>
      </c>
      <c r="CF52" s="69">
        <v>4.8122065727699503E-2</v>
      </c>
      <c r="CG52" s="69">
        <v>4.3093270365997603E-2</v>
      </c>
      <c r="CH52" s="69">
        <v>3.5014836795252198E-2</v>
      </c>
      <c r="CI52" s="69">
        <v>3.0411449016100201E-2</v>
      </c>
      <c r="CJ52" s="69">
        <v>2.8486646884272999E-2</v>
      </c>
      <c r="CK52" s="69">
        <v>3.0722891566265099E-2</v>
      </c>
      <c r="CL52" s="69">
        <v>3.5735917625681402E-2</v>
      </c>
      <c r="CM52" s="69">
        <v>3.3353547604608902E-2</v>
      </c>
      <c r="CN52" s="69">
        <v>3.1889290012033701E-2</v>
      </c>
      <c r="CO52" s="69">
        <v>2.7462686567164201E-2</v>
      </c>
      <c r="CP52" s="69">
        <v>2.61593341260404E-2</v>
      </c>
      <c r="CQ52" s="69">
        <v>3.0411449016100201E-2</v>
      </c>
      <c r="CR52" s="69">
        <v>2.4669073405535501E-2</v>
      </c>
      <c r="CS52" s="69">
        <v>2.3159144893111602E-2</v>
      </c>
      <c r="CT52" s="69">
        <v>2.5806451612903201E-2</v>
      </c>
      <c r="CU52" s="69">
        <v>2.3668639053254399E-2</v>
      </c>
      <c r="CV52" s="69">
        <v>2.8103044496487099E-2</v>
      </c>
      <c r="CW52" s="69">
        <v>3.4045008655510703E-2</v>
      </c>
      <c r="CX52" s="69">
        <v>3.4762456546929298E-2</v>
      </c>
      <c r="CY52" s="69">
        <v>3.2967032967033003E-2</v>
      </c>
      <c r="CZ52" s="69">
        <v>2.67441860465116E-2</v>
      </c>
      <c r="DA52" s="69">
        <v>2.3920653442240401E-2</v>
      </c>
      <c r="DB52" s="69">
        <v>2.9633933759442201E-2</v>
      </c>
      <c r="DC52" s="69">
        <v>3.8307604345340203E-2</v>
      </c>
      <c r="DD52" s="69">
        <v>4.3035107587769003E-2</v>
      </c>
      <c r="DE52" s="69">
        <v>4.0723981900452497E-2</v>
      </c>
      <c r="DF52" s="69">
        <v>3.94144144144144E-2</v>
      </c>
      <c r="DG52" s="69">
        <v>3.8309859154929599E-2</v>
      </c>
      <c r="DH52" s="69">
        <v>4.5886961387800802E-2</v>
      </c>
      <c r="DI52" s="69">
        <v>4.9830124575311399E-2</v>
      </c>
      <c r="DJ52" s="69">
        <v>4.79143179255919E-2</v>
      </c>
      <c r="DK52" s="69">
        <v>5.9317291550083903E-2</v>
      </c>
      <c r="DL52" s="69">
        <v>6.1016949152542403E-2</v>
      </c>
      <c r="DM52" s="69">
        <v>6.2886019090398607E-2</v>
      </c>
      <c r="DN52" s="69">
        <v>7.3005093378607805E-2</v>
      </c>
      <c r="DO52" s="69">
        <v>7.9519450800915298E-2</v>
      </c>
      <c r="DP52" s="69">
        <v>7.3226544622425602E-2</v>
      </c>
      <c r="DQ52" s="69">
        <v>6.1038220193953198E-2</v>
      </c>
      <c r="DR52" s="69">
        <v>6.0227272727272699E-2</v>
      </c>
      <c r="DS52" s="69">
        <v>5.7954545454545502E-2</v>
      </c>
      <c r="DT52" s="69">
        <v>4.9913941480206503E-2</v>
      </c>
      <c r="DU52" s="69">
        <v>5.1654091700522299E-2</v>
      </c>
      <c r="DV52" s="69">
        <v>4.88940628637951E-2</v>
      </c>
      <c r="DW52" s="69">
        <v>4.2105263157894701E-2</v>
      </c>
      <c r="DX52" s="69">
        <v>4.3834015195791901E-2</v>
      </c>
      <c r="DY52" s="69">
        <v>4.1787579802669797E-2</v>
      </c>
      <c r="DZ52" s="69">
        <v>3.8483630097645001E-2</v>
      </c>
      <c r="EA52" s="69">
        <v>4.9742710120068603E-2</v>
      </c>
      <c r="EB52" s="69">
        <v>4.7808764940239001E-2</v>
      </c>
      <c r="EC52" s="69">
        <v>4.2444821731748697E-2</v>
      </c>
      <c r="ED52" s="69">
        <v>4.6394633873672403E-2</v>
      </c>
      <c r="EE52" s="69">
        <v>5.1637978900610802E-2</v>
      </c>
      <c r="EF52" s="69">
        <v>6.1157024793388401E-2</v>
      </c>
      <c r="EG52" s="69">
        <v>9.6398891966759007E-2</v>
      </c>
      <c r="EH52" s="69">
        <v>8.0067189249720006E-2</v>
      </c>
      <c r="EI52" s="69">
        <v>6.9213732004429707E-2</v>
      </c>
      <c r="EJ52" s="69">
        <v>8.5808580858085806E-2</v>
      </c>
      <c r="EK52" s="69">
        <v>9.0301003344481601E-2</v>
      </c>
      <c r="EL52" s="69">
        <v>0.106470588235294</v>
      </c>
      <c r="EM52" s="69">
        <v>0.12210796915167101</v>
      </c>
      <c r="EN52" s="69">
        <v>8.3737024221453293E-2</v>
      </c>
      <c r="EO52" s="69">
        <v>8.7336244541484698E-2</v>
      </c>
      <c r="EP52" s="69">
        <v>0.102702702702703</v>
      </c>
      <c r="EQ52" s="69">
        <v>9.5600676818950903E-2</v>
      </c>
      <c r="ER52" s="87">
        <v>0.103479853479853</v>
      </c>
    </row>
    <row r="53" spans="2:148" x14ac:dyDescent="0.2">
      <c r="B53" s="46">
        <v>1</v>
      </c>
      <c r="C53" s="47">
        <v>1</v>
      </c>
      <c r="D53" s="47" t="s">
        <v>259</v>
      </c>
      <c r="E53" s="69">
        <v>3.3670033670033699E-3</v>
      </c>
      <c r="F53" s="69">
        <v>3.79746835443038E-3</v>
      </c>
      <c r="G53" s="69">
        <v>1.43061516452074E-3</v>
      </c>
      <c r="H53" s="69">
        <v>1.6286644951140101E-3</v>
      </c>
      <c r="I53" s="69">
        <v>3.6429872495446301E-3</v>
      </c>
      <c r="J53" s="69">
        <v>6.17283950617284E-3</v>
      </c>
      <c r="K53" s="69">
        <v>2.8901734104046198E-3</v>
      </c>
      <c r="L53" s="69">
        <v>3.2573289902280101E-3</v>
      </c>
      <c r="M53" s="69">
        <v>3.5211267605633799E-3</v>
      </c>
      <c r="N53" s="69">
        <v>3.83141762452107E-3</v>
      </c>
      <c r="O53" s="69">
        <v>4.3103448275862103E-3</v>
      </c>
      <c r="P53" s="69">
        <v>0</v>
      </c>
      <c r="Q53" s="69">
        <v>0</v>
      </c>
      <c r="R53" s="69">
        <v>0</v>
      </c>
      <c r="S53" s="69">
        <v>0</v>
      </c>
      <c r="T53" s="69">
        <v>0</v>
      </c>
      <c r="U53" s="69">
        <v>0</v>
      </c>
      <c r="V53" s="69">
        <v>0</v>
      </c>
      <c r="W53" s="69">
        <v>0</v>
      </c>
      <c r="X53" s="69">
        <v>0</v>
      </c>
      <c r="Y53" s="69">
        <v>0</v>
      </c>
      <c r="Z53" s="69">
        <v>0</v>
      </c>
      <c r="AA53" s="69">
        <v>0</v>
      </c>
      <c r="AB53" s="69">
        <v>0</v>
      </c>
      <c r="AC53" s="69">
        <v>0</v>
      </c>
      <c r="AD53" s="69">
        <v>0</v>
      </c>
      <c r="AE53" s="69">
        <v>0</v>
      </c>
      <c r="AF53" s="69">
        <v>0</v>
      </c>
      <c r="AG53" s="69">
        <v>0</v>
      </c>
      <c r="AH53" s="69">
        <v>0</v>
      </c>
      <c r="AI53" s="69">
        <v>0</v>
      </c>
      <c r="AJ53" s="69">
        <v>5.40540540540541E-3</v>
      </c>
      <c r="AK53" s="69">
        <v>5.1282051282051299E-3</v>
      </c>
      <c r="AL53" s="69">
        <v>4.5662100456621002E-3</v>
      </c>
      <c r="AM53" s="69">
        <v>9.3023255813953504E-3</v>
      </c>
      <c r="AN53" s="69">
        <v>1.1764705882352899E-2</v>
      </c>
      <c r="AO53" s="69">
        <v>8.0213903743315499E-3</v>
      </c>
      <c r="AP53" s="69">
        <v>9.9750623441396506E-3</v>
      </c>
      <c r="AQ53" s="69">
        <v>1.3698630136986301E-2</v>
      </c>
      <c r="AR53" s="69">
        <v>9.4876660341556007E-3</v>
      </c>
      <c r="AS53" s="69">
        <v>8.7108013937282208E-3</v>
      </c>
      <c r="AT53" s="69">
        <v>8.8888888888888906E-3</v>
      </c>
      <c r="AU53" s="69">
        <v>6.1099796334012201E-3</v>
      </c>
      <c r="AV53" s="69">
        <v>4.739336492891E-3</v>
      </c>
      <c r="AW53" s="69">
        <v>4.29184549356223E-3</v>
      </c>
      <c r="AX53" s="69">
        <v>6.0422960725075503E-3</v>
      </c>
      <c r="AY53" s="69">
        <v>5.8266569555717402E-3</v>
      </c>
      <c r="AZ53" s="69">
        <v>7.2655217965653896E-3</v>
      </c>
      <c r="BA53" s="69">
        <v>7.1132187314759902E-3</v>
      </c>
      <c r="BB53" s="69">
        <v>7.48416810592976E-3</v>
      </c>
      <c r="BC53" s="69">
        <v>7.29517396184063E-3</v>
      </c>
      <c r="BD53" s="69">
        <v>4.2849491162292403E-3</v>
      </c>
      <c r="BE53" s="69">
        <v>5.8231868713605099E-3</v>
      </c>
      <c r="BF53" s="69">
        <v>7.2239422084623304E-3</v>
      </c>
      <c r="BG53" s="69">
        <v>8.6382113821138196E-3</v>
      </c>
      <c r="BH53" s="69">
        <v>9.9700897308075808E-3</v>
      </c>
      <c r="BI53" s="69">
        <v>9.1370558375634507E-3</v>
      </c>
      <c r="BJ53" s="69">
        <v>1.0335917312661499E-2</v>
      </c>
      <c r="BK53" s="69">
        <v>1.19791666666667E-2</v>
      </c>
      <c r="BL53" s="69">
        <v>1.14404576183047E-2</v>
      </c>
      <c r="BM53" s="69">
        <v>1.6850974196945801E-2</v>
      </c>
      <c r="BN53" s="69">
        <v>1.91897654584222E-2</v>
      </c>
      <c r="BO53" s="69">
        <v>1.9670388091440699E-2</v>
      </c>
      <c r="BP53" s="69">
        <v>2.0777836973894501E-2</v>
      </c>
      <c r="BQ53" s="69">
        <v>2.1890016017084901E-2</v>
      </c>
      <c r="BR53" s="69">
        <v>2.6036131774707798E-2</v>
      </c>
      <c r="BS53" s="69">
        <v>2.08779443254818E-2</v>
      </c>
      <c r="BT53" s="69">
        <v>2.3471615720523999E-2</v>
      </c>
      <c r="BU53" s="69">
        <v>2.3600439077936301E-2</v>
      </c>
      <c r="BV53" s="69">
        <v>2.40305843801202E-2</v>
      </c>
      <c r="BW53" s="69">
        <v>2.0833333333333301E-2</v>
      </c>
      <c r="BX53" s="69">
        <v>1.7718715393134001E-2</v>
      </c>
      <c r="BY53" s="69">
        <v>1.7543859649122799E-2</v>
      </c>
      <c r="BZ53" s="69">
        <v>1.58820192853091E-2</v>
      </c>
      <c r="CA53" s="69">
        <v>1.6580903373356201E-2</v>
      </c>
      <c r="CB53" s="69">
        <v>1.36441159749858E-2</v>
      </c>
      <c r="CC53" s="69">
        <v>1.48486579097658E-2</v>
      </c>
      <c r="CD53" s="69">
        <v>1.43843498273878E-2</v>
      </c>
      <c r="CE53" s="69">
        <v>1.185536455246E-2</v>
      </c>
      <c r="CF53" s="69">
        <v>1.5258215962441301E-2</v>
      </c>
      <c r="CG53" s="69">
        <v>1.71192443919717E-2</v>
      </c>
      <c r="CH53" s="69">
        <v>1.54302670623145E-2</v>
      </c>
      <c r="CI53" s="69">
        <v>1.7889087656529499E-2</v>
      </c>
      <c r="CJ53" s="69">
        <v>1.6617210682492601E-2</v>
      </c>
      <c r="CK53" s="69">
        <v>1.8674698795180699E-2</v>
      </c>
      <c r="CL53" s="69">
        <v>2.1199273167777099E-2</v>
      </c>
      <c r="CM53" s="69">
        <v>2.1224984839296499E-2</v>
      </c>
      <c r="CN53" s="69">
        <v>1.9855595667869999E-2</v>
      </c>
      <c r="CO53" s="69">
        <v>2.2089552238806001E-2</v>
      </c>
      <c r="CP53" s="69">
        <v>2.3186682520808601E-2</v>
      </c>
      <c r="CQ53" s="69">
        <v>2.6833631484794299E-2</v>
      </c>
      <c r="CR53" s="69">
        <v>3.06859205776173E-2</v>
      </c>
      <c r="CS53" s="69">
        <v>3.0285035629453699E-2</v>
      </c>
      <c r="CT53" s="69">
        <v>2.4046920821114402E-2</v>
      </c>
      <c r="CU53" s="69">
        <v>2.2485207100591698E-2</v>
      </c>
      <c r="CV53" s="69">
        <v>2.2248243559719001E-2</v>
      </c>
      <c r="CW53" s="69">
        <v>2.07732256203116E-2</v>
      </c>
      <c r="CX53" s="69">
        <v>1.79606025492468E-2</v>
      </c>
      <c r="CY53" s="69">
        <v>1.9086176980913801E-2</v>
      </c>
      <c r="CZ53" s="69">
        <v>1.9186046511627902E-2</v>
      </c>
      <c r="DA53" s="69">
        <v>2.1586931155192501E-2</v>
      </c>
      <c r="DB53" s="69">
        <v>2.1499128413713001E-2</v>
      </c>
      <c r="DC53" s="69">
        <v>2.0583190394511199E-2</v>
      </c>
      <c r="DD53" s="69">
        <v>1.6987542468856202E-2</v>
      </c>
      <c r="DE53" s="69">
        <v>1.6968325791855199E-2</v>
      </c>
      <c r="DF53" s="69">
        <v>1.35135135135135E-2</v>
      </c>
      <c r="DG53" s="69">
        <v>1.12676056338028E-2</v>
      </c>
      <c r="DH53" s="69">
        <v>1.11919418019026E-2</v>
      </c>
      <c r="DI53" s="69">
        <v>1.13250283125708E-2</v>
      </c>
      <c r="DJ53" s="69">
        <v>1.2401352874859099E-2</v>
      </c>
      <c r="DK53" s="69">
        <v>1.2870733072187999E-2</v>
      </c>
      <c r="DL53" s="69">
        <v>1.24293785310734E-2</v>
      </c>
      <c r="DM53" s="69">
        <v>1.2914093206064001E-2</v>
      </c>
      <c r="DN53" s="69">
        <v>1.3582342954159599E-2</v>
      </c>
      <c r="DO53" s="69">
        <v>1.2013729977116701E-2</v>
      </c>
      <c r="DP53" s="69">
        <v>1.2013729977116701E-2</v>
      </c>
      <c r="DQ53" s="69">
        <v>1.2549914432401599E-2</v>
      </c>
      <c r="DR53" s="69">
        <v>1.13636363636364E-2</v>
      </c>
      <c r="DS53" s="69">
        <v>1.19318181818182E-2</v>
      </c>
      <c r="DT53" s="69">
        <v>1.5490533562822701E-2</v>
      </c>
      <c r="DU53" s="69">
        <v>1.91526407428903E-2</v>
      </c>
      <c r="DV53" s="69">
        <v>1.5715948777648401E-2</v>
      </c>
      <c r="DW53" s="69">
        <v>1.5789473684210499E-2</v>
      </c>
      <c r="DX53" s="69">
        <v>1.6364699006429E-2</v>
      </c>
      <c r="DY53" s="69">
        <v>1.79918746372606E-2</v>
      </c>
      <c r="DZ53" s="69">
        <v>1.55083285468122E-2</v>
      </c>
      <c r="EA53" s="69">
        <v>1.25786163522013E-2</v>
      </c>
      <c r="EB53" s="69">
        <v>1.0244735344336901E-2</v>
      </c>
      <c r="EC53" s="69">
        <v>8.4889643463497508E-3</v>
      </c>
      <c r="ED53" s="69">
        <v>8.9435438792621596E-3</v>
      </c>
      <c r="EE53" s="69">
        <v>8.8839533592448595E-3</v>
      </c>
      <c r="EF53" s="69">
        <v>7.7134986225895303E-3</v>
      </c>
      <c r="EG53" s="69">
        <v>5.5401662049861496E-3</v>
      </c>
      <c r="EH53" s="69">
        <v>4.4792833146696503E-3</v>
      </c>
      <c r="EI53" s="69">
        <v>3.8759689922480598E-3</v>
      </c>
      <c r="EJ53" s="69">
        <v>3.8503850385038499E-3</v>
      </c>
      <c r="EK53" s="69">
        <v>5.0167224080267603E-3</v>
      </c>
      <c r="EL53" s="69">
        <v>2.94117647058824E-3</v>
      </c>
      <c r="EM53" s="69">
        <v>5.1413881748072002E-3</v>
      </c>
      <c r="EN53" s="69">
        <v>6.2283737024221497E-3</v>
      </c>
      <c r="EO53" s="69">
        <v>4.3668122270742399E-3</v>
      </c>
      <c r="EP53" s="69">
        <v>3.8610038610038598E-3</v>
      </c>
      <c r="EQ53" s="69">
        <v>5.0761421319797002E-3</v>
      </c>
      <c r="ER53" s="87">
        <v>3.66300366300366E-3</v>
      </c>
    </row>
    <row r="54" spans="2:148" x14ac:dyDescent="0.2">
      <c r="B54" s="46">
        <v>1</v>
      </c>
      <c r="C54" s="47">
        <v>1</v>
      </c>
      <c r="D54" s="47" t="s">
        <v>260</v>
      </c>
      <c r="E54" s="69">
        <v>4.4893378226711599E-3</v>
      </c>
      <c r="F54" s="69">
        <v>8.8607594936708899E-3</v>
      </c>
      <c r="G54" s="69">
        <v>5.72246065808298E-3</v>
      </c>
      <c r="H54" s="69">
        <v>6.5146579804560298E-3</v>
      </c>
      <c r="I54" s="69">
        <v>3.6429872495446301E-3</v>
      </c>
      <c r="J54" s="69">
        <v>2.05761316872428E-3</v>
      </c>
      <c r="K54" s="69">
        <v>1.15606936416185E-2</v>
      </c>
      <c r="L54" s="69">
        <v>6.5146579804560298E-3</v>
      </c>
      <c r="M54" s="69">
        <v>3.5211267605633799E-3</v>
      </c>
      <c r="N54" s="69">
        <v>0</v>
      </c>
      <c r="O54" s="69">
        <v>0</v>
      </c>
      <c r="P54" s="69">
        <v>4.5248868778280504E-3</v>
      </c>
      <c r="Q54" s="69">
        <v>0</v>
      </c>
      <c r="R54" s="69">
        <v>0</v>
      </c>
      <c r="S54" s="69">
        <v>0</v>
      </c>
      <c r="T54" s="69">
        <v>0</v>
      </c>
      <c r="U54" s="69">
        <v>0</v>
      </c>
      <c r="V54" s="69">
        <v>6.6666666666666697E-3</v>
      </c>
      <c r="W54" s="69">
        <v>0</v>
      </c>
      <c r="X54" s="69">
        <v>0</v>
      </c>
      <c r="Y54" s="69">
        <v>0</v>
      </c>
      <c r="Z54" s="69">
        <v>0</v>
      </c>
      <c r="AA54" s="69">
        <v>0</v>
      </c>
      <c r="AB54" s="69">
        <v>0</v>
      </c>
      <c r="AC54" s="69">
        <v>0</v>
      </c>
      <c r="AD54" s="69">
        <v>0</v>
      </c>
      <c r="AE54" s="69">
        <v>0</v>
      </c>
      <c r="AF54" s="69">
        <v>0</v>
      </c>
      <c r="AG54" s="69">
        <v>8.4745762711864406E-3</v>
      </c>
      <c r="AH54" s="69">
        <v>0</v>
      </c>
      <c r="AI54" s="69">
        <v>1.0752688172042999E-2</v>
      </c>
      <c r="AJ54" s="69">
        <v>1.62162162162162E-2</v>
      </c>
      <c r="AK54" s="69">
        <v>1.5384615384615399E-2</v>
      </c>
      <c r="AL54" s="69">
        <v>9.1324200913242004E-3</v>
      </c>
      <c r="AM54" s="69">
        <v>9.3023255813953504E-3</v>
      </c>
      <c r="AN54" s="69">
        <v>2.3529411764705899E-2</v>
      </c>
      <c r="AO54" s="69">
        <v>1.60427807486631E-2</v>
      </c>
      <c r="AP54" s="69">
        <v>7.4812967581047397E-3</v>
      </c>
      <c r="AQ54" s="69">
        <v>9.1324200913242004E-3</v>
      </c>
      <c r="AR54" s="69">
        <v>1.7077798861480101E-2</v>
      </c>
      <c r="AS54" s="69">
        <v>1.74216027874564E-2</v>
      </c>
      <c r="AT54" s="69">
        <v>1.7777777777777799E-2</v>
      </c>
      <c r="AU54" s="69">
        <v>2.1384928716904301E-2</v>
      </c>
      <c r="AV54" s="69">
        <v>3.12796208530806E-2</v>
      </c>
      <c r="AW54" s="69">
        <v>3.0042918454935601E-2</v>
      </c>
      <c r="AX54" s="69">
        <v>2.6435045317220501E-2</v>
      </c>
      <c r="AY54" s="69">
        <v>2.91332847778587E-2</v>
      </c>
      <c r="AZ54" s="69">
        <v>4.2272126816380498E-2</v>
      </c>
      <c r="BA54" s="69">
        <v>4.6828689982217002E-2</v>
      </c>
      <c r="BB54" s="69">
        <v>5.1237766263672997E-2</v>
      </c>
      <c r="BC54" s="69">
        <v>6.1728395061728399E-2</v>
      </c>
      <c r="BD54" s="69">
        <v>7.2308516336368506E-2</v>
      </c>
      <c r="BE54" s="69">
        <v>8.8406564319745903E-2</v>
      </c>
      <c r="BF54" s="69">
        <v>8.9267285861713105E-2</v>
      </c>
      <c r="BG54" s="69">
        <v>9.7560975609756101E-2</v>
      </c>
      <c r="BH54" s="69">
        <v>0.115154536390828</v>
      </c>
      <c r="BI54" s="69">
        <v>0.12690355329949199</v>
      </c>
      <c r="BJ54" s="69">
        <v>0.13436692506459899</v>
      </c>
      <c r="BK54" s="69">
        <v>0.147916666666667</v>
      </c>
      <c r="BL54" s="69">
        <v>0.14456578263130501</v>
      </c>
      <c r="BM54" s="69">
        <v>0.14955239599789399</v>
      </c>
      <c r="BN54" s="69">
        <v>0.15884861407249501</v>
      </c>
      <c r="BO54" s="69">
        <v>0.17012227538543301</v>
      </c>
      <c r="BP54" s="69">
        <v>0.16728822589238099</v>
      </c>
      <c r="BQ54" s="69">
        <v>0.174586225306994</v>
      </c>
      <c r="BR54" s="69">
        <v>0.15887353878852301</v>
      </c>
      <c r="BS54" s="69">
        <v>0.15899357601713099</v>
      </c>
      <c r="BT54" s="69">
        <v>0.15338427947598299</v>
      </c>
      <c r="BU54" s="69">
        <v>0.15532381997804601</v>
      </c>
      <c r="BV54" s="69">
        <v>0.14309120699071501</v>
      </c>
      <c r="BW54" s="69">
        <v>0.14912280701754399</v>
      </c>
      <c r="BX54" s="69">
        <v>0.13676633444075301</v>
      </c>
      <c r="BY54" s="69">
        <v>0.118279569892473</v>
      </c>
      <c r="BZ54" s="69">
        <v>0.106069200226886</v>
      </c>
      <c r="CA54" s="69">
        <v>0.104631217838765</v>
      </c>
      <c r="CB54" s="69">
        <v>9.0392268334280795E-2</v>
      </c>
      <c r="CC54" s="69">
        <v>8.0525414049114799E-2</v>
      </c>
      <c r="CD54" s="69">
        <v>7.7100115074798595E-2</v>
      </c>
      <c r="CE54" s="69">
        <v>6.3426200355660906E-2</v>
      </c>
      <c r="CF54" s="69">
        <v>6.5140845070422504E-2</v>
      </c>
      <c r="CG54" s="69">
        <v>6.1393152302243202E-2</v>
      </c>
      <c r="CH54" s="69">
        <v>7.2403560830860497E-2</v>
      </c>
      <c r="CI54" s="69">
        <v>7.4537865235539694E-2</v>
      </c>
      <c r="CJ54" s="69">
        <v>7.5370919881305606E-2</v>
      </c>
      <c r="CK54" s="69">
        <v>6.9277108433734899E-2</v>
      </c>
      <c r="CL54" s="69">
        <v>6.7231980617807399E-2</v>
      </c>
      <c r="CM54" s="69">
        <v>6.8526379624014602E-2</v>
      </c>
      <c r="CN54" s="69">
        <v>7.0998796630565603E-2</v>
      </c>
      <c r="CO54" s="69">
        <v>6.2686567164179099E-2</v>
      </c>
      <c r="CP54" s="69">
        <v>6.4209274673008299E-2</v>
      </c>
      <c r="CQ54" s="69">
        <v>5.9033989266547397E-2</v>
      </c>
      <c r="CR54" s="69">
        <v>6.0168471720818302E-2</v>
      </c>
      <c r="CS54" s="69">
        <v>5.9382422802850401E-2</v>
      </c>
      <c r="CT54" s="69">
        <v>5.92375366568915E-2</v>
      </c>
      <c r="CU54" s="69">
        <v>5.6213017751479299E-2</v>
      </c>
      <c r="CV54" s="69">
        <v>5.7377049180327898E-2</v>
      </c>
      <c r="CW54" s="69">
        <v>4.03923831506059E-2</v>
      </c>
      <c r="CX54" s="69">
        <v>3.8818076477404401E-2</v>
      </c>
      <c r="CY54" s="69">
        <v>4.3956043956044001E-2</v>
      </c>
      <c r="CZ54" s="69">
        <v>3.6046511627907001E-2</v>
      </c>
      <c r="DA54" s="69">
        <v>3.8506417736289399E-2</v>
      </c>
      <c r="DB54" s="69">
        <v>3.7768739105171402E-2</v>
      </c>
      <c r="DC54" s="69">
        <v>3.8879359634076599E-2</v>
      </c>
      <c r="DD54" s="69">
        <v>3.2842582106455298E-2</v>
      </c>
      <c r="DE54" s="69">
        <v>3.1108597285067902E-2</v>
      </c>
      <c r="DF54" s="69">
        <v>2.87162162162162E-2</v>
      </c>
      <c r="DG54" s="69">
        <v>2.6478873239436599E-2</v>
      </c>
      <c r="DH54" s="69">
        <v>2.01454952434247E-2</v>
      </c>
      <c r="DI54" s="69">
        <v>2.03850509626274E-2</v>
      </c>
      <c r="DJ54" s="69">
        <v>2.3675310033821902E-2</v>
      </c>
      <c r="DK54" s="69">
        <v>2.3503077783995501E-2</v>
      </c>
      <c r="DL54" s="69">
        <v>2.5988700564971799E-2</v>
      </c>
      <c r="DM54" s="69">
        <v>2.6389668725435099E-2</v>
      </c>
      <c r="DN54" s="69">
        <v>2.20713073005093E-2</v>
      </c>
      <c r="DO54" s="69">
        <v>1.60183066361556E-2</v>
      </c>
      <c r="DP54" s="69">
        <v>1.7734553775743699E-2</v>
      </c>
      <c r="DQ54" s="69">
        <v>1.65430690245294E-2</v>
      </c>
      <c r="DR54" s="69">
        <v>1.7045454545454499E-2</v>
      </c>
      <c r="DS54" s="69">
        <v>1.4204545454545499E-2</v>
      </c>
      <c r="DT54" s="69">
        <v>1.3769363166953499E-2</v>
      </c>
      <c r="DU54" s="69">
        <v>1.0446894950667401E-2</v>
      </c>
      <c r="DV54" s="69">
        <v>1.28055878928987E-2</v>
      </c>
      <c r="DW54" s="69">
        <v>1.1695906432748499E-2</v>
      </c>
      <c r="DX54" s="69">
        <v>9.3512565751022805E-3</v>
      </c>
      <c r="DY54" s="69">
        <v>1.0446894950667401E-2</v>
      </c>
      <c r="DZ54" s="69">
        <v>8.6157380815623207E-3</v>
      </c>
      <c r="EA54" s="69">
        <v>9.1480846197827294E-3</v>
      </c>
      <c r="EB54" s="69">
        <v>1.1952191235059801E-2</v>
      </c>
      <c r="EC54" s="69">
        <v>1.1884550084889599E-2</v>
      </c>
      <c r="ED54" s="69">
        <v>1.1738401341531601E-2</v>
      </c>
      <c r="EE54" s="69">
        <v>9.43920044419767E-3</v>
      </c>
      <c r="EF54" s="69">
        <v>7.1625344352617103E-3</v>
      </c>
      <c r="EG54" s="69">
        <v>9.9722991689750705E-3</v>
      </c>
      <c r="EH54" s="69">
        <v>8.9585666293393092E-3</v>
      </c>
      <c r="EI54" s="69">
        <v>7.1982281284606901E-3</v>
      </c>
      <c r="EJ54" s="69">
        <v>9.9009900990098994E-3</v>
      </c>
      <c r="EK54" s="69">
        <v>1.00334448160535E-2</v>
      </c>
      <c r="EL54" s="69">
        <v>5.8823529411764696E-3</v>
      </c>
      <c r="EM54" s="69">
        <v>4.4987146529563002E-3</v>
      </c>
      <c r="EN54" s="69">
        <v>5.5363321799308E-3</v>
      </c>
      <c r="EO54" s="69">
        <v>6.5502183406113499E-3</v>
      </c>
      <c r="EP54" s="69">
        <v>6.1776061776061802E-3</v>
      </c>
      <c r="EQ54" s="69">
        <v>7.61421319796954E-3</v>
      </c>
      <c r="ER54" s="87">
        <v>4.5787545787545798E-3</v>
      </c>
    </row>
    <row r="55" spans="2:148" x14ac:dyDescent="0.2">
      <c r="B55" s="46">
        <v>1</v>
      </c>
      <c r="C55" s="47">
        <v>2</v>
      </c>
      <c r="D55" s="47" t="s">
        <v>255</v>
      </c>
      <c r="E55" s="69">
        <v>0.51111111111111096</v>
      </c>
      <c r="F55" s="69">
        <v>0.48372093023255802</v>
      </c>
      <c r="G55" s="69">
        <v>0.527272727272727</v>
      </c>
      <c r="H55" s="69">
        <v>0.52517985611510798</v>
      </c>
      <c r="I55" s="69">
        <v>0.51724137931034497</v>
      </c>
      <c r="J55" s="69">
        <v>0.50476190476190497</v>
      </c>
      <c r="K55" s="69">
        <v>0.47540983606557402</v>
      </c>
      <c r="L55" s="69">
        <v>0.43859649122806998</v>
      </c>
      <c r="M55" s="69">
        <v>0.40384615384615402</v>
      </c>
      <c r="N55" s="69">
        <v>0.34146341463414598</v>
      </c>
      <c r="O55" s="69">
        <v>0.36585365853658502</v>
      </c>
      <c r="P55" s="69">
        <v>0.4375</v>
      </c>
      <c r="Q55" s="69">
        <v>0.32142857142857101</v>
      </c>
      <c r="R55" s="69">
        <v>0.27586206896551702</v>
      </c>
      <c r="S55" s="69">
        <v>0.28571428571428598</v>
      </c>
      <c r="T55" s="69">
        <v>0.19354838709677399</v>
      </c>
      <c r="U55" s="69">
        <v>0.3</v>
      </c>
      <c r="V55" s="69">
        <v>0.2</v>
      </c>
      <c r="W55" s="69">
        <v>0.14285714285714299</v>
      </c>
      <c r="X55" s="69">
        <v>0.22222222222222199</v>
      </c>
      <c r="Y55" s="69">
        <v>0.11111111111111099</v>
      </c>
      <c r="Z55" s="69">
        <v>0.1</v>
      </c>
      <c r="AA55" s="69">
        <v>0.11111111111111099</v>
      </c>
      <c r="AB55" s="69">
        <v>0.125</v>
      </c>
      <c r="AC55" s="69">
        <v>0.2</v>
      </c>
      <c r="AD55" s="69">
        <v>0.18181818181818199</v>
      </c>
      <c r="AE55" s="69">
        <v>0.214285714285714</v>
      </c>
      <c r="AF55" s="69">
        <v>0.16666666666666699</v>
      </c>
      <c r="AG55" s="69">
        <v>0.14285714285714299</v>
      </c>
      <c r="AH55" s="69">
        <v>0.125</v>
      </c>
      <c r="AI55" s="69">
        <v>5.8823529411764698E-2</v>
      </c>
      <c r="AJ55" s="69">
        <v>8.3333333333333301E-2</v>
      </c>
      <c r="AK55" s="69">
        <v>0</v>
      </c>
      <c r="AL55" s="69">
        <v>4.7619047619047603E-2</v>
      </c>
      <c r="AM55" s="69">
        <v>3.8461538461538498E-2</v>
      </c>
      <c r="AN55" s="69">
        <v>0</v>
      </c>
      <c r="AO55" s="69">
        <v>5.1282051282051301E-2</v>
      </c>
      <c r="AP55" s="69">
        <v>6.5217391304347797E-2</v>
      </c>
      <c r="AQ55" s="69">
        <v>8.1632653061224497E-2</v>
      </c>
      <c r="AR55" s="69">
        <v>4.7619047619047603E-2</v>
      </c>
      <c r="AS55" s="69">
        <v>4.6511627906976702E-2</v>
      </c>
      <c r="AT55" s="69">
        <v>6.08695652173913E-2</v>
      </c>
      <c r="AU55" s="69">
        <v>7.4803149606299205E-2</v>
      </c>
      <c r="AV55" s="69">
        <v>8.9108910891089105E-2</v>
      </c>
      <c r="AW55" s="69">
        <v>0.123209169054441</v>
      </c>
      <c r="AX55" s="69">
        <v>0.12931034482758599</v>
      </c>
      <c r="AY55" s="69">
        <v>0.13872832369942201</v>
      </c>
      <c r="AZ55" s="69">
        <v>0.13073005093378601</v>
      </c>
      <c r="BA55" s="69">
        <v>0.116094986807388</v>
      </c>
      <c r="BB55" s="69">
        <v>0.11529411764705901</v>
      </c>
      <c r="BC55" s="69">
        <v>0.12828947368421101</v>
      </c>
      <c r="BD55" s="69">
        <v>0.124748490945674</v>
      </c>
      <c r="BE55" s="69">
        <v>0.122926829268293</v>
      </c>
      <c r="BF55" s="69">
        <v>0.13239436619718301</v>
      </c>
      <c r="BG55" s="69">
        <v>0.12360515021459199</v>
      </c>
      <c r="BH55" s="69">
        <v>0.13349917081260401</v>
      </c>
      <c r="BI55" s="69">
        <v>0.14760746147607501</v>
      </c>
      <c r="BJ55" s="69">
        <v>0.14330708661417299</v>
      </c>
      <c r="BK55" s="69">
        <v>0.156</v>
      </c>
      <c r="BL55" s="69">
        <v>0.167634854771784</v>
      </c>
      <c r="BM55" s="69">
        <v>0.16139767054908499</v>
      </c>
      <c r="BN55" s="69">
        <v>0.17477328936521</v>
      </c>
      <c r="BO55" s="69">
        <v>0.164939550949914</v>
      </c>
      <c r="BP55" s="69">
        <v>0.18470790378006899</v>
      </c>
      <c r="BQ55" s="69">
        <v>0.195250659630607</v>
      </c>
      <c r="BR55" s="69">
        <v>0.19618528610354199</v>
      </c>
      <c r="BS55" s="69">
        <v>0.20768526989936001</v>
      </c>
      <c r="BT55" s="69">
        <v>0.216438356164384</v>
      </c>
      <c r="BU55" s="69">
        <v>0.216911764705882</v>
      </c>
      <c r="BV55" s="69">
        <v>0.224624060150376</v>
      </c>
      <c r="BW55" s="69">
        <v>0.23311132254995201</v>
      </c>
      <c r="BX55" s="69">
        <v>0.22490347490347501</v>
      </c>
      <c r="BY55" s="69">
        <v>0.19047619047618999</v>
      </c>
      <c r="BZ55" s="69">
        <v>0.19030837004405299</v>
      </c>
      <c r="CA55" s="69">
        <v>0.19415807560137499</v>
      </c>
      <c r="CB55" s="69">
        <v>0.19568965517241399</v>
      </c>
      <c r="CC55" s="69">
        <v>0.206239168110919</v>
      </c>
      <c r="CD55" s="69">
        <v>0.199826989619377</v>
      </c>
      <c r="CE55" s="69">
        <v>0.21137521222410899</v>
      </c>
      <c r="CF55" s="69">
        <v>0.21545064377682399</v>
      </c>
      <c r="CG55" s="69">
        <v>0.231369150779896</v>
      </c>
      <c r="CH55" s="69">
        <v>0.254799301919721</v>
      </c>
      <c r="CI55" s="69">
        <v>0.27192205491585503</v>
      </c>
      <c r="CJ55" s="69">
        <v>0.28107606679035302</v>
      </c>
      <c r="CK55" s="69">
        <v>0.283796740172579</v>
      </c>
      <c r="CL55" s="69">
        <v>0.29747427502338603</v>
      </c>
      <c r="CM55" s="69">
        <v>0.30776426566884901</v>
      </c>
      <c r="CN55" s="69">
        <v>0.33079122974261199</v>
      </c>
      <c r="CO55" s="69">
        <v>0.35208535402521801</v>
      </c>
      <c r="CP55" s="69">
        <v>0.36682926829268298</v>
      </c>
      <c r="CQ55" s="69">
        <v>0.38370951913640799</v>
      </c>
      <c r="CR55" s="69">
        <v>0.38672985781990499</v>
      </c>
      <c r="CS55" s="69">
        <v>0.38418079096045199</v>
      </c>
      <c r="CT55" s="69">
        <v>0.39889196675900301</v>
      </c>
      <c r="CU55" s="69">
        <v>0.40017985611510798</v>
      </c>
      <c r="CV55" s="69">
        <v>0.38878842676310998</v>
      </c>
      <c r="CW55" s="69">
        <v>0.38566552901023898</v>
      </c>
      <c r="CX55" s="69">
        <v>0.38765432098765401</v>
      </c>
      <c r="CY55" s="69">
        <v>0.39758064516128999</v>
      </c>
      <c r="CZ55" s="69">
        <v>0.39861751152073699</v>
      </c>
      <c r="DA55" s="69">
        <v>0.40242057488653599</v>
      </c>
      <c r="DB55" s="69">
        <v>0.37843866171003698</v>
      </c>
      <c r="DC55" s="69">
        <v>0.344802342606149</v>
      </c>
      <c r="DD55" s="69">
        <v>0.35581061692969901</v>
      </c>
      <c r="DE55" s="69">
        <v>0.36281337047353801</v>
      </c>
      <c r="DF55" s="69">
        <v>0.36563573883161499</v>
      </c>
      <c r="DG55" s="69">
        <v>0.373477672530447</v>
      </c>
      <c r="DH55" s="69">
        <v>0.37665782493368699</v>
      </c>
      <c r="DI55" s="69">
        <v>0.35900783289817201</v>
      </c>
      <c r="DJ55" s="69">
        <v>0.37051532941943899</v>
      </c>
      <c r="DK55" s="69">
        <v>0.390019697964544</v>
      </c>
      <c r="DL55" s="69">
        <v>0.408706952566602</v>
      </c>
      <c r="DM55" s="69">
        <v>0.42590206185566998</v>
      </c>
      <c r="DN55" s="69">
        <v>0.443738080101716</v>
      </c>
      <c r="DO55" s="69">
        <v>0.49113924050632901</v>
      </c>
      <c r="DP55" s="69">
        <v>0.51480781348456195</v>
      </c>
      <c r="DQ55" s="69">
        <v>0.54614894971355799</v>
      </c>
      <c r="DR55" s="69">
        <v>0.59087989723827905</v>
      </c>
      <c r="DS55" s="69">
        <v>0.609224855861627</v>
      </c>
      <c r="DT55" s="69">
        <v>0.64022842639593902</v>
      </c>
      <c r="DU55" s="69">
        <v>0.66981132075471705</v>
      </c>
      <c r="DV55" s="69">
        <v>0.699309478970496</v>
      </c>
      <c r="DW55" s="69">
        <v>0.69748427672956004</v>
      </c>
      <c r="DX55" s="69">
        <v>0.70460199004975099</v>
      </c>
      <c r="DY55" s="69">
        <v>0.72090112640800996</v>
      </c>
      <c r="DZ55" s="69">
        <v>0.74122807017543901</v>
      </c>
      <c r="EA55" s="69">
        <v>0.74046278924327702</v>
      </c>
      <c r="EB55" s="69">
        <v>0.74937965260545902</v>
      </c>
      <c r="EC55" s="69">
        <v>0.75722188076213903</v>
      </c>
      <c r="ED55" s="69">
        <v>0.77210460772104605</v>
      </c>
      <c r="EE55" s="69">
        <v>0.770481550969356</v>
      </c>
      <c r="EF55" s="69">
        <v>0.74508519003931895</v>
      </c>
      <c r="EG55" s="69">
        <v>0.70762711864406802</v>
      </c>
      <c r="EH55" s="69">
        <v>0.70772594752186602</v>
      </c>
      <c r="EI55" s="69">
        <v>0.735498839907193</v>
      </c>
      <c r="EJ55" s="69">
        <v>0.70750000000000002</v>
      </c>
      <c r="EK55" s="69">
        <v>0.68573943661971803</v>
      </c>
      <c r="EL55" s="69">
        <v>0.66634050880626206</v>
      </c>
      <c r="EM55" s="69">
        <v>0.59976105137395497</v>
      </c>
      <c r="EN55" s="69">
        <v>0.60757780784844395</v>
      </c>
      <c r="EO55" s="69">
        <v>0.57829457364341097</v>
      </c>
      <c r="EP55" s="69">
        <v>0.548022598870056</v>
      </c>
      <c r="EQ55" s="69">
        <v>0.53812636165577299</v>
      </c>
      <c r="ER55" s="87">
        <v>0.53551912568306004</v>
      </c>
    </row>
    <row r="56" spans="2:148" x14ac:dyDescent="0.2">
      <c r="B56" s="46">
        <v>1</v>
      </c>
      <c r="C56" s="47">
        <v>2</v>
      </c>
      <c r="D56" s="47" t="s">
        <v>256</v>
      </c>
      <c r="E56" s="69">
        <v>7.0370370370370403E-2</v>
      </c>
      <c r="F56" s="69">
        <v>7.9069767441860506E-2</v>
      </c>
      <c r="G56" s="69">
        <v>6.0606060606060601E-2</v>
      </c>
      <c r="H56" s="69">
        <v>6.4748201438848907E-2</v>
      </c>
      <c r="I56" s="69">
        <v>5.1724137931034503E-2</v>
      </c>
      <c r="J56" s="69">
        <v>5.7142857142857099E-2</v>
      </c>
      <c r="K56" s="69">
        <v>8.1967213114754106E-2</v>
      </c>
      <c r="L56" s="69">
        <v>3.5087719298245598E-2</v>
      </c>
      <c r="M56" s="69">
        <v>5.7692307692307702E-2</v>
      </c>
      <c r="N56" s="69">
        <v>9.7560975609756101E-2</v>
      </c>
      <c r="O56" s="69">
        <v>4.8780487804878099E-2</v>
      </c>
      <c r="P56" s="69">
        <v>3.125E-2</v>
      </c>
      <c r="Q56" s="69">
        <v>3.5714285714285698E-2</v>
      </c>
      <c r="R56" s="69">
        <v>3.4482758620689703E-2</v>
      </c>
      <c r="S56" s="69">
        <v>3.5714285714285698E-2</v>
      </c>
      <c r="T56" s="69">
        <v>3.2258064516128997E-2</v>
      </c>
      <c r="U56" s="69">
        <v>0.05</v>
      </c>
      <c r="V56" s="69">
        <v>0.1</v>
      </c>
      <c r="W56" s="69">
        <v>7.1428571428571397E-2</v>
      </c>
      <c r="X56" s="69">
        <v>0.11111111111111099</v>
      </c>
      <c r="Y56" s="69">
        <v>0.22222222222222199</v>
      </c>
      <c r="Z56" s="69">
        <v>0.1</v>
      </c>
      <c r="AA56" s="69">
        <v>0</v>
      </c>
      <c r="AB56" s="69">
        <v>0</v>
      </c>
      <c r="AC56" s="69">
        <v>0.2</v>
      </c>
      <c r="AD56" s="69">
        <v>0.27272727272727298</v>
      </c>
      <c r="AE56" s="69">
        <v>7.1428571428571397E-2</v>
      </c>
      <c r="AF56" s="69">
        <v>0.16666666666666699</v>
      </c>
      <c r="AG56" s="69">
        <v>7.1428571428571397E-2</v>
      </c>
      <c r="AH56" s="69">
        <v>0.1875</v>
      </c>
      <c r="AI56" s="69">
        <v>0.23529411764705899</v>
      </c>
      <c r="AJ56" s="69">
        <v>0.25</v>
      </c>
      <c r="AK56" s="69">
        <v>0.2</v>
      </c>
      <c r="AL56" s="69">
        <v>9.5238095238095205E-2</v>
      </c>
      <c r="AM56" s="69">
        <v>0.115384615384615</v>
      </c>
      <c r="AN56" s="69">
        <v>0.15384615384615399</v>
      </c>
      <c r="AO56" s="69">
        <v>0.102564102564103</v>
      </c>
      <c r="AP56" s="69">
        <v>0.19565217391304299</v>
      </c>
      <c r="AQ56" s="69">
        <v>0.26530612244898</v>
      </c>
      <c r="AR56" s="69">
        <v>0.25396825396825401</v>
      </c>
      <c r="AS56" s="69">
        <v>0.232558139534884</v>
      </c>
      <c r="AT56" s="69">
        <v>0.182608695652174</v>
      </c>
      <c r="AU56" s="69">
        <v>0.232283464566929</v>
      </c>
      <c r="AV56" s="69">
        <v>0.19471947194719499</v>
      </c>
      <c r="AW56" s="69">
        <v>0.20630372492836699</v>
      </c>
      <c r="AX56" s="69">
        <v>0.23060344827586199</v>
      </c>
      <c r="AY56" s="69">
        <v>0.21387283236994201</v>
      </c>
      <c r="AZ56" s="69">
        <v>0.23599320882852301</v>
      </c>
      <c r="BA56" s="69">
        <v>0.26121372031662299</v>
      </c>
      <c r="BB56" s="69">
        <v>0.22823529411764701</v>
      </c>
      <c r="BC56" s="69">
        <v>0.22368421052631601</v>
      </c>
      <c r="BD56" s="69">
        <v>0.22937625754527199</v>
      </c>
      <c r="BE56" s="69">
        <v>0.23024390243902401</v>
      </c>
      <c r="BF56" s="69">
        <v>0.23098591549295799</v>
      </c>
      <c r="BG56" s="69">
        <v>0.22918454935622301</v>
      </c>
      <c r="BH56" s="69">
        <v>0.20895522388059701</v>
      </c>
      <c r="BI56" s="69">
        <v>0.17518248175182499</v>
      </c>
      <c r="BJ56" s="69">
        <v>0.198425196850394</v>
      </c>
      <c r="BK56" s="69">
        <v>0.17519999999999999</v>
      </c>
      <c r="BL56" s="69">
        <v>0.167634854771784</v>
      </c>
      <c r="BM56" s="69">
        <v>0.19633943427620601</v>
      </c>
      <c r="BN56" s="69">
        <v>0.178895300906843</v>
      </c>
      <c r="BO56" s="69">
        <v>0.15630397236614901</v>
      </c>
      <c r="BP56" s="69">
        <v>0.15979381443299001</v>
      </c>
      <c r="BQ56" s="69">
        <v>0.16446789797713299</v>
      </c>
      <c r="BR56" s="69">
        <v>0.16439600363306101</v>
      </c>
      <c r="BS56" s="69">
        <v>0.17932296431839001</v>
      </c>
      <c r="BT56" s="69">
        <v>0.17808219178082199</v>
      </c>
      <c r="BU56" s="69">
        <v>0.18474264705882401</v>
      </c>
      <c r="BV56" s="69">
        <v>0.18421052631578899</v>
      </c>
      <c r="BW56" s="69">
        <v>0.199809705042816</v>
      </c>
      <c r="BX56" s="69">
        <v>0.24324324324324301</v>
      </c>
      <c r="BY56" s="69">
        <v>0.28479853479853501</v>
      </c>
      <c r="BZ56" s="69">
        <v>0.27577092511013201</v>
      </c>
      <c r="CA56" s="69">
        <v>0.28264604810996602</v>
      </c>
      <c r="CB56" s="69">
        <v>0.28103448275862097</v>
      </c>
      <c r="CC56" s="69">
        <v>0.28942807625649902</v>
      </c>
      <c r="CD56" s="69">
        <v>0.284602076124567</v>
      </c>
      <c r="CE56" s="69">
        <v>0.264855687606112</v>
      </c>
      <c r="CF56" s="69">
        <v>0.23862660944205999</v>
      </c>
      <c r="CG56" s="69">
        <v>0.22790294627383001</v>
      </c>
      <c r="CH56" s="69">
        <v>0.21116928446771399</v>
      </c>
      <c r="CI56" s="69">
        <v>0.19751992914083299</v>
      </c>
      <c r="CJ56" s="69">
        <v>0.17996289424860901</v>
      </c>
      <c r="CK56" s="69">
        <v>0.20038350910834099</v>
      </c>
      <c r="CL56" s="69">
        <v>0.18989710009354499</v>
      </c>
      <c r="CM56" s="69">
        <v>0.16463985032740899</v>
      </c>
      <c r="CN56" s="69">
        <v>0.15824594852240201</v>
      </c>
      <c r="CO56" s="69">
        <v>0.152279340446169</v>
      </c>
      <c r="CP56" s="69">
        <v>0.15609756097561001</v>
      </c>
      <c r="CQ56" s="69">
        <v>0.15112855740922501</v>
      </c>
      <c r="CR56" s="69">
        <v>0.14691943127962101</v>
      </c>
      <c r="CS56" s="69">
        <v>0.13370998116760799</v>
      </c>
      <c r="CT56" s="69">
        <v>0.138504155124654</v>
      </c>
      <c r="CU56" s="69">
        <v>0.14748201438848901</v>
      </c>
      <c r="CV56" s="69">
        <v>0.164556962025316</v>
      </c>
      <c r="CW56" s="69">
        <v>0.21416382252559699</v>
      </c>
      <c r="CX56" s="69">
        <v>0.195884773662551</v>
      </c>
      <c r="CY56" s="69">
        <v>0.20725806451612899</v>
      </c>
      <c r="CZ56" s="69">
        <v>0.214285714285714</v>
      </c>
      <c r="DA56" s="69">
        <v>0.22087745839636899</v>
      </c>
      <c r="DB56" s="69">
        <v>0.25130111524163601</v>
      </c>
      <c r="DC56" s="69">
        <v>0.27525622254758397</v>
      </c>
      <c r="DD56" s="69">
        <v>0.26470588235294101</v>
      </c>
      <c r="DE56" s="69">
        <v>0.26949860724233998</v>
      </c>
      <c r="DF56" s="69">
        <v>0.28384879725085899</v>
      </c>
      <c r="DG56" s="69">
        <v>0.27469553450608902</v>
      </c>
      <c r="DH56" s="69">
        <v>0.27122015915119402</v>
      </c>
      <c r="DI56" s="69">
        <v>0.25456919060052202</v>
      </c>
      <c r="DJ56" s="69">
        <v>0.255707762557078</v>
      </c>
      <c r="DK56" s="69">
        <v>0.234405778069599</v>
      </c>
      <c r="DL56" s="69">
        <v>0.23651721897335901</v>
      </c>
      <c r="DM56" s="69">
        <v>0.21327319587628901</v>
      </c>
      <c r="DN56" s="69">
        <v>0.202161474888748</v>
      </c>
      <c r="DO56" s="69">
        <v>0.16582278481012699</v>
      </c>
      <c r="DP56" s="69">
        <v>0.15437933207309401</v>
      </c>
      <c r="DQ56" s="69">
        <v>0.14767663908338599</v>
      </c>
      <c r="DR56" s="69">
        <v>0.13680154142581899</v>
      </c>
      <c r="DS56" s="69">
        <v>0.12363869314542</v>
      </c>
      <c r="DT56" s="69">
        <v>0.118654822335025</v>
      </c>
      <c r="DU56" s="69">
        <v>0.115094339622642</v>
      </c>
      <c r="DV56" s="69">
        <v>9.2906465787821704E-2</v>
      </c>
      <c r="DW56" s="69">
        <v>8.3018867924528297E-2</v>
      </c>
      <c r="DX56" s="69">
        <v>8.6442786069651695E-2</v>
      </c>
      <c r="DY56" s="69">
        <v>6.6332916145181497E-2</v>
      </c>
      <c r="DZ56" s="69">
        <v>7.1428571428571397E-2</v>
      </c>
      <c r="EA56" s="69">
        <v>7.7548467792370193E-2</v>
      </c>
      <c r="EB56" s="69">
        <v>6.6377171215880895E-2</v>
      </c>
      <c r="EC56" s="69">
        <v>5.5316533497234199E-2</v>
      </c>
      <c r="ED56" s="69">
        <v>5.0435865504358697E-2</v>
      </c>
      <c r="EE56" s="69">
        <v>5.2532833020637902E-2</v>
      </c>
      <c r="EF56" s="69">
        <v>6.1598951507208399E-2</v>
      </c>
      <c r="EG56" s="69">
        <v>7.3446327683615795E-2</v>
      </c>
      <c r="EH56" s="69">
        <v>5.9766763848396499E-2</v>
      </c>
      <c r="EI56" s="69">
        <v>5.64578499613302E-2</v>
      </c>
      <c r="EJ56" s="69">
        <v>5.1666666666666701E-2</v>
      </c>
      <c r="EK56" s="69">
        <v>3.8732394366197201E-2</v>
      </c>
      <c r="EL56" s="69">
        <v>4.6966731898238703E-2</v>
      </c>
      <c r="EM56" s="69">
        <v>5.3763440860215103E-2</v>
      </c>
      <c r="EN56" s="69">
        <v>5.27740189445196E-2</v>
      </c>
      <c r="EO56" s="69">
        <v>6.3565891472868202E-2</v>
      </c>
      <c r="EP56" s="69">
        <v>5.4613935969868202E-2</v>
      </c>
      <c r="EQ56" s="69">
        <v>6.1002178649237501E-2</v>
      </c>
      <c r="ER56" s="87">
        <v>6.8306010928961797E-2</v>
      </c>
    </row>
    <row r="57" spans="2:148" x14ac:dyDescent="0.2">
      <c r="B57" s="46">
        <v>1</v>
      </c>
      <c r="C57" s="47">
        <v>2</v>
      </c>
      <c r="D57" s="47" t="s">
        <v>257</v>
      </c>
      <c r="E57" s="69">
        <v>3.7037037037036999E-3</v>
      </c>
      <c r="F57" s="69">
        <v>0</v>
      </c>
      <c r="G57" s="69">
        <v>0</v>
      </c>
      <c r="H57" s="69">
        <v>0</v>
      </c>
      <c r="I57" s="69">
        <v>0</v>
      </c>
      <c r="J57" s="69">
        <v>9.5238095238095195E-3</v>
      </c>
      <c r="K57" s="69">
        <v>0</v>
      </c>
      <c r="L57" s="69">
        <v>0</v>
      </c>
      <c r="M57" s="69">
        <v>0</v>
      </c>
      <c r="N57" s="69">
        <v>0</v>
      </c>
      <c r="O57" s="69">
        <v>0</v>
      </c>
      <c r="P57" s="69">
        <v>0</v>
      </c>
      <c r="Q57" s="69">
        <v>0</v>
      </c>
      <c r="R57" s="69">
        <v>0</v>
      </c>
      <c r="S57" s="69">
        <v>0</v>
      </c>
      <c r="T57" s="69">
        <v>0</v>
      </c>
      <c r="U57" s="69">
        <v>0</v>
      </c>
      <c r="V57" s="69">
        <v>0</v>
      </c>
      <c r="W57" s="69">
        <v>0</v>
      </c>
      <c r="X57" s="69">
        <v>0</v>
      </c>
      <c r="Y57" s="69">
        <v>0</v>
      </c>
      <c r="Z57" s="69">
        <v>0</v>
      </c>
      <c r="AA57" s="69">
        <v>0</v>
      </c>
      <c r="AB57" s="69">
        <v>0</v>
      </c>
      <c r="AC57" s="69">
        <v>0</v>
      </c>
      <c r="AD57" s="69">
        <v>0</v>
      </c>
      <c r="AE57" s="69">
        <v>0</v>
      </c>
      <c r="AF57" s="69">
        <v>0</v>
      </c>
      <c r="AG57" s="69">
        <v>0</v>
      </c>
      <c r="AH57" s="69">
        <v>0</v>
      </c>
      <c r="AI57" s="69">
        <v>0</v>
      </c>
      <c r="AJ57" s="69">
        <v>4.1666666666666699E-2</v>
      </c>
      <c r="AK57" s="69">
        <v>0.05</v>
      </c>
      <c r="AL57" s="69">
        <v>0</v>
      </c>
      <c r="AM57" s="69">
        <v>0</v>
      </c>
      <c r="AN57" s="69">
        <v>3.8461538461538498E-2</v>
      </c>
      <c r="AO57" s="69">
        <v>0</v>
      </c>
      <c r="AP57" s="69">
        <v>2.1739130434782601E-2</v>
      </c>
      <c r="AQ57" s="69">
        <v>0</v>
      </c>
      <c r="AR57" s="69">
        <v>0</v>
      </c>
      <c r="AS57" s="69">
        <v>0</v>
      </c>
      <c r="AT57" s="69">
        <v>0</v>
      </c>
      <c r="AU57" s="69">
        <v>7.8740157480314994E-3</v>
      </c>
      <c r="AV57" s="69">
        <v>2.3102310231023101E-2</v>
      </c>
      <c r="AW57" s="69">
        <v>1.4326647564469899E-2</v>
      </c>
      <c r="AX57" s="69">
        <v>1.72413793103448E-2</v>
      </c>
      <c r="AY57" s="69">
        <v>2.50481695568401E-2</v>
      </c>
      <c r="AZ57" s="69">
        <v>2.20713073005093E-2</v>
      </c>
      <c r="BA57" s="69">
        <v>3.2981530343007902E-2</v>
      </c>
      <c r="BB57" s="69">
        <v>2.8235294117647101E-2</v>
      </c>
      <c r="BC57" s="69">
        <v>2.5219298245613999E-2</v>
      </c>
      <c r="BD57" s="69">
        <v>2.7162977867203199E-2</v>
      </c>
      <c r="BE57" s="69">
        <v>2.73170731707317E-2</v>
      </c>
      <c r="BF57" s="69">
        <v>3.5680751173708898E-2</v>
      </c>
      <c r="BG57" s="69">
        <v>3.8626609442060103E-2</v>
      </c>
      <c r="BH57" s="69">
        <v>4.3117744610281901E-2</v>
      </c>
      <c r="BI57" s="69">
        <v>3.9740470397404699E-2</v>
      </c>
      <c r="BJ57" s="69">
        <v>2.9921259842519699E-2</v>
      </c>
      <c r="BK57" s="69">
        <v>3.5200000000000002E-2</v>
      </c>
      <c r="BL57" s="69">
        <v>4.0663900414937802E-2</v>
      </c>
      <c r="BM57" s="69">
        <v>4.74209650582363E-2</v>
      </c>
      <c r="BN57" s="69">
        <v>4.8639736191261301E-2</v>
      </c>
      <c r="BO57" s="69">
        <v>4.6632124352331598E-2</v>
      </c>
      <c r="BP57" s="69">
        <v>4.29553264604811E-2</v>
      </c>
      <c r="BQ57" s="69">
        <v>3.3421284080914701E-2</v>
      </c>
      <c r="BR57" s="69">
        <v>5.5404178019981799E-2</v>
      </c>
      <c r="BS57" s="69">
        <v>5.3064958828911303E-2</v>
      </c>
      <c r="BT57" s="69">
        <v>5.0228310502283102E-2</v>
      </c>
      <c r="BU57" s="69">
        <v>5.2389705882352901E-2</v>
      </c>
      <c r="BV57" s="69">
        <v>4.2293233082706799E-2</v>
      </c>
      <c r="BW57" s="69">
        <v>4.4719314938154099E-2</v>
      </c>
      <c r="BX57" s="69">
        <v>2.9922779922779901E-2</v>
      </c>
      <c r="BY57" s="69">
        <v>2.8388278388278398E-2</v>
      </c>
      <c r="BZ57" s="69">
        <v>3.2599118942731299E-2</v>
      </c>
      <c r="CA57" s="69">
        <v>4.0378006872852201E-2</v>
      </c>
      <c r="CB57" s="69">
        <v>3.3620689655172398E-2</v>
      </c>
      <c r="CC57" s="69">
        <v>2.8596187175043301E-2</v>
      </c>
      <c r="CD57" s="69">
        <v>2.0761245674740501E-2</v>
      </c>
      <c r="CE57" s="69">
        <v>3.0560271646859101E-2</v>
      </c>
      <c r="CF57" s="69">
        <v>2.3175965665236099E-2</v>
      </c>
      <c r="CG57" s="69">
        <v>2.5996533795493899E-2</v>
      </c>
      <c r="CH57" s="69">
        <v>3.05410122164049E-2</v>
      </c>
      <c r="CI57" s="69">
        <v>3.36581045172719E-2</v>
      </c>
      <c r="CJ57" s="69">
        <v>3.06122448979592E-2</v>
      </c>
      <c r="CK57" s="69">
        <v>2.97219558964525E-2</v>
      </c>
      <c r="CL57" s="69">
        <v>2.2450888681010299E-2</v>
      </c>
      <c r="CM57" s="69">
        <v>2.3386342376052398E-2</v>
      </c>
      <c r="CN57" s="69">
        <v>3.2411820781696903E-2</v>
      </c>
      <c r="CO57" s="69">
        <v>2.4248302618816699E-2</v>
      </c>
      <c r="CP57" s="69">
        <v>2.63414634146341E-2</v>
      </c>
      <c r="CQ57" s="69">
        <v>2.35525024533857E-2</v>
      </c>
      <c r="CR57" s="69">
        <v>2.3696682464454999E-2</v>
      </c>
      <c r="CS57" s="69">
        <v>1.88323917137476E-2</v>
      </c>
      <c r="CT57" s="69">
        <v>2.3084025854109E-2</v>
      </c>
      <c r="CU57" s="69">
        <v>2.15827338129496E-2</v>
      </c>
      <c r="CV57" s="69">
        <v>1.26582278481013E-2</v>
      </c>
      <c r="CW57" s="69">
        <v>2.4744027303754301E-2</v>
      </c>
      <c r="CX57" s="69">
        <v>1.97530864197531E-2</v>
      </c>
      <c r="CY57" s="69">
        <v>2.09677419354839E-2</v>
      </c>
      <c r="CZ57" s="69">
        <v>2.8417818740399399E-2</v>
      </c>
      <c r="DA57" s="69">
        <v>2.2692889561270801E-2</v>
      </c>
      <c r="DB57" s="69">
        <v>1.71003717472119E-2</v>
      </c>
      <c r="DC57" s="69">
        <v>1.75695461200586E-2</v>
      </c>
      <c r="DD57" s="69">
        <v>1.6499282639885201E-2</v>
      </c>
      <c r="DE57" s="69">
        <v>2.0891364902506999E-2</v>
      </c>
      <c r="DF57" s="69">
        <v>1.30584192439863E-2</v>
      </c>
      <c r="DG57" s="69">
        <v>1.9621109607577802E-2</v>
      </c>
      <c r="DH57" s="69">
        <v>1.39257294429708E-2</v>
      </c>
      <c r="DI57" s="69">
        <v>1.17493472584856E-2</v>
      </c>
      <c r="DJ57" s="69">
        <v>9.7847358121330701E-3</v>
      </c>
      <c r="DK57" s="69">
        <v>6.5659881812212698E-3</v>
      </c>
      <c r="DL57" s="69">
        <v>8.4470435347628308E-3</v>
      </c>
      <c r="DM57" s="69">
        <v>9.6649484536082495E-3</v>
      </c>
      <c r="DN57" s="69">
        <v>1.2078830260648399E-2</v>
      </c>
      <c r="DO57" s="69">
        <v>1.3924050632911401E-2</v>
      </c>
      <c r="DP57" s="69">
        <v>1.5752993068683E-2</v>
      </c>
      <c r="DQ57" s="69">
        <v>1.08211330362826E-2</v>
      </c>
      <c r="DR57" s="69">
        <v>8.9916506101477191E-3</v>
      </c>
      <c r="DS57" s="69">
        <v>1.08904548366432E-2</v>
      </c>
      <c r="DT57" s="69">
        <v>8.2487309644670107E-3</v>
      </c>
      <c r="DU57" s="69">
        <v>1.06918238993711E-2</v>
      </c>
      <c r="DV57" s="69">
        <v>1.0043942247332099E-2</v>
      </c>
      <c r="DW57" s="69">
        <v>8.8050314465408803E-3</v>
      </c>
      <c r="DX57" s="69">
        <v>6.2189054726368197E-3</v>
      </c>
      <c r="DY57" s="69">
        <v>6.25782227784731E-3</v>
      </c>
      <c r="DZ57" s="69">
        <v>7.5187969924812E-3</v>
      </c>
      <c r="EA57" s="69">
        <v>4.37773608505316E-3</v>
      </c>
      <c r="EB57" s="69">
        <v>6.2034739454094297E-3</v>
      </c>
      <c r="EC57" s="69">
        <v>7.3755377996312203E-3</v>
      </c>
      <c r="ED57" s="69">
        <v>6.2266500622665004E-3</v>
      </c>
      <c r="EE57" s="69">
        <v>3.7523452157598499E-3</v>
      </c>
      <c r="EF57" s="69">
        <v>5.2424639580602901E-3</v>
      </c>
      <c r="EG57" s="69">
        <v>7.0621468926553705E-4</v>
      </c>
      <c r="EH57" s="69">
        <v>2.91545189504373E-3</v>
      </c>
      <c r="EI57" s="69">
        <v>5.4137664346481096E-3</v>
      </c>
      <c r="EJ57" s="69">
        <v>5.8333333333333301E-3</v>
      </c>
      <c r="EK57" s="69">
        <v>4.4014084507042299E-3</v>
      </c>
      <c r="EL57" s="69">
        <v>3.9138943248532296E-3</v>
      </c>
      <c r="EM57" s="69">
        <v>4.7789725209080001E-3</v>
      </c>
      <c r="EN57" s="69">
        <v>2.7063599458728E-3</v>
      </c>
      <c r="EO57" s="69">
        <v>3.10077519379845E-3</v>
      </c>
      <c r="EP57" s="69">
        <v>1.88323917137476E-3</v>
      </c>
      <c r="EQ57" s="69">
        <v>6.5359477124183E-3</v>
      </c>
      <c r="ER57" s="87">
        <v>1.0928961748633901E-2</v>
      </c>
    </row>
    <row r="58" spans="2:148" x14ac:dyDescent="0.2">
      <c r="B58" s="46">
        <v>1</v>
      </c>
      <c r="C58" s="47">
        <v>2</v>
      </c>
      <c r="D58" s="47" t="s">
        <v>258</v>
      </c>
      <c r="E58" s="69">
        <v>0.233333333333333</v>
      </c>
      <c r="F58" s="69">
        <v>0.162790697674419</v>
      </c>
      <c r="G58" s="69">
        <v>0.12121212121212099</v>
      </c>
      <c r="H58" s="69">
        <v>0.13669064748201401</v>
      </c>
      <c r="I58" s="69">
        <v>0.10344827586206901</v>
      </c>
      <c r="J58" s="69">
        <v>0.15238095238095201</v>
      </c>
      <c r="K58" s="69">
        <v>0.13114754098360701</v>
      </c>
      <c r="L58" s="69">
        <v>0.12280701754386</v>
      </c>
      <c r="M58" s="69">
        <v>0.17307692307692299</v>
      </c>
      <c r="N58" s="69">
        <v>0.17073170731707299</v>
      </c>
      <c r="O58" s="69">
        <v>0.17073170731707299</v>
      </c>
      <c r="P58" s="69">
        <v>6.25E-2</v>
      </c>
      <c r="Q58" s="69">
        <v>7.1428571428571397E-2</v>
      </c>
      <c r="R58" s="69">
        <v>3.4482758620689703E-2</v>
      </c>
      <c r="S58" s="69">
        <v>7.1428571428571397E-2</v>
      </c>
      <c r="T58" s="69">
        <v>0.19354838709677399</v>
      </c>
      <c r="U58" s="69">
        <v>0.05</v>
      </c>
      <c r="V58" s="69">
        <v>0.05</v>
      </c>
      <c r="W58" s="69">
        <v>0.214285714285714</v>
      </c>
      <c r="X58" s="69">
        <v>0.22222222222222199</v>
      </c>
      <c r="Y58" s="69">
        <v>0.11111111111111099</v>
      </c>
      <c r="Z58" s="69">
        <v>0.1</v>
      </c>
      <c r="AA58" s="69">
        <v>0.33333333333333298</v>
      </c>
      <c r="AB58" s="69">
        <v>0</v>
      </c>
      <c r="AC58" s="69">
        <v>0.1</v>
      </c>
      <c r="AD58" s="69">
        <v>0.54545454545454497</v>
      </c>
      <c r="AE58" s="69">
        <v>0.28571428571428598</v>
      </c>
      <c r="AF58" s="69">
        <v>0.16666666666666699</v>
      </c>
      <c r="AG58" s="69">
        <v>7.1428571428571397E-2</v>
      </c>
      <c r="AH58" s="69">
        <v>0.125</v>
      </c>
      <c r="AI58" s="69">
        <v>0.35294117647058798</v>
      </c>
      <c r="AJ58" s="69">
        <v>0.45833333333333298</v>
      </c>
      <c r="AK58" s="69">
        <v>0.45</v>
      </c>
      <c r="AL58" s="69">
        <v>0.476190476190476</v>
      </c>
      <c r="AM58" s="69">
        <v>0.34615384615384598</v>
      </c>
      <c r="AN58" s="69">
        <v>0.19230769230769201</v>
      </c>
      <c r="AO58" s="69">
        <v>0.35897435897435898</v>
      </c>
      <c r="AP58" s="69">
        <v>0.36956521739130399</v>
      </c>
      <c r="AQ58" s="69">
        <v>0.34693877551020402</v>
      </c>
      <c r="AR58" s="69">
        <v>0.28571428571428598</v>
      </c>
      <c r="AS58" s="69">
        <v>0.372093023255814</v>
      </c>
      <c r="AT58" s="69">
        <v>0.39130434782608697</v>
      </c>
      <c r="AU58" s="69">
        <v>0.5</v>
      </c>
      <c r="AV58" s="69">
        <v>0.448844884488449</v>
      </c>
      <c r="AW58" s="69">
        <v>0.42120343839541502</v>
      </c>
      <c r="AX58" s="69">
        <v>0.39008620689655199</v>
      </c>
      <c r="AY58" s="69">
        <v>0.40462427745664697</v>
      </c>
      <c r="AZ58" s="69">
        <v>0.41426146010186798</v>
      </c>
      <c r="BA58" s="69">
        <v>0.41952506596306099</v>
      </c>
      <c r="BB58" s="69">
        <v>0.42941176470588199</v>
      </c>
      <c r="BC58" s="69">
        <v>0.387061403508772</v>
      </c>
      <c r="BD58" s="69">
        <v>0.36217303822937602</v>
      </c>
      <c r="BE58" s="69">
        <v>0.32975609756097601</v>
      </c>
      <c r="BF58" s="69">
        <v>0.31737089201877899</v>
      </c>
      <c r="BG58" s="69">
        <v>0.345064377682403</v>
      </c>
      <c r="BH58" s="69">
        <v>0.30679933665008302</v>
      </c>
      <c r="BI58" s="69">
        <v>0.274939172749392</v>
      </c>
      <c r="BJ58" s="69">
        <v>0.28425196850393702</v>
      </c>
      <c r="BK58" s="69">
        <v>0.25919999999999999</v>
      </c>
      <c r="BL58" s="69">
        <v>0.260580912863071</v>
      </c>
      <c r="BM58" s="69">
        <v>0.27537437603993298</v>
      </c>
      <c r="BN58" s="69">
        <v>0.22588623248145101</v>
      </c>
      <c r="BO58" s="69">
        <v>0.19170984455958501</v>
      </c>
      <c r="BP58" s="69">
        <v>0.189003436426117</v>
      </c>
      <c r="BQ58" s="69">
        <v>0.16358839050131899</v>
      </c>
      <c r="BR58" s="69">
        <v>0.182561307901907</v>
      </c>
      <c r="BS58" s="69">
        <v>0.19121683440073201</v>
      </c>
      <c r="BT58" s="69">
        <v>0.17716894977169001</v>
      </c>
      <c r="BU58" s="69">
        <v>0.15165441176470601</v>
      </c>
      <c r="BV58" s="69">
        <v>0.133458646616541</v>
      </c>
      <c r="BW58" s="69">
        <v>0.123691722169363</v>
      </c>
      <c r="BX58" s="69">
        <v>0.11969111969111999</v>
      </c>
      <c r="BY58" s="69">
        <v>0.122710622710623</v>
      </c>
      <c r="BZ58" s="69">
        <v>0.11189427312775301</v>
      </c>
      <c r="CA58" s="69">
        <v>9.96563573883162E-2</v>
      </c>
      <c r="CB58" s="69">
        <v>8.01724137931034E-2</v>
      </c>
      <c r="CC58" s="69">
        <v>7.9722703639514697E-2</v>
      </c>
      <c r="CD58" s="69">
        <v>6.7474048442906595E-2</v>
      </c>
      <c r="CE58" s="69">
        <v>7.2156196943972795E-2</v>
      </c>
      <c r="CF58" s="69">
        <v>7.3819742489270396E-2</v>
      </c>
      <c r="CG58" s="69">
        <v>6.75909878682842E-2</v>
      </c>
      <c r="CH58" s="69">
        <v>6.02094240837696E-2</v>
      </c>
      <c r="CI58" s="69">
        <v>5.6687333923826397E-2</v>
      </c>
      <c r="CJ58" s="69">
        <v>5.10204081632653E-2</v>
      </c>
      <c r="CK58" s="69">
        <v>7.19079578139981E-2</v>
      </c>
      <c r="CL58" s="69">
        <v>6.17399438727783E-2</v>
      </c>
      <c r="CM58" s="69">
        <v>4.9579045837231099E-2</v>
      </c>
      <c r="CN58" s="69">
        <v>4.8617731172545302E-2</v>
      </c>
      <c r="CO58" s="69">
        <v>4.0737148399611997E-2</v>
      </c>
      <c r="CP58" s="69">
        <v>4.39024390243902E-2</v>
      </c>
      <c r="CQ58" s="69">
        <v>4.8086359175662403E-2</v>
      </c>
      <c r="CR58" s="69">
        <v>4.83412322274882E-2</v>
      </c>
      <c r="CS58" s="69">
        <v>4.2372881355932202E-2</v>
      </c>
      <c r="CT58" s="69">
        <v>4.15512465373961E-2</v>
      </c>
      <c r="CU58" s="69">
        <v>3.41726618705036E-2</v>
      </c>
      <c r="CV58" s="69">
        <v>3.25497287522604E-2</v>
      </c>
      <c r="CW58" s="69">
        <v>4.6075085324232101E-2</v>
      </c>
      <c r="CX58" s="69">
        <v>5.0205761316872398E-2</v>
      </c>
      <c r="CY58" s="69">
        <v>5.40322580645161E-2</v>
      </c>
      <c r="CZ58" s="69">
        <v>5.0691244239631297E-2</v>
      </c>
      <c r="DA58" s="69">
        <v>5.3706505295007603E-2</v>
      </c>
      <c r="DB58" s="69">
        <v>5.5018587360594798E-2</v>
      </c>
      <c r="DC58" s="69">
        <v>5.7833089311859397E-2</v>
      </c>
      <c r="DD58" s="69">
        <v>6.5997130559540901E-2</v>
      </c>
      <c r="DE58" s="69">
        <v>6.5459610027855206E-2</v>
      </c>
      <c r="DF58" s="69">
        <v>6.9415807560137502E-2</v>
      </c>
      <c r="DG58" s="69">
        <v>6.8335588633288202E-2</v>
      </c>
      <c r="DH58" s="69">
        <v>8.3554376657824905E-2</v>
      </c>
      <c r="DI58" s="69">
        <v>9.9216710182767606E-2</v>
      </c>
      <c r="DJ58" s="69">
        <v>0.107632093933464</v>
      </c>
      <c r="DK58" s="69">
        <v>0.10899540380827299</v>
      </c>
      <c r="DL58" s="69">
        <v>0.108512020792723</v>
      </c>
      <c r="DM58" s="69">
        <v>0.118556701030928</v>
      </c>
      <c r="DN58" s="69">
        <v>0.115066751430388</v>
      </c>
      <c r="DO58" s="69">
        <v>0.120253164556962</v>
      </c>
      <c r="DP58" s="69">
        <v>0.115942028985507</v>
      </c>
      <c r="DQ58" s="69">
        <v>9.8026734563971998E-2</v>
      </c>
      <c r="DR58" s="69">
        <v>9.1843288375080295E-2</v>
      </c>
      <c r="DS58" s="69">
        <v>9.2889173606662406E-2</v>
      </c>
      <c r="DT58" s="69">
        <v>8.9467005076142095E-2</v>
      </c>
      <c r="DU58" s="69">
        <v>8.4276729559748395E-2</v>
      </c>
      <c r="DV58" s="69">
        <v>7.7212806026365294E-2</v>
      </c>
      <c r="DW58" s="69">
        <v>7.4842767295597495E-2</v>
      </c>
      <c r="DX58" s="69">
        <v>7.0273631840796005E-2</v>
      </c>
      <c r="DY58" s="69">
        <v>6.8210262828535706E-2</v>
      </c>
      <c r="DZ58" s="69">
        <v>6.7669172932330796E-2</v>
      </c>
      <c r="EA58" s="69">
        <v>6.50406504065041E-2</v>
      </c>
      <c r="EB58" s="69">
        <v>6.9478908188585597E-2</v>
      </c>
      <c r="EC58" s="69">
        <v>6.4535955746773205E-2</v>
      </c>
      <c r="ED58" s="69">
        <v>7.3474470734744696E-2</v>
      </c>
      <c r="EE58" s="69">
        <v>7.3170731707317097E-2</v>
      </c>
      <c r="EF58" s="69">
        <v>9.6985583224115296E-2</v>
      </c>
      <c r="EG58" s="69">
        <v>0.15466101694915299</v>
      </c>
      <c r="EH58" s="69">
        <v>0.13483965014577301</v>
      </c>
      <c r="EI58" s="69">
        <v>0.105955143078113</v>
      </c>
      <c r="EJ58" s="69">
        <v>0.12666666666666701</v>
      </c>
      <c r="EK58" s="69">
        <v>0.125</v>
      </c>
      <c r="EL58" s="69">
        <v>0.13013698630136999</v>
      </c>
      <c r="EM58" s="69">
        <v>0.187574671445639</v>
      </c>
      <c r="EN58" s="69">
        <v>0.15426251691474999</v>
      </c>
      <c r="EO58" s="69">
        <v>0.162790697674419</v>
      </c>
      <c r="EP58" s="69">
        <v>0.17514124293785299</v>
      </c>
      <c r="EQ58" s="69">
        <v>0.15686274509803899</v>
      </c>
      <c r="ER58" s="87">
        <v>0.12295081967213101</v>
      </c>
    </row>
    <row r="59" spans="2:148" x14ac:dyDescent="0.2">
      <c r="B59" s="46">
        <v>1</v>
      </c>
      <c r="C59" s="47">
        <v>2</v>
      </c>
      <c r="D59" s="47" t="s">
        <v>259</v>
      </c>
      <c r="E59" s="69">
        <v>3.7037037037036999E-3</v>
      </c>
      <c r="F59" s="69">
        <v>0</v>
      </c>
      <c r="G59" s="69">
        <v>0</v>
      </c>
      <c r="H59" s="69">
        <v>0</v>
      </c>
      <c r="I59" s="69">
        <v>0</v>
      </c>
      <c r="J59" s="69">
        <v>0</v>
      </c>
      <c r="K59" s="69">
        <v>0</v>
      </c>
      <c r="L59" s="69">
        <v>0</v>
      </c>
      <c r="M59" s="69">
        <v>0</v>
      </c>
      <c r="N59" s="69">
        <v>0</v>
      </c>
      <c r="O59" s="69">
        <v>0</v>
      </c>
      <c r="P59" s="69">
        <v>0</v>
      </c>
      <c r="Q59" s="69">
        <v>0</v>
      </c>
      <c r="R59" s="69">
        <v>0</v>
      </c>
      <c r="S59" s="69">
        <v>0</v>
      </c>
      <c r="T59" s="69">
        <v>0</v>
      </c>
      <c r="U59" s="69">
        <v>0</v>
      </c>
      <c r="V59" s="69">
        <v>0</v>
      </c>
      <c r="W59" s="69">
        <v>0</v>
      </c>
      <c r="X59" s="69">
        <v>0</v>
      </c>
      <c r="Y59" s="69">
        <v>0</v>
      </c>
      <c r="Z59" s="69">
        <v>0</v>
      </c>
      <c r="AA59" s="69">
        <v>0</v>
      </c>
      <c r="AB59" s="69">
        <v>0</v>
      </c>
      <c r="AC59" s="69">
        <v>0</v>
      </c>
      <c r="AD59" s="69">
        <v>0</v>
      </c>
      <c r="AE59" s="69">
        <v>0</v>
      </c>
      <c r="AF59" s="69">
        <v>0</v>
      </c>
      <c r="AG59" s="69">
        <v>0</v>
      </c>
      <c r="AH59" s="69">
        <v>0</v>
      </c>
      <c r="AI59" s="69">
        <v>0</v>
      </c>
      <c r="AJ59" s="69">
        <v>0</v>
      </c>
      <c r="AK59" s="69">
        <v>0</v>
      </c>
      <c r="AL59" s="69">
        <v>0</v>
      </c>
      <c r="AM59" s="69">
        <v>0</v>
      </c>
      <c r="AN59" s="69">
        <v>0</v>
      </c>
      <c r="AO59" s="69">
        <v>0</v>
      </c>
      <c r="AP59" s="69">
        <v>0</v>
      </c>
      <c r="AQ59" s="69">
        <v>0</v>
      </c>
      <c r="AR59" s="69">
        <v>0</v>
      </c>
      <c r="AS59" s="69">
        <v>0</v>
      </c>
      <c r="AT59" s="69">
        <v>0</v>
      </c>
      <c r="AU59" s="69">
        <v>7.8740157480314994E-3</v>
      </c>
      <c r="AV59" s="69">
        <v>9.9009900990098994E-3</v>
      </c>
      <c r="AW59" s="69">
        <v>0</v>
      </c>
      <c r="AX59" s="69">
        <v>4.3103448275862103E-3</v>
      </c>
      <c r="AY59" s="69">
        <v>7.7071290944123296E-3</v>
      </c>
      <c r="AZ59" s="69">
        <v>5.0933786078098502E-3</v>
      </c>
      <c r="BA59" s="69">
        <v>5.2770448548812698E-3</v>
      </c>
      <c r="BB59" s="69">
        <v>3.5294117647058799E-3</v>
      </c>
      <c r="BC59" s="69">
        <v>4.3859649122806998E-3</v>
      </c>
      <c r="BD59" s="69">
        <v>9.0543259557344102E-3</v>
      </c>
      <c r="BE59" s="69">
        <v>9.7560975609756097E-3</v>
      </c>
      <c r="BF59" s="69">
        <v>1.4084507042253501E-2</v>
      </c>
      <c r="BG59" s="69">
        <v>1.5450643776823999E-2</v>
      </c>
      <c r="BH59" s="69">
        <v>1.65837479270315E-2</v>
      </c>
      <c r="BI59" s="69">
        <v>1.6220600162206E-2</v>
      </c>
      <c r="BJ59" s="69">
        <v>2.04724409448819E-2</v>
      </c>
      <c r="BK59" s="69">
        <v>1.52E-2</v>
      </c>
      <c r="BL59" s="69">
        <v>2.0746887966804999E-2</v>
      </c>
      <c r="BM59" s="69">
        <v>2.4126455906822001E-2</v>
      </c>
      <c r="BN59" s="69">
        <v>2.72052761747733E-2</v>
      </c>
      <c r="BO59" s="69">
        <v>2.59067357512953E-2</v>
      </c>
      <c r="BP59" s="69">
        <v>3.0068728522336802E-2</v>
      </c>
      <c r="BQ59" s="69">
        <v>3.1662269129287601E-2</v>
      </c>
      <c r="BR59" s="69">
        <v>2.72479564032698E-2</v>
      </c>
      <c r="BS59" s="69">
        <v>3.0192131747483999E-2</v>
      </c>
      <c r="BT59" s="69">
        <v>3.0136986301369899E-2</v>
      </c>
      <c r="BU59" s="69">
        <v>2.8492647058823501E-2</v>
      </c>
      <c r="BV59" s="69">
        <v>3.3834586466165398E-2</v>
      </c>
      <c r="BW59" s="69">
        <v>3.8058991436726898E-2</v>
      </c>
      <c r="BX59" s="69">
        <v>3.5714285714285698E-2</v>
      </c>
      <c r="BY59" s="69">
        <v>3.47985347985348E-2</v>
      </c>
      <c r="BZ59" s="69">
        <v>3.2599118942731299E-2</v>
      </c>
      <c r="CA59" s="69">
        <v>2.6632302405498302E-2</v>
      </c>
      <c r="CB59" s="69">
        <v>3.1896551724137898E-2</v>
      </c>
      <c r="CC59" s="69">
        <v>3.1195840554592701E-2</v>
      </c>
      <c r="CD59" s="69">
        <v>2.2491349480968901E-2</v>
      </c>
      <c r="CE59" s="69">
        <v>1.6977928692699502E-2</v>
      </c>
      <c r="CF59" s="69">
        <v>2.0600858369098699E-2</v>
      </c>
      <c r="CG59" s="69">
        <v>2.1663778162911599E-2</v>
      </c>
      <c r="CH59" s="69">
        <v>2.0942408376963401E-2</v>
      </c>
      <c r="CI59" s="69">
        <v>1.9486271036315301E-2</v>
      </c>
      <c r="CJ59" s="69">
        <v>2.7829313543599299E-2</v>
      </c>
      <c r="CK59" s="69">
        <v>2.97219558964525E-2</v>
      </c>
      <c r="CL59" s="69">
        <v>2.80636108512629E-2</v>
      </c>
      <c r="CM59" s="69">
        <v>3.27408793264733E-2</v>
      </c>
      <c r="CN59" s="69">
        <v>3.5271687321258301E-2</v>
      </c>
      <c r="CO59" s="69">
        <v>3.5887487875848702E-2</v>
      </c>
      <c r="CP59" s="69">
        <v>2.92682926829268E-2</v>
      </c>
      <c r="CQ59" s="69">
        <v>3.4347399411187397E-2</v>
      </c>
      <c r="CR59" s="69">
        <v>2.93838862559242E-2</v>
      </c>
      <c r="CS59" s="69">
        <v>3.2015065913370999E-2</v>
      </c>
      <c r="CT59" s="69">
        <v>3.6011080332410003E-2</v>
      </c>
      <c r="CU59" s="69">
        <v>3.86690647482014E-2</v>
      </c>
      <c r="CV59" s="69">
        <v>4.3399638336347197E-2</v>
      </c>
      <c r="CW59" s="69">
        <v>3.3276450511945402E-2</v>
      </c>
      <c r="CX59" s="69">
        <v>3.6213991769547302E-2</v>
      </c>
      <c r="CY59" s="69">
        <v>3.6290322580645198E-2</v>
      </c>
      <c r="CZ59" s="69">
        <v>2.9185867895545298E-2</v>
      </c>
      <c r="DA59" s="69">
        <v>3.17700453857791E-2</v>
      </c>
      <c r="DB59" s="69">
        <v>2.9739776951672899E-2</v>
      </c>
      <c r="DC59" s="69">
        <v>2.63543191800878E-2</v>
      </c>
      <c r="DD59" s="69">
        <v>2.58249641319943E-2</v>
      </c>
      <c r="DE59" s="69">
        <v>2.6462395543175501E-2</v>
      </c>
      <c r="DF59" s="69">
        <v>2.40549828178694E-2</v>
      </c>
      <c r="DG59" s="69">
        <v>2.3680649526387001E-2</v>
      </c>
      <c r="DH59" s="69">
        <v>2.0557029177718799E-2</v>
      </c>
      <c r="DI59" s="69">
        <v>1.7624020887728499E-2</v>
      </c>
      <c r="DJ59" s="69">
        <v>2.15264187866928E-2</v>
      </c>
      <c r="DK59" s="69">
        <v>1.8384766907419602E-2</v>
      </c>
      <c r="DL59" s="69">
        <v>2.2742040285899899E-2</v>
      </c>
      <c r="DM59" s="69">
        <v>2.1907216494845401E-2</v>
      </c>
      <c r="DN59" s="69">
        <v>2.2250476795931302E-2</v>
      </c>
      <c r="DO59" s="69">
        <v>1.8987341772151899E-2</v>
      </c>
      <c r="DP59" s="69">
        <v>1.51228733459357E-2</v>
      </c>
      <c r="DQ59" s="69">
        <v>1.33672819859962E-2</v>
      </c>
      <c r="DR59" s="69">
        <v>1.7341040462427699E-2</v>
      </c>
      <c r="DS59" s="69">
        <v>1.6655989750160201E-2</v>
      </c>
      <c r="DT59" s="69">
        <v>1.9035532994923901E-2</v>
      </c>
      <c r="DU59" s="69">
        <v>1.88679245283019E-2</v>
      </c>
      <c r="DV59" s="69">
        <v>1.9460138104205899E-2</v>
      </c>
      <c r="DW59" s="69">
        <v>2.1383647798742099E-2</v>
      </c>
      <c r="DX59" s="69">
        <v>2.42537313432836E-2</v>
      </c>
      <c r="DY59" s="69">
        <v>2.2528160200250301E-2</v>
      </c>
      <c r="DZ59" s="69">
        <v>1.94235588972431E-2</v>
      </c>
      <c r="EA59" s="69">
        <v>1.6260162601626001E-2</v>
      </c>
      <c r="EB59" s="69">
        <v>1.4888337468982601E-2</v>
      </c>
      <c r="EC59" s="69">
        <v>1.41364474492932E-2</v>
      </c>
      <c r="ED59" s="69">
        <v>1.9302615193026201E-2</v>
      </c>
      <c r="EE59" s="69">
        <v>1.8136335209505899E-2</v>
      </c>
      <c r="EF59" s="69">
        <v>1.8348623853211E-2</v>
      </c>
      <c r="EG59" s="69">
        <v>1.27118644067797E-2</v>
      </c>
      <c r="EH59" s="69">
        <v>1.31195335276968E-2</v>
      </c>
      <c r="EI59" s="69">
        <v>1.2374323279195701E-2</v>
      </c>
      <c r="EJ59" s="69">
        <v>1.0833333333333301E-2</v>
      </c>
      <c r="EK59" s="69">
        <v>1.0563380281690101E-2</v>
      </c>
      <c r="EL59" s="69">
        <v>7.8277886497064592E-3</v>
      </c>
      <c r="EM59" s="69">
        <v>7.1684587813620098E-3</v>
      </c>
      <c r="EN59" s="69">
        <v>6.7658998646820002E-3</v>
      </c>
      <c r="EO59" s="69">
        <v>6.2015503875969E-3</v>
      </c>
      <c r="EP59" s="69">
        <v>5.6497175141242903E-3</v>
      </c>
      <c r="EQ59" s="69">
        <v>4.3572984749455299E-3</v>
      </c>
      <c r="ER59" s="87">
        <v>8.1967213114754103E-3</v>
      </c>
    </row>
    <row r="60" spans="2:148" x14ac:dyDescent="0.2">
      <c r="B60" s="46">
        <v>1</v>
      </c>
      <c r="C60" s="47">
        <v>2</v>
      </c>
      <c r="D60" s="47" t="s">
        <v>260</v>
      </c>
      <c r="E60" s="69">
        <v>1.85185185185185E-2</v>
      </c>
      <c r="F60" s="69">
        <v>1.3953488372093001E-2</v>
      </c>
      <c r="G60" s="69">
        <v>0</v>
      </c>
      <c r="H60" s="69">
        <v>7.1942446043165497E-3</v>
      </c>
      <c r="I60" s="69">
        <v>1.72413793103448E-2</v>
      </c>
      <c r="J60" s="69">
        <v>1.9047619047619001E-2</v>
      </c>
      <c r="K60" s="69">
        <v>4.91803278688525E-2</v>
      </c>
      <c r="L60" s="69">
        <v>3.5087719298245598E-2</v>
      </c>
      <c r="M60" s="69">
        <v>1.9230769230769201E-2</v>
      </c>
      <c r="N60" s="69">
        <v>2.4390243902439001E-2</v>
      </c>
      <c r="O60" s="69">
        <v>2.4390243902439001E-2</v>
      </c>
      <c r="P60" s="69">
        <v>3.125E-2</v>
      </c>
      <c r="Q60" s="69">
        <v>3.5714285714285698E-2</v>
      </c>
      <c r="R60" s="69">
        <v>6.8965517241379296E-2</v>
      </c>
      <c r="S60" s="69">
        <v>3.5714285714285698E-2</v>
      </c>
      <c r="T60" s="69">
        <v>3.2258064516128997E-2</v>
      </c>
      <c r="U60" s="69">
        <v>0.05</v>
      </c>
      <c r="V60" s="69">
        <v>0.1</v>
      </c>
      <c r="W60" s="69">
        <v>7.1428571428571397E-2</v>
      </c>
      <c r="X60" s="69">
        <v>0.11111111111111099</v>
      </c>
      <c r="Y60" s="69">
        <v>0.11111111111111099</v>
      </c>
      <c r="Z60" s="69">
        <v>0.1</v>
      </c>
      <c r="AA60" s="69">
        <v>0</v>
      </c>
      <c r="AB60" s="69">
        <v>0</v>
      </c>
      <c r="AC60" s="69">
        <v>0.1</v>
      </c>
      <c r="AD60" s="69">
        <v>0</v>
      </c>
      <c r="AE60" s="69">
        <v>7.1428571428571397E-2</v>
      </c>
      <c r="AF60" s="69">
        <v>0</v>
      </c>
      <c r="AG60" s="69">
        <v>0</v>
      </c>
      <c r="AH60" s="69">
        <v>6.25E-2</v>
      </c>
      <c r="AI60" s="69">
        <v>0.11764705882352899</v>
      </c>
      <c r="AJ60" s="69">
        <v>4.1666666666666699E-2</v>
      </c>
      <c r="AK60" s="69">
        <v>0</v>
      </c>
      <c r="AL60" s="69">
        <v>0</v>
      </c>
      <c r="AM60" s="69">
        <v>0</v>
      </c>
      <c r="AN60" s="69">
        <v>0</v>
      </c>
      <c r="AO60" s="69">
        <v>2.5641025641025599E-2</v>
      </c>
      <c r="AP60" s="69">
        <v>2.1739130434782601E-2</v>
      </c>
      <c r="AQ60" s="69">
        <v>4.08163265306122E-2</v>
      </c>
      <c r="AR60" s="69">
        <v>4.7619047619047603E-2</v>
      </c>
      <c r="AS60" s="69">
        <v>5.8139534883720902E-2</v>
      </c>
      <c r="AT60" s="69">
        <v>2.6086956521739101E-2</v>
      </c>
      <c r="AU60" s="69">
        <v>1.5748031496062999E-2</v>
      </c>
      <c r="AV60" s="69">
        <v>2.6402640264026399E-2</v>
      </c>
      <c r="AW60" s="69">
        <v>4.2979942693409698E-2</v>
      </c>
      <c r="AX60" s="69">
        <v>5.6034482758620698E-2</v>
      </c>
      <c r="AY60" s="69">
        <v>5.7803468208092498E-2</v>
      </c>
      <c r="AZ60" s="69">
        <v>6.2818336162988098E-2</v>
      </c>
      <c r="BA60" s="69">
        <v>6.4643799472295496E-2</v>
      </c>
      <c r="BB60" s="69">
        <v>6.5882352941176503E-2</v>
      </c>
      <c r="BC60" s="69">
        <v>7.7850877192982504E-2</v>
      </c>
      <c r="BD60" s="69">
        <v>9.0543259557344102E-2</v>
      </c>
      <c r="BE60" s="69">
        <v>0.11219512195122</v>
      </c>
      <c r="BF60" s="69">
        <v>0.12112676056338</v>
      </c>
      <c r="BG60" s="69">
        <v>0.14163090128755401</v>
      </c>
      <c r="BH60" s="69">
        <v>0.154228855721393</v>
      </c>
      <c r="BI60" s="69">
        <v>0.16139497161395</v>
      </c>
      <c r="BJ60" s="69">
        <v>0.17165354330708699</v>
      </c>
      <c r="BK60" s="69">
        <v>0.19520000000000001</v>
      </c>
      <c r="BL60" s="69">
        <v>0.195850622406639</v>
      </c>
      <c r="BM60" s="69">
        <v>0.18968386023294501</v>
      </c>
      <c r="BN60" s="69">
        <v>0.20032976092333099</v>
      </c>
      <c r="BO60" s="69">
        <v>0.22452504317789301</v>
      </c>
      <c r="BP60" s="69">
        <v>0.222508591065292</v>
      </c>
      <c r="BQ60" s="69">
        <v>0.21987686895338601</v>
      </c>
      <c r="BR60" s="69">
        <v>0.20526793823796499</v>
      </c>
      <c r="BS60" s="69">
        <v>0.190301921317475</v>
      </c>
      <c r="BT60" s="69">
        <v>0.18630136986301399</v>
      </c>
      <c r="BU60" s="69">
        <v>0.18474264705882401</v>
      </c>
      <c r="BV60" s="69">
        <v>0.17575187969924799</v>
      </c>
      <c r="BW60" s="69">
        <v>0.16650808753568</v>
      </c>
      <c r="BX60" s="69">
        <v>0.159266409266409</v>
      </c>
      <c r="BY60" s="69">
        <v>0.14468864468864501</v>
      </c>
      <c r="BZ60" s="69">
        <v>0.13480176211453701</v>
      </c>
      <c r="CA60" s="69">
        <v>0.12972508591065299</v>
      </c>
      <c r="CB60" s="69">
        <v>0.123275862068966</v>
      </c>
      <c r="CC60" s="69">
        <v>0.12738301559792001</v>
      </c>
      <c r="CD60" s="69">
        <v>0.108131487889273</v>
      </c>
      <c r="CE60" s="69">
        <v>7.7249575551782704E-2</v>
      </c>
      <c r="CF60" s="69">
        <v>7.9828326180257494E-2</v>
      </c>
      <c r="CG60" s="69">
        <v>8.4922010398613496E-2</v>
      </c>
      <c r="CH60" s="69">
        <v>8.2897033158813305E-2</v>
      </c>
      <c r="CI60" s="69">
        <v>8.8573959255978704E-2</v>
      </c>
      <c r="CJ60" s="69">
        <v>0.10018552875695701</v>
      </c>
      <c r="CK60" s="69">
        <v>8.5330776605944403E-2</v>
      </c>
      <c r="CL60" s="69">
        <v>8.88681010289991E-2</v>
      </c>
      <c r="CM60" s="69">
        <v>8.5126286248830701E-2</v>
      </c>
      <c r="CN60" s="69">
        <v>9.0562440419447096E-2</v>
      </c>
      <c r="CO60" s="69">
        <v>9.0203685741998094E-2</v>
      </c>
      <c r="CP60" s="69">
        <v>8.8780487804878003E-2</v>
      </c>
      <c r="CQ60" s="69">
        <v>8.4396467124632002E-2</v>
      </c>
      <c r="CR60" s="69">
        <v>8.4360189573459698E-2</v>
      </c>
      <c r="CS60" s="69">
        <v>7.6271186440677999E-2</v>
      </c>
      <c r="CT60" s="69">
        <v>7.8485687903970494E-2</v>
      </c>
      <c r="CU60" s="69">
        <v>8.0935251798561106E-2</v>
      </c>
      <c r="CV60" s="69">
        <v>8.4990958408679901E-2</v>
      </c>
      <c r="CW60" s="69">
        <v>6.2286689419795198E-2</v>
      </c>
      <c r="CX60" s="69">
        <v>6.9958847736625501E-2</v>
      </c>
      <c r="CY60" s="69">
        <v>6.3709677419354793E-2</v>
      </c>
      <c r="CZ60" s="69">
        <v>5.0691244239631297E-2</v>
      </c>
      <c r="DA60" s="69">
        <v>5.0680786686838099E-2</v>
      </c>
      <c r="DB60" s="69">
        <v>4.8327137546468397E-2</v>
      </c>
      <c r="DC60" s="69">
        <v>4.68521229868228E-2</v>
      </c>
      <c r="DD60" s="69">
        <v>5.0932568149210898E-2</v>
      </c>
      <c r="DE60" s="69">
        <v>4.73537604456825E-2</v>
      </c>
      <c r="DF60" s="69">
        <v>5.2233676975944998E-2</v>
      </c>
      <c r="DG60" s="69">
        <v>5.5480378890392403E-2</v>
      </c>
      <c r="DH60" s="69">
        <v>5.1724137931034503E-2</v>
      </c>
      <c r="DI60" s="69">
        <v>4.9608355091383803E-2</v>
      </c>
      <c r="DJ60" s="69">
        <v>4.3052837573385502E-2</v>
      </c>
      <c r="DK60" s="69">
        <v>4.20223243598161E-2</v>
      </c>
      <c r="DL60" s="69">
        <v>3.5737491877842802E-2</v>
      </c>
      <c r="DM60" s="69">
        <v>3.8015463917525798E-2</v>
      </c>
      <c r="DN60" s="69">
        <v>3.9415130324221198E-2</v>
      </c>
      <c r="DO60" s="69">
        <v>3.4177215189873399E-2</v>
      </c>
      <c r="DP60" s="69">
        <v>4.1587901701323302E-2</v>
      </c>
      <c r="DQ60" s="69">
        <v>3.4373010821132997E-2</v>
      </c>
      <c r="DR60" s="69">
        <v>2.9543994861913898E-2</v>
      </c>
      <c r="DS60" s="69">
        <v>3.01089045483664E-2</v>
      </c>
      <c r="DT60" s="69">
        <v>3.23604060913706E-2</v>
      </c>
      <c r="DU60" s="69">
        <v>2.51572327044025E-2</v>
      </c>
      <c r="DV60" s="69">
        <v>1.88323917137476E-2</v>
      </c>
      <c r="DW60" s="69">
        <v>2.20125786163522E-2</v>
      </c>
      <c r="DX60" s="69">
        <v>1.8656716417910401E-2</v>
      </c>
      <c r="DY60" s="69">
        <v>1.4392991239048801E-2</v>
      </c>
      <c r="DZ60" s="69">
        <v>1.5664160401002498E-2</v>
      </c>
      <c r="EA60" s="69">
        <v>1.4383989993746101E-2</v>
      </c>
      <c r="EB60" s="69">
        <v>1.0545905707195999E-2</v>
      </c>
      <c r="EC60" s="69">
        <v>1.1677934849416099E-2</v>
      </c>
      <c r="ED60" s="69">
        <v>1.05853051058531E-2</v>
      </c>
      <c r="EE60" s="69">
        <v>1.1257035647279499E-2</v>
      </c>
      <c r="EF60" s="69">
        <v>1.50720838794233E-2</v>
      </c>
      <c r="EG60" s="69">
        <v>1.4830508474576299E-2</v>
      </c>
      <c r="EH60" s="69">
        <v>1.3848396501457701E-2</v>
      </c>
      <c r="EI60" s="69">
        <v>1.77880897138438E-2</v>
      </c>
      <c r="EJ60" s="69">
        <v>1.4166666666666701E-2</v>
      </c>
      <c r="EK60" s="69">
        <v>1.0563380281690101E-2</v>
      </c>
      <c r="EL60" s="69">
        <v>6.8493150684931503E-3</v>
      </c>
      <c r="EM60" s="69">
        <v>1.4336917562724E-2</v>
      </c>
      <c r="EN60" s="69">
        <v>1.75913396481732E-2</v>
      </c>
      <c r="EO60" s="69">
        <v>9.3023255813953504E-3</v>
      </c>
      <c r="EP60" s="69">
        <v>1.31826741996234E-2</v>
      </c>
      <c r="EQ60" s="69">
        <v>1.30718954248366E-2</v>
      </c>
      <c r="ER60" s="87">
        <v>1.3661202185792301E-2</v>
      </c>
    </row>
    <row r="61" spans="2:148" x14ac:dyDescent="0.2">
      <c r="B61" s="46">
        <v>1</v>
      </c>
      <c r="C61" s="47">
        <v>3</v>
      </c>
      <c r="D61" s="47" t="s">
        <v>255</v>
      </c>
      <c r="E61" s="69">
        <v>0.74193548387096797</v>
      </c>
      <c r="F61" s="69">
        <v>0.76923076923076905</v>
      </c>
      <c r="G61" s="69">
        <v>0.74074074074074103</v>
      </c>
      <c r="H61" s="69">
        <v>0.71428571428571397</v>
      </c>
      <c r="I61" s="69">
        <v>0.72222222222222199</v>
      </c>
      <c r="J61" s="69">
        <v>0.73333333333333295</v>
      </c>
      <c r="K61" s="69">
        <v>0.77777777777777801</v>
      </c>
      <c r="L61" s="69">
        <v>0.625</v>
      </c>
      <c r="M61" s="69">
        <v>0.5</v>
      </c>
      <c r="N61" s="69">
        <v>0.5</v>
      </c>
      <c r="O61" s="69">
        <v>0.28571428571428598</v>
      </c>
      <c r="P61" s="69">
        <v>0.5</v>
      </c>
      <c r="Q61" s="69">
        <v>0.5</v>
      </c>
      <c r="R61" s="69">
        <v>0</v>
      </c>
      <c r="S61" s="69">
        <v>0</v>
      </c>
      <c r="T61" s="69">
        <v>0</v>
      </c>
      <c r="U61" s="69">
        <v>0</v>
      </c>
      <c r="V61" s="69">
        <v>0</v>
      </c>
      <c r="W61" s="69">
        <v>0</v>
      </c>
      <c r="X61" s="69">
        <v>0</v>
      </c>
      <c r="Y61" s="69">
        <v>0</v>
      </c>
      <c r="Z61" s="69">
        <v>0</v>
      </c>
      <c r="AA61" s="69">
        <v>0</v>
      </c>
      <c r="AB61" s="69">
        <v>0</v>
      </c>
      <c r="AC61" s="69">
        <v>1</v>
      </c>
      <c r="AD61" s="69">
        <v>1</v>
      </c>
      <c r="AE61" s="69">
        <v>0</v>
      </c>
      <c r="AF61" s="69">
        <v>0.5</v>
      </c>
      <c r="AG61" s="69">
        <v>0.5</v>
      </c>
      <c r="AH61" s="69">
        <v>0</v>
      </c>
      <c r="AI61" s="69">
        <v>0.5</v>
      </c>
      <c r="AJ61" s="69">
        <v>0.5</v>
      </c>
      <c r="AK61" s="69">
        <v>0.5</v>
      </c>
      <c r="AL61" s="69">
        <v>0.5</v>
      </c>
      <c r="AM61" s="69">
        <v>1</v>
      </c>
      <c r="AN61" s="69">
        <v>1</v>
      </c>
      <c r="AO61" s="69">
        <v>0</v>
      </c>
      <c r="AP61" s="69">
        <v>0</v>
      </c>
      <c r="AQ61" s="69">
        <v>0</v>
      </c>
      <c r="AR61" s="69">
        <v>0</v>
      </c>
      <c r="AS61" s="69">
        <v>0.25</v>
      </c>
      <c r="AT61" s="69">
        <v>0.4</v>
      </c>
      <c r="AU61" s="69">
        <v>0.15384615384615399</v>
      </c>
      <c r="AV61" s="69">
        <v>0.16666666666666699</v>
      </c>
      <c r="AW61" s="69">
        <v>0.2</v>
      </c>
      <c r="AX61" s="69">
        <v>0.31578947368421101</v>
      </c>
      <c r="AY61" s="69">
        <v>0.41666666666666702</v>
      </c>
      <c r="AZ61" s="69">
        <v>0.4</v>
      </c>
      <c r="BA61" s="69">
        <v>0.33734939759036098</v>
      </c>
      <c r="BB61" s="69">
        <v>0.33333333333333298</v>
      </c>
      <c r="BC61" s="69">
        <v>0.3828125</v>
      </c>
      <c r="BD61" s="69">
        <v>0.34751773049645401</v>
      </c>
      <c r="BE61" s="69">
        <v>0.39436619718309901</v>
      </c>
      <c r="BF61" s="69">
        <v>0.41891891891891903</v>
      </c>
      <c r="BG61" s="69">
        <v>0.365079365079365</v>
      </c>
      <c r="BH61" s="69">
        <v>0.35960591133004899</v>
      </c>
      <c r="BI61" s="69">
        <v>0.33027522935779802</v>
      </c>
      <c r="BJ61" s="69">
        <v>0.35682819383259901</v>
      </c>
      <c r="BK61" s="69">
        <v>0.33039647577092501</v>
      </c>
      <c r="BL61" s="69">
        <v>0.39316239316239299</v>
      </c>
      <c r="BM61" s="69">
        <v>0.37546468401486999</v>
      </c>
      <c r="BN61" s="69">
        <v>0.43542435424354198</v>
      </c>
      <c r="BO61" s="69">
        <v>0.44444444444444398</v>
      </c>
      <c r="BP61" s="69">
        <v>0.39453125</v>
      </c>
      <c r="BQ61" s="69">
        <v>0.43629343629343598</v>
      </c>
      <c r="BR61" s="69">
        <v>0.43801652892561999</v>
      </c>
      <c r="BS61" s="69">
        <v>0.37826086956521698</v>
      </c>
      <c r="BT61" s="69">
        <v>0.38247011952191201</v>
      </c>
      <c r="BU61" s="69">
        <v>0.38559322033898302</v>
      </c>
      <c r="BV61" s="69">
        <v>0.38429752066115702</v>
      </c>
      <c r="BW61" s="69">
        <v>0.38912133891213402</v>
      </c>
      <c r="BX61" s="69">
        <v>0.38888888888888901</v>
      </c>
      <c r="BY61" s="69">
        <v>0.41338582677165397</v>
      </c>
      <c r="BZ61" s="69">
        <v>0.39271255060728699</v>
      </c>
      <c r="CA61" s="69">
        <v>0.40079365079365098</v>
      </c>
      <c r="CB61" s="69">
        <v>0.35772357723577197</v>
      </c>
      <c r="CC61" s="69">
        <v>0.38247011952191201</v>
      </c>
      <c r="CD61" s="69">
        <v>0.38709677419354799</v>
      </c>
      <c r="CE61" s="69">
        <v>0.33877551020408198</v>
      </c>
      <c r="CF61" s="69">
        <v>0.387596899224806</v>
      </c>
      <c r="CG61" s="69">
        <v>0.40839694656488601</v>
      </c>
      <c r="CH61" s="69">
        <v>0.373493975903614</v>
      </c>
      <c r="CI61" s="69">
        <v>0.37344398340249002</v>
      </c>
      <c r="CJ61" s="69">
        <v>0.42231075697211201</v>
      </c>
      <c r="CK61" s="69">
        <v>0.381322957198444</v>
      </c>
      <c r="CL61" s="69">
        <v>0.41525423728813599</v>
      </c>
      <c r="CM61" s="69">
        <v>0.46052631578947401</v>
      </c>
      <c r="CN61" s="69">
        <v>0.487179487179487</v>
      </c>
      <c r="CO61" s="69">
        <v>0.48275862068965503</v>
      </c>
      <c r="CP61" s="69">
        <v>0.45991561181434598</v>
      </c>
      <c r="CQ61" s="69">
        <v>0.46288209606986902</v>
      </c>
      <c r="CR61" s="69">
        <v>0.51304347826087005</v>
      </c>
      <c r="CS61" s="69">
        <v>0.53913043478260902</v>
      </c>
      <c r="CT61" s="69">
        <v>0.55458515283842802</v>
      </c>
      <c r="CU61" s="69">
        <v>0.56666666666666698</v>
      </c>
      <c r="CV61" s="69">
        <v>0.55731225296442699</v>
      </c>
      <c r="CW61" s="69">
        <v>0.53333333333333299</v>
      </c>
      <c r="CX61" s="69">
        <v>0.53136531365313699</v>
      </c>
      <c r="CY61" s="69">
        <v>0.54513888888888895</v>
      </c>
      <c r="CZ61" s="69">
        <v>0.55033557046979897</v>
      </c>
      <c r="DA61" s="69">
        <v>0.56310679611650505</v>
      </c>
      <c r="DB61" s="69">
        <v>0.55591054313098998</v>
      </c>
      <c r="DC61" s="69">
        <v>0.53602305475504297</v>
      </c>
      <c r="DD61" s="69">
        <v>0.56666666666666698</v>
      </c>
      <c r="DE61" s="69">
        <v>0.54347826086956497</v>
      </c>
      <c r="DF61" s="69">
        <v>0.52815013404825695</v>
      </c>
      <c r="DG61" s="69">
        <v>0.51861702127659604</v>
      </c>
      <c r="DH61" s="69">
        <v>0.53580901856763896</v>
      </c>
      <c r="DI61" s="69">
        <v>0.48737373737373701</v>
      </c>
      <c r="DJ61" s="69">
        <v>0.52926829268292697</v>
      </c>
      <c r="DK61" s="69">
        <v>0.54257907542579098</v>
      </c>
      <c r="DL61" s="69">
        <v>0.55314009661835795</v>
      </c>
      <c r="DM61" s="69">
        <v>0.58968058968059001</v>
      </c>
      <c r="DN61" s="69">
        <v>0.60050890585241701</v>
      </c>
      <c r="DO61" s="69">
        <v>0.67412935323383105</v>
      </c>
      <c r="DP61" s="69">
        <v>0.67079207920792105</v>
      </c>
      <c r="DQ61" s="69">
        <v>0.68038740920096896</v>
      </c>
      <c r="DR61" s="69">
        <v>0.70499999999999996</v>
      </c>
      <c r="DS61" s="69">
        <v>0.74120603015075404</v>
      </c>
      <c r="DT61" s="69">
        <v>0.77306733167082298</v>
      </c>
      <c r="DU61" s="69">
        <v>0.75703324808184103</v>
      </c>
      <c r="DV61" s="69">
        <v>0.74563591022443898</v>
      </c>
      <c r="DW61" s="69">
        <v>0.75365853658536597</v>
      </c>
      <c r="DX61" s="69">
        <v>0.78855721393034806</v>
      </c>
      <c r="DY61" s="69">
        <v>0.82962962962963005</v>
      </c>
      <c r="DZ61" s="69">
        <v>0.82456140350877205</v>
      </c>
      <c r="EA61" s="69">
        <v>0.80319148936170204</v>
      </c>
      <c r="EB61" s="69">
        <v>0.82561307901907399</v>
      </c>
      <c r="EC61" s="69">
        <v>0.87608069164265101</v>
      </c>
      <c r="ED61" s="69">
        <v>0.84770114942528696</v>
      </c>
      <c r="EE61" s="69">
        <v>0.84682080924855496</v>
      </c>
      <c r="EF61" s="69">
        <v>0.85256410256410298</v>
      </c>
      <c r="EG61" s="69">
        <v>0.82008368200836801</v>
      </c>
      <c r="EH61" s="69">
        <v>0.82499999999999996</v>
      </c>
      <c r="EI61" s="69">
        <v>0.83710407239818996</v>
      </c>
      <c r="EJ61" s="69">
        <v>0.80851063829787195</v>
      </c>
      <c r="EK61" s="69">
        <v>0.81034482758620696</v>
      </c>
      <c r="EL61" s="69">
        <v>0.82550335570469802</v>
      </c>
      <c r="EM61" s="69">
        <v>0.81034482758620696</v>
      </c>
      <c r="EN61" s="69">
        <v>0.77659574468085102</v>
      </c>
      <c r="EO61" s="69">
        <v>0.76543209876543195</v>
      </c>
      <c r="EP61" s="69">
        <v>0.71929824561403499</v>
      </c>
      <c r="EQ61" s="69">
        <v>0.68888888888888899</v>
      </c>
      <c r="ER61" s="87">
        <v>0.81578947368421095</v>
      </c>
    </row>
    <row r="62" spans="2:148" x14ac:dyDescent="0.2">
      <c r="B62" s="46">
        <v>1</v>
      </c>
      <c r="C62" s="47">
        <v>3</v>
      </c>
      <c r="D62" s="47" t="s">
        <v>256</v>
      </c>
      <c r="E62" s="69">
        <v>3.2258064516128997E-2</v>
      </c>
      <c r="F62" s="69">
        <v>3.8461538461538498E-2</v>
      </c>
      <c r="G62" s="69">
        <v>7.4074074074074098E-2</v>
      </c>
      <c r="H62" s="69">
        <v>0</v>
      </c>
      <c r="I62" s="69">
        <v>0</v>
      </c>
      <c r="J62" s="69">
        <v>6.6666666666666693E-2</v>
      </c>
      <c r="K62" s="69">
        <v>0</v>
      </c>
      <c r="L62" s="69">
        <v>0</v>
      </c>
      <c r="M62" s="69">
        <v>0</v>
      </c>
      <c r="N62" s="69">
        <v>0.125</v>
      </c>
      <c r="O62" s="69">
        <v>0</v>
      </c>
      <c r="P62" s="69">
        <v>0</v>
      </c>
      <c r="Q62" s="69">
        <v>0</v>
      </c>
      <c r="R62" s="69">
        <v>0</v>
      </c>
      <c r="S62" s="69">
        <v>0</v>
      </c>
      <c r="T62" s="69">
        <v>0</v>
      </c>
      <c r="U62" s="69">
        <v>1</v>
      </c>
      <c r="V62" s="69">
        <v>0</v>
      </c>
      <c r="W62" s="69">
        <v>0</v>
      </c>
      <c r="X62" s="69">
        <v>0</v>
      </c>
      <c r="Y62" s="69">
        <v>0</v>
      </c>
      <c r="Z62" s="69">
        <v>0</v>
      </c>
      <c r="AA62" s="69">
        <v>0</v>
      </c>
      <c r="AB62" s="69">
        <v>0</v>
      </c>
      <c r="AC62" s="69">
        <v>0</v>
      </c>
      <c r="AD62" s="69">
        <v>0</v>
      </c>
      <c r="AE62" s="69">
        <v>0</v>
      </c>
      <c r="AF62" s="69">
        <v>0</v>
      </c>
      <c r="AG62" s="69">
        <v>0</v>
      </c>
      <c r="AH62" s="69">
        <v>0</v>
      </c>
      <c r="AI62" s="69">
        <v>0</v>
      </c>
      <c r="AJ62" s="69">
        <v>0</v>
      </c>
      <c r="AK62" s="69">
        <v>0.5</v>
      </c>
      <c r="AL62" s="69">
        <v>0</v>
      </c>
      <c r="AM62" s="69">
        <v>0</v>
      </c>
      <c r="AN62" s="69">
        <v>0</v>
      </c>
      <c r="AO62" s="69">
        <v>0</v>
      </c>
      <c r="AP62" s="69">
        <v>0</v>
      </c>
      <c r="AQ62" s="69">
        <v>0</v>
      </c>
      <c r="AR62" s="69">
        <v>0.33333333333333298</v>
      </c>
      <c r="AS62" s="69">
        <v>0</v>
      </c>
      <c r="AT62" s="69">
        <v>0.2</v>
      </c>
      <c r="AU62" s="69">
        <v>0.30769230769230799</v>
      </c>
      <c r="AV62" s="69">
        <v>0.33333333333333298</v>
      </c>
      <c r="AW62" s="69">
        <v>0.3</v>
      </c>
      <c r="AX62" s="69">
        <v>0.31578947368421101</v>
      </c>
      <c r="AY62" s="69">
        <v>0.25</v>
      </c>
      <c r="AZ62" s="69">
        <v>0.25454545454545502</v>
      </c>
      <c r="BA62" s="69">
        <v>0.313253012048193</v>
      </c>
      <c r="BB62" s="69">
        <v>0.21904761904761899</v>
      </c>
      <c r="BC62" s="69">
        <v>0.2265625</v>
      </c>
      <c r="BD62" s="69">
        <v>0.22695035460992899</v>
      </c>
      <c r="BE62" s="69">
        <v>0.20422535211267601</v>
      </c>
      <c r="BF62" s="69">
        <v>0.24324324324324301</v>
      </c>
      <c r="BG62" s="69">
        <v>0.19047619047618999</v>
      </c>
      <c r="BH62" s="69">
        <v>0.182266009852217</v>
      </c>
      <c r="BI62" s="69">
        <v>0.243119266055046</v>
      </c>
      <c r="BJ62" s="69">
        <v>0.21145374449339199</v>
      </c>
      <c r="BK62" s="69">
        <v>0.22466960352422899</v>
      </c>
      <c r="BL62" s="69">
        <v>0.230769230769231</v>
      </c>
      <c r="BM62" s="69">
        <v>0.23420074349442399</v>
      </c>
      <c r="BN62" s="69">
        <v>0.21771217712177099</v>
      </c>
      <c r="BO62" s="69">
        <v>0.24014336917562701</v>
      </c>
      <c r="BP62" s="69">
        <v>0.1875</v>
      </c>
      <c r="BQ62" s="69">
        <v>0.177606177606178</v>
      </c>
      <c r="BR62" s="69">
        <v>0.21900826446280999</v>
      </c>
      <c r="BS62" s="69">
        <v>0.208695652173913</v>
      </c>
      <c r="BT62" s="69">
        <v>0.167330677290837</v>
      </c>
      <c r="BU62" s="69">
        <v>0.16525423728813601</v>
      </c>
      <c r="BV62" s="69">
        <v>0.21900826446280999</v>
      </c>
      <c r="BW62" s="69">
        <v>0.255230125523013</v>
      </c>
      <c r="BX62" s="69">
        <v>0.26190476190476197</v>
      </c>
      <c r="BY62" s="69">
        <v>0.30708661417322802</v>
      </c>
      <c r="BZ62" s="69">
        <v>0.28340080971659898</v>
      </c>
      <c r="CA62" s="69">
        <v>0.30158730158730201</v>
      </c>
      <c r="CB62" s="69">
        <v>0.26829268292682901</v>
      </c>
      <c r="CC62" s="69">
        <v>0.27490039840637398</v>
      </c>
      <c r="CD62" s="69">
        <v>0.29032258064516098</v>
      </c>
      <c r="CE62" s="69">
        <v>0.29795918367346902</v>
      </c>
      <c r="CF62" s="69">
        <v>0.26744186046511598</v>
      </c>
      <c r="CG62" s="69">
        <v>0.25572519083969503</v>
      </c>
      <c r="CH62" s="69">
        <v>0.28915662650602397</v>
      </c>
      <c r="CI62" s="69">
        <v>0.25311203319502101</v>
      </c>
      <c r="CJ62" s="69">
        <v>0.27888446215139401</v>
      </c>
      <c r="CK62" s="69">
        <v>0.30350194552529203</v>
      </c>
      <c r="CL62" s="69">
        <v>0.24576271186440701</v>
      </c>
      <c r="CM62" s="69">
        <v>0.22807017543859601</v>
      </c>
      <c r="CN62" s="69">
        <v>0.226495726495726</v>
      </c>
      <c r="CO62" s="69">
        <v>0.15517241379310301</v>
      </c>
      <c r="CP62" s="69">
        <v>0.139240506329114</v>
      </c>
      <c r="CQ62" s="69">
        <v>0.157205240174672</v>
      </c>
      <c r="CR62" s="69">
        <v>0.13478260869565201</v>
      </c>
      <c r="CS62" s="69">
        <v>0.139130434782609</v>
      </c>
      <c r="CT62" s="69">
        <v>0.157205240174672</v>
      </c>
      <c r="CU62" s="69">
        <v>0.16250000000000001</v>
      </c>
      <c r="CV62" s="69">
        <v>0.17786561264822101</v>
      </c>
      <c r="CW62" s="69">
        <v>0.24444444444444399</v>
      </c>
      <c r="CX62" s="69">
        <v>0.22509225092250901</v>
      </c>
      <c r="CY62" s="69">
        <v>0.23611111111111099</v>
      </c>
      <c r="CZ62" s="69">
        <v>0.26510067114093999</v>
      </c>
      <c r="DA62" s="69">
        <v>0.24595469255663399</v>
      </c>
      <c r="DB62" s="69">
        <v>0.297124600638978</v>
      </c>
      <c r="DC62" s="69">
        <v>0.31988472622478398</v>
      </c>
      <c r="DD62" s="69">
        <v>0.31666666666666698</v>
      </c>
      <c r="DE62" s="69">
        <v>0.32065217391304301</v>
      </c>
      <c r="DF62" s="69">
        <v>0.329758713136729</v>
      </c>
      <c r="DG62" s="69">
        <v>0.35372340425531901</v>
      </c>
      <c r="DH62" s="69">
        <v>0.358090185676393</v>
      </c>
      <c r="DI62" s="69">
        <v>0.33333333333333298</v>
      </c>
      <c r="DJ62" s="69">
        <v>0.302439024390244</v>
      </c>
      <c r="DK62" s="69">
        <v>0.26520681265206802</v>
      </c>
      <c r="DL62" s="69">
        <v>0.23429951690821299</v>
      </c>
      <c r="DM62" s="69">
        <v>0.228501228501229</v>
      </c>
      <c r="DN62" s="69">
        <v>0.23409669211195899</v>
      </c>
      <c r="DO62" s="69">
        <v>0.20895522388059701</v>
      </c>
      <c r="DP62" s="69">
        <v>0.21039603960396</v>
      </c>
      <c r="DQ62" s="69">
        <v>0.18401937046004799</v>
      </c>
      <c r="DR62" s="69">
        <v>0.16250000000000001</v>
      </c>
      <c r="DS62" s="69">
        <v>0.14321608040201</v>
      </c>
      <c r="DT62" s="69">
        <v>0.134663341645885</v>
      </c>
      <c r="DU62" s="69">
        <v>0.12531969309462901</v>
      </c>
      <c r="DV62" s="69">
        <v>0.11720698254364099</v>
      </c>
      <c r="DW62" s="69">
        <v>0.109756097560976</v>
      </c>
      <c r="DX62" s="69">
        <v>9.4527363184079602E-2</v>
      </c>
      <c r="DY62" s="69">
        <v>8.3950617283950604E-2</v>
      </c>
      <c r="DZ62" s="69">
        <v>0.107769423558897</v>
      </c>
      <c r="EA62" s="69">
        <v>0.122340425531915</v>
      </c>
      <c r="EB62" s="69">
        <v>8.1743869209809306E-2</v>
      </c>
      <c r="EC62" s="69">
        <v>7.4927953890489896E-2</v>
      </c>
      <c r="ED62" s="69">
        <v>6.0344827586206899E-2</v>
      </c>
      <c r="EE62" s="69">
        <v>4.6242774566474E-2</v>
      </c>
      <c r="EF62" s="69">
        <v>4.80769230769231E-2</v>
      </c>
      <c r="EG62" s="69">
        <v>5.85774058577406E-2</v>
      </c>
      <c r="EH62" s="69">
        <v>6.6666666666666693E-2</v>
      </c>
      <c r="EI62" s="69">
        <v>8.1447963800904993E-2</v>
      </c>
      <c r="EJ62" s="69">
        <v>5.31914893617021E-2</v>
      </c>
      <c r="EK62" s="69">
        <v>4.5977011494252901E-2</v>
      </c>
      <c r="EL62" s="69">
        <v>5.3691275167785199E-2</v>
      </c>
      <c r="EM62" s="69">
        <v>9.4827586206896505E-2</v>
      </c>
      <c r="EN62" s="69">
        <v>0.10638297872340401</v>
      </c>
      <c r="EO62" s="69">
        <v>8.6419753086419707E-2</v>
      </c>
      <c r="EP62" s="69">
        <v>8.7719298245614002E-2</v>
      </c>
      <c r="EQ62" s="69">
        <v>0</v>
      </c>
      <c r="ER62" s="87">
        <v>0</v>
      </c>
    </row>
    <row r="63" spans="2:148" x14ac:dyDescent="0.2">
      <c r="B63" s="46">
        <v>1</v>
      </c>
      <c r="C63" s="47">
        <v>3</v>
      </c>
      <c r="D63" s="47" t="s">
        <v>257</v>
      </c>
      <c r="E63" s="69">
        <v>0</v>
      </c>
      <c r="F63" s="69">
        <v>0</v>
      </c>
      <c r="G63" s="69">
        <v>0</v>
      </c>
      <c r="H63" s="69">
        <v>0</v>
      </c>
      <c r="I63" s="69">
        <v>0</v>
      </c>
      <c r="J63" s="69">
        <v>0</v>
      </c>
      <c r="K63" s="69">
        <v>0</v>
      </c>
      <c r="L63" s="69">
        <v>0</v>
      </c>
      <c r="M63" s="69">
        <v>0</v>
      </c>
      <c r="N63" s="69">
        <v>0</v>
      </c>
      <c r="O63" s="69">
        <v>0</v>
      </c>
      <c r="P63" s="69">
        <v>0</v>
      </c>
      <c r="Q63" s="69">
        <v>0</v>
      </c>
      <c r="R63" s="69">
        <v>0</v>
      </c>
      <c r="S63" s="69">
        <v>0</v>
      </c>
      <c r="T63" s="69">
        <v>0</v>
      </c>
      <c r="U63" s="69">
        <v>0</v>
      </c>
      <c r="V63" s="69">
        <v>0</v>
      </c>
      <c r="W63" s="69">
        <v>0</v>
      </c>
      <c r="X63" s="69">
        <v>0</v>
      </c>
      <c r="Y63" s="69">
        <v>0</v>
      </c>
      <c r="Z63" s="69">
        <v>0</v>
      </c>
      <c r="AA63" s="69">
        <v>0</v>
      </c>
      <c r="AB63" s="69">
        <v>0</v>
      </c>
      <c r="AC63" s="69">
        <v>0</v>
      </c>
      <c r="AD63" s="69">
        <v>0</v>
      </c>
      <c r="AE63" s="69">
        <v>0</v>
      </c>
      <c r="AF63" s="69">
        <v>0</v>
      </c>
      <c r="AG63" s="69">
        <v>0</v>
      </c>
      <c r="AH63" s="69">
        <v>0</v>
      </c>
      <c r="AI63" s="69">
        <v>0</v>
      </c>
      <c r="AJ63" s="69">
        <v>0</v>
      </c>
      <c r="AK63" s="69">
        <v>0</v>
      </c>
      <c r="AL63" s="69">
        <v>0</v>
      </c>
      <c r="AM63" s="69">
        <v>0</v>
      </c>
      <c r="AN63" s="69">
        <v>0</v>
      </c>
      <c r="AO63" s="69">
        <v>0</v>
      </c>
      <c r="AP63" s="69">
        <v>0</v>
      </c>
      <c r="AQ63" s="69">
        <v>0</v>
      </c>
      <c r="AR63" s="69">
        <v>0</v>
      </c>
      <c r="AS63" s="69">
        <v>0</v>
      </c>
      <c r="AT63" s="69">
        <v>0.2</v>
      </c>
      <c r="AU63" s="69">
        <v>7.69230769230769E-2</v>
      </c>
      <c r="AV63" s="69">
        <v>0</v>
      </c>
      <c r="AW63" s="69">
        <v>3.3333333333333298E-2</v>
      </c>
      <c r="AX63" s="69">
        <v>0</v>
      </c>
      <c r="AY63" s="69">
        <v>4.1666666666666699E-2</v>
      </c>
      <c r="AZ63" s="69">
        <v>5.4545454545454501E-2</v>
      </c>
      <c r="BA63" s="69">
        <v>0</v>
      </c>
      <c r="BB63" s="69">
        <v>1.9047619047619001E-2</v>
      </c>
      <c r="BC63" s="69">
        <v>3.125E-2</v>
      </c>
      <c r="BD63" s="69">
        <v>5.6737588652482303E-2</v>
      </c>
      <c r="BE63" s="69">
        <v>4.2253521126760597E-2</v>
      </c>
      <c r="BF63" s="69">
        <v>4.72972972972973E-2</v>
      </c>
      <c r="BG63" s="69">
        <v>3.1746031746031703E-2</v>
      </c>
      <c r="BH63" s="69">
        <v>4.4334975369458102E-2</v>
      </c>
      <c r="BI63" s="69">
        <v>4.1284403669724801E-2</v>
      </c>
      <c r="BJ63" s="69">
        <v>6.6079295154184994E-2</v>
      </c>
      <c r="BK63" s="69">
        <v>7.4889867841409705E-2</v>
      </c>
      <c r="BL63" s="69">
        <v>5.1282051282051301E-2</v>
      </c>
      <c r="BM63" s="69">
        <v>5.5762081784386602E-2</v>
      </c>
      <c r="BN63" s="69">
        <v>6.6420664206642097E-2</v>
      </c>
      <c r="BO63" s="69">
        <v>3.2258064516128997E-2</v>
      </c>
      <c r="BP63" s="69">
        <v>3.125E-2</v>
      </c>
      <c r="BQ63" s="69">
        <v>4.6332046332046302E-2</v>
      </c>
      <c r="BR63" s="69">
        <v>7.0247933884297495E-2</v>
      </c>
      <c r="BS63" s="69">
        <v>9.1304347826086998E-2</v>
      </c>
      <c r="BT63" s="69">
        <v>8.3665338645418294E-2</v>
      </c>
      <c r="BU63" s="69">
        <v>8.0508474576271194E-2</v>
      </c>
      <c r="BV63" s="69">
        <v>4.9586776859504099E-2</v>
      </c>
      <c r="BW63" s="69">
        <v>5.85774058577406E-2</v>
      </c>
      <c r="BX63" s="69">
        <v>5.5555555555555601E-2</v>
      </c>
      <c r="BY63" s="69">
        <v>5.9055118110236199E-2</v>
      </c>
      <c r="BZ63" s="69">
        <v>4.4534412955465598E-2</v>
      </c>
      <c r="CA63" s="69">
        <v>3.1746031746031703E-2</v>
      </c>
      <c r="CB63" s="69">
        <v>4.4715447154471497E-2</v>
      </c>
      <c r="CC63" s="69">
        <v>2.3904382470119501E-2</v>
      </c>
      <c r="CD63" s="69">
        <v>4.4354838709677401E-2</v>
      </c>
      <c r="CE63" s="69">
        <v>3.6734693877551003E-2</v>
      </c>
      <c r="CF63" s="69">
        <v>4.2635658914728702E-2</v>
      </c>
      <c r="CG63" s="69">
        <v>2.2900763358778602E-2</v>
      </c>
      <c r="CH63" s="69">
        <v>4.0160642570281103E-2</v>
      </c>
      <c r="CI63" s="69">
        <v>3.7344398340249003E-2</v>
      </c>
      <c r="CJ63" s="69">
        <v>4.3824701195219098E-2</v>
      </c>
      <c r="CK63" s="69">
        <v>5.4474708171206199E-2</v>
      </c>
      <c r="CL63" s="69">
        <v>2.9661016949152502E-2</v>
      </c>
      <c r="CM63" s="69">
        <v>2.6315789473684199E-2</v>
      </c>
      <c r="CN63" s="69">
        <v>1.7094017094017099E-2</v>
      </c>
      <c r="CO63" s="69">
        <v>2.1551724137931001E-2</v>
      </c>
      <c r="CP63" s="69">
        <v>1.68776371308017E-2</v>
      </c>
      <c r="CQ63" s="69">
        <v>5.2401746724890799E-2</v>
      </c>
      <c r="CR63" s="69">
        <v>1.7391304347826101E-2</v>
      </c>
      <c r="CS63" s="69">
        <v>1.3043478260869599E-2</v>
      </c>
      <c r="CT63" s="69">
        <v>2.62008733624454E-2</v>
      </c>
      <c r="CU63" s="69">
        <v>3.3333333333333298E-2</v>
      </c>
      <c r="CV63" s="69">
        <v>3.5573122529644299E-2</v>
      </c>
      <c r="CW63" s="69">
        <v>4.4444444444444398E-2</v>
      </c>
      <c r="CX63" s="69">
        <v>4.7970479704797099E-2</v>
      </c>
      <c r="CY63" s="69">
        <v>3.4722222222222203E-2</v>
      </c>
      <c r="CZ63" s="69">
        <v>3.35570469798658E-2</v>
      </c>
      <c r="DA63" s="69">
        <v>2.5889967637540499E-2</v>
      </c>
      <c r="DB63" s="69">
        <v>1.59744408945687E-2</v>
      </c>
      <c r="DC63" s="69">
        <v>2.0172910662824201E-2</v>
      </c>
      <c r="DD63" s="69">
        <v>1.38888888888889E-2</v>
      </c>
      <c r="DE63" s="69">
        <v>2.1739130434782601E-2</v>
      </c>
      <c r="DF63" s="69">
        <v>1.6085790884718499E-2</v>
      </c>
      <c r="DG63" s="69">
        <v>2.1276595744680899E-2</v>
      </c>
      <c r="DH63" s="69">
        <v>2.1220159151193602E-2</v>
      </c>
      <c r="DI63" s="69">
        <v>2.02020202020202E-2</v>
      </c>
      <c r="DJ63" s="69">
        <v>1.21951219512195E-2</v>
      </c>
      <c r="DK63" s="69">
        <v>7.2992700729926996E-3</v>
      </c>
      <c r="DL63" s="69">
        <v>1.4492753623188401E-2</v>
      </c>
      <c r="DM63" s="69">
        <v>1.9656019656019701E-2</v>
      </c>
      <c r="DN63" s="69">
        <v>1.7811704834605601E-2</v>
      </c>
      <c r="DO63" s="69">
        <v>7.4626865671641798E-3</v>
      </c>
      <c r="DP63" s="69">
        <v>4.9504950495049497E-3</v>
      </c>
      <c r="DQ63" s="69">
        <v>9.6852300242130807E-3</v>
      </c>
      <c r="DR63" s="69">
        <v>0</v>
      </c>
      <c r="DS63" s="69">
        <v>2.5125628140703501E-3</v>
      </c>
      <c r="DT63" s="69">
        <v>7.4812967581047397E-3</v>
      </c>
      <c r="DU63" s="69">
        <v>7.6726342710997401E-3</v>
      </c>
      <c r="DV63" s="69">
        <v>4.9875311720698296E-3</v>
      </c>
      <c r="DW63" s="69">
        <v>9.7560975609756097E-3</v>
      </c>
      <c r="DX63" s="69">
        <v>1.7412935323383099E-2</v>
      </c>
      <c r="DY63" s="69">
        <v>1.72839506172839E-2</v>
      </c>
      <c r="DZ63" s="69">
        <v>1.7543859649122799E-2</v>
      </c>
      <c r="EA63" s="69">
        <v>1.5957446808510599E-2</v>
      </c>
      <c r="EB63" s="69">
        <v>1.9073569482288801E-2</v>
      </c>
      <c r="EC63" s="69">
        <v>1.7291066282420799E-2</v>
      </c>
      <c r="ED63" s="69">
        <v>1.4367816091954E-2</v>
      </c>
      <c r="EE63" s="69">
        <v>1.15606936416185E-2</v>
      </c>
      <c r="EF63" s="69">
        <v>9.6153846153846194E-3</v>
      </c>
      <c r="EG63" s="69">
        <v>8.3682008368200795E-3</v>
      </c>
      <c r="EH63" s="69">
        <v>2.0833333333333301E-2</v>
      </c>
      <c r="EI63" s="69">
        <v>1.8099547511312201E-2</v>
      </c>
      <c r="EJ63" s="69">
        <v>1.5957446808510599E-2</v>
      </c>
      <c r="EK63" s="69">
        <v>1.1494252873563199E-2</v>
      </c>
      <c r="EL63" s="69">
        <v>0</v>
      </c>
      <c r="EM63" s="69">
        <v>0</v>
      </c>
      <c r="EN63" s="69">
        <v>1.0638297872340399E-2</v>
      </c>
      <c r="EO63" s="69">
        <v>1.2345679012345699E-2</v>
      </c>
      <c r="EP63" s="69">
        <v>1.7543859649122799E-2</v>
      </c>
      <c r="EQ63" s="69">
        <v>0</v>
      </c>
      <c r="ER63" s="87">
        <v>0</v>
      </c>
    </row>
    <row r="64" spans="2:148" x14ac:dyDescent="0.2">
      <c r="B64" s="46">
        <v>1</v>
      </c>
      <c r="C64" s="47">
        <v>3</v>
      </c>
      <c r="D64" s="47" t="s">
        <v>258</v>
      </c>
      <c r="E64" s="69">
        <v>0.19354838709677399</v>
      </c>
      <c r="F64" s="69">
        <v>0.19230769230769201</v>
      </c>
      <c r="G64" s="69">
        <v>0.22222222222222199</v>
      </c>
      <c r="H64" s="69">
        <v>0.19047619047618999</v>
      </c>
      <c r="I64" s="69">
        <v>0.16666666666666699</v>
      </c>
      <c r="J64" s="69">
        <v>0</v>
      </c>
      <c r="K64" s="69">
        <v>0.11111111111111099</v>
      </c>
      <c r="L64" s="69">
        <v>0</v>
      </c>
      <c r="M64" s="69">
        <v>0.16666666666666699</v>
      </c>
      <c r="N64" s="69">
        <v>0</v>
      </c>
      <c r="O64" s="69">
        <v>0.28571428571428598</v>
      </c>
      <c r="P64" s="69">
        <v>0.25</v>
      </c>
      <c r="Q64" s="69">
        <v>0</v>
      </c>
      <c r="R64" s="69">
        <v>0</v>
      </c>
      <c r="S64" s="69">
        <v>0</v>
      </c>
      <c r="T64" s="69">
        <v>0</v>
      </c>
      <c r="U64" s="69">
        <v>0</v>
      </c>
      <c r="V64" s="69">
        <v>0</v>
      </c>
      <c r="W64" s="69">
        <v>0</v>
      </c>
      <c r="X64" s="69">
        <v>0</v>
      </c>
      <c r="Y64" s="69">
        <v>0</v>
      </c>
      <c r="Z64" s="69">
        <v>0</v>
      </c>
      <c r="AA64" s="69">
        <v>0</v>
      </c>
      <c r="AB64" s="69">
        <v>0</v>
      </c>
      <c r="AC64" s="69">
        <v>0</v>
      </c>
      <c r="AD64" s="69">
        <v>0</v>
      </c>
      <c r="AE64" s="69">
        <v>0</v>
      </c>
      <c r="AF64" s="69">
        <v>0.5</v>
      </c>
      <c r="AG64" s="69">
        <v>0</v>
      </c>
      <c r="AH64" s="69">
        <v>0</v>
      </c>
      <c r="AI64" s="69">
        <v>0.5</v>
      </c>
      <c r="AJ64" s="69">
        <v>0</v>
      </c>
      <c r="AK64" s="69">
        <v>0</v>
      </c>
      <c r="AL64" s="69">
        <v>0</v>
      </c>
      <c r="AM64" s="69">
        <v>0</v>
      </c>
      <c r="AN64" s="69">
        <v>0</v>
      </c>
      <c r="AO64" s="69">
        <v>0</v>
      </c>
      <c r="AP64" s="69">
        <v>0</v>
      </c>
      <c r="AQ64" s="69">
        <v>0.5</v>
      </c>
      <c r="AR64" s="69">
        <v>1</v>
      </c>
      <c r="AS64" s="69">
        <v>0.75</v>
      </c>
      <c r="AT64" s="69">
        <v>0.2</v>
      </c>
      <c r="AU64" s="69">
        <v>0.76923076923076905</v>
      </c>
      <c r="AV64" s="69">
        <v>0.83333333333333304</v>
      </c>
      <c r="AW64" s="69">
        <v>0.56666666666666698</v>
      </c>
      <c r="AX64" s="69">
        <v>0.5</v>
      </c>
      <c r="AY64" s="69">
        <v>0.5</v>
      </c>
      <c r="AZ64" s="69">
        <v>0.6</v>
      </c>
      <c r="BA64" s="69">
        <v>0.61445783132530096</v>
      </c>
      <c r="BB64" s="69">
        <v>0.57142857142857095</v>
      </c>
      <c r="BC64" s="69">
        <v>0.4609375</v>
      </c>
      <c r="BD64" s="69">
        <v>0.48936170212766</v>
      </c>
      <c r="BE64" s="69">
        <v>0.51408450704225395</v>
      </c>
      <c r="BF64" s="69">
        <v>0.47297297297297303</v>
      </c>
      <c r="BG64" s="69">
        <v>0.55026455026455001</v>
      </c>
      <c r="BH64" s="69">
        <v>0.50738916256157596</v>
      </c>
      <c r="BI64" s="69">
        <v>0.46330275229357798</v>
      </c>
      <c r="BJ64" s="69">
        <v>0.46255506607929497</v>
      </c>
      <c r="BK64" s="69">
        <v>0.41850220264317201</v>
      </c>
      <c r="BL64" s="69">
        <v>0.414529914529915</v>
      </c>
      <c r="BM64" s="69">
        <v>0.41263940520446102</v>
      </c>
      <c r="BN64" s="69">
        <v>0.40959409594095902</v>
      </c>
      <c r="BO64" s="69">
        <v>0.329749103942652</v>
      </c>
      <c r="BP64" s="69">
        <v>0.30078125</v>
      </c>
      <c r="BQ64" s="69">
        <v>0.33976833976833998</v>
      </c>
      <c r="BR64" s="69">
        <v>0.28925619834710697</v>
      </c>
      <c r="BS64" s="69">
        <v>0.352173913043478</v>
      </c>
      <c r="BT64" s="69">
        <v>0.33466135458167301</v>
      </c>
      <c r="BU64" s="69">
        <v>0.305084745762712</v>
      </c>
      <c r="BV64" s="69">
        <v>0.330578512396694</v>
      </c>
      <c r="BW64" s="69">
        <v>0.28870292887029297</v>
      </c>
      <c r="BX64" s="69">
        <v>0.26587301587301598</v>
      </c>
      <c r="BY64" s="69">
        <v>0.17716535433070901</v>
      </c>
      <c r="BZ64" s="69">
        <v>0.17004048582996001</v>
      </c>
      <c r="CA64" s="69">
        <v>0.146825396825397</v>
      </c>
      <c r="CB64" s="69">
        <v>0.134146341463415</v>
      </c>
      <c r="CC64" s="69">
        <v>0.119521912350598</v>
      </c>
      <c r="CD64" s="69">
        <v>0.12903225806451599</v>
      </c>
      <c r="CE64" s="69">
        <v>0.187755102040816</v>
      </c>
      <c r="CF64" s="69">
        <v>0.15503875968992201</v>
      </c>
      <c r="CG64" s="69">
        <v>0.103053435114504</v>
      </c>
      <c r="CH64" s="69">
        <v>0.108433734939759</v>
      </c>
      <c r="CI64" s="69">
        <v>9.9585062240663894E-2</v>
      </c>
      <c r="CJ64" s="69">
        <v>0.103585657370518</v>
      </c>
      <c r="CK64" s="69">
        <v>9.7276264591439704E-2</v>
      </c>
      <c r="CL64" s="69">
        <v>9.3220338983050793E-2</v>
      </c>
      <c r="CM64" s="69">
        <v>0.105263157894737</v>
      </c>
      <c r="CN64" s="69">
        <v>0.106837606837607</v>
      </c>
      <c r="CO64" s="69">
        <v>7.7586206896551699E-2</v>
      </c>
      <c r="CP64" s="69">
        <v>9.2827004219409301E-2</v>
      </c>
      <c r="CQ64" s="69">
        <v>9.6069868995633204E-2</v>
      </c>
      <c r="CR64" s="69">
        <v>8.6956521739130405E-2</v>
      </c>
      <c r="CS64" s="69">
        <v>6.08695652173913E-2</v>
      </c>
      <c r="CT64" s="69">
        <v>7.4235807860262001E-2</v>
      </c>
      <c r="CU64" s="69">
        <v>7.9166666666666705E-2</v>
      </c>
      <c r="CV64" s="69">
        <v>8.3003952569169995E-2</v>
      </c>
      <c r="CW64" s="69">
        <v>7.4074074074074098E-2</v>
      </c>
      <c r="CX64" s="69">
        <v>8.8560885608856096E-2</v>
      </c>
      <c r="CY64" s="69">
        <v>7.9861111111111105E-2</v>
      </c>
      <c r="CZ64" s="69">
        <v>0.100671140939597</v>
      </c>
      <c r="DA64" s="69">
        <v>9.7087378640776698E-2</v>
      </c>
      <c r="DB64" s="69">
        <v>8.9456869009584702E-2</v>
      </c>
      <c r="DC64" s="69">
        <v>0.109510086455331</v>
      </c>
      <c r="DD64" s="69">
        <v>9.7222222222222196E-2</v>
      </c>
      <c r="DE64" s="69">
        <v>0.103260869565217</v>
      </c>
      <c r="DF64" s="69">
        <v>0.120643431635389</v>
      </c>
      <c r="DG64" s="69">
        <v>0.125</v>
      </c>
      <c r="DH64" s="69">
        <v>0.14854111405835499</v>
      </c>
      <c r="DI64" s="69">
        <v>0.19696969696969699</v>
      </c>
      <c r="DJ64" s="69">
        <v>0.190243902439024</v>
      </c>
      <c r="DK64" s="69">
        <v>0.167883211678832</v>
      </c>
      <c r="DL64" s="69">
        <v>0.188405797101449</v>
      </c>
      <c r="DM64" s="69">
        <v>0.20393120393120401</v>
      </c>
      <c r="DN64" s="69">
        <v>0.19847328244274801</v>
      </c>
      <c r="DO64" s="69">
        <v>0.18905472636815901</v>
      </c>
      <c r="DP64" s="69">
        <v>0.19059405940594101</v>
      </c>
      <c r="DQ64" s="69">
        <v>0.19612590799031501</v>
      </c>
      <c r="DR64" s="69">
        <v>0.1875</v>
      </c>
      <c r="DS64" s="69">
        <v>0.175879396984925</v>
      </c>
      <c r="DT64" s="69">
        <v>0.172069825436409</v>
      </c>
      <c r="DU64" s="69">
        <v>0.18158567774936099</v>
      </c>
      <c r="DV64" s="69">
        <v>0.17456359102244401</v>
      </c>
      <c r="DW64" s="69">
        <v>0.17073170731707299</v>
      </c>
      <c r="DX64" s="69">
        <v>0.154228855721393</v>
      </c>
      <c r="DY64" s="69">
        <v>0.13827160493827201</v>
      </c>
      <c r="DZ64" s="69">
        <v>0.13533834586466201</v>
      </c>
      <c r="EA64" s="69">
        <v>0.170212765957447</v>
      </c>
      <c r="EB64" s="69">
        <v>0.16076294277929201</v>
      </c>
      <c r="EC64" s="69">
        <v>0.17867435158501399</v>
      </c>
      <c r="ED64" s="69">
        <v>0.19252873563218401</v>
      </c>
      <c r="EE64" s="69">
        <v>0.199421965317919</v>
      </c>
      <c r="EF64" s="69">
        <v>0.21794871794871801</v>
      </c>
      <c r="EG64" s="69">
        <v>0.22594142259414199</v>
      </c>
      <c r="EH64" s="69">
        <v>0.19166666666666701</v>
      </c>
      <c r="EI64" s="69">
        <v>0.194570135746606</v>
      </c>
      <c r="EJ64" s="69">
        <v>0.18617021276595699</v>
      </c>
      <c r="EK64" s="69">
        <v>0.18965517241379301</v>
      </c>
      <c r="EL64" s="69">
        <v>0.16778523489932901</v>
      </c>
      <c r="EM64" s="69">
        <v>0.20689655172413801</v>
      </c>
      <c r="EN64" s="69">
        <v>0.22340425531914901</v>
      </c>
      <c r="EO64" s="69">
        <v>0.22222222222222199</v>
      </c>
      <c r="EP64" s="69">
        <v>0.22807017543859601</v>
      </c>
      <c r="EQ64" s="69">
        <v>0.17777777777777801</v>
      </c>
      <c r="ER64" s="87">
        <v>0.21052631578947401</v>
      </c>
    </row>
    <row r="65" spans="2:148" x14ac:dyDescent="0.2">
      <c r="B65" s="46">
        <v>1</v>
      </c>
      <c r="C65" s="47">
        <v>3</v>
      </c>
      <c r="D65" s="47" t="s">
        <v>259</v>
      </c>
      <c r="E65" s="69">
        <v>0</v>
      </c>
      <c r="F65" s="69">
        <v>0</v>
      </c>
      <c r="G65" s="69">
        <v>0</v>
      </c>
      <c r="H65" s="69">
        <v>0</v>
      </c>
      <c r="I65" s="69">
        <v>0</v>
      </c>
      <c r="J65" s="69">
        <v>0</v>
      </c>
      <c r="K65" s="69">
        <v>0</v>
      </c>
      <c r="L65" s="69">
        <v>0</v>
      </c>
      <c r="M65" s="69">
        <v>0</v>
      </c>
      <c r="N65" s="69">
        <v>0</v>
      </c>
      <c r="O65" s="69">
        <v>0</v>
      </c>
      <c r="P65" s="69">
        <v>0</v>
      </c>
      <c r="Q65" s="69">
        <v>0</v>
      </c>
      <c r="R65" s="69">
        <v>0</v>
      </c>
      <c r="S65" s="69">
        <v>0</v>
      </c>
      <c r="T65" s="69">
        <v>0</v>
      </c>
      <c r="U65" s="69">
        <v>0</v>
      </c>
      <c r="V65" s="69">
        <v>0</v>
      </c>
      <c r="W65" s="69">
        <v>0</v>
      </c>
      <c r="X65" s="69">
        <v>0</v>
      </c>
      <c r="Y65" s="69">
        <v>0</v>
      </c>
      <c r="Z65" s="69">
        <v>0</v>
      </c>
      <c r="AA65" s="69">
        <v>0</v>
      </c>
      <c r="AB65" s="69">
        <v>0</v>
      </c>
      <c r="AC65" s="69">
        <v>0</v>
      </c>
      <c r="AD65" s="69">
        <v>0</v>
      </c>
      <c r="AE65" s="69">
        <v>0</v>
      </c>
      <c r="AF65" s="69">
        <v>0</v>
      </c>
      <c r="AG65" s="69">
        <v>0</v>
      </c>
      <c r="AH65" s="69">
        <v>0</v>
      </c>
      <c r="AI65" s="69">
        <v>0</v>
      </c>
      <c r="AJ65" s="69">
        <v>0</v>
      </c>
      <c r="AK65" s="69">
        <v>0</v>
      </c>
      <c r="AL65" s="69">
        <v>0</v>
      </c>
      <c r="AM65" s="69">
        <v>0</v>
      </c>
      <c r="AN65" s="69">
        <v>0</v>
      </c>
      <c r="AO65" s="69">
        <v>0</v>
      </c>
      <c r="AP65" s="69">
        <v>0</v>
      </c>
      <c r="AQ65" s="69">
        <v>0</v>
      </c>
      <c r="AR65" s="69">
        <v>0</v>
      </c>
      <c r="AS65" s="69">
        <v>0</v>
      </c>
      <c r="AT65" s="69">
        <v>0</v>
      </c>
      <c r="AU65" s="69">
        <v>0</v>
      </c>
      <c r="AV65" s="69">
        <v>0</v>
      </c>
      <c r="AW65" s="69">
        <v>3.3333333333333298E-2</v>
      </c>
      <c r="AX65" s="69">
        <v>0</v>
      </c>
      <c r="AY65" s="69">
        <v>2.0833333333333301E-2</v>
      </c>
      <c r="AZ65" s="69">
        <v>0</v>
      </c>
      <c r="BA65" s="69">
        <v>3.6144578313252997E-2</v>
      </c>
      <c r="BB65" s="69">
        <v>1.9047619047619001E-2</v>
      </c>
      <c r="BC65" s="69">
        <v>7.8125E-3</v>
      </c>
      <c r="BD65" s="69">
        <v>1.41843971631206E-2</v>
      </c>
      <c r="BE65" s="69">
        <v>2.1126760563380299E-2</v>
      </c>
      <c r="BF65" s="69">
        <v>2.0270270270270299E-2</v>
      </c>
      <c r="BG65" s="69">
        <v>5.2910052910052898E-3</v>
      </c>
      <c r="BH65" s="69">
        <v>9.8522167487684695E-3</v>
      </c>
      <c r="BI65" s="69">
        <v>1.3761467889908299E-2</v>
      </c>
      <c r="BJ65" s="69">
        <v>8.8105726872246704E-3</v>
      </c>
      <c r="BK65" s="69">
        <v>8.8105726872246704E-3</v>
      </c>
      <c r="BL65" s="69">
        <v>1.7094017094017099E-2</v>
      </c>
      <c r="BM65" s="69">
        <v>2.60223048327138E-2</v>
      </c>
      <c r="BN65" s="69">
        <v>2.5830258302582999E-2</v>
      </c>
      <c r="BO65" s="69">
        <v>3.9426523297491002E-2</v>
      </c>
      <c r="BP65" s="69">
        <v>2.34375E-2</v>
      </c>
      <c r="BQ65" s="69">
        <v>1.9305019305019301E-2</v>
      </c>
      <c r="BR65" s="69">
        <v>1.6528925619834701E-2</v>
      </c>
      <c r="BS65" s="69">
        <v>1.7391304347826101E-2</v>
      </c>
      <c r="BT65" s="69">
        <v>1.9920318725099601E-2</v>
      </c>
      <c r="BU65" s="69">
        <v>2.1186440677966101E-2</v>
      </c>
      <c r="BV65" s="69">
        <v>2.89256198347107E-2</v>
      </c>
      <c r="BW65" s="69">
        <v>3.3472803347280297E-2</v>
      </c>
      <c r="BX65" s="69">
        <v>3.9682539682539701E-2</v>
      </c>
      <c r="BY65" s="69">
        <v>2.3622047244094498E-2</v>
      </c>
      <c r="BZ65" s="69">
        <v>3.2388663967611302E-2</v>
      </c>
      <c r="CA65" s="69">
        <v>3.5714285714285698E-2</v>
      </c>
      <c r="CB65" s="69">
        <v>4.4715447154471497E-2</v>
      </c>
      <c r="CC65" s="69">
        <v>3.9840637450199202E-2</v>
      </c>
      <c r="CD65" s="69">
        <v>2.8225806451612899E-2</v>
      </c>
      <c r="CE65" s="69">
        <v>1.6326530612244899E-2</v>
      </c>
      <c r="CF65" s="69">
        <v>1.9379844961240299E-2</v>
      </c>
      <c r="CG65" s="69">
        <v>1.9083969465648901E-2</v>
      </c>
      <c r="CH65" s="69">
        <v>2.81124497991968E-2</v>
      </c>
      <c r="CI65" s="69">
        <v>2.0746887966804999E-2</v>
      </c>
      <c r="CJ65" s="69">
        <v>2.78884462151394E-2</v>
      </c>
      <c r="CK65" s="69">
        <v>1.94552529182879E-2</v>
      </c>
      <c r="CL65" s="69">
        <v>1.6949152542372899E-2</v>
      </c>
      <c r="CM65" s="69">
        <v>2.6315789473684199E-2</v>
      </c>
      <c r="CN65" s="69">
        <v>2.5641025641025599E-2</v>
      </c>
      <c r="CO65" s="69">
        <v>3.8793103448275898E-2</v>
      </c>
      <c r="CP65" s="69">
        <v>4.2194092827004197E-2</v>
      </c>
      <c r="CQ65" s="69">
        <v>3.9301310043668103E-2</v>
      </c>
      <c r="CR65" s="69">
        <v>4.7826086956521699E-2</v>
      </c>
      <c r="CS65" s="69">
        <v>6.08695652173913E-2</v>
      </c>
      <c r="CT65" s="69">
        <v>6.1135371179039298E-2</v>
      </c>
      <c r="CU65" s="69">
        <v>6.25E-2</v>
      </c>
      <c r="CV65" s="69">
        <v>4.7430830039525702E-2</v>
      </c>
      <c r="CW65" s="69">
        <v>4.0740740740740702E-2</v>
      </c>
      <c r="CX65" s="69">
        <v>4.4280442804428E-2</v>
      </c>
      <c r="CY65" s="69">
        <v>3.8194444444444399E-2</v>
      </c>
      <c r="CZ65" s="69">
        <v>4.0268456375838903E-2</v>
      </c>
      <c r="DA65" s="69">
        <v>5.5016181229773503E-2</v>
      </c>
      <c r="DB65" s="69">
        <v>4.7923322683706103E-2</v>
      </c>
      <c r="DC65" s="69">
        <v>4.0345821325648401E-2</v>
      </c>
      <c r="DD65" s="69">
        <v>4.72222222222222E-2</v>
      </c>
      <c r="DE65" s="69">
        <v>4.3478260869565202E-2</v>
      </c>
      <c r="DF65" s="69">
        <v>4.5576407506702402E-2</v>
      </c>
      <c r="DG65" s="69">
        <v>4.5212765957446797E-2</v>
      </c>
      <c r="DH65" s="69">
        <v>2.3872679045092798E-2</v>
      </c>
      <c r="DI65" s="69">
        <v>2.27272727272727E-2</v>
      </c>
      <c r="DJ65" s="69">
        <v>2.6829268292682899E-2</v>
      </c>
      <c r="DK65" s="69">
        <v>2.6763990267639901E-2</v>
      </c>
      <c r="DL65" s="69">
        <v>3.1400966183574901E-2</v>
      </c>
      <c r="DM65" s="69">
        <v>2.7027027027027001E-2</v>
      </c>
      <c r="DN65" s="69">
        <v>3.5623409669211202E-2</v>
      </c>
      <c r="DO65" s="69">
        <v>2.48756218905473E-2</v>
      </c>
      <c r="DP65" s="69">
        <v>2.72277227722772E-2</v>
      </c>
      <c r="DQ65" s="69">
        <v>2.4213075060532701E-2</v>
      </c>
      <c r="DR65" s="69">
        <v>3.2500000000000001E-2</v>
      </c>
      <c r="DS65" s="69">
        <v>1.75879396984925E-2</v>
      </c>
      <c r="DT65" s="69">
        <v>1.9950124688279301E-2</v>
      </c>
      <c r="DU65" s="69">
        <v>1.5345268542199499E-2</v>
      </c>
      <c r="DV65" s="69">
        <v>1.7456359102244402E-2</v>
      </c>
      <c r="DW65" s="69">
        <v>2.19512195121951E-2</v>
      </c>
      <c r="DX65" s="69">
        <v>1.7412935323383099E-2</v>
      </c>
      <c r="DY65" s="69">
        <v>1.2345679012345699E-2</v>
      </c>
      <c r="DZ65" s="69">
        <v>1.7543859649122799E-2</v>
      </c>
      <c r="EA65" s="69">
        <v>2.6595744680851099E-2</v>
      </c>
      <c r="EB65" s="69">
        <v>2.4523160762942801E-2</v>
      </c>
      <c r="EC65" s="69">
        <v>4.0345821325648401E-2</v>
      </c>
      <c r="ED65" s="69">
        <v>3.1609195402298902E-2</v>
      </c>
      <c r="EE65" s="69">
        <v>2.3121387283237E-2</v>
      </c>
      <c r="EF65" s="69">
        <v>3.2051282051282E-2</v>
      </c>
      <c r="EG65" s="69">
        <v>2.92887029288703E-2</v>
      </c>
      <c r="EH65" s="69">
        <v>2.5000000000000001E-2</v>
      </c>
      <c r="EI65" s="69">
        <v>1.8099547511312201E-2</v>
      </c>
      <c r="EJ65" s="69">
        <v>5.31914893617021E-3</v>
      </c>
      <c r="EK65" s="69">
        <v>0</v>
      </c>
      <c r="EL65" s="69">
        <v>6.7114093959731499E-3</v>
      </c>
      <c r="EM65" s="69">
        <v>8.6206896551724102E-3</v>
      </c>
      <c r="EN65" s="69">
        <v>0</v>
      </c>
      <c r="EO65" s="69">
        <v>0</v>
      </c>
      <c r="EP65" s="69">
        <v>1.7543859649122799E-2</v>
      </c>
      <c r="EQ65" s="69">
        <v>2.2222222222222199E-2</v>
      </c>
      <c r="ER65" s="87">
        <v>0</v>
      </c>
    </row>
    <row r="66" spans="2:148" x14ac:dyDescent="0.2">
      <c r="B66" s="46">
        <v>1</v>
      </c>
      <c r="C66" s="47">
        <v>3</v>
      </c>
      <c r="D66" s="47" t="s">
        <v>260</v>
      </c>
      <c r="E66" s="69">
        <v>3.2258064516128997E-2</v>
      </c>
      <c r="F66" s="69">
        <v>3.8461538461538498E-2</v>
      </c>
      <c r="G66" s="69">
        <v>3.7037037037037E-2</v>
      </c>
      <c r="H66" s="69">
        <v>0</v>
      </c>
      <c r="I66" s="69">
        <v>0</v>
      </c>
      <c r="J66" s="69">
        <v>6.6666666666666693E-2</v>
      </c>
      <c r="K66" s="69">
        <v>0.11111111111111099</v>
      </c>
      <c r="L66" s="69">
        <v>0</v>
      </c>
      <c r="M66" s="69">
        <v>0</v>
      </c>
      <c r="N66" s="69">
        <v>0</v>
      </c>
      <c r="O66" s="69">
        <v>0.14285714285714299</v>
      </c>
      <c r="P66" s="69">
        <v>0</v>
      </c>
      <c r="Q66" s="69">
        <v>0</v>
      </c>
      <c r="R66" s="69">
        <v>0</v>
      </c>
      <c r="S66" s="69">
        <v>0</v>
      </c>
      <c r="T66" s="69">
        <v>0</v>
      </c>
      <c r="U66" s="69">
        <v>1</v>
      </c>
      <c r="V66" s="69">
        <v>0</v>
      </c>
      <c r="W66" s="69">
        <v>0</v>
      </c>
      <c r="X66" s="69">
        <v>0</v>
      </c>
      <c r="Y66" s="69">
        <v>0</v>
      </c>
      <c r="Z66" s="69">
        <v>0</v>
      </c>
      <c r="AA66" s="69">
        <v>0</v>
      </c>
      <c r="AB66" s="69">
        <v>0</v>
      </c>
      <c r="AC66" s="69">
        <v>0</v>
      </c>
      <c r="AD66" s="69">
        <v>0</v>
      </c>
      <c r="AE66" s="69">
        <v>0</v>
      </c>
      <c r="AF66" s="69">
        <v>0</v>
      </c>
      <c r="AG66" s="69">
        <v>0</v>
      </c>
      <c r="AH66" s="69">
        <v>0</v>
      </c>
      <c r="AI66" s="69">
        <v>0</v>
      </c>
      <c r="AJ66" s="69">
        <v>0</v>
      </c>
      <c r="AK66" s="69">
        <v>0</v>
      </c>
      <c r="AL66" s="69">
        <v>0</v>
      </c>
      <c r="AM66" s="69">
        <v>0</v>
      </c>
      <c r="AN66" s="69">
        <v>0</v>
      </c>
      <c r="AO66" s="69">
        <v>0</v>
      </c>
      <c r="AP66" s="69">
        <v>0</v>
      </c>
      <c r="AQ66" s="69">
        <v>0</v>
      </c>
      <c r="AR66" s="69">
        <v>0</v>
      </c>
      <c r="AS66" s="69">
        <v>0.25</v>
      </c>
      <c r="AT66" s="69">
        <v>0</v>
      </c>
      <c r="AU66" s="69">
        <v>0</v>
      </c>
      <c r="AV66" s="69">
        <v>0</v>
      </c>
      <c r="AW66" s="69">
        <v>0</v>
      </c>
      <c r="AX66" s="69">
        <v>0</v>
      </c>
      <c r="AY66" s="69">
        <v>2.0833333333333301E-2</v>
      </c>
      <c r="AZ66" s="69">
        <v>1.8181818181818198E-2</v>
      </c>
      <c r="BA66" s="69">
        <v>0.108433734939759</v>
      </c>
      <c r="BB66" s="69">
        <v>0.133333333333333</v>
      </c>
      <c r="BC66" s="69">
        <v>9.375E-2</v>
      </c>
      <c r="BD66" s="69">
        <v>0.12765957446808501</v>
      </c>
      <c r="BE66" s="69">
        <v>0.183098591549296</v>
      </c>
      <c r="BF66" s="69">
        <v>0.15540540540540501</v>
      </c>
      <c r="BG66" s="69">
        <v>0.16402116402116401</v>
      </c>
      <c r="BH66" s="69">
        <v>0.21182266009852199</v>
      </c>
      <c r="BI66" s="69">
        <v>0.18807339449541299</v>
      </c>
      <c r="BJ66" s="69">
        <v>0.19383259911894299</v>
      </c>
      <c r="BK66" s="69">
        <v>0.215859030837004</v>
      </c>
      <c r="BL66" s="69">
        <v>0.21794871794871801</v>
      </c>
      <c r="BM66" s="69">
        <v>0.19702602230483299</v>
      </c>
      <c r="BN66" s="69">
        <v>0.21402214022140201</v>
      </c>
      <c r="BO66" s="69">
        <v>0.22222222222222199</v>
      </c>
      <c r="BP66" s="69">
        <v>0.25390625</v>
      </c>
      <c r="BQ66" s="69">
        <v>0.258687258687259</v>
      </c>
      <c r="BR66" s="69">
        <v>0.256198347107438</v>
      </c>
      <c r="BS66" s="69">
        <v>0.26956521739130401</v>
      </c>
      <c r="BT66" s="69">
        <v>0.25896414342629498</v>
      </c>
      <c r="BU66" s="69">
        <v>0.28813559322033899</v>
      </c>
      <c r="BV66" s="69">
        <v>0.26446280991735499</v>
      </c>
      <c r="BW66" s="69">
        <v>0.29288702928870303</v>
      </c>
      <c r="BX66" s="69">
        <v>0.27777777777777801</v>
      </c>
      <c r="BY66" s="69">
        <v>0.208661417322835</v>
      </c>
      <c r="BZ66" s="69">
        <v>0.165991902834008</v>
      </c>
      <c r="CA66" s="69">
        <v>0.170634920634921</v>
      </c>
      <c r="CB66" s="69">
        <v>0.142276422764228</v>
      </c>
      <c r="CC66" s="69">
        <v>0.159362549800797</v>
      </c>
      <c r="CD66" s="69">
        <v>0.165322580645161</v>
      </c>
      <c r="CE66" s="69">
        <v>0.12653061224489801</v>
      </c>
      <c r="CF66" s="69">
        <v>0.112403100775194</v>
      </c>
      <c r="CG66" s="69">
        <v>0.122137404580153</v>
      </c>
      <c r="CH66" s="69">
        <v>0.13654618473895599</v>
      </c>
      <c r="CI66" s="69">
        <v>0.116182572614108</v>
      </c>
      <c r="CJ66" s="69">
        <v>0.103585657370518</v>
      </c>
      <c r="CK66" s="69">
        <v>0.10894941634241199</v>
      </c>
      <c r="CL66" s="69">
        <v>0.13559322033898299</v>
      </c>
      <c r="CM66" s="69">
        <v>0.157894736842105</v>
      </c>
      <c r="CN66" s="69">
        <v>0.158119658119658</v>
      </c>
      <c r="CO66" s="69">
        <v>0.163793103448276</v>
      </c>
      <c r="CP66" s="69">
        <v>0.13502109704641299</v>
      </c>
      <c r="CQ66" s="69">
        <v>0.117903930131004</v>
      </c>
      <c r="CR66" s="69">
        <v>0.11739130434782601</v>
      </c>
      <c r="CS66" s="69">
        <v>0.11304347826087</v>
      </c>
      <c r="CT66" s="69">
        <v>7.8602620087336206E-2</v>
      </c>
      <c r="CU66" s="69">
        <v>7.0833333333333304E-2</v>
      </c>
      <c r="CV66" s="69">
        <v>9.8814229249011898E-2</v>
      </c>
      <c r="CW66" s="69">
        <v>0.1</v>
      </c>
      <c r="CX66" s="69">
        <v>8.4870848708487101E-2</v>
      </c>
      <c r="CY66" s="69">
        <v>8.6805555555555594E-2</v>
      </c>
      <c r="CZ66" s="69">
        <v>7.7181208053691303E-2</v>
      </c>
      <c r="DA66" s="69">
        <v>8.41423948220065E-2</v>
      </c>
      <c r="DB66" s="69">
        <v>6.3897763578274799E-2</v>
      </c>
      <c r="DC66" s="69">
        <v>4.6109510086455301E-2</v>
      </c>
      <c r="DD66" s="69">
        <v>3.6111111111111101E-2</v>
      </c>
      <c r="DE66" s="69">
        <v>4.8913043478260899E-2</v>
      </c>
      <c r="DF66" s="69">
        <v>5.8981233243967798E-2</v>
      </c>
      <c r="DG66" s="69">
        <v>7.1808510638297907E-2</v>
      </c>
      <c r="DH66" s="69">
        <v>6.6312997347480099E-2</v>
      </c>
      <c r="DI66" s="69">
        <v>6.0606060606060601E-2</v>
      </c>
      <c r="DJ66" s="69">
        <v>5.6097560975609799E-2</v>
      </c>
      <c r="DK66" s="69">
        <v>5.59610705596107E-2</v>
      </c>
      <c r="DL66" s="69">
        <v>6.0386473429951702E-2</v>
      </c>
      <c r="DM66" s="69">
        <v>5.8968058968058998E-2</v>
      </c>
      <c r="DN66" s="69">
        <v>5.5979643765903302E-2</v>
      </c>
      <c r="DO66" s="69">
        <v>5.4726368159204002E-2</v>
      </c>
      <c r="DP66" s="69">
        <v>4.95049504950495E-2</v>
      </c>
      <c r="DQ66" s="69">
        <v>5.5690072639225201E-2</v>
      </c>
      <c r="DR66" s="69">
        <v>6.25E-2</v>
      </c>
      <c r="DS66" s="69">
        <v>6.2814070351758802E-2</v>
      </c>
      <c r="DT66" s="69">
        <v>3.4912718204488803E-2</v>
      </c>
      <c r="DU66" s="69">
        <v>4.6035805626598501E-2</v>
      </c>
      <c r="DV66" s="69">
        <v>3.24189526184539E-2</v>
      </c>
      <c r="DW66" s="69">
        <v>3.1707317073170697E-2</v>
      </c>
      <c r="DX66" s="69">
        <v>3.23383084577114E-2</v>
      </c>
      <c r="DY66" s="69">
        <v>3.4567901234567898E-2</v>
      </c>
      <c r="DZ66" s="69">
        <v>4.2606516290726801E-2</v>
      </c>
      <c r="EA66" s="69">
        <v>2.1276595744680899E-2</v>
      </c>
      <c r="EB66" s="69">
        <v>2.9972752043596701E-2</v>
      </c>
      <c r="EC66" s="69">
        <v>3.4582132564841501E-2</v>
      </c>
      <c r="ED66" s="69">
        <v>2.2988505747126398E-2</v>
      </c>
      <c r="EE66" s="69">
        <v>2.0231213872832401E-2</v>
      </c>
      <c r="EF66" s="69">
        <v>2.2435897435897401E-2</v>
      </c>
      <c r="EG66" s="69">
        <v>3.7656903765690398E-2</v>
      </c>
      <c r="EH66" s="69">
        <v>3.3333333333333298E-2</v>
      </c>
      <c r="EI66" s="69">
        <v>2.7149321266968299E-2</v>
      </c>
      <c r="EJ66" s="69">
        <v>2.1276595744680899E-2</v>
      </c>
      <c r="EK66" s="69">
        <v>1.72413793103448E-2</v>
      </c>
      <c r="EL66" s="69">
        <v>2.01342281879195E-2</v>
      </c>
      <c r="EM66" s="69">
        <v>3.4482758620689703E-2</v>
      </c>
      <c r="EN66" s="69">
        <v>2.1276595744680899E-2</v>
      </c>
      <c r="EO66" s="69">
        <v>4.9382716049382699E-2</v>
      </c>
      <c r="EP66" s="69">
        <v>3.5087719298245598E-2</v>
      </c>
      <c r="EQ66" s="69">
        <v>4.4444444444444398E-2</v>
      </c>
      <c r="ER66" s="87">
        <v>2.6315789473684199E-2</v>
      </c>
    </row>
    <row r="67" spans="2:148" x14ac:dyDescent="0.2">
      <c r="B67" s="46">
        <v>1</v>
      </c>
      <c r="C67" s="47">
        <v>4</v>
      </c>
      <c r="D67" s="47" t="s">
        <v>255</v>
      </c>
      <c r="E67" s="69">
        <v>0.57142857142857095</v>
      </c>
      <c r="F67" s="69">
        <v>0.5</v>
      </c>
      <c r="G67" s="69">
        <v>0.33333333333333298</v>
      </c>
      <c r="H67" s="69">
        <v>0.16666666666666699</v>
      </c>
      <c r="I67" s="69">
        <v>0.2</v>
      </c>
      <c r="J67" s="69">
        <v>0</v>
      </c>
      <c r="K67" s="69">
        <v>0</v>
      </c>
      <c r="L67" s="69">
        <v>0</v>
      </c>
      <c r="M67" s="69">
        <v>0</v>
      </c>
      <c r="N67" s="69">
        <v>0</v>
      </c>
      <c r="O67" s="69">
        <v>0.5</v>
      </c>
      <c r="P67" s="69">
        <v>0</v>
      </c>
      <c r="Q67" s="69">
        <v>0</v>
      </c>
      <c r="R67" s="69">
        <v>0</v>
      </c>
      <c r="S67" s="69">
        <v>0</v>
      </c>
      <c r="T67" s="69">
        <v>0</v>
      </c>
      <c r="U67" s="69">
        <v>0</v>
      </c>
      <c r="V67" s="69">
        <v>0</v>
      </c>
      <c r="W67" s="69">
        <v>0</v>
      </c>
      <c r="X67" s="69">
        <v>0</v>
      </c>
      <c r="Y67" s="69">
        <v>0</v>
      </c>
      <c r="Z67" s="69">
        <v>0</v>
      </c>
      <c r="AA67" s="69">
        <v>0</v>
      </c>
      <c r="AB67" s="69">
        <v>0</v>
      </c>
      <c r="AC67" s="69">
        <v>1</v>
      </c>
      <c r="AD67" s="69">
        <v>1</v>
      </c>
      <c r="AE67" s="69">
        <v>1</v>
      </c>
      <c r="AF67" s="69">
        <v>1</v>
      </c>
      <c r="AG67" s="69">
        <v>1</v>
      </c>
      <c r="AH67" s="69">
        <v>1</v>
      </c>
      <c r="AI67" s="69">
        <v>1</v>
      </c>
      <c r="AJ67" s="69">
        <v>0</v>
      </c>
      <c r="AK67" s="69">
        <v>0</v>
      </c>
      <c r="AL67" s="69">
        <v>0</v>
      </c>
      <c r="AM67" s="69">
        <v>0</v>
      </c>
      <c r="AN67" s="69">
        <v>0</v>
      </c>
      <c r="AO67" s="69">
        <v>0</v>
      </c>
      <c r="AP67" s="69">
        <v>0</v>
      </c>
      <c r="AQ67" s="69">
        <v>0</v>
      </c>
      <c r="AR67" s="69">
        <v>0</v>
      </c>
      <c r="AS67" s="69">
        <v>0</v>
      </c>
      <c r="AT67" s="69">
        <v>1</v>
      </c>
      <c r="AU67" s="69">
        <v>1</v>
      </c>
      <c r="AV67" s="69">
        <v>0.5</v>
      </c>
      <c r="AW67" s="69">
        <v>0.25</v>
      </c>
      <c r="AX67" s="69">
        <v>0.33333333333333298</v>
      </c>
      <c r="AY67" s="69">
        <v>0.42857142857142899</v>
      </c>
      <c r="AZ67" s="69">
        <v>0.55555555555555602</v>
      </c>
      <c r="BA67" s="69">
        <v>0.52173913043478304</v>
      </c>
      <c r="BB67" s="69">
        <v>0.48275862068965503</v>
      </c>
      <c r="BC67" s="69">
        <v>0.45454545454545497</v>
      </c>
      <c r="BD67" s="69">
        <v>0.70454545454545503</v>
      </c>
      <c r="BE67" s="69">
        <v>0.54716981132075504</v>
      </c>
      <c r="BF67" s="69">
        <v>0.53703703703703698</v>
      </c>
      <c r="BG67" s="69">
        <v>0.537313432835821</v>
      </c>
      <c r="BH67" s="69">
        <v>0.57142857142857095</v>
      </c>
      <c r="BI67" s="69">
        <v>0.52777777777777801</v>
      </c>
      <c r="BJ67" s="69">
        <v>0.48780487804877998</v>
      </c>
      <c r="BK67" s="69">
        <v>0.51948051948051899</v>
      </c>
      <c r="BL67" s="69">
        <v>0.66216216216216195</v>
      </c>
      <c r="BM67" s="69">
        <v>0.628571428571429</v>
      </c>
      <c r="BN67" s="69">
        <v>0.58108108108108103</v>
      </c>
      <c r="BO67" s="69">
        <v>0.647887323943662</v>
      </c>
      <c r="BP67" s="69">
        <v>0.57894736842105299</v>
      </c>
      <c r="BQ67" s="69">
        <v>0.56338028169014098</v>
      </c>
      <c r="BR67" s="69">
        <v>0.57971014492753603</v>
      </c>
      <c r="BS67" s="69">
        <v>0.53030303030303005</v>
      </c>
      <c r="BT67" s="69">
        <v>0.53968253968253999</v>
      </c>
      <c r="BU67" s="69">
        <v>0.492307692307692</v>
      </c>
      <c r="BV67" s="69">
        <v>0.51666666666666705</v>
      </c>
      <c r="BW67" s="69">
        <v>0.43283582089552203</v>
      </c>
      <c r="BX67" s="69">
        <v>0.5</v>
      </c>
      <c r="BY67" s="69">
        <v>0.38596491228070201</v>
      </c>
      <c r="BZ67" s="69">
        <v>0.441176470588235</v>
      </c>
      <c r="CA67" s="69">
        <v>0.38095238095238099</v>
      </c>
      <c r="CB67" s="69">
        <v>0.38666666666666699</v>
      </c>
      <c r="CC67" s="69">
        <v>0.35897435897435898</v>
      </c>
      <c r="CD67" s="69">
        <v>0.40277777777777801</v>
      </c>
      <c r="CE67" s="69">
        <v>0.33333333333333298</v>
      </c>
      <c r="CF67" s="69">
        <v>0.341772151898734</v>
      </c>
      <c r="CG67" s="69">
        <v>0.36363636363636398</v>
      </c>
      <c r="CH67" s="69">
        <v>0.52941176470588203</v>
      </c>
      <c r="CI67" s="69">
        <v>0.48</v>
      </c>
      <c r="CJ67" s="69">
        <v>0.42028985507246402</v>
      </c>
      <c r="CK67" s="69">
        <v>0.46153846153846201</v>
      </c>
      <c r="CL67" s="69">
        <v>0.46666666666666701</v>
      </c>
      <c r="CM67" s="69">
        <v>0.465753424657534</v>
      </c>
      <c r="CN67" s="69">
        <v>0.53521126760563398</v>
      </c>
      <c r="CO67" s="69">
        <v>0.54411764705882304</v>
      </c>
      <c r="CP67" s="69">
        <v>0.60317460317460303</v>
      </c>
      <c r="CQ67" s="69">
        <v>0.565217391304348</v>
      </c>
      <c r="CR67" s="69">
        <v>0.45714285714285702</v>
      </c>
      <c r="CS67" s="69">
        <v>0.442857142857143</v>
      </c>
      <c r="CT67" s="69">
        <v>0.481012658227848</v>
      </c>
      <c r="CU67" s="69">
        <v>0.48780487804877998</v>
      </c>
      <c r="CV67" s="69">
        <v>0.518987341772152</v>
      </c>
      <c r="CW67" s="69">
        <v>0.55813953488372103</v>
      </c>
      <c r="CX67" s="69">
        <v>0.56989247311827995</v>
      </c>
      <c r="CY67" s="69">
        <v>0.56818181818181801</v>
      </c>
      <c r="CZ67" s="69">
        <v>0.64835164835164805</v>
      </c>
      <c r="DA67" s="69">
        <v>0.57142857142857095</v>
      </c>
      <c r="DB67" s="69">
        <v>0.53773584905660399</v>
      </c>
      <c r="DC67" s="69">
        <v>0.45081967213114799</v>
      </c>
      <c r="DD67" s="69">
        <v>0.46969696969697</v>
      </c>
      <c r="DE67" s="69">
        <v>0.47761194029850701</v>
      </c>
      <c r="DF67" s="69">
        <v>0.57142857142857095</v>
      </c>
      <c r="DG67" s="69">
        <v>0.54887218045112796</v>
      </c>
      <c r="DH67" s="69">
        <v>0.55223880597014896</v>
      </c>
      <c r="DI67" s="69">
        <v>0.52941176470588203</v>
      </c>
      <c r="DJ67" s="69">
        <v>0.59060402684563795</v>
      </c>
      <c r="DK67" s="69">
        <v>0.582278481012658</v>
      </c>
      <c r="DL67" s="69">
        <v>0.60115606936416199</v>
      </c>
      <c r="DM67" s="69">
        <v>0.63428571428571401</v>
      </c>
      <c r="DN67" s="69">
        <v>0.61363636363636398</v>
      </c>
      <c r="DO67" s="69">
        <v>0.63372093023255804</v>
      </c>
      <c r="DP67" s="69">
        <v>0.68361581920904002</v>
      </c>
      <c r="DQ67" s="69">
        <v>0.77653631284916202</v>
      </c>
      <c r="DR67" s="69">
        <v>0.77586206896551702</v>
      </c>
      <c r="DS67" s="69">
        <v>0.781065088757396</v>
      </c>
      <c r="DT67" s="69">
        <v>0.84049079754601197</v>
      </c>
      <c r="DU67" s="69">
        <v>0.82499999999999996</v>
      </c>
      <c r="DV67" s="69">
        <v>0.82098765432098797</v>
      </c>
      <c r="DW67" s="69">
        <v>0.816455696202532</v>
      </c>
      <c r="DX67" s="69">
        <v>0.83333333333333304</v>
      </c>
      <c r="DY67" s="69">
        <v>0.82467532467532501</v>
      </c>
      <c r="DZ67" s="69">
        <v>0.88461538461538503</v>
      </c>
      <c r="EA67" s="69">
        <v>0.87162162162162204</v>
      </c>
      <c r="EB67" s="69">
        <v>0.85616438356164404</v>
      </c>
      <c r="EC67" s="69">
        <v>0.82876712328767099</v>
      </c>
      <c r="ED67" s="69">
        <v>0.86861313868613099</v>
      </c>
      <c r="EE67" s="69">
        <v>0.88888888888888895</v>
      </c>
      <c r="EF67" s="69">
        <v>0.91208791208791196</v>
      </c>
      <c r="EG67" s="69">
        <v>0.80281690140845097</v>
      </c>
      <c r="EH67" s="69">
        <v>0.78787878787878796</v>
      </c>
      <c r="EI67" s="69">
        <v>0.82539682539682502</v>
      </c>
      <c r="EJ67" s="69">
        <v>0.82</v>
      </c>
      <c r="EK67" s="69">
        <v>0.92682926829268297</v>
      </c>
      <c r="EL67" s="69">
        <v>0.94285714285714295</v>
      </c>
      <c r="EM67" s="69">
        <v>0.9</v>
      </c>
      <c r="EN67" s="69">
        <v>0.73684210526315796</v>
      </c>
      <c r="EO67" s="69">
        <v>0.75</v>
      </c>
      <c r="EP67" s="69">
        <v>0.83333333333333304</v>
      </c>
      <c r="EQ67" s="69">
        <v>0.81818181818181801</v>
      </c>
      <c r="ER67" s="87">
        <v>0.71428571428571397</v>
      </c>
    </row>
    <row r="68" spans="2:148" x14ac:dyDescent="0.2">
      <c r="B68" s="46">
        <v>1</v>
      </c>
      <c r="C68" s="47">
        <v>4</v>
      </c>
      <c r="D68" s="47" t="s">
        <v>256</v>
      </c>
      <c r="E68" s="69">
        <v>0</v>
      </c>
      <c r="F68" s="69">
        <v>0.125</v>
      </c>
      <c r="G68" s="69">
        <v>0</v>
      </c>
      <c r="H68" s="69">
        <v>0</v>
      </c>
      <c r="I68" s="69">
        <v>0</v>
      </c>
      <c r="J68" s="69">
        <v>0</v>
      </c>
      <c r="K68" s="69">
        <v>0</v>
      </c>
      <c r="L68" s="69">
        <v>0</v>
      </c>
      <c r="M68" s="69">
        <v>0</v>
      </c>
      <c r="N68" s="69">
        <v>0</v>
      </c>
      <c r="O68" s="69">
        <v>0</v>
      </c>
      <c r="P68" s="69">
        <v>0</v>
      </c>
      <c r="Q68" s="69">
        <v>0</v>
      </c>
      <c r="R68" s="69">
        <v>0</v>
      </c>
      <c r="S68" s="69">
        <v>1</v>
      </c>
      <c r="T68" s="69">
        <v>1</v>
      </c>
      <c r="U68" s="69">
        <v>0</v>
      </c>
      <c r="V68" s="69">
        <v>0</v>
      </c>
      <c r="W68" s="69">
        <v>0</v>
      </c>
      <c r="X68" s="69">
        <v>0</v>
      </c>
      <c r="Y68" s="69">
        <v>0</v>
      </c>
      <c r="Z68" s="69">
        <v>0</v>
      </c>
      <c r="AA68" s="69">
        <v>0</v>
      </c>
      <c r="AB68" s="69">
        <v>0</v>
      </c>
      <c r="AC68" s="69">
        <v>0</v>
      </c>
      <c r="AD68" s="69">
        <v>0</v>
      </c>
      <c r="AE68" s="69">
        <v>0</v>
      </c>
      <c r="AF68" s="69">
        <v>0</v>
      </c>
      <c r="AG68" s="69">
        <v>0</v>
      </c>
      <c r="AH68" s="69">
        <v>0</v>
      </c>
      <c r="AI68" s="69">
        <v>0</v>
      </c>
      <c r="AJ68" s="69">
        <v>0</v>
      </c>
      <c r="AK68" s="69">
        <v>0</v>
      </c>
      <c r="AL68" s="69">
        <v>0</v>
      </c>
      <c r="AM68" s="69">
        <v>1</v>
      </c>
      <c r="AN68" s="69">
        <v>0</v>
      </c>
      <c r="AO68" s="69">
        <v>0</v>
      </c>
      <c r="AP68" s="69">
        <v>0</v>
      </c>
      <c r="AQ68" s="69">
        <v>0</v>
      </c>
      <c r="AR68" s="69">
        <v>0</v>
      </c>
      <c r="AS68" s="69">
        <v>0</v>
      </c>
      <c r="AT68" s="69">
        <v>0</v>
      </c>
      <c r="AU68" s="69">
        <v>0.66666666666666696</v>
      </c>
      <c r="AV68" s="69">
        <v>0.625</v>
      </c>
      <c r="AW68" s="69">
        <v>0.625</v>
      </c>
      <c r="AX68" s="69">
        <v>0.33333333333333298</v>
      </c>
      <c r="AY68" s="69">
        <v>0.28571428571428598</v>
      </c>
      <c r="AZ68" s="69">
        <v>0.33333333333333298</v>
      </c>
      <c r="BA68" s="69">
        <v>0.434782608695652</v>
      </c>
      <c r="BB68" s="69">
        <v>0.31034482758620702</v>
      </c>
      <c r="BC68" s="69">
        <v>0.21212121212121199</v>
      </c>
      <c r="BD68" s="69">
        <v>0.13636363636363599</v>
      </c>
      <c r="BE68" s="69">
        <v>0.18867924528301899</v>
      </c>
      <c r="BF68" s="69">
        <v>0.240740740740741</v>
      </c>
      <c r="BG68" s="69">
        <v>0.28358208955223901</v>
      </c>
      <c r="BH68" s="69">
        <v>0.185714285714286</v>
      </c>
      <c r="BI68" s="69">
        <v>0.194444444444444</v>
      </c>
      <c r="BJ68" s="69">
        <v>0.219512195121951</v>
      </c>
      <c r="BK68" s="69">
        <v>0.246753246753247</v>
      </c>
      <c r="BL68" s="69">
        <v>0.29729729729729698</v>
      </c>
      <c r="BM68" s="69">
        <v>0.214285714285714</v>
      </c>
      <c r="BN68" s="69">
        <v>0.25675675675675702</v>
      </c>
      <c r="BO68" s="69">
        <v>0.25352112676056299</v>
      </c>
      <c r="BP68" s="69">
        <v>0.23684210526315799</v>
      </c>
      <c r="BQ68" s="69">
        <v>0.22535211267605601</v>
      </c>
      <c r="BR68" s="69">
        <v>0.202898550724638</v>
      </c>
      <c r="BS68" s="69">
        <v>0.19696969696969699</v>
      </c>
      <c r="BT68" s="69">
        <v>0.17460317460317501</v>
      </c>
      <c r="BU68" s="69">
        <v>0.2</v>
      </c>
      <c r="BV68" s="69">
        <v>0.15</v>
      </c>
      <c r="BW68" s="69">
        <v>0.238805970149254</v>
      </c>
      <c r="BX68" s="69">
        <v>0.32758620689655199</v>
      </c>
      <c r="BY68" s="69">
        <v>0.47368421052631599</v>
      </c>
      <c r="BZ68" s="69">
        <v>0.35294117647058798</v>
      </c>
      <c r="CA68" s="69">
        <v>0.34920634920634902</v>
      </c>
      <c r="CB68" s="69">
        <v>0.33333333333333298</v>
      </c>
      <c r="CC68" s="69">
        <v>0.32051282051282098</v>
      </c>
      <c r="CD68" s="69">
        <v>0.34722222222222199</v>
      </c>
      <c r="CE68" s="69">
        <v>0.30864197530864201</v>
      </c>
      <c r="CF68" s="69">
        <v>0.278481012658228</v>
      </c>
      <c r="CG68" s="69">
        <v>0.246753246753247</v>
      </c>
      <c r="CH68" s="69">
        <v>0.20588235294117599</v>
      </c>
      <c r="CI68" s="69">
        <v>0.21333333333333299</v>
      </c>
      <c r="CJ68" s="69">
        <v>0.27536231884057999</v>
      </c>
      <c r="CK68" s="69">
        <v>0.2</v>
      </c>
      <c r="CL68" s="69">
        <v>0.2</v>
      </c>
      <c r="CM68" s="69">
        <v>0.19178082191780799</v>
      </c>
      <c r="CN68" s="69">
        <v>0.19718309859154901</v>
      </c>
      <c r="CO68" s="69">
        <v>0.20588235294117599</v>
      </c>
      <c r="CP68" s="69">
        <v>0.158730158730159</v>
      </c>
      <c r="CQ68" s="69">
        <v>0.231884057971014</v>
      </c>
      <c r="CR68" s="69">
        <v>0.185714285714286</v>
      </c>
      <c r="CS68" s="69">
        <v>0.14285714285714299</v>
      </c>
      <c r="CT68" s="69">
        <v>0.126582278481013</v>
      </c>
      <c r="CU68" s="69">
        <v>0.15853658536585399</v>
      </c>
      <c r="CV68" s="69">
        <v>0.20253164556962</v>
      </c>
      <c r="CW68" s="69">
        <v>0.31395348837209303</v>
      </c>
      <c r="CX68" s="69">
        <v>0.29032258064516098</v>
      </c>
      <c r="CY68" s="69">
        <v>0.25</v>
      </c>
      <c r="CZ68" s="69">
        <v>0.24175824175824201</v>
      </c>
      <c r="DA68" s="69">
        <v>0.30612244897959201</v>
      </c>
      <c r="DB68" s="69">
        <v>0.330188679245283</v>
      </c>
      <c r="DC68" s="69">
        <v>0.45901639344262302</v>
      </c>
      <c r="DD68" s="69">
        <v>0.40909090909090901</v>
      </c>
      <c r="DE68" s="69">
        <v>0.402985074626866</v>
      </c>
      <c r="DF68" s="69">
        <v>0.41353383458646598</v>
      </c>
      <c r="DG68" s="69">
        <v>0.33834586466165401</v>
      </c>
      <c r="DH68" s="69">
        <v>0.24626865671641801</v>
      </c>
      <c r="DI68" s="69">
        <v>0.316176470588235</v>
      </c>
      <c r="DJ68" s="69">
        <v>0.34899328859060402</v>
      </c>
      <c r="DK68" s="69">
        <v>0.360759493670886</v>
      </c>
      <c r="DL68" s="69">
        <v>0.32369942196531798</v>
      </c>
      <c r="DM68" s="69">
        <v>0.28000000000000003</v>
      </c>
      <c r="DN68" s="69">
        <v>0.25568181818181801</v>
      </c>
      <c r="DO68" s="69">
        <v>0.25</v>
      </c>
      <c r="DP68" s="69">
        <v>0.25988700564971801</v>
      </c>
      <c r="DQ68" s="69">
        <v>0.240223463687151</v>
      </c>
      <c r="DR68" s="69">
        <v>0.18965517241379301</v>
      </c>
      <c r="DS68" s="69">
        <v>0.14201183431952699</v>
      </c>
      <c r="DT68" s="69">
        <v>0.153374233128834</v>
      </c>
      <c r="DU68" s="69">
        <v>0.13125000000000001</v>
      </c>
      <c r="DV68" s="69">
        <v>0.11111111111111099</v>
      </c>
      <c r="DW68" s="69">
        <v>7.5949367088607597E-2</v>
      </c>
      <c r="DX68" s="69">
        <v>7.69230769230769E-2</v>
      </c>
      <c r="DY68" s="69">
        <v>5.1948051948052E-2</v>
      </c>
      <c r="DZ68" s="69">
        <v>6.4102564102564097E-2</v>
      </c>
      <c r="EA68" s="69">
        <v>5.4054054054054099E-2</v>
      </c>
      <c r="EB68" s="69">
        <v>4.1095890410958902E-2</v>
      </c>
      <c r="EC68" s="69">
        <v>5.4794520547945202E-2</v>
      </c>
      <c r="ED68" s="69">
        <v>8.7591240875912399E-2</v>
      </c>
      <c r="EE68" s="69">
        <v>7.69230769230769E-2</v>
      </c>
      <c r="EF68" s="69">
        <v>4.3956043956044001E-2</v>
      </c>
      <c r="EG68" s="69">
        <v>9.85915492957746E-2</v>
      </c>
      <c r="EH68" s="69">
        <v>6.0606060606060601E-2</v>
      </c>
      <c r="EI68" s="69">
        <v>6.3492063492063502E-2</v>
      </c>
      <c r="EJ68" s="69">
        <v>0.02</v>
      </c>
      <c r="EK68" s="69">
        <v>2.4390243902439001E-2</v>
      </c>
      <c r="EL68" s="69">
        <v>2.8571428571428598E-2</v>
      </c>
      <c r="EM68" s="69">
        <v>0.15</v>
      </c>
      <c r="EN68" s="69">
        <v>0.157894736842105</v>
      </c>
      <c r="EO68" s="69">
        <v>8.3333333333333301E-2</v>
      </c>
      <c r="EP68" s="69">
        <v>0.16666666666666699</v>
      </c>
      <c r="EQ68" s="69">
        <v>9.0909090909090898E-2</v>
      </c>
      <c r="ER68" s="87">
        <v>0</v>
      </c>
    </row>
    <row r="69" spans="2:148" x14ac:dyDescent="0.2">
      <c r="B69" s="46">
        <v>1</v>
      </c>
      <c r="C69" s="47">
        <v>4</v>
      </c>
      <c r="D69" s="47" t="s">
        <v>257</v>
      </c>
      <c r="E69" s="69">
        <v>0</v>
      </c>
      <c r="F69" s="69">
        <v>0</v>
      </c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>
        <v>0</v>
      </c>
      <c r="O69" s="69">
        <v>0</v>
      </c>
      <c r="P69" s="69">
        <v>0</v>
      </c>
      <c r="Q69" s="69">
        <v>0</v>
      </c>
      <c r="R69" s="69">
        <v>0</v>
      </c>
      <c r="S69" s="69">
        <v>0</v>
      </c>
      <c r="T69" s="69">
        <v>0</v>
      </c>
      <c r="U69" s="69">
        <v>0</v>
      </c>
      <c r="V69" s="69">
        <v>0</v>
      </c>
      <c r="W69" s="69">
        <v>0</v>
      </c>
      <c r="X69" s="69">
        <v>0</v>
      </c>
      <c r="Y69" s="69">
        <v>0</v>
      </c>
      <c r="Z69" s="69">
        <v>0</v>
      </c>
      <c r="AA69" s="69">
        <v>0</v>
      </c>
      <c r="AB69" s="69">
        <v>0</v>
      </c>
      <c r="AC69" s="69">
        <v>0</v>
      </c>
      <c r="AD69" s="69">
        <v>0</v>
      </c>
      <c r="AE69" s="69">
        <v>0</v>
      </c>
      <c r="AF69" s="69">
        <v>0</v>
      </c>
      <c r="AG69" s="69">
        <v>0</v>
      </c>
      <c r="AH69" s="69">
        <v>0</v>
      </c>
      <c r="AI69" s="69">
        <v>0</v>
      </c>
      <c r="AJ69" s="69">
        <v>0</v>
      </c>
      <c r="AK69" s="69">
        <v>0</v>
      </c>
      <c r="AL69" s="69">
        <v>0</v>
      </c>
      <c r="AM69" s="69">
        <v>0</v>
      </c>
      <c r="AN69" s="69">
        <v>0</v>
      </c>
      <c r="AO69" s="69">
        <v>0</v>
      </c>
      <c r="AP69" s="69">
        <v>0</v>
      </c>
      <c r="AQ69" s="69">
        <v>0</v>
      </c>
      <c r="AR69" s="69">
        <v>0</v>
      </c>
      <c r="AS69" s="69">
        <v>0</v>
      </c>
      <c r="AT69" s="69">
        <v>0</v>
      </c>
      <c r="AU69" s="69">
        <v>0</v>
      </c>
      <c r="AV69" s="69">
        <v>0</v>
      </c>
      <c r="AW69" s="69">
        <v>0</v>
      </c>
      <c r="AX69" s="69">
        <v>0</v>
      </c>
      <c r="AY69" s="69">
        <v>0</v>
      </c>
      <c r="AZ69" s="69">
        <v>0</v>
      </c>
      <c r="BA69" s="69">
        <v>4.3478260869565202E-2</v>
      </c>
      <c r="BB69" s="69">
        <v>3.4482758620689703E-2</v>
      </c>
      <c r="BC69" s="69">
        <v>9.0909090909090898E-2</v>
      </c>
      <c r="BD69" s="69">
        <v>2.27272727272727E-2</v>
      </c>
      <c r="BE69" s="69">
        <v>5.6603773584905703E-2</v>
      </c>
      <c r="BF69" s="69">
        <v>7.4074074074074098E-2</v>
      </c>
      <c r="BG69" s="69">
        <v>4.47761194029851E-2</v>
      </c>
      <c r="BH69" s="69">
        <v>4.2857142857142899E-2</v>
      </c>
      <c r="BI69" s="69">
        <v>2.7777777777777801E-2</v>
      </c>
      <c r="BJ69" s="69">
        <v>7.3170731707317097E-2</v>
      </c>
      <c r="BK69" s="69">
        <v>2.5974025974026E-2</v>
      </c>
      <c r="BL69" s="69">
        <v>8.1081081081081099E-2</v>
      </c>
      <c r="BM69" s="69">
        <v>0.1</v>
      </c>
      <c r="BN69" s="69">
        <v>5.4054054054054099E-2</v>
      </c>
      <c r="BO69" s="69">
        <v>5.63380281690141E-2</v>
      </c>
      <c r="BP69" s="69">
        <v>7.8947368421052599E-2</v>
      </c>
      <c r="BQ69" s="69">
        <v>8.4507042253521097E-2</v>
      </c>
      <c r="BR69" s="69">
        <v>5.7971014492753603E-2</v>
      </c>
      <c r="BS69" s="69">
        <v>6.0606060606060601E-2</v>
      </c>
      <c r="BT69" s="69">
        <v>3.1746031746031703E-2</v>
      </c>
      <c r="BU69" s="69">
        <v>4.6153846153846198E-2</v>
      </c>
      <c r="BV69" s="69">
        <v>8.3333333333333301E-2</v>
      </c>
      <c r="BW69" s="69">
        <v>2.9850746268656699E-2</v>
      </c>
      <c r="BX69" s="69">
        <v>1.72413793103448E-2</v>
      </c>
      <c r="BY69" s="69">
        <v>3.5087719298245598E-2</v>
      </c>
      <c r="BZ69" s="69">
        <v>5.8823529411764698E-2</v>
      </c>
      <c r="CA69" s="69">
        <v>6.3492063492063502E-2</v>
      </c>
      <c r="CB69" s="69">
        <v>5.3333333333333302E-2</v>
      </c>
      <c r="CC69" s="69">
        <v>3.8461538461538498E-2</v>
      </c>
      <c r="CD69" s="69">
        <v>0</v>
      </c>
      <c r="CE69" s="69">
        <v>2.4691358024691398E-2</v>
      </c>
      <c r="CF69" s="69">
        <v>2.53164556962025E-2</v>
      </c>
      <c r="CG69" s="69">
        <v>3.8961038961039002E-2</v>
      </c>
      <c r="CH69" s="69">
        <v>4.4117647058823498E-2</v>
      </c>
      <c r="CI69" s="69">
        <v>0.04</v>
      </c>
      <c r="CJ69" s="69">
        <v>7.2463768115942004E-2</v>
      </c>
      <c r="CK69" s="69">
        <v>6.15384615384615E-2</v>
      </c>
      <c r="CL69" s="69">
        <v>2.66666666666667E-2</v>
      </c>
      <c r="CM69" s="69">
        <v>1.3698630136986301E-2</v>
      </c>
      <c r="CN69" s="69">
        <v>8.4507042253521097E-2</v>
      </c>
      <c r="CO69" s="69">
        <v>4.4117647058823498E-2</v>
      </c>
      <c r="CP69" s="69">
        <v>6.3492063492063502E-2</v>
      </c>
      <c r="CQ69" s="69">
        <v>4.3478260869565202E-2</v>
      </c>
      <c r="CR69" s="69">
        <v>2.8571428571428598E-2</v>
      </c>
      <c r="CS69" s="69">
        <v>4.2857142857142899E-2</v>
      </c>
      <c r="CT69" s="69">
        <v>1.26582278481013E-2</v>
      </c>
      <c r="CU69" s="69">
        <v>2.4390243902439001E-2</v>
      </c>
      <c r="CV69" s="69">
        <v>2.53164556962025E-2</v>
      </c>
      <c r="CW69" s="69">
        <v>3.4883720930232599E-2</v>
      </c>
      <c r="CX69" s="69">
        <v>3.2258064516128997E-2</v>
      </c>
      <c r="CY69" s="69">
        <v>2.27272727272727E-2</v>
      </c>
      <c r="CZ69" s="69">
        <v>3.2967032967033003E-2</v>
      </c>
      <c r="DA69" s="69">
        <v>7.1428571428571397E-2</v>
      </c>
      <c r="DB69" s="69">
        <v>7.5471698113207503E-2</v>
      </c>
      <c r="DC69" s="69">
        <v>4.91803278688525E-2</v>
      </c>
      <c r="DD69" s="69">
        <v>1.5151515151515201E-2</v>
      </c>
      <c r="DE69" s="69">
        <v>1.49253731343284E-2</v>
      </c>
      <c r="DF69" s="69">
        <v>3.00751879699248E-2</v>
      </c>
      <c r="DG69" s="69">
        <v>3.00751879699248E-2</v>
      </c>
      <c r="DH69" s="69">
        <v>2.9850746268656699E-2</v>
      </c>
      <c r="DI69" s="69">
        <v>2.2058823529411801E-2</v>
      </c>
      <c r="DJ69" s="69">
        <v>2.68456375838926E-2</v>
      </c>
      <c r="DK69" s="69">
        <v>6.3291139240506302E-3</v>
      </c>
      <c r="DL69" s="69">
        <v>5.78034682080925E-3</v>
      </c>
      <c r="DM69" s="69">
        <v>5.7142857142857099E-3</v>
      </c>
      <c r="DN69" s="69">
        <v>1.7045454545454499E-2</v>
      </c>
      <c r="DO69" s="69">
        <v>1.74418604651163E-2</v>
      </c>
      <c r="DP69" s="69">
        <v>5.6497175141242903E-3</v>
      </c>
      <c r="DQ69" s="69">
        <v>0</v>
      </c>
      <c r="DR69" s="69">
        <v>1.1494252873563199E-2</v>
      </c>
      <c r="DS69" s="69">
        <v>1.7751479289940801E-2</v>
      </c>
      <c r="DT69" s="69">
        <v>4.2944785276073601E-2</v>
      </c>
      <c r="DU69" s="69">
        <v>1.8749999999999999E-2</v>
      </c>
      <c r="DV69" s="69">
        <v>6.17283950617284E-3</v>
      </c>
      <c r="DW69" s="69">
        <v>1.26582278481013E-2</v>
      </c>
      <c r="DX69" s="69">
        <v>0</v>
      </c>
      <c r="DY69" s="69">
        <v>6.4935064935064896E-3</v>
      </c>
      <c r="DZ69" s="69">
        <v>6.41025641025641E-3</v>
      </c>
      <c r="EA69" s="69">
        <v>0</v>
      </c>
      <c r="EB69" s="69">
        <v>6.8493150684931503E-3</v>
      </c>
      <c r="EC69" s="69">
        <v>6.8493150684931503E-3</v>
      </c>
      <c r="ED69" s="69">
        <v>0</v>
      </c>
      <c r="EE69" s="69">
        <v>0</v>
      </c>
      <c r="EF69" s="69">
        <v>0</v>
      </c>
      <c r="EG69" s="69">
        <v>2.8169014084507001E-2</v>
      </c>
      <c r="EH69" s="69">
        <v>0</v>
      </c>
      <c r="EI69" s="69">
        <v>0</v>
      </c>
      <c r="EJ69" s="69">
        <v>0</v>
      </c>
      <c r="EK69" s="69">
        <v>0</v>
      </c>
      <c r="EL69" s="69">
        <v>0</v>
      </c>
      <c r="EM69" s="69">
        <v>0</v>
      </c>
      <c r="EN69" s="69">
        <v>0</v>
      </c>
      <c r="EO69" s="69">
        <v>0</v>
      </c>
      <c r="EP69" s="69">
        <v>0</v>
      </c>
      <c r="EQ69" s="69">
        <v>0</v>
      </c>
      <c r="ER69" s="87">
        <v>0</v>
      </c>
    </row>
    <row r="70" spans="2:148" x14ac:dyDescent="0.2">
      <c r="B70" s="46">
        <v>1</v>
      </c>
      <c r="C70" s="47">
        <v>4</v>
      </c>
      <c r="D70" s="47" t="s">
        <v>258</v>
      </c>
      <c r="E70" s="69">
        <v>0.14285714285714299</v>
      </c>
      <c r="F70" s="69">
        <v>0.125</v>
      </c>
      <c r="G70" s="69">
        <v>0</v>
      </c>
      <c r="H70" s="69">
        <v>0.16666666666666699</v>
      </c>
      <c r="I70" s="69">
        <v>0</v>
      </c>
      <c r="J70" s="69">
        <v>0.25</v>
      </c>
      <c r="K70" s="69">
        <v>0.33333333333333298</v>
      </c>
      <c r="L70" s="69">
        <v>0.5</v>
      </c>
      <c r="M70" s="69">
        <v>0.5</v>
      </c>
      <c r="N70" s="69">
        <v>0</v>
      </c>
      <c r="O70" s="69">
        <v>0</v>
      </c>
      <c r="P70" s="69">
        <v>0</v>
      </c>
      <c r="Q70" s="69">
        <v>0</v>
      </c>
      <c r="R70" s="69">
        <v>0</v>
      </c>
      <c r="S70" s="69">
        <v>0</v>
      </c>
      <c r="T70" s="69">
        <v>0</v>
      </c>
      <c r="U70" s="69">
        <v>0</v>
      </c>
      <c r="V70" s="69">
        <v>0</v>
      </c>
      <c r="W70" s="69">
        <v>0</v>
      </c>
      <c r="X70" s="69">
        <v>0</v>
      </c>
      <c r="Y70" s="69">
        <v>0</v>
      </c>
      <c r="Z70" s="69">
        <v>0</v>
      </c>
      <c r="AA70" s="69">
        <v>0</v>
      </c>
      <c r="AB70" s="69">
        <v>0</v>
      </c>
      <c r="AC70" s="69">
        <v>0</v>
      </c>
      <c r="AD70" s="69">
        <v>0</v>
      </c>
      <c r="AE70" s="69">
        <v>0</v>
      </c>
      <c r="AF70" s="69">
        <v>0</v>
      </c>
      <c r="AG70" s="69">
        <v>0</v>
      </c>
      <c r="AH70" s="69">
        <v>0</v>
      </c>
      <c r="AI70" s="69">
        <v>0</v>
      </c>
      <c r="AJ70" s="69">
        <v>0</v>
      </c>
      <c r="AK70" s="69">
        <v>0</v>
      </c>
      <c r="AL70" s="69">
        <v>0</v>
      </c>
      <c r="AM70" s="69">
        <v>1</v>
      </c>
      <c r="AN70" s="69">
        <v>0</v>
      </c>
      <c r="AO70" s="69">
        <v>0</v>
      </c>
      <c r="AP70" s="69">
        <v>0</v>
      </c>
      <c r="AQ70" s="69">
        <v>0</v>
      </c>
      <c r="AR70" s="69">
        <v>0</v>
      </c>
      <c r="AS70" s="69">
        <v>0</v>
      </c>
      <c r="AT70" s="69">
        <v>1</v>
      </c>
      <c r="AU70" s="69">
        <v>0.33333333333333298</v>
      </c>
      <c r="AV70" s="69">
        <v>0.5</v>
      </c>
      <c r="AW70" s="69">
        <v>0.625</v>
      </c>
      <c r="AX70" s="69">
        <v>0.88888888888888895</v>
      </c>
      <c r="AY70" s="69">
        <v>0.71428571428571397</v>
      </c>
      <c r="AZ70" s="69">
        <v>0.66666666666666696</v>
      </c>
      <c r="BA70" s="69">
        <v>0.65217391304347805</v>
      </c>
      <c r="BB70" s="69">
        <v>0.62068965517241403</v>
      </c>
      <c r="BC70" s="69">
        <v>0.63636363636363602</v>
      </c>
      <c r="BD70" s="69">
        <v>0.52272727272727304</v>
      </c>
      <c r="BE70" s="69">
        <v>0.490566037735849</v>
      </c>
      <c r="BF70" s="69">
        <v>0.53703703703703698</v>
      </c>
      <c r="BG70" s="69">
        <v>0.58208955223880599</v>
      </c>
      <c r="BH70" s="69">
        <v>0.51428571428571401</v>
      </c>
      <c r="BI70" s="69">
        <v>0.59722222222222199</v>
      </c>
      <c r="BJ70" s="69">
        <v>0.52439024390243905</v>
      </c>
      <c r="BK70" s="69">
        <v>0.493506493506494</v>
      </c>
      <c r="BL70" s="69">
        <v>0.47297297297297303</v>
      </c>
      <c r="BM70" s="69">
        <v>0.42857142857142899</v>
      </c>
      <c r="BN70" s="69">
        <v>0.40540540540540498</v>
      </c>
      <c r="BO70" s="69">
        <v>0.36619718309859201</v>
      </c>
      <c r="BP70" s="69">
        <v>0.48684210526315802</v>
      </c>
      <c r="BQ70" s="69">
        <v>0.47887323943662002</v>
      </c>
      <c r="BR70" s="69">
        <v>0.46376811594202899</v>
      </c>
      <c r="BS70" s="69">
        <v>0.48484848484848497</v>
      </c>
      <c r="BT70" s="69">
        <v>0.41269841269841301</v>
      </c>
      <c r="BU70" s="69">
        <v>0.44615384615384601</v>
      </c>
      <c r="BV70" s="69">
        <v>0.33333333333333298</v>
      </c>
      <c r="BW70" s="69">
        <v>0.328358208955224</v>
      </c>
      <c r="BX70" s="69">
        <v>0.27586206896551702</v>
      </c>
      <c r="BY70" s="69">
        <v>0.38596491228070201</v>
      </c>
      <c r="BZ70" s="69">
        <v>0.25</v>
      </c>
      <c r="CA70" s="69">
        <v>0.26984126984126999</v>
      </c>
      <c r="CB70" s="69">
        <v>0.2</v>
      </c>
      <c r="CC70" s="69">
        <v>0.15384615384615399</v>
      </c>
      <c r="CD70" s="69">
        <v>0.180555555555556</v>
      </c>
      <c r="CE70" s="69">
        <v>0.16049382716049401</v>
      </c>
      <c r="CF70" s="69">
        <v>0.126582278481013</v>
      </c>
      <c r="CG70" s="69">
        <v>0.15584415584415601</v>
      </c>
      <c r="CH70" s="69">
        <v>0.20588235294117599</v>
      </c>
      <c r="CI70" s="69">
        <v>0.146666666666667</v>
      </c>
      <c r="CJ70" s="69">
        <v>0.13043478260869601</v>
      </c>
      <c r="CK70" s="69">
        <v>0.107692307692308</v>
      </c>
      <c r="CL70" s="69">
        <v>0.10666666666666701</v>
      </c>
      <c r="CM70" s="69">
        <v>0.164383561643836</v>
      </c>
      <c r="CN70" s="69">
        <v>0.11267605633802801</v>
      </c>
      <c r="CO70" s="69">
        <v>8.8235294117647106E-2</v>
      </c>
      <c r="CP70" s="69">
        <v>6.3492063492063502E-2</v>
      </c>
      <c r="CQ70" s="69">
        <v>0.115942028985507</v>
      </c>
      <c r="CR70" s="69">
        <v>0.1</v>
      </c>
      <c r="CS70" s="69">
        <v>0.1</v>
      </c>
      <c r="CT70" s="69">
        <v>5.0632911392405097E-2</v>
      </c>
      <c r="CU70" s="69">
        <v>1.21951219512195E-2</v>
      </c>
      <c r="CV70" s="69">
        <v>3.7974683544303799E-2</v>
      </c>
      <c r="CW70" s="69">
        <v>0.104651162790698</v>
      </c>
      <c r="CX70" s="69">
        <v>0.118279569892473</v>
      </c>
      <c r="CY70" s="69">
        <v>0.13636363636363599</v>
      </c>
      <c r="CZ70" s="69">
        <v>9.8901098901098897E-2</v>
      </c>
      <c r="DA70" s="69">
        <v>8.1632653061224497E-2</v>
      </c>
      <c r="DB70" s="69">
        <v>8.4905660377358499E-2</v>
      </c>
      <c r="DC70" s="69">
        <v>0.10655737704918</v>
      </c>
      <c r="DD70" s="69">
        <v>0.12121212121212099</v>
      </c>
      <c r="DE70" s="69">
        <v>0.17910447761194001</v>
      </c>
      <c r="DF70" s="69">
        <v>0.12030075187969901</v>
      </c>
      <c r="DG70" s="69">
        <v>0.180451127819549</v>
      </c>
      <c r="DH70" s="69">
        <v>0.14925373134328401</v>
      </c>
      <c r="DI70" s="69">
        <v>0.213235294117647</v>
      </c>
      <c r="DJ70" s="69">
        <v>0.221476510067114</v>
      </c>
      <c r="DK70" s="69">
        <v>0.240506329113924</v>
      </c>
      <c r="DL70" s="69">
        <v>0.24855491329479801</v>
      </c>
      <c r="DM70" s="69">
        <v>0.28000000000000003</v>
      </c>
      <c r="DN70" s="69">
        <v>0.232954545454545</v>
      </c>
      <c r="DO70" s="69">
        <v>0.27325581395348802</v>
      </c>
      <c r="DP70" s="69">
        <v>0.25423728813559299</v>
      </c>
      <c r="DQ70" s="69">
        <v>0.26256983240223503</v>
      </c>
      <c r="DR70" s="69">
        <v>0.25862068965517199</v>
      </c>
      <c r="DS70" s="69">
        <v>0.23668639053254401</v>
      </c>
      <c r="DT70" s="69">
        <v>0.20858895705521499</v>
      </c>
      <c r="DU70" s="69">
        <v>0.23125000000000001</v>
      </c>
      <c r="DV70" s="69">
        <v>0.24691358024691401</v>
      </c>
      <c r="DW70" s="69">
        <v>0.253164556962025</v>
      </c>
      <c r="DX70" s="69">
        <v>0.21794871794871801</v>
      </c>
      <c r="DY70" s="69">
        <v>0.24025974025974001</v>
      </c>
      <c r="DZ70" s="69">
        <v>0.25</v>
      </c>
      <c r="EA70" s="69">
        <v>0.32432432432432401</v>
      </c>
      <c r="EB70" s="69">
        <v>0.28767123287671198</v>
      </c>
      <c r="EC70" s="69">
        <v>0.25342465753424698</v>
      </c>
      <c r="ED70" s="69">
        <v>0.20437956204379601</v>
      </c>
      <c r="EE70" s="69">
        <v>0.145299145299145</v>
      </c>
      <c r="EF70" s="69">
        <v>0.24175824175824201</v>
      </c>
      <c r="EG70" s="69">
        <v>0.309859154929577</v>
      </c>
      <c r="EH70" s="69">
        <v>0.33333333333333298</v>
      </c>
      <c r="EI70" s="69">
        <v>0.28571428571428598</v>
      </c>
      <c r="EJ70" s="69">
        <v>0.24</v>
      </c>
      <c r="EK70" s="69">
        <v>0.19512195121951201</v>
      </c>
      <c r="EL70" s="69">
        <v>0.22857142857142901</v>
      </c>
      <c r="EM70" s="69">
        <v>0.15</v>
      </c>
      <c r="EN70" s="69">
        <v>0.47368421052631599</v>
      </c>
      <c r="EO70" s="69">
        <v>0.33333333333333298</v>
      </c>
      <c r="EP70" s="69">
        <v>0.25</v>
      </c>
      <c r="EQ70" s="69">
        <v>9.0909090909090898E-2</v>
      </c>
      <c r="ER70" s="87">
        <v>0</v>
      </c>
    </row>
    <row r="71" spans="2:148" x14ac:dyDescent="0.2">
      <c r="B71" s="46">
        <v>1</v>
      </c>
      <c r="C71" s="47">
        <v>4</v>
      </c>
      <c r="D71" s="47" t="s">
        <v>259</v>
      </c>
      <c r="E71" s="69">
        <v>0</v>
      </c>
      <c r="F71" s="69">
        <v>0</v>
      </c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>
        <v>0</v>
      </c>
      <c r="O71" s="69">
        <v>0</v>
      </c>
      <c r="P71" s="69">
        <v>0</v>
      </c>
      <c r="Q71" s="69">
        <v>0</v>
      </c>
      <c r="R71" s="69">
        <v>0</v>
      </c>
      <c r="S71" s="69">
        <v>0</v>
      </c>
      <c r="T71" s="69">
        <v>0</v>
      </c>
      <c r="U71" s="69">
        <v>0</v>
      </c>
      <c r="V71" s="69">
        <v>0</v>
      </c>
      <c r="W71" s="69">
        <v>0</v>
      </c>
      <c r="X71" s="69">
        <v>0</v>
      </c>
      <c r="Y71" s="69">
        <v>0</v>
      </c>
      <c r="Z71" s="69">
        <v>0</v>
      </c>
      <c r="AA71" s="69">
        <v>0</v>
      </c>
      <c r="AB71" s="69">
        <v>0</v>
      </c>
      <c r="AC71" s="69">
        <v>0</v>
      </c>
      <c r="AD71" s="69">
        <v>0</v>
      </c>
      <c r="AE71" s="69">
        <v>0</v>
      </c>
      <c r="AF71" s="69">
        <v>0</v>
      </c>
      <c r="AG71" s="69">
        <v>0</v>
      </c>
      <c r="AH71" s="69">
        <v>0</v>
      </c>
      <c r="AI71" s="69">
        <v>0</v>
      </c>
      <c r="AJ71" s="69">
        <v>0</v>
      </c>
      <c r="AK71" s="69">
        <v>0</v>
      </c>
      <c r="AL71" s="69">
        <v>0</v>
      </c>
      <c r="AM71" s="69">
        <v>0</v>
      </c>
      <c r="AN71" s="69">
        <v>0</v>
      </c>
      <c r="AO71" s="69">
        <v>0</v>
      </c>
      <c r="AP71" s="69">
        <v>0</v>
      </c>
      <c r="AQ71" s="69">
        <v>0</v>
      </c>
      <c r="AR71" s="69">
        <v>0</v>
      </c>
      <c r="AS71" s="69">
        <v>0</v>
      </c>
      <c r="AT71" s="69">
        <v>0</v>
      </c>
      <c r="AU71" s="69">
        <v>0</v>
      </c>
      <c r="AV71" s="69">
        <v>0</v>
      </c>
      <c r="AW71" s="69">
        <v>0</v>
      </c>
      <c r="AX71" s="69">
        <v>0</v>
      </c>
      <c r="AY71" s="69">
        <v>0</v>
      </c>
      <c r="AZ71" s="69">
        <v>0</v>
      </c>
      <c r="BA71" s="69">
        <v>0</v>
      </c>
      <c r="BB71" s="69">
        <v>3.4482758620689703E-2</v>
      </c>
      <c r="BC71" s="69">
        <v>3.03030303030303E-2</v>
      </c>
      <c r="BD71" s="69">
        <v>2.27272727272727E-2</v>
      </c>
      <c r="BE71" s="69">
        <v>1.88679245283019E-2</v>
      </c>
      <c r="BF71" s="69">
        <v>3.7037037037037E-2</v>
      </c>
      <c r="BG71" s="69">
        <v>2.9850746268656699E-2</v>
      </c>
      <c r="BH71" s="69">
        <v>1.4285714285714299E-2</v>
      </c>
      <c r="BI71" s="69">
        <v>1.38888888888889E-2</v>
      </c>
      <c r="BJ71" s="69">
        <v>1.21951219512195E-2</v>
      </c>
      <c r="BK71" s="69">
        <v>1.2987012987013E-2</v>
      </c>
      <c r="BL71" s="69">
        <v>2.7027027027027001E-2</v>
      </c>
      <c r="BM71" s="69">
        <v>1.4285714285714299E-2</v>
      </c>
      <c r="BN71" s="69">
        <v>1.35135135135135E-2</v>
      </c>
      <c r="BO71" s="69">
        <v>4.2253521126760597E-2</v>
      </c>
      <c r="BP71" s="69">
        <v>2.6315789473684199E-2</v>
      </c>
      <c r="BQ71" s="69">
        <v>5.63380281690141E-2</v>
      </c>
      <c r="BR71" s="69">
        <v>7.2463768115942004E-2</v>
      </c>
      <c r="BS71" s="69">
        <v>4.5454545454545497E-2</v>
      </c>
      <c r="BT71" s="69">
        <v>3.1746031746031703E-2</v>
      </c>
      <c r="BU71" s="69">
        <v>4.6153846153846198E-2</v>
      </c>
      <c r="BV71" s="69">
        <v>3.3333333333333298E-2</v>
      </c>
      <c r="BW71" s="69">
        <v>1.49253731343284E-2</v>
      </c>
      <c r="BX71" s="69">
        <v>1.72413793103448E-2</v>
      </c>
      <c r="BY71" s="69">
        <v>1.7543859649122799E-2</v>
      </c>
      <c r="BZ71" s="69">
        <v>1.4705882352941201E-2</v>
      </c>
      <c r="CA71" s="69">
        <v>1.58730158730159E-2</v>
      </c>
      <c r="CB71" s="69">
        <v>1.3333333333333299E-2</v>
      </c>
      <c r="CC71" s="69">
        <v>1.2820512820512799E-2</v>
      </c>
      <c r="CD71" s="69">
        <v>4.1666666666666699E-2</v>
      </c>
      <c r="CE71" s="69">
        <v>3.7037037037037E-2</v>
      </c>
      <c r="CF71" s="69">
        <v>1.26582278481013E-2</v>
      </c>
      <c r="CG71" s="69">
        <v>1.2987012987013E-2</v>
      </c>
      <c r="CH71" s="69">
        <v>1.4705882352941201E-2</v>
      </c>
      <c r="CI71" s="69">
        <v>1.3333333333333299E-2</v>
      </c>
      <c r="CJ71" s="69">
        <v>0</v>
      </c>
      <c r="CK71" s="69">
        <v>4.6153846153846198E-2</v>
      </c>
      <c r="CL71" s="69">
        <v>0.04</v>
      </c>
      <c r="CM71" s="69">
        <v>2.7397260273972601E-2</v>
      </c>
      <c r="CN71" s="69">
        <v>2.8169014084507001E-2</v>
      </c>
      <c r="CO71" s="69">
        <v>5.8823529411764698E-2</v>
      </c>
      <c r="CP71" s="69">
        <v>7.9365079365079402E-2</v>
      </c>
      <c r="CQ71" s="69">
        <v>8.6956521739130405E-2</v>
      </c>
      <c r="CR71" s="69">
        <v>8.5714285714285701E-2</v>
      </c>
      <c r="CS71" s="69">
        <v>0.114285714285714</v>
      </c>
      <c r="CT71" s="69">
        <v>0.10126582278481</v>
      </c>
      <c r="CU71" s="69">
        <v>7.3170731707317097E-2</v>
      </c>
      <c r="CV71" s="69">
        <v>5.0632911392405097E-2</v>
      </c>
      <c r="CW71" s="69">
        <v>4.6511627906976702E-2</v>
      </c>
      <c r="CX71" s="69">
        <v>7.5268817204301106E-2</v>
      </c>
      <c r="CY71" s="69">
        <v>9.0909090909090898E-2</v>
      </c>
      <c r="CZ71" s="69">
        <v>8.7912087912087905E-2</v>
      </c>
      <c r="DA71" s="69">
        <v>6.1224489795918401E-2</v>
      </c>
      <c r="DB71" s="69">
        <v>4.71698113207547E-2</v>
      </c>
      <c r="DC71" s="69">
        <v>4.91803278688525E-2</v>
      </c>
      <c r="DD71" s="69">
        <v>6.0606060606060601E-2</v>
      </c>
      <c r="DE71" s="69">
        <v>6.7164179104477598E-2</v>
      </c>
      <c r="DF71" s="69">
        <v>3.00751879699248E-2</v>
      </c>
      <c r="DG71" s="69">
        <v>3.7593984962405999E-2</v>
      </c>
      <c r="DH71" s="69">
        <v>4.47761194029851E-2</v>
      </c>
      <c r="DI71" s="69">
        <v>2.2058823529411801E-2</v>
      </c>
      <c r="DJ71" s="69">
        <v>1.34228187919463E-2</v>
      </c>
      <c r="DK71" s="69">
        <v>1.8987341772151899E-2</v>
      </c>
      <c r="DL71" s="69">
        <v>2.8901734104046201E-2</v>
      </c>
      <c r="DM71" s="69">
        <v>2.2857142857142899E-2</v>
      </c>
      <c r="DN71" s="69">
        <v>3.4090909090909102E-2</v>
      </c>
      <c r="DO71" s="69">
        <v>5.2325581395348798E-2</v>
      </c>
      <c r="DP71" s="69">
        <v>3.3898305084745797E-2</v>
      </c>
      <c r="DQ71" s="69">
        <v>4.4692737430167599E-2</v>
      </c>
      <c r="DR71" s="69">
        <v>4.5977011494252901E-2</v>
      </c>
      <c r="DS71" s="69">
        <v>3.5502958579881699E-2</v>
      </c>
      <c r="DT71" s="69">
        <v>3.0674846625766899E-2</v>
      </c>
      <c r="DU71" s="69">
        <v>4.3749999999999997E-2</v>
      </c>
      <c r="DV71" s="69">
        <v>4.3209876543209902E-2</v>
      </c>
      <c r="DW71" s="69">
        <v>4.4303797468354403E-2</v>
      </c>
      <c r="DX71" s="69">
        <v>5.7692307692307702E-2</v>
      </c>
      <c r="DY71" s="69">
        <v>6.4935064935064901E-2</v>
      </c>
      <c r="DZ71" s="69">
        <v>4.48717948717949E-2</v>
      </c>
      <c r="EA71" s="69">
        <v>4.72972972972973E-2</v>
      </c>
      <c r="EB71" s="69">
        <v>2.7397260273972601E-2</v>
      </c>
      <c r="EC71" s="69">
        <v>2.0547945205479499E-2</v>
      </c>
      <c r="ED71" s="69">
        <v>1.4598540145985399E-2</v>
      </c>
      <c r="EE71" s="69">
        <v>1.7094017094017099E-2</v>
      </c>
      <c r="EF71" s="69">
        <v>2.1978021978022001E-2</v>
      </c>
      <c r="EG71" s="69">
        <v>2.8169014084507001E-2</v>
      </c>
      <c r="EH71" s="69">
        <v>3.03030303030303E-2</v>
      </c>
      <c r="EI71" s="69">
        <v>3.1746031746031703E-2</v>
      </c>
      <c r="EJ71" s="69">
        <v>0.04</v>
      </c>
      <c r="EK71" s="69">
        <v>4.8780487804878099E-2</v>
      </c>
      <c r="EL71" s="69">
        <v>2.8571428571428598E-2</v>
      </c>
      <c r="EM71" s="69">
        <v>0.05</v>
      </c>
      <c r="EN71" s="69">
        <v>5.2631578947368397E-2</v>
      </c>
      <c r="EO71" s="69">
        <v>0.16666666666666699</v>
      </c>
      <c r="EP71" s="69">
        <v>8.3333333333333301E-2</v>
      </c>
      <c r="EQ71" s="69">
        <v>9.0909090909090898E-2</v>
      </c>
      <c r="ER71" s="87">
        <v>0</v>
      </c>
    </row>
    <row r="72" spans="2:148" x14ac:dyDescent="0.2">
      <c r="B72" s="46">
        <v>1</v>
      </c>
      <c r="C72" s="47">
        <v>4</v>
      </c>
      <c r="D72" s="47" t="s">
        <v>260</v>
      </c>
      <c r="E72" s="69">
        <v>0</v>
      </c>
      <c r="F72" s="69">
        <v>0.125</v>
      </c>
      <c r="G72" s="69">
        <v>0.16666666666666699</v>
      </c>
      <c r="H72" s="69">
        <v>0.16666666666666699</v>
      </c>
      <c r="I72" s="69">
        <v>0.2</v>
      </c>
      <c r="J72" s="69">
        <v>0.25</v>
      </c>
      <c r="K72" s="69">
        <v>0</v>
      </c>
      <c r="L72" s="69">
        <v>0</v>
      </c>
      <c r="M72" s="69">
        <v>0</v>
      </c>
      <c r="N72" s="69">
        <v>0</v>
      </c>
      <c r="O72" s="69">
        <v>0</v>
      </c>
      <c r="P72" s="69">
        <v>0</v>
      </c>
      <c r="Q72" s="69">
        <v>1</v>
      </c>
      <c r="R72" s="69">
        <v>1</v>
      </c>
      <c r="S72" s="69">
        <v>1</v>
      </c>
      <c r="T72" s="69">
        <v>1</v>
      </c>
      <c r="U72" s="69">
        <v>0</v>
      </c>
      <c r="V72" s="69">
        <v>0</v>
      </c>
      <c r="W72" s="69">
        <v>0</v>
      </c>
      <c r="X72" s="69">
        <v>0</v>
      </c>
      <c r="Y72" s="69">
        <v>0</v>
      </c>
      <c r="Z72" s="69">
        <v>0</v>
      </c>
      <c r="AA72" s="69">
        <v>0</v>
      </c>
      <c r="AB72" s="69">
        <v>0</v>
      </c>
      <c r="AC72" s="69">
        <v>0</v>
      </c>
      <c r="AD72" s="69">
        <v>0</v>
      </c>
      <c r="AE72" s="69">
        <v>0</v>
      </c>
      <c r="AF72" s="69">
        <v>0</v>
      </c>
      <c r="AG72" s="69">
        <v>0</v>
      </c>
      <c r="AH72" s="69">
        <v>0</v>
      </c>
      <c r="AI72" s="69">
        <v>0</v>
      </c>
      <c r="AJ72" s="69">
        <v>0</v>
      </c>
      <c r="AK72" s="69">
        <v>0</v>
      </c>
      <c r="AL72" s="69">
        <v>0</v>
      </c>
      <c r="AM72" s="69">
        <v>0</v>
      </c>
      <c r="AN72" s="69">
        <v>0</v>
      </c>
      <c r="AO72" s="69">
        <v>0</v>
      </c>
      <c r="AP72" s="69">
        <v>0</v>
      </c>
      <c r="AQ72" s="69">
        <v>0</v>
      </c>
      <c r="AR72" s="69">
        <v>0</v>
      </c>
      <c r="AS72" s="69">
        <v>0</v>
      </c>
      <c r="AT72" s="69">
        <v>0</v>
      </c>
      <c r="AU72" s="69">
        <v>0.33333333333333298</v>
      </c>
      <c r="AV72" s="69">
        <v>0.125</v>
      </c>
      <c r="AW72" s="69">
        <v>0.125</v>
      </c>
      <c r="AX72" s="69">
        <v>0.11111111111111099</v>
      </c>
      <c r="AY72" s="69">
        <v>0.14285714285714299</v>
      </c>
      <c r="AZ72" s="69">
        <v>0.22222222222222199</v>
      </c>
      <c r="BA72" s="69">
        <v>8.6956521739130405E-2</v>
      </c>
      <c r="BB72" s="69">
        <v>0.10344827586206901</v>
      </c>
      <c r="BC72" s="69">
        <v>0.12121212121212099</v>
      </c>
      <c r="BD72" s="69">
        <v>0.18181818181818199</v>
      </c>
      <c r="BE72" s="69">
        <v>0.26415094339622602</v>
      </c>
      <c r="BF72" s="69">
        <v>0.22222222222222199</v>
      </c>
      <c r="BG72" s="69">
        <v>0.238805970149254</v>
      </c>
      <c r="BH72" s="69">
        <v>0.22857142857142901</v>
      </c>
      <c r="BI72" s="69">
        <v>0.22222222222222199</v>
      </c>
      <c r="BJ72" s="69">
        <v>0.207317073170732</v>
      </c>
      <c r="BK72" s="69">
        <v>0.19480519480519501</v>
      </c>
      <c r="BL72" s="69">
        <v>0.162162162162162</v>
      </c>
      <c r="BM72" s="69">
        <v>0.214285714285714</v>
      </c>
      <c r="BN72" s="69">
        <v>0.24324324324324301</v>
      </c>
      <c r="BO72" s="69">
        <v>0.21126760563380301</v>
      </c>
      <c r="BP72" s="69">
        <v>0.21052631578947401</v>
      </c>
      <c r="BQ72" s="69">
        <v>0.183098591549296</v>
      </c>
      <c r="BR72" s="69">
        <v>0.202898550724638</v>
      </c>
      <c r="BS72" s="69">
        <v>0.16666666666666699</v>
      </c>
      <c r="BT72" s="69">
        <v>0.206349206349206</v>
      </c>
      <c r="BU72" s="69">
        <v>0.246153846153846</v>
      </c>
      <c r="BV72" s="69">
        <v>0.266666666666667</v>
      </c>
      <c r="BW72" s="69">
        <v>0.29850746268656703</v>
      </c>
      <c r="BX72" s="69">
        <v>0.25862068965517199</v>
      </c>
      <c r="BY72" s="69">
        <v>0.26315789473684198</v>
      </c>
      <c r="BZ72" s="69">
        <v>0.191176470588235</v>
      </c>
      <c r="CA72" s="69">
        <v>0.19047619047618999</v>
      </c>
      <c r="CB72" s="69">
        <v>0.16</v>
      </c>
      <c r="CC72" s="69">
        <v>0.16666666666666699</v>
      </c>
      <c r="CD72" s="69">
        <v>0.125</v>
      </c>
      <c r="CE72" s="69">
        <v>8.6419753086419707E-2</v>
      </c>
      <c r="CF72" s="69">
        <v>0.164556962025316</v>
      </c>
      <c r="CG72" s="69">
        <v>0.168831168831169</v>
      </c>
      <c r="CH72" s="69">
        <v>0.13235294117647101</v>
      </c>
      <c r="CI72" s="69">
        <v>0.10666666666666701</v>
      </c>
      <c r="CJ72" s="69">
        <v>0.101449275362319</v>
      </c>
      <c r="CK72" s="69">
        <v>0.123076923076923</v>
      </c>
      <c r="CL72" s="69">
        <v>6.6666666666666693E-2</v>
      </c>
      <c r="CM72" s="69">
        <v>0.10958904109589</v>
      </c>
      <c r="CN72" s="69">
        <v>0.11267605633802801</v>
      </c>
      <c r="CO72" s="69">
        <v>0.14705882352941199</v>
      </c>
      <c r="CP72" s="69">
        <v>0.11111111111111099</v>
      </c>
      <c r="CQ72" s="69">
        <v>0.13043478260869601</v>
      </c>
      <c r="CR72" s="69">
        <v>0.185714285714286</v>
      </c>
      <c r="CS72" s="69">
        <v>0.17142857142857101</v>
      </c>
      <c r="CT72" s="69">
        <v>0.164556962025316</v>
      </c>
      <c r="CU72" s="69">
        <v>0.18292682926829301</v>
      </c>
      <c r="CV72" s="69">
        <v>0.139240506329114</v>
      </c>
      <c r="CW72" s="69">
        <v>0.13953488372093001</v>
      </c>
      <c r="CX72" s="69">
        <v>0.118279569892473</v>
      </c>
      <c r="CY72" s="69">
        <v>0.14772727272727301</v>
      </c>
      <c r="CZ72" s="69">
        <v>0.164835164835165</v>
      </c>
      <c r="DA72" s="69">
        <v>0.16326530612244899</v>
      </c>
      <c r="DB72" s="69">
        <v>9.4339622641509399E-2</v>
      </c>
      <c r="DC72" s="69">
        <v>5.7377049180327898E-2</v>
      </c>
      <c r="DD72" s="69">
        <v>3.7878787878787901E-2</v>
      </c>
      <c r="DE72" s="69">
        <v>4.47761194029851E-2</v>
      </c>
      <c r="DF72" s="69">
        <v>7.5187969924811998E-2</v>
      </c>
      <c r="DG72" s="69">
        <v>6.7669172932330796E-2</v>
      </c>
      <c r="DH72" s="69">
        <v>8.2089552238805999E-2</v>
      </c>
      <c r="DI72" s="69">
        <v>8.0882352941176502E-2</v>
      </c>
      <c r="DJ72" s="69">
        <v>6.0402684563758399E-2</v>
      </c>
      <c r="DK72" s="69">
        <v>6.3291139240506306E-2</v>
      </c>
      <c r="DL72" s="69">
        <v>6.3583815028901702E-2</v>
      </c>
      <c r="DM72" s="69">
        <v>8.5714285714285701E-2</v>
      </c>
      <c r="DN72" s="69">
        <v>7.3863636363636395E-2</v>
      </c>
      <c r="DO72" s="69">
        <v>4.6511627906976702E-2</v>
      </c>
      <c r="DP72" s="69">
        <v>9.6045197740112997E-2</v>
      </c>
      <c r="DQ72" s="69">
        <v>6.7039106145251395E-2</v>
      </c>
      <c r="DR72" s="69">
        <v>2.2988505747126398E-2</v>
      </c>
      <c r="DS72" s="69">
        <v>2.3668639053254399E-2</v>
      </c>
      <c r="DT72" s="69">
        <v>1.84049079754601E-2</v>
      </c>
      <c r="DU72" s="69">
        <v>2.5000000000000001E-2</v>
      </c>
      <c r="DV72" s="69">
        <v>4.3209876543209902E-2</v>
      </c>
      <c r="DW72" s="69">
        <v>3.7974683544303799E-2</v>
      </c>
      <c r="DX72" s="69">
        <v>5.1282051282051301E-2</v>
      </c>
      <c r="DY72" s="69">
        <v>3.8961038961039002E-2</v>
      </c>
      <c r="DZ72" s="69">
        <v>5.1282051282051301E-2</v>
      </c>
      <c r="EA72" s="69">
        <v>4.72972972972973E-2</v>
      </c>
      <c r="EB72" s="69">
        <v>3.42465753424658E-2</v>
      </c>
      <c r="EC72" s="69">
        <v>1.3698630136986301E-2</v>
      </c>
      <c r="ED72" s="69">
        <v>2.18978102189781E-2</v>
      </c>
      <c r="EE72" s="69">
        <v>2.5641025641025599E-2</v>
      </c>
      <c r="EF72" s="69">
        <v>2.1978021978022001E-2</v>
      </c>
      <c r="EG72" s="69">
        <v>1.4084507042253501E-2</v>
      </c>
      <c r="EH72" s="69">
        <v>1.5151515151515201E-2</v>
      </c>
      <c r="EI72" s="69">
        <v>3.1746031746031703E-2</v>
      </c>
      <c r="EJ72" s="69">
        <v>0.08</v>
      </c>
      <c r="EK72" s="69">
        <v>7.3170731707317097E-2</v>
      </c>
      <c r="EL72" s="69">
        <v>8.5714285714285701E-2</v>
      </c>
      <c r="EM72" s="69">
        <v>0.1</v>
      </c>
      <c r="EN72" s="69">
        <v>5.2631578947368397E-2</v>
      </c>
      <c r="EO72" s="69">
        <v>0</v>
      </c>
      <c r="EP72" s="69">
        <v>0</v>
      </c>
      <c r="EQ72" s="69">
        <v>0</v>
      </c>
      <c r="ER72" s="87">
        <v>0</v>
      </c>
    </row>
    <row r="73" spans="2:148" x14ac:dyDescent="0.2">
      <c r="B73" s="46">
        <v>1</v>
      </c>
      <c r="C73" s="47">
        <v>5</v>
      </c>
      <c r="D73" s="47" t="s">
        <v>255</v>
      </c>
      <c r="E73" s="69">
        <v>0</v>
      </c>
      <c r="F73" s="69">
        <v>0</v>
      </c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>
        <v>0</v>
      </c>
      <c r="O73" s="69">
        <v>0</v>
      </c>
      <c r="P73" s="69">
        <v>0</v>
      </c>
      <c r="Q73" s="69">
        <v>0</v>
      </c>
      <c r="R73" s="69">
        <v>0</v>
      </c>
      <c r="S73" s="69">
        <v>0</v>
      </c>
      <c r="T73" s="69">
        <v>0</v>
      </c>
      <c r="U73" s="69">
        <v>0</v>
      </c>
      <c r="V73" s="69">
        <v>0</v>
      </c>
      <c r="W73" s="69">
        <v>0</v>
      </c>
      <c r="X73" s="69">
        <v>0</v>
      </c>
      <c r="Y73" s="69">
        <v>0</v>
      </c>
      <c r="Z73" s="69">
        <v>0</v>
      </c>
      <c r="AA73" s="69">
        <v>0</v>
      </c>
      <c r="AB73" s="69">
        <v>0</v>
      </c>
      <c r="AC73" s="69">
        <v>0</v>
      </c>
      <c r="AD73" s="69">
        <v>0</v>
      </c>
      <c r="AE73" s="69">
        <v>0</v>
      </c>
      <c r="AF73" s="69">
        <v>0</v>
      </c>
      <c r="AG73" s="69">
        <v>0</v>
      </c>
      <c r="AH73" s="69">
        <v>0</v>
      </c>
      <c r="AI73" s="69">
        <v>0</v>
      </c>
      <c r="AJ73" s="69">
        <v>0</v>
      </c>
      <c r="AK73" s="69">
        <v>0</v>
      </c>
      <c r="AL73" s="69">
        <v>0</v>
      </c>
      <c r="AM73" s="69">
        <v>0</v>
      </c>
      <c r="AN73" s="69">
        <v>0</v>
      </c>
      <c r="AO73" s="69">
        <v>0</v>
      </c>
      <c r="AP73" s="69">
        <v>0</v>
      </c>
      <c r="AQ73" s="69">
        <v>0</v>
      </c>
      <c r="AR73" s="69">
        <v>0</v>
      </c>
      <c r="AS73" s="69">
        <v>0</v>
      </c>
      <c r="AT73" s="69">
        <v>0</v>
      </c>
      <c r="AU73" s="69">
        <v>0</v>
      </c>
      <c r="AV73" s="69">
        <v>0</v>
      </c>
      <c r="AW73" s="69">
        <v>0</v>
      </c>
      <c r="AX73" s="69">
        <v>1</v>
      </c>
      <c r="AY73" s="69">
        <v>0.5</v>
      </c>
      <c r="AZ73" s="69">
        <v>0.5</v>
      </c>
      <c r="BA73" s="69">
        <v>0.66666666666666696</v>
      </c>
      <c r="BB73" s="69">
        <v>0.75</v>
      </c>
      <c r="BC73" s="69">
        <v>0.75</v>
      </c>
      <c r="BD73" s="69">
        <v>0.44444444444444398</v>
      </c>
      <c r="BE73" s="69">
        <v>0.55555555555555602</v>
      </c>
      <c r="BF73" s="69">
        <v>0.625</v>
      </c>
      <c r="BG73" s="69">
        <v>0.45454545454545497</v>
      </c>
      <c r="BH73" s="69">
        <v>0.4</v>
      </c>
      <c r="BI73" s="69">
        <v>0.5</v>
      </c>
      <c r="BJ73" s="69">
        <v>0.57142857142857095</v>
      </c>
      <c r="BK73" s="69">
        <v>0.61538461538461497</v>
      </c>
      <c r="BL73" s="69">
        <v>0.6</v>
      </c>
      <c r="BM73" s="69">
        <v>0.66666666666666696</v>
      </c>
      <c r="BN73" s="69">
        <v>0.7</v>
      </c>
      <c r="BO73" s="69">
        <v>0.55555555555555602</v>
      </c>
      <c r="BP73" s="69">
        <v>0.57142857142857095</v>
      </c>
      <c r="BQ73" s="69">
        <v>0.75</v>
      </c>
      <c r="BR73" s="69">
        <v>0.75</v>
      </c>
      <c r="BS73" s="69">
        <v>0.83333333333333304</v>
      </c>
      <c r="BT73" s="69">
        <v>0.83333333333333304</v>
      </c>
      <c r="BU73" s="69">
        <v>0.57142857142857095</v>
      </c>
      <c r="BV73" s="69">
        <v>0.7</v>
      </c>
      <c r="BW73" s="69">
        <v>0.90909090909090895</v>
      </c>
      <c r="BX73" s="69">
        <v>0.72727272727272696</v>
      </c>
      <c r="BY73" s="69">
        <v>0.66666666666666696</v>
      </c>
      <c r="BZ73" s="69">
        <v>0.53846153846153799</v>
      </c>
      <c r="CA73" s="69">
        <v>0.58333333333333304</v>
      </c>
      <c r="CB73" s="69">
        <v>0.35714285714285698</v>
      </c>
      <c r="CC73" s="69">
        <v>0.69230769230769196</v>
      </c>
      <c r="CD73" s="69">
        <v>0.53846153846153799</v>
      </c>
      <c r="CE73" s="69">
        <v>0.33333333333333298</v>
      </c>
      <c r="CF73" s="69">
        <v>0.42857142857142899</v>
      </c>
      <c r="CG73" s="69">
        <v>0.28571428571428598</v>
      </c>
      <c r="CH73" s="69">
        <v>0.47058823529411797</v>
      </c>
      <c r="CI73" s="69">
        <v>0.57142857142857095</v>
      </c>
      <c r="CJ73" s="69">
        <v>0.5</v>
      </c>
      <c r="CK73" s="69">
        <v>0.2</v>
      </c>
      <c r="CL73" s="69">
        <v>0.11111111111111099</v>
      </c>
      <c r="CM73" s="69">
        <v>0.4</v>
      </c>
      <c r="CN73" s="69">
        <v>0.57142857142857095</v>
      </c>
      <c r="CO73" s="69">
        <v>0.77777777777777801</v>
      </c>
      <c r="CP73" s="69">
        <v>0.85714285714285698</v>
      </c>
      <c r="CQ73" s="69">
        <v>0.71428571428571397</v>
      </c>
      <c r="CR73" s="69">
        <v>0.71428571428571397</v>
      </c>
      <c r="CS73" s="69">
        <v>0.57142857142857095</v>
      </c>
      <c r="CT73" s="69">
        <v>0.57142857142857095</v>
      </c>
      <c r="CU73" s="69">
        <v>0.5</v>
      </c>
      <c r="CV73" s="69">
        <v>0.4</v>
      </c>
      <c r="CW73" s="69">
        <v>0.69230769230769196</v>
      </c>
      <c r="CX73" s="69">
        <v>0.8</v>
      </c>
      <c r="CY73" s="69">
        <v>0.71428571428571397</v>
      </c>
      <c r="CZ73" s="69">
        <v>0.77777777777777801</v>
      </c>
      <c r="DA73" s="69">
        <v>0.78947368421052599</v>
      </c>
      <c r="DB73" s="69">
        <v>0.72222222222222199</v>
      </c>
      <c r="DC73" s="69">
        <v>0.71428571428571397</v>
      </c>
      <c r="DD73" s="69">
        <v>0.625</v>
      </c>
      <c r="DE73" s="69">
        <v>0.65</v>
      </c>
      <c r="DF73" s="69">
        <v>0.76923076923076905</v>
      </c>
      <c r="DG73" s="69">
        <v>0.74193548387096797</v>
      </c>
      <c r="DH73" s="69">
        <v>0.75862068965517204</v>
      </c>
      <c r="DI73" s="69">
        <v>0.72222222222222199</v>
      </c>
      <c r="DJ73" s="69">
        <v>0.67647058823529405</v>
      </c>
      <c r="DK73" s="69">
        <v>0.70588235294117696</v>
      </c>
      <c r="DL73" s="69">
        <v>0.75</v>
      </c>
      <c r="DM73" s="69">
        <v>0.61538461538461497</v>
      </c>
      <c r="DN73" s="69">
        <v>0.80645161290322598</v>
      </c>
      <c r="DO73" s="69">
        <v>0.7</v>
      </c>
      <c r="DP73" s="69">
        <v>0.71794871794871795</v>
      </c>
      <c r="DQ73" s="69">
        <v>0.78048780487804903</v>
      </c>
      <c r="DR73" s="69">
        <v>0.81395348837209303</v>
      </c>
      <c r="DS73" s="69">
        <v>0.78048780487804903</v>
      </c>
      <c r="DT73" s="69">
        <v>0.82926829268292701</v>
      </c>
      <c r="DU73" s="69">
        <v>0.88888888888888895</v>
      </c>
      <c r="DV73" s="69">
        <v>0.91891891891891897</v>
      </c>
      <c r="DW73" s="69">
        <v>0.91891891891891897</v>
      </c>
      <c r="DX73" s="69">
        <v>0.875</v>
      </c>
      <c r="DY73" s="69">
        <v>0.8</v>
      </c>
      <c r="DZ73" s="69">
        <v>0.9</v>
      </c>
      <c r="EA73" s="69">
        <v>0.931034482758621</v>
      </c>
      <c r="EB73" s="69">
        <v>0.92592592592592604</v>
      </c>
      <c r="EC73" s="69">
        <v>0.88461538461538503</v>
      </c>
      <c r="ED73" s="69">
        <v>0.90909090909090895</v>
      </c>
      <c r="EE73" s="69">
        <v>0.90476190476190499</v>
      </c>
      <c r="EF73" s="69">
        <v>0.85714285714285698</v>
      </c>
      <c r="EG73" s="69">
        <v>0.8</v>
      </c>
      <c r="EH73" s="69">
        <v>0.85714285714285698</v>
      </c>
      <c r="EI73" s="69">
        <v>0.81818181818181801</v>
      </c>
      <c r="EJ73" s="69">
        <v>0.81818181818181801</v>
      </c>
      <c r="EK73" s="69">
        <v>0.8</v>
      </c>
      <c r="EL73" s="69">
        <v>0.75</v>
      </c>
      <c r="EM73" s="69">
        <v>0.66666666666666696</v>
      </c>
      <c r="EN73" s="69">
        <v>0.66666666666666696</v>
      </c>
      <c r="EO73" s="69">
        <v>0.66666666666666696</v>
      </c>
      <c r="EP73" s="69">
        <v>0.5</v>
      </c>
      <c r="EQ73" s="69">
        <v>0.5</v>
      </c>
      <c r="ER73" s="87">
        <v>0.33333333333333298</v>
      </c>
    </row>
    <row r="74" spans="2:148" x14ac:dyDescent="0.2">
      <c r="B74" s="46">
        <v>1</v>
      </c>
      <c r="C74" s="47">
        <v>5</v>
      </c>
      <c r="D74" s="47" t="s">
        <v>256</v>
      </c>
      <c r="E74" s="69">
        <v>0</v>
      </c>
      <c r="F74" s="69">
        <v>0</v>
      </c>
      <c r="G74" s="69">
        <v>0</v>
      </c>
      <c r="H74" s="69">
        <v>0</v>
      </c>
      <c r="I74" s="69">
        <v>0</v>
      </c>
      <c r="J74" s="69">
        <v>0</v>
      </c>
      <c r="K74" s="69">
        <v>0</v>
      </c>
      <c r="L74" s="69">
        <v>0</v>
      </c>
      <c r="M74" s="69">
        <v>0</v>
      </c>
      <c r="N74" s="69">
        <v>0</v>
      </c>
      <c r="O74" s="69">
        <v>0</v>
      </c>
      <c r="P74" s="69">
        <v>0</v>
      </c>
      <c r="Q74" s="69">
        <v>0</v>
      </c>
      <c r="R74" s="69">
        <v>0</v>
      </c>
      <c r="S74" s="69">
        <v>0</v>
      </c>
      <c r="T74" s="69">
        <v>0</v>
      </c>
      <c r="U74" s="69">
        <v>0</v>
      </c>
      <c r="V74" s="69">
        <v>0</v>
      </c>
      <c r="W74" s="69">
        <v>0</v>
      </c>
      <c r="X74" s="69">
        <v>0</v>
      </c>
      <c r="Y74" s="69">
        <v>0</v>
      </c>
      <c r="Z74" s="69">
        <v>0</v>
      </c>
      <c r="AA74" s="69">
        <v>0</v>
      </c>
      <c r="AB74" s="69">
        <v>0</v>
      </c>
      <c r="AC74" s="69">
        <v>0</v>
      </c>
      <c r="AD74" s="69">
        <v>0</v>
      </c>
      <c r="AE74" s="69">
        <v>0</v>
      </c>
      <c r="AF74" s="69">
        <v>0</v>
      </c>
      <c r="AG74" s="69">
        <v>0</v>
      </c>
      <c r="AH74" s="69">
        <v>0</v>
      </c>
      <c r="AI74" s="69">
        <v>0</v>
      </c>
      <c r="AJ74" s="69">
        <v>0</v>
      </c>
      <c r="AK74" s="69">
        <v>0</v>
      </c>
      <c r="AL74" s="69">
        <v>0</v>
      </c>
      <c r="AM74" s="69">
        <v>0</v>
      </c>
      <c r="AN74" s="69">
        <v>0</v>
      </c>
      <c r="AO74" s="69">
        <v>0</v>
      </c>
      <c r="AP74" s="69">
        <v>0</v>
      </c>
      <c r="AQ74" s="69">
        <v>0</v>
      </c>
      <c r="AR74" s="69">
        <v>0</v>
      </c>
      <c r="AS74" s="69">
        <v>0</v>
      </c>
      <c r="AT74" s="69">
        <v>0</v>
      </c>
      <c r="AU74" s="69">
        <v>0</v>
      </c>
      <c r="AV74" s="69">
        <v>0</v>
      </c>
      <c r="AW74" s="69">
        <v>0</v>
      </c>
      <c r="AX74" s="69">
        <v>0</v>
      </c>
      <c r="AY74" s="69">
        <v>0</v>
      </c>
      <c r="AZ74" s="69">
        <v>0</v>
      </c>
      <c r="BA74" s="69">
        <v>0.33333333333333298</v>
      </c>
      <c r="BB74" s="69">
        <v>0.25</v>
      </c>
      <c r="BC74" s="69">
        <v>0.5</v>
      </c>
      <c r="BD74" s="69">
        <v>0.44444444444444398</v>
      </c>
      <c r="BE74" s="69">
        <v>0.22222222222222199</v>
      </c>
      <c r="BF74" s="69">
        <v>0.375</v>
      </c>
      <c r="BG74" s="69">
        <v>0.45454545454545497</v>
      </c>
      <c r="BH74" s="69">
        <v>0.5</v>
      </c>
      <c r="BI74" s="69">
        <v>0.4</v>
      </c>
      <c r="BJ74" s="69">
        <v>0.28571428571428598</v>
      </c>
      <c r="BK74" s="69">
        <v>0.15384615384615399</v>
      </c>
      <c r="BL74" s="69">
        <v>0.2</v>
      </c>
      <c r="BM74" s="69">
        <v>0.55555555555555602</v>
      </c>
      <c r="BN74" s="69">
        <v>0.3</v>
      </c>
      <c r="BO74" s="69">
        <v>0.22222222222222199</v>
      </c>
      <c r="BP74" s="69">
        <v>0.28571428571428598</v>
      </c>
      <c r="BQ74" s="69">
        <v>0.125</v>
      </c>
      <c r="BR74" s="69">
        <v>0.125</v>
      </c>
      <c r="BS74" s="69">
        <v>0.33333333333333298</v>
      </c>
      <c r="BT74" s="69">
        <v>0.16666666666666699</v>
      </c>
      <c r="BU74" s="69">
        <v>0.14285714285714299</v>
      </c>
      <c r="BV74" s="69">
        <v>0.2</v>
      </c>
      <c r="BW74" s="69">
        <v>0.18181818181818199</v>
      </c>
      <c r="BX74" s="69">
        <v>0.27272727272727298</v>
      </c>
      <c r="BY74" s="69">
        <v>0.266666666666667</v>
      </c>
      <c r="BZ74" s="69">
        <v>0.38461538461538503</v>
      </c>
      <c r="CA74" s="69">
        <v>0.33333333333333298</v>
      </c>
      <c r="CB74" s="69">
        <v>0.5</v>
      </c>
      <c r="CC74" s="69">
        <v>0.230769230769231</v>
      </c>
      <c r="CD74" s="69">
        <v>0.30769230769230799</v>
      </c>
      <c r="CE74" s="69">
        <v>0.4</v>
      </c>
      <c r="CF74" s="69">
        <v>0.35714285714285698</v>
      </c>
      <c r="CG74" s="69">
        <v>0.214285714285714</v>
      </c>
      <c r="CH74" s="69">
        <v>0.23529411764705899</v>
      </c>
      <c r="CI74" s="69">
        <v>0.14285714285714299</v>
      </c>
      <c r="CJ74" s="69">
        <v>0.25</v>
      </c>
      <c r="CK74" s="69">
        <v>0.2</v>
      </c>
      <c r="CL74" s="69">
        <v>0.11111111111111099</v>
      </c>
      <c r="CM74" s="69">
        <v>0.4</v>
      </c>
      <c r="CN74" s="69">
        <v>0.14285714285714299</v>
      </c>
      <c r="CO74" s="69">
        <v>0.22222222222222199</v>
      </c>
      <c r="CP74" s="69">
        <v>0.14285714285714299</v>
      </c>
      <c r="CQ74" s="69">
        <v>0.14285714285714299</v>
      </c>
      <c r="CR74" s="69">
        <v>0.14285714285714299</v>
      </c>
      <c r="CS74" s="69">
        <v>0.14285714285714299</v>
      </c>
      <c r="CT74" s="69">
        <v>0</v>
      </c>
      <c r="CU74" s="69">
        <v>0.125</v>
      </c>
      <c r="CV74" s="69">
        <v>0.1</v>
      </c>
      <c r="CW74" s="69">
        <v>0.30769230769230799</v>
      </c>
      <c r="CX74" s="69">
        <v>0.53333333333333299</v>
      </c>
      <c r="CY74" s="69">
        <v>0.35714285714285698</v>
      </c>
      <c r="CZ74" s="69">
        <v>0.44444444444444398</v>
      </c>
      <c r="DA74" s="69">
        <v>0.42105263157894701</v>
      </c>
      <c r="DB74" s="69">
        <v>0.5</v>
      </c>
      <c r="DC74" s="69">
        <v>0.57142857142857095</v>
      </c>
      <c r="DD74" s="69">
        <v>0.375</v>
      </c>
      <c r="DE74" s="69">
        <v>0.35</v>
      </c>
      <c r="DF74" s="69">
        <v>0.30769230769230799</v>
      </c>
      <c r="DG74" s="69">
        <v>0.45161290322580599</v>
      </c>
      <c r="DH74" s="69">
        <v>0.37931034482758602</v>
      </c>
      <c r="DI74" s="69">
        <v>0.41666666666666702</v>
      </c>
      <c r="DJ74" s="69">
        <v>0.35294117647058798</v>
      </c>
      <c r="DK74" s="69">
        <v>0.29411764705882398</v>
      </c>
      <c r="DL74" s="69">
        <v>0.214285714285714</v>
      </c>
      <c r="DM74" s="69">
        <v>0.230769230769231</v>
      </c>
      <c r="DN74" s="69">
        <v>0.32258064516128998</v>
      </c>
      <c r="DO74" s="69">
        <v>0.3</v>
      </c>
      <c r="DP74" s="69">
        <v>0.28205128205128199</v>
      </c>
      <c r="DQ74" s="69">
        <v>0.219512195121951</v>
      </c>
      <c r="DR74" s="69">
        <v>9.3023255813953501E-2</v>
      </c>
      <c r="DS74" s="69">
        <v>2.4390243902439001E-2</v>
      </c>
      <c r="DT74" s="69">
        <v>4.8780487804878099E-2</v>
      </c>
      <c r="DU74" s="69">
        <v>0.11111111111111099</v>
      </c>
      <c r="DV74" s="69">
        <v>0.162162162162162</v>
      </c>
      <c r="DW74" s="69">
        <v>8.1081081081081099E-2</v>
      </c>
      <c r="DX74" s="69">
        <v>7.4999999999999997E-2</v>
      </c>
      <c r="DY74" s="69">
        <v>0.1</v>
      </c>
      <c r="DZ74" s="69">
        <v>0.1</v>
      </c>
      <c r="EA74" s="69">
        <v>6.8965517241379296E-2</v>
      </c>
      <c r="EB74" s="69">
        <v>7.4074074074074098E-2</v>
      </c>
      <c r="EC74" s="69">
        <v>7.69230769230769E-2</v>
      </c>
      <c r="ED74" s="69">
        <v>4.5454545454545497E-2</v>
      </c>
      <c r="EE74" s="69">
        <v>4.7619047619047603E-2</v>
      </c>
      <c r="EF74" s="69">
        <v>0.14285714285714299</v>
      </c>
      <c r="EG74" s="69">
        <v>0.2</v>
      </c>
      <c r="EH74" s="69">
        <v>0.14285714285714299</v>
      </c>
      <c r="EI74" s="69">
        <v>0</v>
      </c>
      <c r="EJ74" s="69">
        <v>0</v>
      </c>
      <c r="EK74" s="69">
        <v>0</v>
      </c>
      <c r="EL74" s="69">
        <v>0</v>
      </c>
      <c r="EM74" s="69">
        <v>0</v>
      </c>
      <c r="EN74" s="69">
        <v>0</v>
      </c>
      <c r="EO74" s="69">
        <v>0</v>
      </c>
      <c r="EP74" s="69">
        <v>0</v>
      </c>
      <c r="EQ74" s="69">
        <v>0</v>
      </c>
      <c r="ER74" s="87">
        <v>0</v>
      </c>
    </row>
    <row r="75" spans="2:148" x14ac:dyDescent="0.2">
      <c r="B75" s="46">
        <v>1</v>
      </c>
      <c r="C75" s="47">
        <v>5</v>
      </c>
      <c r="D75" s="47" t="s">
        <v>257</v>
      </c>
      <c r="E75" s="69">
        <v>0</v>
      </c>
      <c r="F75" s="69">
        <v>0</v>
      </c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>
        <v>0</v>
      </c>
      <c r="O75" s="69">
        <v>0</v>
      </c>
      <c r="P75" s="69">
        <v>0</v>
      </c>
      <c r="Q75" s="69">
        <v>0</v>
      </c>
      <c r="R75" s="69">
        <v>0</v>
      </c>
      <c r="S75" s="69">
        <v>0</v>
      </c>
      <c r="T75" s="69">
        <v>0</v>
      </c>
      <c r="U75" s="69">
        <v>0</v>
      </c>
      <c r="V75" s="69">
        <v>0</v>
      </c>
      <c r="W75" s="69">
        <v>0</v>
      </c>
      <c r="X75" s="69">
        <v>0</v>
      </c>
      <c r="Y75" s="69">
        <v>0</v>
      </c>
      <c r="Z75" s="69">
        <v>0</v>
      </c>
      <c r="AA75" s="69">
        <v>0</v>
      </c>
      <c r="AB75" s="69">
        <v>0</v>
      </c>
      <c r="AC75" s="69">
        <v>0</v>
      </c>
      <c r="AD75" s="69">
        <v>0</v>
      </c>
      <c r="AE75" s="69">
        <v>0</v>
      </c>
      <c r="AF75" s="69">
        <v>0</v>
      </c>
      <c r="AG75" s="69">
        <v>0</v>
      </c>
      <c r="AH75" s="69">
        <v>0</v>
      </c>
      <c r="AI75" s="69">
        <v>0</v>
      </c>
      <c r="AJ75" s="69">
        <v>0</v>
      </c>
      <c r="AK75" s="69">
        <v>0</v>
      </c>
      <c r="AL75" s="69">
        <v>0</v>
      </c>
      <c r="AM75" s="69">
        <v>0</v>
      </c>
      <c r="AN75" s="69">
        <v>0</v>
      </c>
      <c r="AO75" s="69">
        <v>0</v>
      </c>
      <c r="AP75" s="69">
        <v>0</v>
      </c>
      <c r="AQ75" s="69">
        <v>0</v>
      </c>
      <c r="AR75" s="69">
        <v>0</v>
      </c>
      <c r="AS75" s="69">
        <v>0</v>
      </c>
      <c r="AT75" s="69">
        <v>0</v>
      </c>
      <c r="AU75" s="69">
        <v>0</v>
      </c>
      <c r="AV75" s="69">
        <v>0</v>
      </c>
      <c r="AW75" s="69">
        <v>0</v>
      </c>
      <c r="AX75" s="69">
        <v>0</v>
      </c>
      <c r="AY75" s="69">
        <v>0</v>
      </c>
      <c r="AZ75" s="69">
        <v>0</v>
      </c>
      <c r="BA75" s="69">
        <v>0</v>
      </c>
      <c r="BB75" s="69">
        <v>0.25</v>
      </c>
      <c r="BC75" s="69">
        <v>0</v>
      </c>
      <c r="BD75" s="69">
        <v>0.11111111111111099</v>
      </c>
      <c r="BE75" s="69">
        <v>0</v>
      </c>
      <c r="BF75" s="69">
        <v>0</v>
      </c>
      <c r="BG75" s="69">
        <v>9.0909090909090898E-2</v>
      </c>
      <c r="BH75" s="69">
        <v>0</v>
      </c>
      <c r="BI75" s="69">
        <v>0.1</v>
      </c>
      <c r="BJ75" s="69">
        <v>0</v>
      </c>
      <c r="BK75" s="69">
        <v>0</v>
      </c>
      <c r="BL75" s="69">
        <v>0</v>
      </c>
      <c r="BM75" s="69">
        <v>0</v>
      </c>
      <c r="BN75" s="69">
        <v>0</v>
      </c>
      <c r="BO75" s="69">
        <v>0.11111111111111099</v>
      </c>
      <c r="BP75" s="69">
        <v>0.14285714285714299</v>
      </c>
      <c r="BQ75" s="69">
        <v>0.25</v>
      </c>
      <c r="BR75" s="69">
        <v>0.25</v>
      </c>
      <c r="BS75" s="69">
        <v>0</v>
      </c>
      <c r="BT75" s="69">
        <v>0</v>
      </c>
      <c r="BU75" s="69">
        <v>0</v>
      </c>
      <c r="BV75" s="69">
        <v>0</v>
      </c>
      <c r="BW75" s="69">
        <v>9.0909090909090898E-2</v>
      </c>
      <c r="BX75" s="69">
        <v>0</v>
      </c>
      <c r="BY75" s="69">
        <v>0</v>
      </c>
      <c r="BZ75" s="69">
        <v>0</v>
      </c>
      <c r="CA75" s="69">
        <v>8.3333333333333301E-2</v>
      </c>
      <c r="CB75" s="69">
        <v>0</v>
      </c>
      <c r="CC75" s="69">
        <v>0.15384615384615399</v>
      </c>
      <c r="CD75" s="69">
        <v>7.69230769230769E-2</v>
      </c>
      <c r="CE75" s="69">
        <v>6.6666666666666693E-2</v>
      </c>
      <c r="CF75" s="69">
        <v>0.14285714285714299</v>
      </c>
      <c r="CG75" s="69">
        <v>7.1428571428571397E-2</v>
      </c>
      <c r="CH75" s="69">
        <v>0.11764705882352899</v>
      </c>
      <c r="CI75" s="69">
        <v>0.214285714285714</v>
      </c>
      <c r="CJ75" s="69">
        <v>0</v>
      </c>
      <c r="CK75" s="69">
        <v>0.1</v>
      </c>
      <c r="CL75" s="69">
        <v>0.11111111111111099</v>
      </c>
      <c r="CM75" s="69">
        <v>0.1</v>
      </c>
      <c r="CN75" s="69">
        <v>0.14285714285714299</v>
      </c>
      <c r="CO75" s="69">
        <v>0</v>
      </c>
      <c r="CP75" s="69">
        <v>0.28571428571428598</v>
      </c>
      <c r="CQ75" s="69">
        <v>0.14285714285714299</v>
      </c>
      <c r="CR75" s="69">
        <v>0.14285714285714299</v>
      </c>
      <c r="CS75" s="69">
        <v>0</v>
      </c>
      <c r="CT75" s="69">
        <v>0</v>
      </c>
      <c r="CU75" s="69">
        <v>0</v>
      </c>
      <c r="CV75" s="69">
        <v>0</v>
      </c>
      <c r="CW75" s="69">
        <v>0</v>
      </c>
      <c r="CX75" s="69">
        <v>0</v>
      </c>
      <c r="CY75" s="69">
        <v>0</v>
      </c>
      <c r="CZ75" s="69">
        <v>0</v>
      </c>
      <c r="DA75" s="69">
        <v>0</v>
      </c>
      <c r="DB75" s="69">
        <v>0</v>
      </c>
      <c r="DC75" s="69">
        <v>0</v>
      </c>
      <c r="DD75" s="69">
        <v>0</v>
      </c>
      <c r="DE75" s="69">
        <v>0.1</v>
      </c>
      <c r="DF75" s="69">
        <v>3.8461538461538498E-2</v>
      </c>
      <c r="DG75" s="69">
        <v>0</v>
      </c>
      <c r="DH75" s="69">
        <v>0</v>
      </c>
      <c r="DI75" s="69">
        <v>0</v>
      </c>
      <c r="DJ75" s="69">
        <v>0</v>
      </c>
      <c r="DK75" s="69">
        <v>0</v>
      </c>
      <c r="DL75" s="69">
        <v>0</v>
      </c>
      <c r="DM75" s="69">
        <v>0</v>
      </c>
      <c r="DN75" s="69">
        <v>0</v>
      </c>
      <c r="DO75" s="69">
        <v>0</v>
      </c>
      <c r="DP75" s="69">
        <v>5.1282051282051301E-2</v>
      </c>
      <c r="DQ75" s="69">
        <v>4.8780487804878099E-2</v>
      </c>
      <c r="DR75" s="69">
        <v>4.6511627906976702E-2</v>
      </c>
      <c r="DS75" s="69">
        <v>0</v>
      </c>
      <c r="DT75" s="69">
        <v>0</v>
      </c>
      <c r="DU75" s="69">
        <v>0</v>
      </c>
      <c r="DV75" s="69">
        <v>2.7027027027027001E-2</v>
      </c>
      <c r="DW75" s="69">
        <v>0</v>
      </c>
      <c r="DX75" s="69">
        <v>0</v>
      </c>
      <c r="DY75" s="69">
        <v>0</v>
      </c>
      <c r="DZ75" s="69">
        <v>0</v>
      </c>
      <c r="EA75" s="69">
        <v>6.8965517241379296E-2</v>
      </c>
      <c r="EB75" s="69">
        <v>3.7037037037037E-2</v>
      </c>
      <c r="EC75" s="69">
        <v>3.8461538461538498E-2</v>
      </c>
      <c r="ED75" s="69">
        <v>4.5454545454545497E-2</v>
      </c>
      <c r="EE75" s="69">
        <v>0</v>
      </c>
      <c r="EF75" s="69">
        <v>0</v>
      </c>
      <c r="EG75" s="69">
        <v>0</v>
      </c>
      <c r="EH75" s="69">
        <v>0</v>
      </c>
      <c r="EI75" s="69">
        <v>0</v>
      </c>
      <c r="EJ75" s="69">
        <v>0</v>
      </c>
      <c r="EK75" s="69">
        <v>0</v>
      </c>
      <c r="EL75" s="69">
        <v>0</v>
      </c>
      <c r="EM75" s="69">
        <v>0</v>
      </c>
      <c r="EN75" s="69">
        <v>0</v>
      </c>
      <c r="EO75" s="69">
        <v>0</v>
      </c>
      <c r="EP75" s="69">
        <v>0</v>
      </c>
      <c r="EQ75" s="69">
        <v>0</v>
      </c>
      <c r="ER75" s="87">
        <v>0</v>
      </c>
    </row>
    <row r="76" spans="2:148" x14ac:dyDescent="0.2">
      <c r="B76" s="46">
        <v>1</v>
      </c>
      <c r="C76" s="47">
        <v>5</v>
      </c>
      <c r="D76" s="47" t="s">
        <v>258</v>
      </c>
      <c r="E76" s="69">
        <v>0</v>
      </c>
      <c r="F76" s="69">
        <v>0</v>
      </c>
      <c r="G76" s="69">
        <v>0</v>
      </c>
      <c r="H76" s="69">
        <v>0</v>
      </c>
      <c r="I76" s="69">
        <v>0</v>
      </c>
      <c r="J76" s="69">
        <v>0</v>
      </c>
      <c r="K76" s="69">
        <v>0</v>
      </c>
      <c r="L76" s="69">
        <v>0</v>
      </c>
      <c r="M76" s="69">
        <v>0</v>
      </c>
      <c r="N76" s="69">
        <v>0</v>
      </c>
      <c r="O76" s="69">
        <v>0</v>
      </c>
      <c r="P76" s="69">
        <v>0</v>
      </c>
      <c r="Q76" s="69">
        <v>0</v>
      </c>
      <c r="R76" s="69">
        <v>0</v>
      </c>
      <c r="S76" s="69">
        <v>0</v>
      </c>
      <c r="T76" s="69">
        <v>0</v>
      </c>
      <c r="U76" s="69">
        <v>0</v>
      </c>
      <c r="V76" s="69">
        <v>0</v>
      </c>
      <c r="W76" s="69">
        <v>0</v>
      </c>
      <c r="X76" s="69">
        <v>0</v>
      </c>
      <c r="Y76" s="69">
        <v>0</v>
      </c>
      <c r="Z76" s="69">
        <v>0</v>
      </c>
      <c r="AA76" s="69">
        <v>0</v>
      </c>
      <c r="AB76" s="69">
        <v>0</v>
      </c>
      <c r="AC76" s="69">
        <v>0</v>
      </c>
      <c r="AD76" s="69">
        <v>0</v>
      </c>
      <c r="AE76" s="69">
        <v>0</v>
      </c>
      <c r="AF76" s="69">
        <v>0</v>
      </c>
      <c r="AG76" s="69">
        <v>0</v>
      </c>
      <c r="AH76" s="69">
        <v>0</v>
      </c>
      <c r="AI76" s="69">
        <v>0</v>
      </c>
      <c r="AJ76" s="69">
        <v>0</v>
      </c>
      <c r="AK76" s="69">
        <v>0</v>
      </c>
      <c r="AL76" s="69">
        <v>0</v>
      </c>
      <c r="AM76" s="69">
        <v>0</v>
      </c>
      <c r="AN76" s="69">
        <v>0</v>
      </c>
      <c r="AO76" s="69">
        <v>0</v>
      </c>
      <c r="AP76" s="69">
        <v>0</v>
      </c>
      <c r="AQ76" s="69">
        <v>0</v>
      </c>
      <c r="AR76" s="69">
        <v>0</v>
      </c>
      <c r="AS76" s="69">
        <v>0</v>
      </c>
      <c r="AT76" s="69">
        <v>0</v>
      </c>
      <c r="AU76" s="69">
        <v>0</v>
      </c>
      <c r="AV76" s="69">
        <v>0</v>
      </c>
      <c r="AW76" s="69">
        <v>0</v>
      </c>
      <c r="AX76" s="69">
        <v>1</v>
      </c>
      <c r="AY76" s="69">
        <v>1</v>
      </c>
      <c r="AZ76" s="69">
        <v>1</v>
      </c>
      <c r="BA76" s="69">
        <v>0.66666666666666696</v>
      </c>
      <c r="BB76" s="69">
        <v>0.75</v>
      </c>
      <c r="BC76" s="69">
        <v>0.5</v>
      </c>
      <c r="BD76" s="69">
        <v>0.55555555555555602</v>
      </c>
      <c r="BE76" s="69">
        <v>0.55555555555555602</v>
      </c>
      <c r="BF76" s="69">
        <v>0.5</v>
      </c>
      <c r="BG76" s="69">
        <v>0.45454545454545497</v>
      </c>
      <c r="BH76" s="69">
        <v>0.6</v>
      </c>
      <c r="BI76" s="69">
        <v>0.7</v>
      </c>
      <c r="BJ76" s="69">
        <v>0.71428571428571397</v>
      </c>
      <c r="BK76" s="69">
        <v>0.61538461538461497</v>
      </c>
      <c r="BL76" s="69">
        <v>0.6</v>
      </c>
      <c r="BM76" s="69">
        <v>0.66666666666666696</v>
      </c>
      <c r="BN76" s="69">
        <v>0.5</v>
      </c>
      <c r="BO76" s="69">
        <v>0.55555555555555602</v>
      </c>
      <c r="BP76" s="69">
        <v>0.57142857142857095</v>
      </c>
      <c r="BQ76" s="69">
        <v>0.5</v>
      </c>
      <c r="BR76" s="69">
        <v>0.375</v>
      </c>
      <c r="BS76" s="69">
        <v>0.5</v>
      </c>
      <c r="BT76" s="69">
        <v>0.66666666666666696</v>
      </c>
      <c r="BU76" s="69">
        <v>0.28571428571428598</v>
      </c>
      <c r="BV76" s="69">
        <v>0.5</v>
      </c>
      <c r="BW76" s="69">
        <v>0.36363636363636398</v>
      </c>
      <c r="BX76" s="69">
        <v>0.18181818181818199</v>
      </c>
      <c r="BY76" s="69">
        <v>0.4</v>
      </c>
      <c r="BZ76" s="69">
        <v>0.53846153846153799</v>
      </c>
      <c r="CA76" s="69">
        <v>0.58333333333333304</v>
      </c>
      <c r="CB76" s="69">
        <v>0.42857142857142899</v>
      </c>
      <c r="CC76" s="69">
        <v>0.30769230769230799</v>
      </c>
      <c r="CD76" s="69">
        <v>0.230769230769231</v>
      </c>
      <c r="CE76" s="69">
        <v>0.133333333333333</v>
      </c>
      <c r="CF76" s="69">
        <v>0.14285714285714299</v>
      </c>
      <c r="CG76" s="69">
        <v>0.14285714285714299</v>
      </c>
      <c r="CH76" s="69">
        <v>0.17647058823529399</v>
      </c>
      <c r="CI76" s="69">
        <v>0.214285714285714</v>
      </c>
      <c r="CJ76" s="69">
        <v>0.16666666666666699</v>
      </c>
      <c r="CK76" s="69">
        <v>0</v>
      </c>
      <c r="CL76" s="69">
        <v>0</v>
      </c>
      <c r="CM76" s="69">
        <v>0</v>
      </c>
      <c r="CN76" s="69">
        <v>0</v>
      </c>
      <c r="CO76" s="69">
        <v>0.11111111111111099</v>
      </c>
      <c r="CP76" s="69">
        <v>0.14285714285714299</v>
      </c>
      <c r="CQ76" s="69">
        <v>0.28571428571428598</v>
      </c>
      <c r="CR76" s="69">
        <v>0.28571428571428598</v>
      </c>
      <c r="CS76" s="69">
        <v>0.42857142857142899</v>
      </c>
      <c r="CT76" s="69">
        <v>0.14285714285714299</v>
      </c>
      <c r="CU76" s="69">
        <v>0</v>
      </c>
      <c r="CV76" s="69">
        <v>0</v>
      </c>
      <c r="CW76" s="69">
        <v>0.230769230769231</v>
      </c>
      <c r="CX76" s="69">
        <v>0.133333333333333</v>
      </c>
      <c r="CY76" s="69">
        <v>0.14285714285714299</v>
      </c>
      <c r="CZ76" s="69">
        <v>0.16666666666666699</v>
      </c>
      <c r="DA76" s="69">
        <v>0.105263157894737</v>
      </c>
      <c r="DB76" s="69">
        <v>0.11111111111111099</v>
      </c>
      <c r="DC76" s="69">
        <v>0.14285714285714299</v>
      </c>
      <c r="DD76" s="69">
        <v>0.1875</v>
      </c>
      <c r="DE76" s="69">
        <v>0.25</v>
      </c>
      <c r="DF76" s="69">
        <v>0.30769230769230799</v>
      </c>
      <c r="DG76" s="69">
        <v>0.19354838709677399</v>
      </c>
      <c r="DH76" s="69">
        <v>0.17241379310344801</v>
      </c>
      <c r="DI76" s="69">
        <v>0.194444444444444</v>
      </c>
      <c r="DJ76" s="69">
        <v>0.26470588235294101</v>
      </c>
      <c r="DK76" s="69">
        <v>0.26470588235294101</v>
      </c>
      <c r="DL76" s="69">
        <v>0.25</v>
      </c>
      <c r="DM76" s="69">
        <v>0.269230769230769</v>
      </c>
      <c r="DN76" s="69">
        <v>0.29032258064516098</v>
      </c>
      <c r="DO76" s="69">
        <v>0.3</v>
      </c>
      <c r="DP76" s="69">
        <v>0.20512820512820501</v>
      </c>
      <c r="DQ76" s="69">
        <v>0.24390243902438999</v>
      </c>
      <c r="DR76" s="69">
        <v>0.232558139534884</v>
      </c>
      <c r="DS76" s="69">
        <v>0.26829268292682901</v>
      </c>
      <c r="DT76" s="69">
        <v>0.219512195121951</v>
      </c>
      <c r="DU76" s="69">
        <v>0.38888888888888901</v>
      </c>
      <c r="DV76" s="69">
        <v>0.37837837837837801</v>
      </c>
      <c r="DW76" s="69">
        <v>0.27027027027027001</v>
      </c>
      <c r="DX76" s="69">
        <v>0.25</v>
      </c>
      <c r="DY76" s="69">
        <v>0.27500000000000002</v>
      </c>
      <c r="DZ76" s="69">
        <v>0.3</v>
      </c>
      <c r="EA76" s="69">
        <v>0.31034482758620702</v>
      </c>
      <c r="EB76" s="69">
        <v>0.22222222222222199</v>
      </c>
      <c r="EC76" s="69">
        <v>0.15384615384615399</v>
      </c>
      <c r="ED76" s="69">
        <v>0.13636363636363599</v>
      </c>
      <c r="EE76" s="69">
        <v>0.14285714285714299</v>
      </c>
      <c r="EF76" s="69">
        <v>0.14285714285714299</v>
      </c>
      <c r="EG76" s="69">
        <v>0.2</v>
      </c>
      <c r="EH76" s="69">
        <v>0.35714285714285698</v>
      </c>
      <c r="EI76" s="69">
        <v>9.0909090909090898E-2</v>
      </c>
      <c r="EJ76" s="69">
        <v>0.18181818181818199</v>
      </c>
      <c r="EK76" s="69">
        <v>0.1</v>
      </c>
      <c r="EL76" s="69">
        <v>0.125</v>
      </c>
      <c r="EM76" s="69">
        <v>0.16666666666666699</v>
      </c>
      <c r="EN76" s="69">
        <v>0</v>
      </c>
      <c r="EO76" s="69">
        <v>0</v>
      </c>
      <c r="EP76" s="69">
        <v>0</v>
      </c>
      <c r="EQ76" s="69">
        <v>0</v>
      </c>
      <c r="ER76" s="87">
        <v>0</v>
      </c>
    </row>
    <row r="77" spans="2:148" x14ac:dyDescent="0.2">
      <c r="B77" s="46">
        <v>1</v>
      </c>
      <c r="C77" s="47">
        <v>5</v>
      </c>
      <c r="D77" s="47" t="s">
        <v>259</v>
      </c>
      <c r="E77" s="69">
        <v>0</v>
      </c>
      <c r="F77" s="69">
        <v>0</v>
      </c>
      <c r="G77" s="69">
        <v>0</v>
      </c>
      <c r="H77" s="69">
        <v>0</v>
      </c>
      <c r="I77" s="69">
        <v>0</v>
      </c>
      <c r="J77" s="69">
        <v>0</v>
      </c>
      <c r="K77" s="69">
        <v>0</v>
      </c>
      <c r="L77" s="69">
        <v>0</v>
      </c>
      <c r="M77" s="69">
        <v>0</v>
      </c>
      <c r="N77" s="69">
        <v>0</v>
      </c>
      <c r="O77" s="69">
        <v>0</v>
      </c>
      <c r="P77" s="69">
        <v>0</v>
      </c>
      <c r="Q77" s="69">
        <v>0</v>
      </c>
      <c r="R77" s="69">
        <v>0</v>
      </c>
      <c r="S77" s="69">
        <v>0</v>
      </c>
      <c r="T77" s="69">
        <v>0</v>
      </c>
      <c r="U77" s="69">
        <v>0</v>
      </c>
      <c r="V77" s="69">
        <v>0</v>
      </c>
      <c r="W77" s="69">
        <v>0</v>
      </c>
      <c r="X77" s="69">
        <v>0</v>
      </c>
      <c r="Y77" s="69">
        <v>0</v>
      </c>
      <c r="Z77" s="69">
        <v>0</v>
      </c>
      <c r="AA77" s="69">
        <v>0</v>
      </c>
      <c r="AB77" s="69">
        <v>0</v>
      </c>
      <c r="AC77" s="69">
        <v>0</v>
      </c>
      <c r="AD77" s="69">
        <v>0</v>
      </c>
      <c r="AE77" s="69">
        <v>0</v>
      </c>
      <c r="AF77" s="69">
        <v>0</v>
      </c>
      <c r="AG77" s="69">
        <v>0</v>
      </c>
      <c r="AH77" s="69">
        <v>0</v>
      </c>
      <c r="AI77" s="69">
        <v>0</v>
      </c>
      <c r="AJ77" s="69">
        <v>0</v>
      </c>
      <c r="AK77" s="69">
        <v>0</v>
      </c>
      <c r="AL77" s="69">
        <v>0</v>
      </c>
      <c r="AM77" s="69">
        <v>0</v>
      </c>
      <c r="AN77" s="69">
        <v>0</v>
      </c>
      <c r="AO77" s="69">
        <v>0</v>
      </c>
      <c r="AP77" s="69">
        <v>0</v>
      </c>
      <c r="AQ77" s="69">
        <v>0</v>
      </c>
      <c r="AR77" s="69">
        <v>0</v>
      </c>
      <c r="AS77" s="69">
        <v>0</v>
      </c>
      <c r="AT77" s="69">
        <v>0</v>
      </c>
      <c r="AU77" s="69">
        <v>0</v>
      </c>
      <c r="AV77" s="69">
        <v>0</v>
      </c>
      <c r="AW77" s="69">
        <v>0</v>
      </c>
      <c r="AX77" s="69">
        <v>0</v>
      </c>
      <c r="AY77" s="69">
        <v>0</v>
      </c>
      <c r="AZ77" s="69">
        <v>0</v>
      </c>
      <c r="BA77" s="69">
        <v>0</v>
      </c>
      <c r="BB77" s="69">
        <v>0</v>
      </c>
      <c r="BC77" s="69">
        <v>0</v>
      </c>
      <c r="BD77" s="69">
        <v>0</v>
      </c>
      <c r="BE77" s="69">
        <v>0</v>
      </c>
      <c r="BF77" s="69">
        <v>0</v>
      </c>
      <c r="BG77" s="69">
        <v>0</v>
      </c>
      <c r="BH77" s="69">
        <v>0</v>
      </c>
      <c r="BI77" s="69">
        <v>0</v>
      </c>
      <c r="BJ77" s="69">
        <v>0</v>
      </c>
      <c r="BK77" s="69">
        <v>0</v>
      </c>
      <c r="BL77" s="69">
        <v>0</v>
      </c>
      <c r="BM77" s="69">
        <v>0</v>
      </c>
      <c r="BN77" s="69">
        <v>0</v>
      </c>
      <c r="BO77" s="69">
        <v>0</v>
      </c>
      <c r="BP77" s="69">
        <v>0</v>
      </c>
      <c r="BQ77" s="69">
        <v>0</v>
      </c>
      <c r="BR77" s="69">
        <v>0.125</v>
      </c>
      <c r="BS77" s="69">
        <v>0</v>
      </c>
      <c r="BT77" s="69">
        <v>0</v>
      </c>
      <c r="BU77" s="69">
        <v>0</v>
      </c>
      <c r="BV77" s="69">
        <v>0</v>
      </c>
      <c r="BW77" s="69">
        <v>9.0909090909090898E-2</v>
      </c>
      <c r="BX77" s="69">
        <v>0</v>
      </c>
      <c r="BY77" s="69">
        <v>0</v>
      </c>
      <c r="BZ77" s="69">
        <v>7.69230769230769E-2</v>
      </c>
      <c r="CA77" s="69">
        <v>8.3333333333333301E-2</v>
      </c>
      <c r="CB77" s="69">
        <v>7.1428571428571397E-2</v>
      </c>
      <c r="CC77" s="69">
        <v>7.69230769230769E-2</v>
      </c>
      <c r="CD77" s="69">
        <v>0</v>
      </c>
      <c r="CE77" s="69">
        <v>0</v>
      </c>
      <c r="CF77" s="69">
        <v>0</v>
      </c>
      <c r="CG77" s="69">
        <v>0</v>
      </c>
      <c r="CH77" s="69">
        <v>0</v>
      </c>
      <c r="CI77" s="69">
        <v>0</v>
      </c>
      <c r="CJ77" s="69">
        <v>8.3333333333333301E-2</v>
      </c>
      <c r="CK77" s="69">
        <v>0</v>
      </c>
      <c r="CL77" s="69">
        <v>0</v>
      </c>
      <c r="CM77" s="69">
        <v>0</v>
      </c>
      <c r="CN77" s="69">
        <v>0</v>
      </c>
      <c r="CO77" s="69">
        <v>0</v>
      </c>
      <c r="CP77" s="69">
        <v>0</v>
      </c>
      <c r="CQ77" s="69">
        <v>0</v>
      </c>
      <c r="CR77" s="69">
        <v>0</v>
      </c>
      <c r="CS77" s="69">
        <v>0</v>
      </c>
      <c r="CT77" s="69">
        <v>0</v>
      </c>
      <c r="CU77" s="69">
        <v>0</v>
      </c>
      <c r="CV77" s="69">
        <v>0</v>
      </c>
      <c r="CW77" s="69">
        <v>0</v>
      </c>
      <c r="CX77" s="69">
        <v>6.6666666666666693E-2</v>
      </c>
      <c r="CY77" s="69">
        <v>7.1428571428571397E-2</v>
      </c>
      <c r="CZ77" s="69">
        <v>0.11111111111111099</v>
      </c>
      <c r="DA77" s="69">
        <v>0.105263157894737</v>
      </c>
      <c r="DB77" s="69">
        <v>5.5555555555555601E-2</v>
      </c>
      <c r="DC77" s="69">
        <v>7.1428571428571397E-2</v>
      </c>
      <c r="DD77" s="69">
        <v>6.25E-2</v>
      </c>
      <c r="DE77" s="69">
        <v>0.05</v>
      </c>
      <c r="DF77" s="69">
        <v>7.69230769230769E-2</v>
      </c>
      <c r="DG77" s="69">
        <v>3.2258064516128997E-2</v>
      </c>
      <c r="DH77" s="69">
        <v>3.4482758620689703E-2</v>
      </c>
      <c r="DI77" s="69">
        <v>5.5555555555555601E-2</v>
      </c>
      <c r="DJ77" s="69">
        <v>5.8823529411764698E-2</v>
      </c>
      <c r="DK77" s="69">
        <v>5.8823529411764698E-2</v>
      </c>
      <c r="DL77" s="69">
        <v>7.1428571428571397E-2</v>
      </c>
      <c r="DM77" s="69">
        <v>7.69230769230769E-2</v>
      </c>
      <c r="DN77" s="69">
        <v>3.2258064516128997E-2</v>
      </c>
      <c r="DO77" s="69">
        <v>2.5000000000000001E-2</v>
      </c>
      <c r="DP77" s="69">
        <v>2.5641025641025599E-2</v>
      </c>
      <c r="DQ77" s="69">
        <v>0</v>
      </c>
      <c r="DR77" s="69">
        <v>0</v>
      </c>
      <c r="DS77" s="69">
        <v>0</v>
      </c>
      <c r="DT77" s="69">
        <v>0</v>
      </c>
      <c r="DU77" s="69">
        <v>0</v>
      </c>
      <c r="DV77" s="69">
        <v>0</v>
      </c>
      <c r="DW77" s="69">
        <v>0</v>
      </c>
      <c r="DX77" s="69">
        <v>2.5000000000000001E-2</v>
      </c>
      <c r="DY77" s="69">
        <v>2.5000000000000001E-2</v>
      </c>
      <c r="DZ77" s="69">
        <v>6.6666666666666693E-2</v>
      </c>
      <c r="EA77" s="69">
        <v>0.10344827586206901</v>
      </c>
      <c r="EB77" s="69">
        <v>0.11111111111111099</v>
      </c>
      <c r="EC77" s="69">
        <v>7.69230769230769E-2</v>
      </c>
      <c r="ED77" s="69">
        <v>9.0909090909090898E-2</v>
      </c>
      <c r="EE77" s="69">
        <v>4.7619047619047603E-2</v>
      </c>
      <c r="EF77" s="69">
        <v>7.1428571428571397E-2</v>
      </c>
      <c r="EG77" s="69">
        <v>0</v>
      </c>
      <c r="EH77" s="69">
        <v>0</v>
      </c>
      <c r="EI77" s="69">
        <v>0</v>
      </c>
      <c r="EJ77" s="69">
        <v>0</v>
      </c>
      <c r="EK77" s="69">
        <v>0</v>
      </c>
      <c r="EL77" s="69">
        <v>0</v>
      </c>
      <c r="EM77" s="69">
        <v>0</v>
      </c>
      <c r="EN77" s="69">
        <v>0</v>
      </c>
      <c r="EO77" s="69">
        <v>0</v>
      </c>
      <c r="EP77" s="69">
        <v>0</v>
      </c>
      <c r="EQ77" s="69">
        <v>0</v>
      </c>
      <c r="ER77" s="87">
        <v>0</v>
      </c>
    </row>
    <row r="78" spans="2:148" ht="12" thickBot="1" x14ac:dyDescent="0.25">
      <c r="B78" s="88">
        <v>1</v>
      </c>
      <c r="C78" s="72">
        <v>5</v>
      </c>
      <c r="D78" s="72" t="s">
        <v>260</v>
      </c>
      <c r="E78" s="73">
        <v>0.5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0</v>
      </c>
      <c r="U78" s="73">
        <v>0</v>
      </c>
      <c r="V78" s="73">
        <v>0</v>
      </c>
      <c r="W78" s="73">
        <v>0</v>
      </c>
      <c r="X78" s="73">
        <v>0</v>
      </c>
      <c r="Y78" s="73">
        <v>0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  <c r="AQ78" s="73">
        <v>0</v>
      </c>
      <c r="AR78" s="73">
        <v>0</v>
      </c>
      <c r="AS78" s="73">
        <v>0</v>
      </c>
      <c r="AT78" s="73">
        <v>0</v>
      </c>
      <c r="AU78" s="73">
        <v>0</v>
      </c>
      <c r="AV78" s="73">
        <v>0</v>
      </c>
      <c r="AW78" s="73">
        <v>0</v>
      </c>
      <c r="AX78" s="73">
        <v>0</v>
      </c>
      <c r="AY78" s="73">
        <v>0</v>
      </c>
      <c r="AZ78" s="73">
        <v>0</v>
      </c>
      <c r="BA78" s="73">
        <v>0</v>
      </c>
      <c r="BB78" s="73">
        <v>0.25</v>
      </c>
      <c r="BC78" s="73">
        <v>0</v>
      </c>
      <c r="BD78" s="73">
        <v>0</v>
      </c>
      <c r="BE78" s="73">
        <v>0.11111111111111099</v>
      </c>
      <c r="BF78" s="73">
        <v>0.125</v>
      </c>
      <c r="BG78" s="73">
        <v>9.0909090909090898E-2</v>
      </c>
      <c r="BH78" s="73">
        <v>0.2</v>
      </c>
      <c r="BI78" s="73">
        <v>0.1</v>
      </c>
      <c r="BJ78" s="73">
        <v>0.14285714285714299</v>
      </c>
      <c r="BK78" s="73">
        <v>0.30769230769230799</v>
      </c>
      <c r="BL78" s="73">
        <v>0.2</v>
      </c>
      <c r="BM78" s="73">
        <v>0.22222222222222199</v>
      </c>
      <c r="BN78" s="73">
        <v>0.4</v>
      </c>
      <c r="BO78" s="73">
        <v>0.55555555555555602</v>
      </c>
      <c r="BP78" s="73">
        <v>0.14285714285714299</v>
      </c>
      <c r="BQ78" s="73">
        <v>0.125</v>
      </c>
      <c r="BR78" s="73">
        <v>0.125</v>
      </c>
      <c r="BS78" s="73">
        <v>0.16666666666666699</v>
      </c>
      <c r="BT78" s="73">
        <v>0.16666666666666699</v>
      </c>
      <c r="BU78" s="73">
        <v>0.42857142857142899</v>
      </c>
      <c r="BV78" s="73">
        <v>0.4</v>
      </c>
      <c r="BW78" s="73">
        <v>0.27272727272727298</v>
      </c>
      <c r="BX78" s="73">
        <v>0.36363636363636398</v>
      </c>
      <c r="BY78" s="73">
        <v>0.33333333333333298</v>
      </c>
      <c r="BZ78" s="73">
        <v>0.230769230769231</v>
      </c>
      <c r="CA78" s="73">
        <v>0.16666666666666699</v>
      </c>
      <c r="CB78" s="73">
        <v>0.28571428571428598</v>
      </c>
      <c r="CC78" s="73">
        <v>0.38461538461538503</v>
      </c>
      <c r="CD78" s="73">
        <v>0.30769230769230799</v>
      </c>
      <c r="CE78" s="73">
        <v>0.266666666666667</v>
      </c>
      <c r="CF78" s="73">
        <v>0.14285714285714299</v>
      </c>
      <c r="CG78" s="73">
        <v>0.14285714285714299</v>
      </c>
      <c r="CH78" s="73">
        <v>0.29411764705882398</v>
      </c>
      <c r="CI78" s="73">
        <v>0.35714285714285698</v>
      </c>
      <c r="CJ78" s="73">
        <v>0.25</v>
      </c>
      <c r="CK78" s="73">
        <v>0.1</v>
      </c>
      <c r="CL78" s="73">
        <v>0.22222222222222199</v>
      </c>
      <c r="CM78" s="73">
        <v>0.2</v>
      </c>
      <c r="CN78" s="73">
        <v>0.28571428571428598</v>
      </c>
      <c r="CO78" s="73">
        <v>0.11111111111111099</v>
      </c>
      <c r="CP78" s="73">
        <v>0.14285714285714299</v>
      </c>
      <c r="CQ78" s="73">
        <v>0.14285714285714299</v>
      </c>
      <c r="CR78" s="73">
        <v>0.14285714285714299</v>
      </c>
      <c r="CS78" s="73">
        <v>0.14285714285714299</v>
      </c>
      <c r="CT78" s="73">
        <v>0.28571428571428598</v>
      </c>
      <c r="CU78" s="73">
        <v>0.25</v>
      </c>
      <c r="CV78" s="73">
        <v>0.2</v>
      </c>
      <c r="CW78" s="73">
        <v>0.230769230769231</v>
      </c>
      <c r="CX78" s="73">
        <v>0.2</v>
      </c>
      <c r="CY78" s="73">
        <v>0.28571428571428598</v>
      </c>
      <c r="CZ78" s="73">
        <v>0.22222222222222199</v>
      </c>
      <c r="DA78" s="73">
        <v>0.21052631578947401</v>
      </c>
      <c r="DB78" s="73">
        <v>0.16666666666666699</v>
      </c>
      <c r="DC78" s="73">
        <v>0.214285714285714</v>
      </c>
      <c r="DD78" s="73">
        <v>0.1875</v>
      </c>
      <c r="DE78" s="73">
        <v>0.15</v>
      </c>
      <c r="DF78" s="73">
        <v>7.69230769230769E-2</v>
      </c>
      <c r="DG78" s="73">
        <v>0.12903225806451599</v>
      </c>
      <c r="DH78" s="73">
        <v>0.20689655172413801</v>
      </c>
      <c r="DI78" s="73">
        <v>0.13888888888888901</v>
      </c>
      <c r="DJ78" s="73">
        <v>5.8823529411764698E-2</v>
      </c>
      <c r="DK78" s="73">
        <v>5.8823529411764698E-2</v>
      </c>
      <c r="DL78" s="73">
        <v>3.5714285714285698E-2</v>
      </c>
      <c r="DM78" s="73">
        <v>3.8461538461538498E-2</v>
      </c>
      <c r="DN78" s="73">
        <v>0</v>
      </c>
      <c r="DO78" s="73">
        <v>0</v>
      </c>
      <c r="DP78" s="73">
        <v>5.1282051282051301E-2</v>
      </c>
      <c r="DQ78" s="73">
        <v>2.4390243902439001E-2</v>
      </c>
      <c r="DR78" s="73">
        <v>9.3023255813953501E-2</v>
      </c>
      <c r="DS78" s="73">
        <v>7.3170731707317097E-2</v>
      </c>
      <c r="DT78" s="73">
        <v>4.8780487804878099E-2</v>
      </c>
      <c r="DU78" s="73">
        <v>2.7777777777777801E-2</v>
      </c>
      <c r="DV78" s="73">
        <v>5.4054054054054099E-2</v>
      </c>
      <c r="DW78" s="73">
        <v>0.108108108108108</v>
      </c>
      <c r="DX78" s="73">
        <v>0.05</v>
      </c>
      <c r="DY78" s="73">
        <v>0.05</v>
      </c>
      <c r="DZ78" s="73">
        <v>6.6666666666666693E-2</v>
      </c>
      <c r="EA78" s="73">
        <v>6.8965517241379296E-2</v>
      </c>
      <c r="EB78" s="73">
        <v>7.4074074074074098E-2</v>
      </c>
      <c r="EC78" s="73">
        <v>7.69230769230769E-2</v>
      </c>
      <c r="ED78" s="73">
        <v>4.5454545454545497E-2</v>
      </c>
      <c r="EE78" s="73">
        <v>9.5238095238095205E-2</v>
      </c>
      <c r="EF78" s="73">
        <v>0</v>
      </c>
      <c r="EG78" s="73">
        <v>0</v>
      </c>
      <c r="EH78" s="73">
        <v>0</v>
      </c>
      <c r="EI78" s="73">
        <v>0</v>
      </c>
      <c r="EJ78" s="73">
        <v>9.0909090909090898E-2</v>
      </c>
      <c r="EK78" s="73">
        <v>0</v>
      </c>
      <c r="EL78" s="73">
        <v>0</v>
      </c>
      <c r="EM78" s="73">
        <v>0</v>
      </c>
      <c r="EN78" s="73">
        <v>0</v>
      </c>
      <c r="EO78" s="73">
        <v>0</v>
      </c>
      <c r="EP78" s="73">
        <v>0</v>
      </c>
      <c r="EQ78" s="73">
        <v>0</v>
      </c>
      <c r="ER78" s="89">
        <v>0</v>
      </c>
    </row>
    <row r="80" spans="2:148" x14ac:dyDescent="0.2">
      <c r="D80" s="36" t="s">
        <v>266</v>
      </c>
    </row>
    <row r="81" spans="4:5" x14ac:dyDescent="0.2">
      <c r="D81" s="36" t="s">
        <v>255</v>
      </c>
      <c r="E81" s="43" t="s">
        <v>267</v>
      </c>
    </row>
    <row r="82" spans="4:5" x14ac:dyDescent="0.2">
      <c r="D82" s="36" t="s">
        <v>256</v>
      </c>
      <c r="E82" s="43" t="s">
        <v>268</v>
      </c>
    </row>
    <row r="83" spans="4:5" x14ac:dyDescent="0.2">
      <c r="D83" s="36" t="s">
        <v>257</v>
      </c>
      <c r="E83" s="43" t="s">
        <v>269</v>
      </c>
    </row>
    <row r="84" spans="4:5" x14ac:dyDescent="0.2">
      <c r="D84" s="36" t="s">
        <v>258</v>
      </c>
      <c r="E84" s="43" t="s">
        <v>270</v>
      </c>
    </row>
    <row r="85" spans="4:5" x14ac:dyDescent="0.2">
      <c r="D85" s="36" t="s">
        <v>259</v>
      </c>
      <c r="E85" s="43" t="s">
        <v>271</v>
      </c>
    </row>
    <row r="86" spans="4:5" x14ac:dyDescent="0.2">
      <c r="D86" s="36" t="s">
        <v>260</v>
      </c>
      <c r="E86" s="43" t="s">
        <v>272</v>
      </c>
    </row>
  </sheetData>
  <phoneticPr fontId="14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B1:T115"/>
  <sheetViews>
    <sheetView workbookViewId="0"/>
  </sheetViews>
  <sheetFormatPr defaultRowHeight="12" x14ac:dyDescent="0.2"/>
  <cols>
    <col min="1" max="1" width="5.140625" style="17" customWidth="1"/>
    <col min="2" max="2" width="19.7109375" style="17" customWidth="1"/>
    <col min="3" max="3" width="10.28515625" style="17" customWidth="1"/>
    <col min="4" max="4" width="16.28515625" style="17" customWidth="1"/>
    <col min="5" max="5" width="18.140625" style="17" customWidth="1"/>
    <col min="6" max="6" width="10" style="17" customWidth="1"/>
    <col min="7" max="7" width="9.28515625" style="17" customWidth="1"/>
    <col min="8" max="8" width="5.28515625" style="17" customWidth="1"/>
    <col min="9" max="9" width="11.7109375" style="17" customWidth="1"/>
    <col min="10" max="10" width="11.28515625" style="17" customWidth="1"/>
    <col min="11" max="11" width="12.42578125" style="17" customWidth="1"/>
    <col min="12" max="14" width="9.140625" style="17"/>
    <col min="15" max="15" width="5.140625" style="17" customWidth="1"/>
    <col min="16" max="17" width="9.140625" style="17"/>
    <col min="18" max="18" width="17.28515625" style="17" customWidth="1"/>
    <col min="19" max="19" width="14.7109375" style="17" customWidth="1"/>
    <col min="20" max="20" width="12.140625" style="17" customWidth="1"/>
    <col min="21" max="16384" width="9.140625" style="17"/>
  </cols>
  <sheetData>
    <row r="1" spans="2:20" ht="15.75" x14ac:dyDescent="0.25">
      <c r="B1" s="35" t="s">
        <v>50</v>
      </c>
    </row>
    <row r="2" spans="2:20" x14ac:dyDescent="0.2">
      <c r="B2" s="18"/>
    </row>
    <row r="3" spans="2:20" x14ac:dyDescent="0.2">
      <c r="B3" s="18" t="s">
        <v>58</v>
      </c>
      <c r="F3" s="17" t="s">
        <v>54</v>
      </c>
      <c r="G3" s="17" t="s">
        <v>105</v>
      </c>
    </row>
    <row r="4" spans="2:20" x14ac:dyDescent="0.2">
      <c r="B4" s="18"/>
      <c r="D4" s="26" t="s">
        <v>57</v>
      </c>
      <c r="E4" s="27"/>
      <c r="F4" s="21">
        <v>60</v>
      </c>
      <c r="G4" s="21">
        <v>10</v>
      </c>
      <c r="H4" s="17" t="s">
        <v>56</v>
      </c>
    </row>
    <row r="5" spans="2:20" x14ac:dyDescent="0.2">
      <c r="B5" s="18"/>
    </row>
    <row r="7" spans="2:20" ht="12.75" customHeight="1" x14ac:dyDescent="0.2">
      <c r="R7" s="18" t="s">
        <v>89</v>
      </c>
      <c r="S7" s="18" t="s">
        <v>88</v>
      </c>
      <c r="T7" s="18"/>
    </row>
    <row r="8" spans="2:20" ht="12.75" customHeight="1" x14ac:dyDescent="0.2">
      <c r="B8" s="18" t="s">
        <v>81</v>
      </c>
      <c r="D8" s="17" t="s">
        <v>49</v>
      </c>
      <c r="R8" s="18"/>
      <c r="S8" s="18" t="s">
        <v>84</v>
      </c>
      <c r="T8" s="18"/>
    </row>
    <row r="9" spans="2:20" ht="12.75" customHeight="1" x14ac:dyDescent="0.2">
      <c r="B9" s="18"/>
      <c r="R9" s="18"/>
      <c r="S9" s="18"/>
      <c r="T9" s="18"/>
    </row>
    <row r="10" spans="2:20" ht="12.75" customHeight="1" x14ac:dyDescent="0.2">
      <c r="B10" s="18"/>
      <c r="R10" s="19">
        <v>0.01</v>
      </c>
      <c r="S10" s="17">
        <f>-LN(R10)</f>
        <v>4.6051701859880909</v>
      </c>
      <c r="T10" s="29"/>
    </row>
    <row r="11" spans="2:20" ht="12.75" customHeight="1" x14ac:dyDescent="0.2">
      <c r="B11" s="18"/>
      <c r="R11" s="19">
        <v>0.05</v>
      </c>
      <c r="S11" s="17">
        <f t="shared" ref="S11:S30" si="0">-LN(R11)</f>
        <v>2.9957322735539909</v>
      </c>
      <c r="T11" s="29"/>
    </row>
    <row r="12" spans="2:20" ht="12.75" customHeight="1" x14ac:dyDescent="0.2">
      <c r="B12" s="18"/>
      <c r="R12" s="19">
        <v>0.1</v>
      </c>
      <c r="S12" s="17">
        <f t="shared" si="0"/>
        <v>2.3025850929940455</v>
      </c>
      <c r="T12" s="29"/>
    </row>
    <row r="13" spans="2:20" ht="12.75" customHeight="1" x14ac:dyDescent="0.2">
      <c r="B13" s="18"/>
      <c r="R13" s="17">
        <v>0.15</v>
      </c>
      <c r="S13" s="17">
        <f t="shared" si="0"/>
        <v>1.8971199848858813</v>
      </c>
      <c r="T13" s="29"/>
    </row>
    <row r="14" spans="2:20" ht="12.75" customHeight="1" x14ac:dyDescent="0.2">
      <c r="R14" s="17">
        <v>0.2</v>
      </c>
      <c r="S14" s="17">
        <f t="shared" si="0"/>
        <v>1.6094379124341003</v>
      </c>
      <c r="T14" s="29"/>
    </row>
    <row r="15" spans="2:20" ht="12.75" customHeight="1" x14ac:dyDescent="0.2">
      <c r="R15" s="17">
        <v>0.25</v>
      </c>
      <c r="S15" s="17">
        <f t="shared" si="0"/>
        <v>1.3862943611198906</v>
      </c>
      <c r="T15" s="29"/>
    </row>
    <row r="16" spans="2:20" ht="12.75" customHeight="1" x14ac:dyDescent="0.2">
      <c r="R16" s="17">
        <v>0.3</v>
      </c>
      <c r="S16" s="17">
        <f t="shared" si="0"/>
        <v>1.2039728043259361</v>
      </c>
      <c r="T16" s="29"/>
    </row>
    <row r="17" spans="2:20" ht="12.75" customHeight="1" x14ac:dyDescent="0.2">
      <c r="R17" s="17">
        <v>0.35</v>
      </c>
      <c r="S17" s="17">
        <f t="shared" si="0"/>
        <v>1.0498221244986778</v>
      </c>
      <c r="T17" s="29"/>
    </row>
    <row r="18" spans="2:20" ht="12.75" customHeight="1" x14ac:dyDescent="0.2">
      <c r="R18" s="17">
        <v>0.4</v>
      </c>
      <c r="S18" s="17">
        <f t="shared" si="0"/>
        <v>0.916290731874155</v>
      </c>
      <c r="T18" s="29"/>
    </row>
    <row r="19" spans="2:20" ht="12.75" customHeight="1" x14ac:dyDescent="0.2">
      <c r="D19" s="17" t="s">
        <v>87</v>
      </c>
      <c r="R19" s="17">
        <v>0.45</v>
      </c>
      <c r="S19" s="17">
        <f t="shared" si="0"/>
        <v>0.79850769621777162</v>
      </c>
      <c r="T19" s="29"/>
    </row>
    <row r="20" spans="2:20" ht="12.75" customHeight="1" x14ac:dyDescent="0.2">
      <c r="R20" s="17">
        <v>0.5</v>
      </c>
      <c r="S20" s="17">
        <f t="shared" si="0"/>
        <v>0.69314718055994529</v>
      </c>
      <c r="T20" s="29"/>
    </row>
    <row r="21" spans="2:20" ht="12.75" customHeight="1" x14ac:dyDescent="0.2">
      <c r="R21" s="17">
        <v>0.55000000000000004</v>
      </c>
      <c r="S21" s="17">
        <f t="shared" si="0"/>
        <v>0.59783700075562041</v>
      </c>
      <c r="T21" s="29"/>
    </row>
    <row r="22" spans="2:20" ht="12.75" customHeight="1" x14ac:dyDescent="0.2">
      <c r="B22" s="18" t="s">
        <v>82</v>
      </c>
      <c r="D22" s="17" t="s">
        <v>107</v>
      </c>
      <c r="R22" s="17">
        <v>0.6</v>
      </c>
      <c r="S22" s="17">
        <f t="shared" si="0"/>
        <v>0.51082562376599072</v>
      </c>
      <c r="T22" s="29"/>
    </row>
    <row r="23" spans="2:20" ht="12.75" customHeight="1" x14ac:dyDescent="0.2">
      <c r="E23" s="18"/>
      <c r="R23" s="17">
        <v>0.65</v>
      </c>
      <c r="S23" s="17">
        <f t="shared" si="0"/>
        <v>0.43078291609245423</v>
      </c>
      <c r="T23" s="29"/>
    </row>
    <row r="24" spans="2:20" ht="12.75" customHeight="1" x14ac:dyDescent="0.2">
      <c r="D24" s="18" t="s">
        <v>83</v>
      </c>
      <c r="E24" s="24" t="s">
        <v>48</v>
      </c>
      <c r="F24" s="21">
        <v>8.1536863966770508E-3</v>
      </c>
      <c r="R24" s="17">
        <v>0.7</v>
      </c>
      <c r="S24" s="17">
        <f t="shared" si="0"/>
        <v>0.35667494393873245</v>
      </c>
      <c r="T24" s="29"/>
    </row>
    <row r="25" spans="2:20" ht="12.75" customHeight="1" x14ac:dyDescent="0.2">
      <c r="R25" s="17">
        <v>0.75</v>
      </c>
      <c r="S25" s="17">
        <f t="shared" si="0"/>
        <v>0.2876820724517809</v>
      </c>
      <c r="T25" s="29"/>
    </row>
    <row r="26" spans="2:20" ht="12.75" customHeight="1" x14ac:dyDescent="0.2">
      <c r="R26" s="17">
        <v>0.8</v>
      </c>
      <c r="S26" s="17">
        <f t="shared" si="0"/>
        <v>0.22314355131420971</v>
      </c>
      <c r="T26" s="29"/>
    </row>
    <row r="27" spans="2:20" ht="12.75" customHeight="1" x14ac:dyDescent="0.2">
      <c r="R27" s="17">
        <v>0.85</v>
      </c>
      <c r="S27" s="17">
        <f t="shared" si="0"/>
        <v>0.16251892949777494</v>
      </c>
      <c r="T27" s="29"/>
    </row>
    <row r="28" spans="2:20" x14ac:dyDescent="0.2">
      <c r="R28" s="17">
        <v>0.9</v>
      </c>
      <c r="S28" s="17">
        <f t="shared" si="0"/>
        <v>0.10536051565782628</v>
      </c>
      <c r="T28" s="29"/>
    </row>
    <row r="29" spans="2:20" x14ac:dyDescent="0.2">
      <c r="B29" s="18" t="s">
        <v>90</v>
      </c>
      <c r="D29" s="17" t="s">
        <v>106</v>
      </c>
      <c r="R29" s="17">
        <v>0.95</v>
      </c>
      <c r="S29" s="17">
        <f t="shared" si="0"/>
        <v>5.1293294387550578E-2</v>
      </c>
      <c r="T29" s="29"/>
    </row>
    <row r="30" spans="2:20" x14ac:dyDescent="0.2">
      <c r="B30" s="18"/>
      <c r="R30" s="17">
        <v>1</v>
      </c>
      <c r="S30" s="17">
        <f t="shared" si="0"/>
        <v>0</v>
      </c>
    </row>
    <row r="31" spans="2:20" x14ac:dyDescent="0.2">
      <c r="B31" s="18"/>
      <c r="D31" s="17" t="s">
        <v>47</v>
      </c>
      <c r="E31" s="17" t="s">
        <v>95</v>
      </c>
    </row>
    <row r="32" spans="2:20" x14ac:dyDescent="0.2">
      <c r="B32" s="18"/>
      <c r="E32" s="17" t="s">
        <v>96</v>
      </c>
    </row>
    <row r="33" spans="2:5" x14ac:dyDescent="0.2">
      <c r="B33" s="18"/>
    </row>
    <row r="35" spans="2:5" x14ac:dyDescent="0.2">
      <c r="D35" s="22" t="s">
        <v>85</v>
      </c>
      <c r="E35" s="22" t="s">
        <v>93</v>
      </c>
    </row>
    <row r="36" spans="2:5" x14ac:dyDescent="0.2">
      <c r="D36" s="23" t="s">
        <v>68</v>
      </c>
      <c r="E36" s="23" t="s">
        <v>94</v>
      </c>
    </row>
    <row r="37" spans="2:5" x14ac:dyDescent="0.2">
      <c r="D37" s="30">
        <v>0</v>
      </c>
      <c r="E37" s="33">
        <v>0</v>
      </c>
    </row>
    <row r="38" spans="2:5" x14ac:dyDescent="0.2">
      <c r="D38" s="24">
        <v>1</v>
      </c>
      <c r="E38" s="33">
        <v>1</v>
      </c>
    </row>
    <row r="39" spans="2:5" x14ac:dyDescent="0.2">
      <c r="D39" s="24">
        <v>2</v>
      </c>
      <c r="E39" s="33">
        <v>1.5281456953642385</v>
      </c>
    </row>
    <row r="40" spans="2:5" x14ac:dyDescent="0.2">
      <c r="D40" s="24">
        <v>3</v>
      </c>
      <c r="E40" s="33">
        <v>1.6937086092715232</v>
      </c>
    </row>
    <row r="41" spans="2:5" x14ac:dyDescent="0.2">
      <c r="D41" s="24">
        <v>4</v>
      </c>
      <c r="E41" s="33">
        <v>1.9834437086092715</v>
      </c>
    </row>
    <row r="42" spans="2:5" x14ac:dyDescent="0.2">
      <c r="D42" s="24">
        <v>5</v>
      </c>
      <c r="E42" s="33">
        <v>2.0943708609271523</v>
      </c>
    </row>
    <row r="43" spans="2:5" x14ac:dyDescent="0.2">
      <c r="D43" s="32"/>
    </row>
    <row r="47" spans="2:5" x14ac:dyDescent="0.2">
      <c r="B47" s="18" t="s">
        <v>86</v>
      </c>
      <c r="D47" s="17" t="s">
        <v>51</v>
      </c>
    </row>
    <row r="48" spans="2:5" x14ac:dyDescent="0.2">
      <c r="B48" s="18"/>
    </row>
    <row r="49" spans="2:5" x14ac:dyDescent="0.2">
      <c r="B49" s="18"/>
      <c r="D49" s="17" t="s">
        <v>46</v>
      </c>
      <c r="E49" s="17" t="s">
        <v>69</v>
      </c>
    </row>
    <row r="50" spans="2:5" x14ac:dyDescent="0.2">
      <c r="B50" s="18"/>
    </row>
    <row r="51" spans="2:5" x14ac:dyDescent="0.2">
      <c r="B51" s="18"/>
    </row>
    <row r="53" spans="2:5" x14ac:dyDescent="0.2">
      <c r="B53" s="22" t="s">
        <v>41</v>
      </c>
      <c r="C53" s="22" t="s">
        <v>42</v>
      </c>
      <c r="D53" s="22" t="s">
        <v>43</v>
      </c>
      <c r="E53" s="22" t="s">
        <v>44</v>
      </c>
    </row>
    <row r="54" spans="2:5" x14ac:dyDescent="0.2">
      <c r="B54" s="23" t="s">
        <v>39</v>
      </c>
      <c r="C54" s="23" t="s">
        <v>40</v>
      </c>
      <c r="D54" s="23" t="s">
        <v>40</v>
      </c>
      <c r="E54" s="23" t="s">
        <v>45</v>
      </c>
    </row>
    <row r="55" spans="2:5" x14ac:dyDescent="0.2">
      <c r="B55" s="24">
        <v>1</v>
      </c>
      <c r="C55" s="21">
        <v>1</v>
      </c>
      <c r="D55" s="21">
        <v>1</v>
      </c>
      <c r="E55" s="24">
        <f t="shared" ref="E55:E63" si="1">B55/$B$63</f>
        <v>0.1111111111111111</v>
      </c>
    </row>
    <row r="56" spans="2:5" x14ac:dyDescent="0.2">
      <c r="B56" s="24">
        <v>2</v>
      </c>
      <c r="C56" s="21">
        <v>2</v>
      </c>
      <c r="D56" s="21">
        <v>2</v>
      </c>
      <c r="E56" s="24">
        <f t="shared" si="1"/>
        <v>0.22222222222222221</v>
      </c>
    </row>
    <row r="57" spans="2:5" x14ac:dyDescent="0.2">
      <c r="B57" s="24">
        <v>3</v>
      </c>
      <c r="C57" s="21">
        <v>3</v>
      </c>
      <c r="D57" s="21">
        <v>4</v>
      </c>
      <c r="E57" s="24">
        <f t="shared" si="1"/>
        <v>0.33333333333333331</v>
      </c>
    </row>
    <row r="58" spans="2:5" x14ac:dyDescent="0.2">
      <c r="B58" s="24">
        <v>4</v>
      </c>
      <c r="C58" s="21">
        <v>5</v>
      </c>
      <c r="D58" s="21">
        <v>8</v>
      </c>
      <c r="E58" s="24">
        <f t="shared" si="1"/>
        <v>0.44444444444444442</v>
      </c>
    </row>
    <row r="59" spans="2:5" x14ac:dyDescent="0.2">
      <c r="B59" s="24">
        <v>5</v>
      </c>
      <c r="C59" s="21">
        <v>9</v>
      </c>
      <c r="D59" s="21">
        <v>16</v>
      </c>
      <c r="E59" s="24">
        <f t="shared" si="1"/>
        <v>0.55555555555555558</v>
      </c>
    </row>
    <row r="60" spans="2:5" x14ac:dyDescent="0.2">
      <c r="B60" s="24">
        <v>6</v>
      </c>
      <c r="C60" s="21">
        <v>17</v>
      </c>
      <c r="D60" s="21">
        <v>27</v>
      </c>
      <c r="E60" s="24">
        <f t="shared" si="1"/>
        <v>0.66666666666666663</v>
      </c>
    </row>
    <row r="61" spans="2:5" x14ac:dyDescent="0.2">
      <c r="B61" s="24">
        <v>7</v>
      </c>
      <c r="C61" s="21">
        <v>28</v>
      </c>
      <c r="D61" s="21">
        <v>49</v>
      </c>
      <c r="E61" s="24">
        <f t="shared" si="1"/>
        <v>0.77777777777777779</v>
      </c>
    </row>
    <row r="62" spans="2:5" x14ac:dyDescent="0.2">
      <c r="B62" s="24">
        <v>8</v>
      </c>
      <c r="C62" s="21">
        <v>50</v>
      </c>
      <c r="D62" s="21">
        <v>91</v>
      </c>
      <c r="E62" s="24">
        <f t="shared" si="1"/>
        <v>0.88888888888888884</v>
      </c>
    </row>
    <row r="63" spans="2:5" x14ac:dyDescent="0.2">
      <c r="B63" s="24">
        <v>9</v>
      </c>
      <c r="C63" s="21">
        <v>92</v>
      </c>
      <c r="D63" s="21">
        <v>259</v>
      </c>
      <c r="E63" s="24">
        <f t="shared" si="1"/>
        <v>1</v>
      </c>
    </row>
    <row r="93" spans="2:4" x14ac:dyDescent="0.2">
      <c r="B93" s="18"/>
      <c r="C93" s="18"/>
      <c r="D93" s="18"/>
    </row>
    <row r="94" spans="2:4" x14ac:dyDescent="0.2">
      <c r="B94" s="18"/>
      <c r="C94" s="18"/>
      <c r="D94" s="18"/>
    </row>
    <row r="95" spans="2:4" x14ac:dyDescent="0.2">
      <c r="B95" s="18"/>
      <c r="C95" s="18"/>
      <c r="D95" s="18"/>
    </row>
    <row r="96" spans="2:4" x14ac:dyDescent="0.2">
      <c r="B96" s="19"/>
      <c r="D96" s="29"/>
    </row>
    <row r="97" spans="2:4" x14ac:dyDescent="0.2">
      <c r="B97" s="19"/>
      <c r="D97" s="29"/>
    </row>
    <row r="98" spans="2:4" x14ac:dyDescent="0.2">
      <c r="B98" s="19"/>
      <c r="D98" s="29"/>
    </row>
    <row r="99" spans="2:4" x14ac:dyDescent="0.2">
      <c r="D99" s="29"/>
    </row>
    <row r="100" spans="2:4" x14ac:dyDescent="0.2">
      <c r="D100" s="29"/>
    </row>
    <row r="101" spans="2:4" x14ac:dyDescent="0.2">
      <c r="D101" s="29"/>
    </row>
    <row r="102" spans="2:4" x14ac:dyDescent="0.2">
      <c r="D102" s="29"/>
    </row>
    <row r="103" spans="2:4" x14ac:dyDescent="0.2">
      <c r="D103" s="29"/>
    </row>
    <row r="104" spans="2:4" x14ac:dyDescent="0.2">
      <c r="D104" s="29"/>
    </row>
    <row r="105" spans="2:4" x14ac:dyDescent="0.2">
      <c r="D105" s="29"/>
    </row>
    <row r="106" spans="2:4" x14ac:dyDescent="0.2">
      <c r="D106" s="29"/>
    </row>
    <row r="107" spans="2:4" x14ac:dyDescent="0.2">
      <c r="D107" s="29"/>
    </row>
    <row r="108" spans="2:4" x14ac:dyDescent="0.2">
      <c r="D108" s="29"/>
    </row>
    <row r="109" spans="2:4" x14ac:dyDescent="0.2">
      <c r="D109" s="29"/>
    </row>
    <row r="110" spans="2:4" x14ac:dyDescent="0.2">
      <c r="D110" s="29"/>
    </row>
    <row r="111" spans="2:4" x14ac:dyDescent="0.2">
      <c r="D111" s="29"/>
    </row>
    <row r="112" spans="2:4" x14ac:dyDescent="0.2">
      <c r="D112" s="29"/>
    </row>
    <row r="113" spans="4:4" x14ac:dyDescent="0.2">
      <c r="D113" s="29"/>
    </row>
    <row r="114" spans="4:4" x14ac:dyDescent="0.2">
      <c r="D114" s="29"/>
    </row>
    <row r="115" spans="4:4" x14ac:dyDescent="0.2">
      <c r="D115" s="29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AN114"/>
  <sheetViews>
    <sheetView workbookViewId="0"/>
  </sheetViews>
  <sheetFormatPr defaultRowHeight="12.75" x14ac:dyDescent="0.2"/>
  <sheetData>
    <row r="1" spans="1:32" ht="15.75" x14ac:dyDescent="0.25">
      <c r="A1" s="35" t="s">
        <v>71</v>
      </c>
    </row>
    <row r="2" spans="1:32" x14ac:dyDescent="0.2">
      <c r="A2" s="17"/>
    </row>
    <row r="3" spans="1:32" x14ac:dyDescent="0.2">
      <c r="A3" s="17" t="s">
        <v>72</v>
      </c>
    </row>
    <row r="4" spans="1:32" x14ac:dyDescent="0.2">
      <c r="A4" s="17" t="s">
        <v>99</v>
      </c>
      <c r="I4" s="17" t="s">
        <v>101</v>
      </c>
    </row>
    <row r="5" spans="1:32" x14ac:dyDescent="0.2">
      <c r="A5" s="17"/>
      <c r="I5" s="17" t="s">
        <v>100</v>
      </c>
    </row>
    <row r="6" spans="1:32" x14ac:dyDescent="0.2">
      <c r="A6" s="17"/>
    </row>
    <row r="7" spans="1:32" x14ac:dyDescent="0.2">
      <c r="A7" s="17"/>
      <c r="H7" s="19"/>
    </row>
    <row r="8" spans="1:32" x14ac:dyDescent="0.2">
      <c r="A8" s="17"/>
    </row>
    <row r="9" spans="1:32" x14ac:dyDescent="0.2">
      <c r="A9" s="18" t="s">
        <v>73</v>
      </c>
      <c r="B9" s="1" t="s">
        <v>75</v>
      </c>
      <c r="C9" s="1" t="s">
        <v>77</v>
      </c>
    </row>
    <row r="10" spans="1:32" x14ac:dyDescent="0.2">
      <c r="A10" s="18" t="s">
        <v>74</v>
      </c>
      <c r="B10" s="1" t="s">
        <v>76</v>
      </c>
    </row>
    <row r="11" spans="1:32" x14ac:dyDescent="0.2">
      <c r="A11">
        <v>1</v>
      </c>
      <c r="B11">
        <v>16</v>
      </c>
      <c r="C11">
        <v>12</v>
      </c>
      <c r="D11">
        <v>12</v>
      </c>
      <c r="E11">
        <v>50</v>
      </c>
      <c r="F11">
        <v>100</v>
      </c>
      <c r="G11">
        <v>35</v>
      </c>
      <c r="H11">
        <v>60</v>
      </c>
      <c r="I11">
        <v>60</v>
      </c>
      <c r="J11">
        <v>40</v>
      </c>
      <c r="K11">
        <v>9</v>
      </c>
      <c r="L11">
        <v>12</v>
      </c>
      <c r="M11">
        <v>60</v>
      </c>
      <c r="N11">
        <v>60</v>
      </c>
      <c r="O11">
        <v>20</v>
      </c>
      <c r="P11">
        <v>20</v>
      </c>
      <c r="Q11">
        <v>60</v>
      </c>
      <c r="R11">
        <v>12</v>
      </c>
    </row>
    <row r="12" spans="1:32" x14ac:dyDescent="0.2">
      <c r="A12">
        <v>2</v>
      </c>
      <c r="B12">
        <v>18</v>
      </c>
      <c r="C12">
        <v>60</v>
      </c>
      <c r="D12">
        <v>60</v>
      </c>
      <c r="E12">
        <v>60</v>
      </c>
      <c r="F12">
        <v>60</v>
      </c>
      <c r="G12">
        <v>70</v>
      </c>
      <c r="H12">
        <v>100</v>
      </c>
      <c r="I12">
        <v>9</v>
      </c>
      <c r="J12">
        <v>40</v>
      </c>
      <c r="K12">
        <v>65</v>
      </c>
      <c r="L12">
        <v>20</v>
      </c>
      <c r="M12">
        <v>60</v>
      </c>
      <c r="N12">
        <v>60</v>
      </c>
      <c r="O12">
        <v>50</v>
      </c>
      <c r="P12">
        <v>9</v>
      </c>
      <c r="Q12">
        <v>60</v>
      </c>
      <c r="R12">
        <v>40</v>
      </c>
      <c r="S12">
        <v>60</v>
      </c>
      <c r="T12">
        <v>40</v>
      </c>
    </row>
    <row r="13" spans="1:32" x14ac:dyDescent="0.2">
      <c r="A13">
        <v>3</v>
      </c>
      <c r="B13">
        <v>27</v>
      </c>
      <c r="C13">
        <v>60</v>
      </c>
      <c r="D13">
        <v>60</v>
      </c>
      <c r="E13">
        <v>60</v>
      </c>
      <c r="F13">
        <v>60</v>
      </c>
      <c r="G13">
        <v>40</v>
      </c>
      <c r="H13">
        <v>35</v>
      </c>
      <c r="I13">
        <v>60</v>
      </c>
      <c r="J13">
        <v>60</v>
      </c>
      <c r="K13">
        <v>65</v>
      </c>
      <c r="L13">
        <v>9</v>
      </c>
      <c r="M13">
        <v>35</v>
      </c>
      <c r="N13">
        <v>60</v>
      </c>
      <c r="O13">
        <v>60</v>
      </c>
      <c r="P13">
        <v>100</v>
      </c>
      <c r="Q13">
        <v>60</v>
      </c>
      <c r="R13">
        <v>60</v>
      </c>
      <c r="S13">
        <v>60</v>
      </c>
      <c r="T13">
        <v>60</v>
      </c>
      <c r="U13">
        <v>40</v>
      </c>
      <c r="V13">
        <v>100</v>
      </c>
      <c r="W13">
        <v>40</v>
      </c>
      <c r="X13">
        <v>60</v>
      </c>
      <c r="Y13">
        <v>12</v>
      </c>
      <c r="Z13">
        <v>60</v>
      </c>
      <c r="AA13">
        <v>40</v>
      </c>
      <c r="AB13">
        <v>50</v>
      </c>
      <c r="AC13">
        <v>60</v>
      </c>
    </row>
    <row r="14" spans="1:32" x14ac:dyDescent="0.2">
      <c r="A14">
        <v>4</v>
      </c>
      <c r="B14">
        <v>28</v>
      </c>
      <c r="C14">
        <v>60</v>
      </c>
      <c r="D14">
        <v>61</v>
      </c>
      <c r="E14">
        <v>125</v>
      </c>
      <c r="F14">
        <v>100</v>
      </c>
      <c r="G14">
        <v>100</v>
      </c>
      <c r="H14">
        <v>40</v>
      </c>
      <c r="I14">
        <v>100</v>
      </c>
      <c r="J14">
        <v>60</v>
      </c>
      <c r="K14">
        <v>70</v>
      </c>
      <c r="L14">
        <v>100</v>
      </c>
      <c r="M14">
        <v>35</v>
      </c>
      <c r="N14">
        <v>12</v>
      </c>
      <c r="O14">
        <v>100</v>
      </c>
      <c r="P14">
        <v>60</v>
      </c>
      <c r="Q14">
        <v>60</v>
      </c>
      <c r="R14">
        <v>60</v>
      </c>
      <c r="S14">
        <v>40</v>
      </c>
      <c r="T14">
        <v>40</v>
      </c>
      <c r="U14">
        <v>60</v>
      </c>
      <c r="V14">
        <v>60</v>
      </c>
      <c r="W14">
        <v>60</v>
      </c>
      <c r="X14">
        <v>100</v>
      </c>
      <c r="Y14">
        <v>60</v>
      </c>
      <c r="Z14">
        <v>60</v>
      </c>
      <c r="AA14">
        <v>20</v>
      </c>
      <c r="AB14">
        <v>100</v>
      </c>
      <c r="AC14">
        <v>100</v>
      </c>
      <c r="AD14">
        <v>50</v>
      </c>
    </row>
    <row r="15" spans="1:32" x14ac:dyDescent="0.2">
      <c r="A15">
        <v>5</v>
      </c>
      <c r="B15">
        <v>21</v>
      </c>
      <c r="C15">
        <v>9</v>
      </c>
      <c r="D15">
        <v>60</v>
      </c>
      <c r="E15">
        <v>500</v>
      </c>
      <c r="F15">
        <v>9</v>
      </c>
      <c r="G15">
        <v>56</v>
      </c>
      <c r="H15">
        <v>70</v>
      </c>
      <c r="I15">
        <v>50</v>
      </c>
      <c r="J15">
        <v>60</v>
      </c>
      <c r="K15">
        <v>60</v>
      </c>
      <c r="L15">
        <v>60</v>
      </c>
      <c r="M15">
        <v>60</v>
      </c>
      <c r="N15">
        <v>20</v>
      </c>
      <c r="O15">
        <v>35</v>
      </c>
      <c r="P15">
        <v>100</v>
      </c>
      <c r="Q15">
        <v>35</v>
      </c>
      <c r="R15">
        <v>40</v>
      </c>
      <c r="S15">
        <v>60</v>
      </c>
      <c r="T15">
        <v>40</v>
      </c>
      <c r="U15">
        <v>60</v>
      </c>
      <c r="V15">
        <v>60</v>
      </c>
      <c r="W15">
        <v>40</v>
      </c>
    </row>
    <row r="16" spans="1:32" x14ac:dyDescent="0.2">
      <c r="A16">
        <v>6</v>
      </c>
      <c r="B16">
        <v>30</v>
      </c>
      <c r="C16">
        <v>60</v>
      </c>
      <c r="D16">
        <v>40</v>
      </c>
      <c r="E16">
        <v>85</v>
      </c>
      <c r="F16">
        <v>85</v>
      </c>
      <c r="G16">
        <v>20</v>
      </c>
      <c r="H16">
        <v>100</v>
      </c>
      <c r="I16">
        <v>40</v>
      </c>
      <c r="J16">
        <v>500</v>
      </c>
      <c r="K16">
        <v>100</v>
      </c>
      <c r="L16">
        <v>20</v>
      </c>
      <c r="M16">
        <v>12</v>
      </c>
      <c r="N16">
        <v>35</v>
      </c>
      <c r="O16">
        <v>20</v>
      </c>
      <c r="P16">
        <v>60</v>
      </c>
      <c r="Q16">
        <v>50</v>
      </c>
      <c r="R16">
        <v>60</v>
      </c>
      <c r="S16">
        <v>60</v>
      </c>
      <c r="T16">
        <v>60</v>
      </c>
      <c r="U16">
        <v>12</v>
      </c>
      <c r="V16">
        <v>9</v>
      </c>
      <c r="W16">
        <v>35</v>
      </c>
      <c r="X16">
        <v>40</v>
      </c>
      <c r="Y16">
        <v>35</v>
      </c>
      <c r="Z16">
        <v>60</v>
      </c>
      <c r="AA16">
        <v>50</v>
      </c>
      <c r="AB16">
        <v>60</v>
      </c>
      <c r="AC16">
        <v>60</v>
      </c>
      <c r="AD16">
        <v>60</v>
      </c>
      <c r="AE16">
        <v>35</v>
      </c>
      <c r="AF16">
        <v>100</v>
      </c>
    </row>
    <row r="17" spans="1:32" x14ac:dyDescent="0.2">
      <c r="A17">
        <v>7</v>
      </c>
      <c r="B17">
        <v>22</v>
      </c>
      <c r="C17">
        <v>100</v>
      </c>
      <c r="D17">
        <v>60</v>
      </c>
      <c r="E17">
        <v>9</v>
      </c>
      <c r="F17">
        <v>100</v>
      </c>
      <c r="G17">
        <v>100</v>
      </c>
      <c r="H17">
        <v>12</v>
      </c>
      <c r="I17">
        <v>100</v>
      </c>
      <c r="J17">
        <v>40</v>
      </c>
      <c r="K17">
        <v>60</v>
      </c>
      <c r="L17">
        <v>60</v>
      </c>
      <c r="M17">
        <v>20</v>
      </c>
      <c r="N17">
        <v>20</v>
      </c>
      <c r="O17">
        <v>65</v>
      </c>
      <c r="P17">
        <v>75</v>
      </c>
      <c r="Q17">
        <v>40</v>
      </c>
      <c r="R17">
        <v>60</v>
      </c>
      <c r="S17">
        <v>12</v>
      </c>
      <c r="T17">
        <v>100</v>
      </c>
      <c r="U17">
        <v>60</v>
      </c>
      <c r="V17">
        <v>100</v>
      </c>
      <c r="W17">
        <v>100</v>
      </c>
      <c r="X17">
        <v>35</v>
      </c>
    </row>
    <row r="18" spans="1:32" x14ac:dyDescent="0.2">
      <c r="A18">
        <v>8</v>
      </c>
      <c r="B18">
        <v>23</v>
      </c>
      <c r="C18">
        <v>50</v>
      </c>
      <c r="D18">
        <v>60</v>
      </c>
      <c r="E18">
        <v>100</v>
      </c>
      <c r="F18">
        <v>40</v>
      </c>
      <c r="G18">
        <v>100</v>
      </c>
      <c r="H18">
        <v>40</v>
      </c>
      <c r="I18">
        <v>9</v>
      </c>
      <c r="J18">
        <v>12</v>
      </c>
      <c r="K18">
        <v>20</v>
      </c>
      <c r="L18">
        <v>150</v>
      </c>
      <c r="M18">
        <v>85</v>
      </c>
      <c r="N18">
        <v>20</v>
      </c>
      <c r="O18">
        <v>60</v>
      </c>
      <c r="P18">
        <v>40</v>
      </c>
      <c r="Q18">
        <v>40</v>
      </c>
      <c r="R18">
        <v>60</v>
      </c>
      <c r="S18">
        <v>20</v>
      </c>
      <c r="T18">
        <v>20</v>
      </c>
      <c r="U18">
        <v>60</v>
      </c>
      <c r="V18">
        <v>40</v>
      </c>
      <c r="W18">
        <v>20</v>
      </c>
      <c r="X18">
        <v>100</v>
      </c>
      <c r="Y18">
        <v>40</v>
      </c>
    </row>
    <row r="19" spans="1:32" x14ac:dyDescent="0.2">
      <c r="A19">
        <v>9</v>
      </c>
      <c r="B19">
        <v>26</v>
      </c>
      <c r="C19">
        <v>70</v>
      </c>
      <c r="D19">
        <v>60</v>
      </c>
      <c r="E19">
        <v>60</v>
      </c>
      <c r="F19">
        <v>60</v>
      </c>
      <c r="G19">
        <v>100</v>
      </c>
      <c r="H19">
        <v>40</v>
      </c>
      <c r="I19">
        <v>60</v>
      </c>
      <c r="J19">
        <v>60</v>
      </c>
      <c r="K19">
        <v>60</v>
      </c>
      <c r="L19">
        <v>40</v>
      </c>
      <c r="M19">
        <v>40</v>
      </c>
      <c r="N19">
        <v>20</v>
      </c>
      <c r="O19">
        <v>500</v>
      </c>
      <c r="P19">
        <v>60</v>
      </c>
      <c r="Q19">
        <v>60</v>
      </c>
      <c r="R19">
        <v>40</v>
      </c>
      <c r="S19">
        <v>60</v>
      </c>
      <c r="T19">
        <v>40</v>
      </c>
      <c r="U19">
        <v>60</v>
      </c>
      <c r="V19">
        <v>100</v>
      </c>
      <c r="W19">
        <v>35</v>
      </c>
      <c r="X19">
        <v>60</v>
      </c>
      <c r="Y19">
        <v>60</v>
      </c>
      <c r="Z19">
        <v>40</v>
      </c>
      <c r="AA19">
        <v>60</v>
      </c>
      <c r="AB19">
        <v>60</v>
      </c>
    </row>
    <row r="20" spans="1:32" x14ac:dyDescent="0.2">
      <c r="A20">
        <v>10</v>
      </c>
      <c r="B20">
        <v>30</v>
      </c>
      <c r="C20">
        <v>55</v>
      </c>
      <c r="D20">
        <v>9</v>
      </c>
      <c r="E20">
        <v>100</v>
      </c>
      <c r="F20">
        <v>12</v>
      </c>
      <c r="G20">
        <v>100</v>
      </c>
      <c r="H20">
        <v>100</v>
      </c>
      <c r="I20">
        <v>20</v>
      </c>
      <c r="J20">
        <v>40</v>
      </c>
      <c r="K20">
        <v>60</v>
      </c>
      <c r="L20">
        <v>65</v>
      </c>
      <c r="M20">
        <v>12</v>
      </c>
      <c r="N20">
        <v>60</v>
      </c>
      <c r="O20">
        <v>50</v>
      </c>
      <c r="P20">
        <v>60</v>
      </c>
      <c r="Q20">
        <v>12</v>
      </c>
      <c r="R20">
        <v>60</v>
      </c>
      <c r="S20">
        <v>12</v>
      </c>
      <c r="T20">
        <v>100</v>
      </c>
      <c r="U20">
        <v>20</v>
      </c>
      <c r="V20">
        <v>35</v>
      </c>
      <c r="W20">
        <v>50</v>
      </c>
      <c r="X20">
        <v>60</v>
      </c>
      <c r="Y20">
        <v>40</v>
      </c>
      <c r="Z20">
        <v>60</v>
      </c>
      <c r="AA20">
        <v>60</v>
      </c>
      <c r="AB20">
        <v>9</v>
      </c>
      <c r="AC20">
        <v>60</v>
      </c>
      <c r="AD20">
        <v>100</v>
      </c>
      <c r="AE20">
        <v>12</v>
      </c>
      <c r="AF20">
        <v>60</v>
      </c>
    </row>
    <row r="21" spans="1:32" x14ac:dyDescent="0.2">
      <c r="A21">
        <v>11</v>
      </c>
      <c r="B21">
        <v>26</v>
      </c>
      <c r="C21">
        <v>150</v>
      </c>
      <c r="D21">
        <v>55</v>
      </c>
      <c r="E21">
        <v>9</v>
      </c>
      <c r="F21">
        <v>100</v>
      </c>
      <c r="G21">
        <v>40</v>
      </c>
      <c r="H21">
        <v>100</v>
      </c>
      <c r="I21">
        <v>60</v>
      </c>
      <c r="J21">
        <v>60</v>
      </c>
      <c r="K21">
        <v>60</v>
      </c>
      <c r="L21">
        <v>40</v>
      </c>
      <c r="M21">
        <v>100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9</v>
      </c>
      <c r="T21">
        <v>100</v>
      </c>
      <c r="U21">
        <v>60</v>
      </c>
      <c r="V21">
        <v>60</v>
      </c>
      <c r="W21">
        <v>60</v>
      </c>
      <c r="X21">
        <v>50</v>
      </c>
      <c r="Y21">
        <v>60</v>
      </c>
      <c r="Z21">
        <v>20</v>
      </c>
      <c r="AA21">
        <v>19</v>
      </c>
      <c r="AB21">
        <v>100</v>
      </c>
    </row>
    <row r="22" spans="1:32" x14ac:dyDescent="0.2">
      <c r="A22">
        <v>12</v>
      </c>
      <c r="B22">
        <v>26</v>
      </c>
      <c r="C22">
        <v>20</v>
      </c>
      <c r="D22">
        <v>60</v>
      </c>
      <c r="E22">
        <v>60</v>
      </c>
      <c r="F22">
        <v>40</v>
      </c>
      <c r="G22">
        <v>12</v>
      </c>
      <c r="H22">
        <v>70</v>
      </c>
      <c r="I22">
        <v>20</v>
      </c>
      <c r="J22">
        <v>60</v>
      </c>
      <c r="K22">
        <v>60</v>
      </c>
      <c r="L22">
        <v>40</v>
      </c>
      <c r="M22">
        <v>100</v>
      </c>
      <c r="N22">
        <v>75</v>
      </c>
      <c r="O22">
        <v>40</v>
      </c>
      <c r="P22">
        <v>60</v>
      </c>
      <c r="Q22">
        <v>20</v>
      </c>
      <c r="R22">
        <v>60</v>
      </c>
      <c r="S22">
        <v>20</v>
      </c>
      <c r="T22">
        <v>50</v>
      </c>
      <c r="U22">
        <v>100</v>
      </c>
      <c r="V22">
        <v>60</v>
      </c>
      <c r="W22">
        <v>60</v>
      </c>
      <c r="X22">
        <v>60</v>
      </c>
      <c r="Y22">
        <v>40</v>
      </c>
      <c r="Z22">
        <v>100</v>
      </c>
      <c r="AA22">
        <v>12</v>
      </c>
      <c r="AB22">
        <v>35</v>
      </c>
    </row>
    <row r="23" spans="1:32" x14ac:dyDescent="0.2">
      <c r="A23">
        <v>13</v>
      </c>
      <c r="B23">
        <v>24</v>
      </c>
      <c r="C23">
        <v>55</v>
      </c>
      <c r="D23">
        <v>60</v>
      </c>
      <c r="E23">
        <v>60</v>
      </c>
      <c r="F23">
        <v>40</v>
      </c>
      <c r="G23">
        <v>100</v>
      </c>
      <c r="H23">
        <v>60</v>
      </c>
      <c r="I23">
        <v>500</v>
      </c>
      <c r="J23">
        <v>20</v>
      </c>
      <c r="K23">
        <v>60</v>
      </c>
      <c r="L23">
        <v>40</v>
      </c>
      <c r="M23">
        <v>12</v>
      </c>
      <c r="N23">
        <v>50</v>
      </c>
      <c r="O23">
        <v>60</v>
      </c>
      <c r="P23">
        <v>150</v>
      </c>
      <c r="Q23">
        <v>60</v>
      </c>
      <c r="R23">
        <v>100</v>
      </c>
      <c r="S23">
        <v>35</v>
      </c>
      <c r="T23">
        <v>60</v>
      </c>
      <c r="U23">
        <v>60</v>
      </c>
      <c r="V23">
        <v>3</v>
      </c>
      <c r="W23">
        <v>100</v>
      </c>
      <c r="X23">
        <v>100</v>
      </c>
      <c r="Y23">
        <v>35</v>
      </c>
      <c r="Z23">
        <v>100</v>
      </c>
    </row>
    <row r="24" spans="1:32" x14ac:dyDescent="0.2">
      <c r="A24">
        <v>14</v>
      </c>
      <c r="B24">
        <v>22</v>
      </c>
      <c r="C24">
        <v>60</v>
      </c>
      <c r="D24">
        <v>40</v>
      </c>
      <c r="E24">
        <v>70</v>
      </c>
      <c r="F24">
        <v>100</v>
      </c>
      <c r="G24">
        <v>40</v>
      </c>
      <c r="H24">
        <v>60</v>
      </c>
      <c r="I24">
        <v>12</v>
      </c>
      <c r="J24">
        <v>105</v>
      </c>
      <c r="K24">
        <v>60</v>
      </c>
      <c r="L24">
        <v>100</v>
      </c>
      <c r="M24">
        <v>40</v>
      </c>
      <c r="N24">
        <v>60</v>
      </c>
      <c r="O24">
        <v>100</v>
      </c>
      <c r="P24">
        <v>60</v>
      </c>
      <c r="Q24">
        <v>40</v>
      </c>
      <c r="R24">
        <v>9</v>
      </c>
      <c r="S24">
        <v>40</v>
      </c>
      <c r="T24">
        <v>60</v>
      </c>
      <c r="U24">
        <v>65</v>
      </c>
      <c r="V24">
        <v>60</v>
      </c>
      <c r="W24">
        <v>12</v>
      </c>
      <c r="X24">
        <v>26</v>
      </c>
    </row>
    <row r="25" spans="1:32" x14ac:dyDescent="0.2">
      <c r="A25">
        <v>15</v>
      </c>
      <c r="B25">
        <v>21</v>
      </c>
      <c r="C25">
        <v>60</v>
      </c>
      <c r="D25">
        <v>40</v>
      </c>
      <c r="E25">
        <v>60</v>
      </c>
      <c r="F25">
        <v>12</v>
      </c>
      <c r="G25">
        <v>40</v>
      </c>
      <c r="H25">
        <v>100</v>
      </c>
      <c r="I25">
        <v>60</v>
      </c>
      <c r="J25">
        <v>40</v>
      </c>
      <c r="K25">
        <v>60</v>
      </c>
      <c r="L25">
        <v>40</v>
      </c>
      <c r="M25">
        <v>60</v>
      </c>
      <c r="N25">
        <v>40</v>
      </c>
      <c r="O25">
        <v>60</v>
      </c>
      <c r="P25">
        <v>205</v>
      </c>
      <c r="Q25">
        <v>60</v>
      </c>
      <c r="R25">
        <v>35</v>
      </c>
      <c r="S25">
        <v>40</v>
      </c>
      <c r="T25">
        <v>60</v>
      </c>
      <c r="U25">
        <v>300</v>
      </c>
      <c r="V25">
        <v>20</v>
      </c>
      <c r="W25">
        <v>20</v>
      </c>
    </row>
    <row r="26" spans="1:32" x14ac:dyDescent="0.2">
      <c r="A26">
        <v>16</v>
      </c>
      <c r="B26">
        <v>23</v>
      </c>
      <c r="C26">
        <v>60</v>
      </c>
      <c r="D26">
        <v>100</v>
      </c>
      <c r="E26">
        <v>12</v>
      </c>
      <c r="F26">
        <v>60</v>
      </c>
      <c r="G26">
        <v>105</v>
      </c>
      <c r="H26">
        <v>50</v>
      </c>
      <c r="I26">
        <v>50</v>
      </c>
      <c r="J26">
        <v>100</v>
      </c>
      <c r="K26">
        <v>100</v>
      </c>
      <c r="L26">
        <v>60</v>
      </c>
      <c r="M26">
        <v>100</v>
      </c>
      <c r="N26">
        <v>35</v>
      </c>
      <c r="O26">
        <v>12</v>
      </c>
      <c r="P26">
        <v>40</v>
      </c>
      <c r="Q26">
        <v>100</v>
      </c>
      <c r="R26">
        <v>50</v>
      </c>
      <c r="S26">
        <v>20</v>
      </c>
      <c r="T26">
        <v>100</v>
      </c>
      <c r="U26">
        <v>60</v>
      </c>
      <c r="V26">
        <v>100</v>
      </c>
      <c r="W26">
        <v>100</v>
      </c>
      <c r="X26">
        <v>60</v>
      </c>
      <c r="Y26">
        <v>60</v>
      </c>
    </row>
    <row r="27" spans="1:32" x14ac:dyDescent="0.2">
      <c r="A27">
        <v>17</v>
      </c>
      <c r="B27">
        <v>18</v>
      </c>
      <c r="C27">
        <v>40</v>
      </c>
      <c r="D27">
        <v>60</v>
      </c>
      <c r="E27">
        <v>60</v>
      </c>
      <c r="F27">
        <v>60</v>
      </c>
      <c r="G27">
        <v>40</v>
      </c>
      <c r="H27">
        <v>60</v>
      </c>
      <c r="I27">
        <v>35</v>
      </c>
      <c r="J27">
        <v>170</v>
      </c>
      <c r="K27">
        <v>40</v>
      </c>
      <c r="L27">
        <v>12</v>
      </c>
      <c r="M27">
        <v>100</v>
      </c>
      <c r="N27">
        <v>50</v>
      </c>
      <c r="O27">
        <v>20</v>
      </c>
      <c r="P27">
        <v>60</v>
      </c>
      <c r="Q27">
        <v>12</v>
      </c>
      <c r="R27">
        <v>40</v>
      </c>
      <c r="S27">
        <v>60</v>
      </c>
      <c r="T27">
        <v>40</v>
      </c>
    </row>
    <row r="28" spans="1:32" x14ac:dyDescent="0.2">
      <c r="A28">
        <v>18</v>
      </c>
      <c r="B28">
        <v>26</v>
      </c>
      <c r="C28">
        <v>100</v>
      </c>
      <c r="D28">
        <v>60</v>
      </c>
      <c r="E28">
        <v>125</v>
      </c>
      <c r="F28">
        <v>60</v>
      </c>
      <c r="G28">
        <v>40</v>
      </c>
      <c r="H28">
        <v>87</v>
      </c>
      <c r="I28">
        <v>100</v>
      </c>
      <c r="J28">
        <v>60</v>
      </c>
      <c r="K28">
        <v>85</v>
      </c>
      <c r="L28">
        <v>60</v>
      </c>
      <c r="M28">
        <v>60</v>
      </c>
      <c r="N28">
        <v>12</v>
      </c>
      <c r="O28">
        <v>20</v>
      </c>
      <c r="P28">
        <v>35</v>
      </c>
      <c r="Q28">
        <v>20</v>
      </c>
      <c r="R28">
        <v>40</v>
      </c>
      <c r="S28">
        <v>40</v>
      </c>
      <c r="T28">
        <v>60</v>
      </c>
      <c r="U28">
        <v>40</v>
      </c>
      <c r="V28">
        <v>35</v>
      </c>
      <c r="W28">
        <v>75</v>
      </c>
      <c r="X28">
        <v>60</v>
      </c>
      <c r="Y28">
        <v>100</v>
      </c>
      <c r="Z28">
        <v>60</v>
      </c>
      <c r="AA28">
        <v>60</v>
      </c>
      <c r="AB28">
        <v>40</v>
      </c>
    </row>
    <row r="29" spans="1:32" x14ac:dyDescent="0.2">
      <c r="A29">
        <v>19</v>
      </c>
      <c r="B29">
        <v>25</v>
      </c>
      <c r="C29">
        <v>60</v>
      </c>
      <c r="D29">
        <v>40</v>
      </c>
      <c r="E29">
        <v>40</v>
      </c>
      <c r="F29">
        <v>40</v>
      </c>
      <c r="G29">
        <v>70</v>
      </c>
      <c r="H29">
        <v>70</v>
      </c>
      <c r="I29">
        <v>40</v>
      </c>
      <c r="J29">
        <v>40</v>
      </c>
      <c r="K29">
        <v>60</v>
      </c>
      <c r="L29">
        <v>60</v>
      </c>
      <c r="M29">
        <v>60</v>
      </c>
      <c r="N29">
        <v>35</v>
      </c>
      <c r="O29">
        <v>50</v>
      </c>
      <c r="P29">
        <v>100</v>
      </c>
      <c r="Q29">
        <v>60</v>
      </c>
      <c r="R29">
        <v>100</v>
      </c>
      <c r="S29">
        <v>60</v>
      </c>
      <c r="T29">
        <v>20</v>
      </c>
      <c r="U29">
        <v>100</v>
      </c>
      <c r="V29">
        <v>12</v>
      </c>
      <c r="W29">
        <v>60</v>
      </c>
      <c r="X29">
        <v>100</v>
      </c>
      <c r="Y29">
        <v>40</v>
      </c>
      <c r="Z29">
        <v>60</v>
      </c>
      <c r="AA29">
        <v>40</v>
      </c>
    </row>
    <row r="30" spans="1:32" x14ac:dyDescent="0.2">
      <c r="A30">
        <v>20</v>
      </c>
      <c r="B30">
        <v>19</v>
      </c>
      <c r="C30">
        <v>100</v>
      </c>
      <c r="D30">
        <v>40</v>
      </c>
      <c r="E30">
        <v>40</v>
      </c>
      <c r="F30">
        <v>40</v>
      </c>
      <c r="G30">
        <v>60</v>
      </c>
      <c r="H30">
        <v>20</v>
      </c>
      <c r="I30">
        <v>70</v>
      </c>
      <c r="J30">
        <v>20</v>
      </c>
      <c r="K30">
        <v>60</v>
      </c>
      <c r="L30">
        <v>20</v>
      </c>
      <c r="M30">
        <v>9</v>
      </c>
      <c r="N30">
        <v>60</v>
      </c>
      <c r="O30">
        <v>60</v>
      </c>
      <c r="P30">
        <v>35</v>
      </c>
      <c r="Q30">
        <v>50</v>
      </c>
      <c r="R30">
        <v>40</v>
      </c>
      <c r="S30">
        <v>50</v>
      </c>
      <c r="T30">
        <v>40</v>
      </c>
      <c r="U30">
        <v>40</v>
      </c>
    </row>
    <row r="31" spans="1:32" x14ac:dyDescent="0.2">
      <c r="A31">
        <v>21</v>
      </c>
      <c r="B31">
        <v>26</v>
      </c>
      <c r="C31">
        <v>40</v>
      </c>
      <c r="D31">
        <v>35</v>
      </c>
      <c r="E31">
        <v>40</v>
      </c>
      <c r="F31">
        <v>60</v>
      </c>
      <c r="G31">
        <v>500</v>
      </c>
      <c r="H31">
        <v>9</v>
      </c>
      <c r="I31">
        <v>40</v>
      </c>
      <c r="J31">
        <v>60</v>
      </c>
      <c r="K31">
        <v>60</v>
      </c>
      <c r="L31">
        <v>40</v>
      </c>
      <c r="M31">
        <v>50</v>
      </c>
      <c r="N31">
        <v>60</v>
      </c>
      <c r="O31">
        <v>60</v>
      </c>
      <c r="P31">
        <v>60</v>
      </c>
      <c r="Q31">
        <v>60</v>
      </c>
      <c r="R31">
        <v>5</v>
      </c>
      <c r="S31">
        <v>60</v>
      </c>
      <c r="T31">
        <v>60</v>
      </c>
      <c r="U31">
        <v>35</v>
      </c>
      <c r="V31">
        <v>100</v>
      </c>
      <c r="W31">
        <v>60</v>
      </c>
      <c r="X31">
        <v>60</v>
      </c>
      <c r="Y31">
        <v>50</v>
      </c>
      <c r="Z31">
        <v>40</v>
      </c>
      <c r="AA31">
        <v>40</v>
      </c>
      <c r="AB31">
        <v>50</v>
      </c>
    </row>
    <row r="32" spans="1:32" x14ac:dyDescent="0.2">
      <c r="A32">
        <v>22</v>
      </c>
      <c r="B32">
        <v>21</v>
      </c>
      <c r="C32">
        <v>85</v>
      </c>
      <c r="D32">
        <v>100</v>
      </c>
      <c r="E32">
        <v>57</v>
      </c>
      <c r="F32">
        <v>40</v>
      </c>
      <c r="G32">
        <v>12</v>
      </c>
      <c r="H32">
        <v>40</v>
      </c>
      <c r="I32">
        <v>60</v>
      </c>
      <c r="J32">
        <v>60</v>
      </c>
      <c r="K32">
        <v>100</v>
      </c>
      <c r="L32">
        <v>100</v>
      </c>
      <c r="M32">
        <v>12</v>
      </c>
      <c r="N32">
        <v>60</v>
      </c>
      <c r="O32">
        <v>60</v>
      </c>
      <c r="P32">
        <v>50</v>
      </c>
      <c r="Q32">
        <v>20</v>
      </c>
      <c r="R32">
        <v>21</v>
      </c>
      <c r="S32">
        <v>50</v>
      </c>
      <c r="T32">
        <v>100</v>
      </c>
      <c r="U32">
        <v>60</v>
      </c>
      <c r="V32">
        <v>40</v>
      </c>
      <c r="W32">
        <v>60</v>
      </c>
    </row>
    <row r="33" spans="1:40" x14ac:dyDescent="0.2">
      <c r="A33">
        <v>23</v>
      </c>
      <c r="B33">
        <v>20</v>
      </c>
      <c r="C33">
        <v>40</v>
      </c>
      <c r="D33">
        <v>100</v>
      </c>
      <c r="E33">
        <v>60</v>
      </c>
      <c r="F33">
        <v>9</v>
      </c>
      <c r="G33">
        <v>60</v>
      </c>
      <c r="H33">
        <v>40</v>
      </c>
      <c r="I33">
        <v>40</v>
      </c>
      <c r="J33">
        <v>20</v>
      </c>
      <c r="K33">
        <v>100</v>
      </c>
      <c r="L33">
        <v>100</v>
      </c>
      <c r="M33">
        <v>100</v>
      </c>
      <c r="N33">
        <v>100</v>
      </c>
      <c r="O33">
        <v>60</v>
      </c>
      <c r="P33">
        <v>300</v>
      </c>
      <c r="Q33">
        <v>40</v>
      </c>
      <c r="R33">
        <v>100</v>
      </c>
      <c r="S33">
        <v>60</v>
      </c>
      <c r="T33">
        <v>100</v>
      </c>
      <c r="U33">
        <v>60</v>
      </c>
      <c r="V33">
        <v>20</v>
      </c>
    </row>
    <row r="34" spans="1:40" x14ac:dyDescent="0.2">
      <c r="A34">
        <v>24</v>
      </c>
      <c r="B34">
        <v>20</v>
      </c>
      <c r="C34">
        <v>70</v>
      </c>
      <c r="D34">
        <v>40</v>
      </c>
      <c r="E34">
        <v>40</v>
      </c>
      <c r="F34">
        <v>65</v>
      </c>
      <c r="G34">
        <v>60</v>
      </c>
      <c r="H34">
        <v>12</v>
      </c>
      <c r="I34">
        <v>60</v>
      </c>
      <c r="J34">
        <v>100</v>
      </c>
      <c r="K34">
        <v>40</v>
      </c>
      <c r="L34">
        <v>50</v>
      </c>
      <c r="M34">
        <v>50</v>
      </c>
      <c r="N34">
        <v>40</v>
      </c>
      <c r="O34">
        <v>500</v>
      </c>
      <c r="P34">
        <v>60</v>
      </c>
      <c r="Q34">
        <v>60</v>
      </c>
      <c r="R34">
        <v>40</v>
      </c>
      <c r="S34">
        <v>40</v>
      </c>
      <c r="T34">
        <v>100</v>
      </c>
      <c r="U34">
        <v>60</v>
      </c>
      <c r="V34">
        <v>60</v>
      </c>
    </row>
    <row r="35" spans="1:40" x14ac:dyDescent="0.2">
      <c r="A35">
        <v>25</v>
      </c>
      <c r="B35">
        <v>25</v>
      </c>
      <c r="C35">
        <v>20</v>
      </c>
      <c r="D35">
        <v>40</v>
      </c>
      <c r="E35">
        <v>40</v>
      </c>
      <c r="F35">
        <v>60</v>
      </c>
      <c r="G35">
        <v>50</v>
      </c>
      <c r="H35">
        <v>60</v>
      </c>
      <c r="I35">
        <v>100</v>
      </c>
      <c r="J35">
        <v>60</v>
      </c>
      <c r="K35">
        <v>100</v>
      </c>
      <c r="L35">
        <v>50</v>
      </c>
      <c r="M35">
        <v>60</v>
      </c>
      <c r="N35">
        <v>40</v>
      </c>
      <c r="O35">
        <v>40</v>
      </c>
      <c r="P35">
        <v>150</v>
      </c>
      <c r="Q35">
        <v>40</v>
      </c>
      <c r="R35">
        <v>60</v>
      </c>
      <c r="S35">
        <v>100</v>
      </c>
      <c r="T35">
        <v>60</v>
      </c>
      <c r="U35">
        <v>40</v>
      </c>
      <c r="V35">
        <v>40</v>
      </c>
      <c r="W35">
        <v>35</v>
      </c>
      <c r="X35">
        <v>60</v>
      </c>
      <c r="Y35">
        <v>20</v>
      </c>
      <c r="Z35">
        <v>20</v>
      </c>
      <c r="AA35">
        <v>100</v>
      </c>
    </row>
    <row r="36" spans="1:40" x14ac:dyDescent="0.2">
      <c r="A36">
        <v>26</v>
      </c>
      <c r="B36">
        <v>28</v>
      </c>
      <c r="C36">
        <v>60</v>
      </c>
      <c r="D36">
        <v>40</v>
      </c>
      <c r="E36">
        <v>40</v>
      </c>
      <c r="F36">
        <v>43</v>
      </c>
      <c r="G36">
        <v>60</v>
      </c>
      <c r="H36">
        <v>40</v>
      </c>
      <c r="I36">
        <v>20</v>
      </c>
      <c r="J36">
        <v>40</v>
      </c>
      <c r="K36">
        <v>60</v>
      </c>
      <c r="L36">
        <v>55</v>
      </c>
      <c r="M36">
        <v>40</v>
      </c>
      <c r="N36">
        <v>100</v>
      </c>
      <c r="O36">
        <v>35</v>
      </c>
      <c r="P36">
        <v>20</v>
      </c>
      <c r="Q36">
        <v>75</v>
      </c>
      <c r="R36">
        <v>60</v>
      </c>
      <c r="S36">
        <v>60</v>
      </c>
      <c r="T36">
        <v>40</v>
      </c>
      <c r="U36">
        <v>40</v>
      </c>
      <c r="V36">
        <v>12</v>
      </c>
      <c r="W36">
        <v>20</v>
      </c>
      <c r="X36">
        <v>40</v>
      </c>
      <c r="Y36">
        <v>40</v>
      </c>
      <c r="Z36">
        <v>60</v>
      </c>
      <c r="AA36">
        <v>60</v>
      </c>
      <c r="AB36">
        <v>60</v>
      </c>
      <c r="AC36">
        <v>20</v>
      </c>
      <c r="AD36">
        <v>9</v>
      </c>
    </row>
    <row r="37" spans="1:40" x14ac:dyDescent="0.2">
      <c r="A37">
        <v>27</v>
      </c>
      <c r="B37">
        <v>18</v>
      </c>
      <c r="C37">
        <v>12</v>
      </c>
      <c r="D37">
        <v>40</v>
      </c>
      <c r="E37">
        <v>20</v>
      </c>
      <c r="F37">
        <v>60</v>
      </c>
      <c r="G37">
        <v>50</v>
      </c>
      <c r="H37">
        <v>40</v>
      </c>
      <c r="I37">
        <v>58</v>
      </c>
      <c r="J37">
        <v>105</v>
      </c>
      <c r="K37">
        <v>60</v>
      </c>
      <c r="L37">
        <v>65</v>
      </c>
      <c r="M37">
        <v>60</v>
      </c>
      <c r="N37">
        <v>40</v>
      </c>
      <c r="O37">
        <v>100</v>
      </c>
      <c r="P37">
        <v>60</v>
      </c>
      <c r="Q37">
        <v>50</v>
      </c>
      <c r="R37">
        <v>40</v>
      </c>
      <c r="S37">
        <v>60</v>
      </c>
      <c r="T37">
        <v>60</v>
      </c>
    </row>
    <row r="38" spans="1:40" x14ac:dyDescent="0.2">
      <c r="A38">
        <v>28</v>
      </c>
      <c r="B38">
        <v>27</v>
      </c>
      <c r="C38">
        <v>40</v>
      </c>
      <c r="D38">
        <v>100</v>
      </c>
      <c r="E38">
        <v>50</v>
      </c>
      <c r="F38">
        <v>60</v>
      </c>
      <c r="G38">
        <v>50</v>
      </c>
      <c r="H38">
        <v>35</v>
      </c>
      <c r="I38">
        <v>60</v>
      </c>
      <c r="J38">
        <v>12</v>
      </c>
      <c r="K38">
        <v>20</v>
      </c>
      <c r="L38">
        <v>60</v>
      </c>
      <c r="M38">
        <v>60</v>
      </c>
      <c r="N38">
        <v>75</v>
      </c>
      <c r="O38">
        <v>100</v>
      </c>
      <c r="P38">
        <v>60</v>
      </c>
      <c r="Q38">
        <v>8</v>
      </c>
      <c r="R38">
        <v>100</v>
      </c>
      <c r="S38">
        <v>100</v>
      </c>
      <c r="T38">
        <v>60</v>
      </c>
      <c r="U38">
        <v>40</v>
      </c>
      <c r="V38">
        <v>60</v>
      </c>
      <c r="W38">
        <v>75</v>
      </c>
      <c r="X38">
        <v>60</v>
      </c>
      <c r="Y38">
        <v>150</v>
      </c>
      <c r="Z38">
        <v>60</v>
      </c>
      <c r="AA38">
        <v>20</v>
      </c>
      <c r="AB38">
        <v>60</v>
      </c>
      <c r="AC38">
        <v>60</v>
      </c>
    </row>
    <row r="39" spans="1:40" x14ac:dyDescent="0.2">
      <c r="A39">
        <v>29</v>
      </c>
      <c r="B39">
        <v>20</v>
      </c>
      <c r="C39">
        <v>40</v>
      </c>
      <c r="D39">
        <v>55</v>
      </c>
      <c r="E39">
        <v>40</v>
      </c>
      <c r="F39">
        <v>100</v>
      </c>
      <c r="G39">
        <v>56</v>
      </c>
      <c r="H39">
        <v>12</v>
      </c>
      <c r="I39">
        <v>40</v>
      </c>
      <c r="J39">
        <v>60</v>
      </c>
      <c r="K39">
        <v>60</v>
      </c>
      <c r="L39">
        <v>100</v>
      </c>
      <c r="M39">
        <v>100</v>
      </c>
      <c r="N39">
        <v>100</v>
      </c>
      <c r="O39">
        <v>40</v>
      </c>
      <c r="P39">
        <v>100</v>
      </c>
      <c r="Q39">
        <v>100</v>
      </c>
      <c r="R39">
        <v>60</v>
      </c>
      <c r="S39">
        <v>20</v>
      </c>
      <c r="T39">
        <v>40</v>
      </c>
      <c r="U39">
        <v>60</v>
      </c>
      <c r="V39">
        <v>60</v>
      </c>
    </row>
    <row r="40" spans="1:40" x14ac:dyDescent="0.2">
      <c r="A40">
        <v>30</v>
      </c>
      <c r="B40">
        <v>22</v>
      </c>
      <c r="C40">
        <v>60</v>
      </c>
      <c r="D40">
        <v>55</v>
      </c>
      <c r="E40">
        <v>105</v>
      </c>
      <c r="F40">
        <v>60</v>
      </c>
      <c r="G40">
        <v>60</v>
      </c>
      <c r="H40">
        <v>70</v>
      </c>
      <c r="I40">
        <v>60</v>
      </c>
      <c r="J40">
        <v>60</v>
      </c>
      <c r="K40">
        <v>100</v>
      </c>
      <c r="L40">
        <v>60</v>
      </c>
      <c r="M40">
        <v>100</v>
      </c>
      <c r="N40">
        <v>100</v>
      </c>
      <c r="O40">
        <v>60</v>
      </c>
      <c r="P40">
        <v>40</v>
      </c>
      <c r="Q40">
        <v>35</v>
      </c>
      <c r="R40">
        <v>60</v>
      </c>
      <c r="S40">
        <v>60</v>
      </c>
      <c r="T40">
        <v>20</v>
      </c>
      <c r="U40">
        <v>100</v>
      </c>
      <c r="V40">
        <v>60</v>
      </c>
      <c r="W40">
        <v>60</v>
      </c>
      <c r="X40">
        <v>60</v>
      </c>
    </row>
    <row r="41" spans="1:40" x14ac:dyDescent="0.2">
      <c r="A41">
        <v>31</v>
      </c>
      <c r="B41">
        <v>26</v>
      </c>
      <c r="C41">
        <v>12</v>
      </c>
      <c r="D41">
        <v>60</v>
      </c>
      <c r="E41">
        <v>60</v>
      </c>
      <c r="F41">
        <v>105</v>
      </c>
      <c r="G41">
        <v>90</v>
      </c>
      <c r="H41">
        <v>100</v>
      </c>
      <c r="I41">
        <v>20</v>
      </c>
      <c r="J41">
        <v>100</v>
      </c>
      <c r="K41">
        <v>40</v>
      </c>
      <c r="L41">
        <v>50</v>
      </c>
      <c r="M41">
        <v>20</v>
      </c>
      <c r="N41">
        <v>100</v>
      </c>
      <c r="O41">
        <v>60</v>
      </c>
      <c r="P41">
        <v>60</v>
      </c>
      <c r="Q41">
        <v>20</v>
      </c>
      <c r="R41">
        <v>150</v>
      </c>
      <c r="S41">
        <v>60</v>
      </c>
      <c r="T41">
        <v>60</v>
      </c>
      <c r="U41">
        <v>40</v>
      </c>
      <c r="V41">
        <v>60</v>
      </c>
      <c r="W41">
        <v>12</v>
      </c>
      <c r="X41">
        <v>40</v>
      </c>
      <c r="Y41">
        <v>40</v>
      </c>
      <c r="Z41">
        <v>65</v>
      </c>
      <c r="AA41">
        <v>60</v>
      </c>
      <c r="AB41">
        <v>20</v>
      </c>
    </row>
    <row r="42" spans="1:40" x14ac:dyDescent="0.2">
      <c r="A42">
        <v>32</v>
      </c>
      <c r="B42">
        <v>19</v>
      </c>
      <c r="C42">
        <v>20</v>
      </c>
      <c r="D42">
        <v>60</v>
      </c>
      <c r="E42">
        <v>12</v>
      </c>
      <c r="F42">
        <v>60</v>
      </c>
      <c r="G42">
        <v>105</v>
      </c>
      <c r="H42">
        <v>60</v>
      </c>
      <c r="I42">
        <v>20</v>
      </c>
      <c r="J42">
        <v>12</v>
      </c>
      <c r="K42">
        <v>50</v>
      </c>
      <c r="L42">
        <v>60</v>
      </c>
      <c r="M42">
        <v>40</v>
      </c>
      <c r="N42">
        <v>60</v>
      </c>
      <c r="O42">
        <v>60</v>
      </c>
      <c r="P42">
        <v>40</v>
      </c>
      <c r="Q42">
        <v>60</v>
      </c>
      <c r="R42">
        <v>60</v>
      </c>
      <c r="S42">
        <v>40</v>
      </c>
      <c r="T42">
        <v>60</v>
      </c>
      <c r="U42">
        <v>100</v>
      </c>
    </row>
    <row r="43" spans="1:40" x14ac:dyDescent="0.2">
      <c r="A43">
        <v>33</v>
      </c>
      <c r="B43">
        <v>15</v>
      </c>
      <c r="C43">
        <v>60</v>
      </c>
      <c r="D43">
        <v>60</v>
      </c>
      <c r="E43">
        <v>60</v>
      </c>
      <c r="F43">
        <v>12</v>
      </c>
      <c r="G43">
        <v>20</v>
      </c>
      <c r="H43">
        <v>60</v>
      </c>
      <c r="I43">
        <v>60</v>
      </c>
      <c r="J43">
        <v>40</v>
      </c>
      <c r="K43">
        <v>100</v>
      </c>
      <c r="L43">
        <v>60</v>
      </c>
      <c r="M43">
        <v>40</v>
      </c>
      <c r="N43">
        <v>60</v>
      </c>
      <c r="O43">
        <v>40</v>
      </c>
      <c r="P43">
        <v>300</v>
      </c>
      <c r="Q43">
        <v>100</v>
      </c>
    </row>
    <row r="44" spans="1:40" x14ac:dyDescent="0.2">
      <c r="A44">
        <v>34</v>
      </c>
      <c r="B44">
        <v>27</v>
      </c>
      <c r="C44">
        <v>300</v>
      </c>
      <c r="D44">
        <v>40</v>
      </c>
      <c r="E44">
        <v>100</v>
      </c>
      <c r="F44">
        <v>50</v>
      </c>
      <c r="G44">
        <v>60</v>
      </c>
      <c r="H44">
        <v>40</v>
      </c>
      <c r="I44">
        <v>120</v>
      </c>
      <c r="J44">
        <v>12</v>
      </c>
      <c r="K44">
        <v>20</v>
      </c>
      <c r="L44">
        <v>95</v>
      </c>
      <c r="M44">
        <v>50</v>
      </c>
      <c r="N44">
        <v>70</v>
      </c>
      <c r="O44">
        <v>100</v>
      </c>
      <c r="P44">
        <v>40</v>
      </c>
      <c r="Q44">
        <v>40</v>
      </c>
      <c r="R44">
        <v>60</v>
      </c>
      <c r="S44">
        <v>100</v>
      </c>
      <c r="T44">
        <v>60</v>
      </c>
      <c r="U44">
        <v>100</v>
      </c>
      <c r="V44">
        <v>60</v>
      </c>
      <c r="W44">
        <v>20</v>
      </c>
      <c r="X44">
        <v>60</v>
      </c>
      <c r="Y44">
        <v>100</v>
      </c>
      <c r="Z44">
        <v>20</v>
      </c>
      <c r="AA44">
        <v>60</v>
      </c>
      <c r="AB44">
        <v>300</v>
      </c>
      <c r="AC44">
        <v>60</v>
      </c>
    </row>
    <row r="45" spans="1:40" x14ac:dyDescent="0.2">
      <c r="A45">
        <v>35</v>
      </c>
      <c r="B45">
        <v>27</v>
      </c>
      <c r="C45">
        <v>500</v>
      </c>
      <c r="D45">
        <v>60</v>
      </c>
      <c r="E45">
        <v>55</v>
      </c>
      <c r="F45">
        <v>100</v>
      </c>
      <c r="G45">
        <v>9</v>
      </c>
      <c r="H45">
        <v>60</v>
      </c>
      <c r="I45">
        <v>60</v>
      </c>
      <c r="J45">
        <v>100</v>
      </c>
      <c r="K45">
        <v>40</v>
      </c>
      <c r="L45">
        <v>12</v>
      </c>
      <c r="M45">
        <v>50</v>
      </c>
      <c r="N45">
        <v>60</v>
      </c>
      <c r="O45">
        <v>100</v>
      </c>
      <c r="P45">
        <v>60</v>
      </c>
      <c r="Q45">
        <v>40</v>
      </c>
      <c r="R45">
        <v>50</v>
      </c>
      <c r="S45">
        <v>35</v>
      </c>
      <c r="T45">
        <v>50</v>
      </c>
      <c r="U45">
        <v>9</v>
      </c>
      <c r="V45">
        <v>12</v>
      </c>
      <c r="W45">
        <v>20</v>
      </c>
      <c r="X45">
        <v>60</v>
      </c>
      <c r="Y45">
        <v>60</v>
      </c>
      <c r="Z45">
        <v>60</v>
      </c>
      <c r="AA45">
        <v>60</v>
      </c>
      <c r="AB45">
        <v>60</v>
      </c>
      <c r="AC45">
        <v>100</v>
      </c>
    </row>
    <row r="46" spans="1:40" x14ac:dyDescent="0.2">
      <c r="A46">
        <v>36</v>
      </c>
      <c r="B46">
        <v>38</v>
      </c>
      <c r="C46">
        <v>205</v>
      </c>
      <c r="D46">
        <v>20</v>
      </c>
      <c r="E46">
        <v>70</v>
      </c>
      <c r="F46">
        <v>60</v>
      </c>
      <c r="G46">
        <v>60</v>
      </c>
      <c r="H46">
        <v>9</v>
      </c>
      <c r="I46">
        <v>20</v>
      </c>
      <c r="J46">
        <v>35</v>
      </c>
      <c r="K46">
        <v>65</v>
      </c>
      <c r="L46">
        <v>100</v>
      </c>
      <c r="M46">
        <v>40</v>
      </c>
      <c r="N46">
        <v>40</v>
      </c>
      <c r="O46">
        <v>60</v>
      </c>
      <c r="P46">
        <v>60</v>
      </c>
      <c r="Q46">
        <v>40</v>
      </c>
      <c r="R46">
        <v>60</v>
      </c>
      <c r="S46">
        <v>35</v>
      </c>
      <c r="T46">
        <v>35</v>
      </c>
      <c r="U46">
        <v>60</v>
      </c>
      <c r="V46">
        <v>20</v>
      </c>
      <c r="W46">
        <v>60</v>
      </c>
      <c r="X46">
        <v>65</v>
      </c>
      <c r="Y46">
        <v>100</v>
      </c>
      <c r="Z46">
        <v>100</v>
      </c>
      <c r="AA46">
        <v>9</v>
      </c>
      <c r="AB46">
        <v>35</v>
      </c>
      <c r="AC46">
        <v>35</v>
      </c>
      <c r="AD46">
        <v>60</v>
      </c>
      <c r="AE46">
        <v>60</v>
      </c>
      <c r="AF46">
        <v>60</v>
      </c>
      <c r="AG46">
        <v>35</v>
      </c>
      <c r="AH46">
        <v>100</v>
      </c>
      <c r="AI46">
        <v>60</v>
      </c>
      <c r="AJ46">
        <v>60</v>
      </c>
      <c r="AK46">
        <v>300</v>
      </c>
      <c r="AL46">
        <v>12</v>
      </c>
      <c r="AM46">
        <v>60</v>
      </c>
      <c r="AN46">
        <v>100</v>
      </c>
    </row>
    <row r="47" spans="1:40" x14ac:dyDescent="0.2">
      <c r="A47">
        <v>37</v>
      </c>
      <c r="B47">
        <v>29</v>
      </c>
      <c r="C47">
        <v>60</v>
      </c>
      <c r="D47">
        <v>20</v>
      </c>
      <c r="E47">
        <v>70</v>
      </c>
      <c r="F47">
        <v>60</v>
      </c>
      <c r="G47">
        <v>100</v>
      </c>
      <c r="H47">
        <v>60</v>
      </c>
      <c r="I47">
        <v>100</v>
      </c>
      <c r="J47">
        <v>50</v>
      </c>
      <c r="K47">
        <v>60</v>
      </c>
      <c r="L47">
        <v>60</v>
      </c>
      <c r="M47">
        <v>100</v>
      </c>
      <c r="N47">
        <v>60</v>
      </c>
      <c r="O47">
        <v>100</v>
      </c>
      <c r="P47">
        <v>48</v>
      </c>
      <c r="Q47">
        <v>40</v>
      </c>
      <c r="R47">
        <v>9</v>
      </c>
      <c r="S47">
        <v>60</v>
      </c>
      <c r="T47">
        <v>60</v>
      </c>
      <c r="U47">
        <v>60</v>
      </c>
      <c r="V47">
        <v>9</v>
      </c>
      <c r="W47">
        <v>76</v>
      </c>
      <c r="X47">
        <v>43</v>
      </c>
      <c r="Y47">
        <v>12</v>
      </c>
      <c r="Z47">
        <v>20</v>
      </c>
      <c r="AA47">
        <v>20</v>
      </c>
      <c r="AB47">
        <v>60</v>
      </c>
      <c r="AC47">
        <v>60</v>
      </c>
      <c r="AD47">
        <v>100</v>
      </c>
      <c r="AE47">
        <v>12</v>
      </c>
    </row>
    <row r="48" spans="1:40" x14ac:dyDescent="0.2">
      <c r="A48">
        <v>38</v>
      </c>
      <c r="B48">
        <v>24</v>
      </c>
      <c r="C48">
        <v>60</v>
      </c>
      <c r="D48">
        <v>50</v>
      </c>
      <c r="E48">
        <v>55</v>
      </c>
      <c r="F48">
        <v>50</v>
      </c>
      <c r="G48">
        <v>20</v>
      </c>
      <c r="H48">
        <v>60</v>
      </c>
      <c r="I48">
        <v>40</v>
      </c>
      <c r="J48">
        <v>40</v>
      </c>
      <c r="K48">
        <v>60</v>
      </c>
      <c r="L48">
        <v>100</v>
      </c>
      <c r="M48">
        <v>60</v>
      </c>
      <c r="N48">
        <v>60</v>
      </c>
      <c r="O48">
        <v>100</v>
      </c>
      <c r="P48">
        <v>12</v>
      </c>
      <c r="Q48">
        <v>100</v>
      </c>
      <c r="R48">
        <v>35</v>
      </c>
      <c r="S48">
        <v>60</v>
      </c>
      <c r="T48">
        <v>40</v>
      </c>
      <c r="U48">
        <v>60</v>
      </c>
      <c r="V48">
        <v>60</v>
      </c>
      <c r="W48">
        <v>60</v>
      </c>
      <c r="X48">
        <v>12</v>
      </c>
      <c r="Y48">
        <v>50</v>
      </c>
      <c r="Z48">
        <v>75</v>
      </c>
    </row>
    <row r="49" spans="1:31" x14ac:dyDescent="0.2">
      <c r="A49">
        <v>39</v>
      </c>
      <c r="B49">
        <v>21</v>
      </c>
      <c r="C49">
        <v>40</v>
      </c>
      <c r="D49">
        <v>60</v>
      </c>
      <c r="E49">
        <v>60</v>
      </c>
      <c r="F49">
        <v>12</v>
      </c>
      <c r="G49">
        <v>100</v>
      </c>
      <c r="H49">
        <v>60</v>
      </c>
      <c r="I49">
        <v>100</v>
      </c>
      <c r="J49">
        <v>60</v>
      </c>
      <c r="K49">
        <v>35</v>
      </c>
      <c r="L49">
        <v>60</v>
      </c>
      <c r="M49">
        <v>35</v>
      </c>
      <c r="N49">
        <v>40</v>
      </c>
      <c r="O49">
        <v>60</v>
      </c>
      <c r="P49">
        <v>40</v>
      </c>
      <c r="Q49">
        <v>60</v>
      </c>
      <c r="R49">
        <v>100</v>
      </c>
      <c r="S49">
        <v>60</v>
      </c>
      <c r="T49">
        <v>100</v>
      </c>
      <c r="U49">
        <v>35</v>
      </c>
      <c r="V49">
        <v>60</v>
      </c>
      <c r="W49">
        <v>60</v>
      </c>
    </row>
    <row r="50" spans="1:31" x14ac:dyDescent="0.2">
      <c r="A50">
        <v>40</v>
      </c>
      <c r="B50">
        <v>27</v>
      </c>
      <c r="C50">
        <v>100</v>
      </c>
      <c r="D50">
        <v>60</v>
      </c>
      <c r="E50">
        <v>500</v>
      </c>
      <c r="F50">
        <v>60</v>
      </c>
      <c r="G50">
        <v>60</v>
      </c>
      <c r="H50">
        <v>60</v>
      </c>
      <c r="I50">
        <v>60</v>
      </c>
      <c r="J50">
        <v>20</v>
      </c>
      <c r="K50">
        <v>60</v>
      </c>
      <c r="L50">
        <v>100</v>
      </c>
      <c r="M50">
        <v>60</v>
      </c>
      <c r="N50">
        <v>120</v>
      </c>
      <c r="O50">
        <v>40</v>
      </c>
      <c r="P50">
        <v>60</v>
      </c>
      <c r="Q50">
        <v>60</v>
      </c>
      <c r="R50">
        <v>60</v>
      </c>
      <c r="S50">
        <v>60</v>
      </c>
      <c r="T50">
        <v>12</v>
      </c>
      <c r="U50">
        <v>60</v>
      </c>
      <c r="V50">
        <v>12</v>
      </c>
      <c r="W50">
        <v>12</v>
      </c>
      <c r="X50">
        <v>100</v>
      </c>
      <c r="Y50">
        <v>40</v>
      </c>
      <c r="Z50">
        <v>60</v>
      </c>
      <c r="AA50">
        <v>40</v>
      </c>
      <c r="AB50">
        <v>60</v>
      </c>
      <c r="AC50">
        <v>60</v>
      </c>
    </row>
    <row r="51" spans="1:31" x14ac:dyDescent="0.2">
      <c r="A51">
        <v>41</v>
      </c>
      <c r="B51">
        <v>15</v>
      </c>
      <c r="C51">
        <v>60</v>
      </c>
      <c r="D51">
        <v>40</v>
      </c>
      <c r="E51">
        <v>100</v>
      </c>
      <c r="F51">
        <v>70</v>
      </c>
      <c r="G51">
        <v>100</v>
      </c>
      <c r="H51">
        <v>60</v>
      </c>
      <c r="I51">
        <v>60</v>
      </c>
      <c r="J51">
        <v>50</v>
      </c>
      <c r="K51">
        <v>60</v>
      </c>
      <c r="L51">
        <v>60</v>
      </c>
      <c r="M51">
        <v>67</v>
      </c>
      <c r="N51">
        <v>6</v>
      </c>
      <c r="O51">
        <v>40</v>
      </c>
      <c r="P51">
        <v>12</v>
      </c>
      <c r="Q51">
        <v>40</v>
      </c>
    </row>
    <row r="52" spans="1:31" x14ac:dyDescent="0.2">
      <c r="A52">
        <v>42</v>
      </c>
      <c r="B52">
        <v>29</v>
      </c>
      <c r="C52">
        <v>60</v>
      </c>
      <c r="D52">
        <v>40</v>
      </c>
      <c r="E52">
        <v>100</v>
      </c>
      <c r="F52">
        <v>12</v>
      </c>
      <c r="G52">
        <v>40</v>
      </c>
      <c r="H52">
        <v>60</v>
      </c>
      <c r="I52">
        <v>60</v>
      </c>
      <c r="J52">
        <v>60</v>
      </c>
      <c r="K52">
        <v>20</v>
      </c>
      <c r="L52">
        <v>35</v>
      </c>
      <c r="M52">
        <v>60</v>
      </c>
      <c r="N52">
        <v>40</v>
      </c>
      <c r="O52">
        <v>20</v>
      </c>
      <c r="P52">
        <v>100</v>
      </c>
      <c r="Q52">
        <v>20</v>
      </c>
      <c r="R52">
        <v>300</v>
      </c>
      <c r="S52">
        <v>50</v>
      </c>
      <c r="T52">
        <v>12</v>
      </c>
      <c r="U52">
        <v>60</v>
      </c>
      <c r="V52">
        <v>20</v>
      </c>
      <c r="W52">
        <v>60</v>
      </c>
      <c r="X52">
        <v>12</v>
      </c>
      <c r="Y52">
        <v>14</v>
      </c>
      <c r="Z52">
        <v>35</v>
      </c>
      <c r="AA52">
        <v>93</v>
      </c>
      <c r="AB52">
        <v>35</v>
      </c>
      <c r="AC52">
        <v>60</v>
      </c>
      <c r="AD52">
        <v>50</v>
      </c>
      <c r="AE52">
        <v>60</v>
      </c>
    </row>
    <row r="53" spans="1:31" x14ac:dyDescent="0.2">
      <c r="A53">
        <v>43</v>
      </c>
      <c r="B53">
        <v>21</v>
      </c>
      <c r="C53">
        <v>40</v>
      </c>
      <c r="D53">
        <v>20</v>
      </c>
      <c r="E53">
        <v>70</v>
      </c>
      <c r="F53">
        <v>60</v>
      </c>
      <c r="G53">
        <v>60</v>
      </c>
      <c r="H53">
        <v>35</v>
      </c>
      <c r="I53">
        <v>100</v>
      </c>
      <c r="J53">
        <v>12</v>
      </c>
      <c r="K53">
        <v>60</v>
      </c>
      <c r="L53">
        <v>9</v>
      </c>
      <c r="M53">
        <v>35</v>
      </c>
      <c r="N53">
        <v>35</v>
      </c>
      <c r="O53">
        <v>60</v>
      </c>
      <c r="P53">
        <v>40</v>
      </c>
      <c r="Q53">
        <v>100</v>
      </c>
      <c r="R53">
        <v>9</v>
      </c>
      <c r="S53">
        <v>100</v>
      </c>
      <c r="T53">
        <v>100</v>
      </c>
      <c r="U53">
        <v>60</v>
      </c>
      <c r="V53">
        <v>100</v>
      </c>
      <c r="W53">
        <v>60</v>
      </c>
    </row>
    <row r="54" spans="1:31" x14ac:dyDescent="0.2">
      <c r="A54">
        <v>44</v>
      </c>
      <c r="B54">
        <v>27</v>
      </c>
      <c r="C54">
        <v>100</v>
      </c>
      <c r="D54">
        <v>60</v>
      </c>
      <c r="E54">
        <v>60</v>
      </c>
      <c r="F54">
        <v>9</v>
      </c>
      <c r="G54">
        <v>60</v>
      </c>
      <c r="H54">
        <v>40</v>
      </c>
      <c r="I54">
        <v>40</v>
      </c>
      <c r="J54">
        <v>40</v>
      </c>
      <c r="K54">
        <v>60</v>
      </c>
      <c r="L54">
        <v>60</v>
      </c>
      <c r="M54">
        <v>120</v>
      </c>
      <c r="N54">
        <v>40</v>
      </c>
      <c r="O54">
        <v>60</v>
      </c>
      <c r="P54">
        <v>60</v>
      </c>
      <c r="Q54">
        <v>60</v>
      </c>
      <c r="R54">
        <v>20</v>
      </c>
      <c r="S54">
        <v>50</v>
      </c>
      <c r="T54">
        <v>87</v>
      </c>
      <c r="U54">
        <v>60</v>
      </c>
      <c r="V54">
        <v>150</v>
      </c>
      <c r="W54">
        <v>100</v>
      </c>
      <c r="X54">
        <v>100</v>
      </c>
      <c r="Y54">
        <v>60</v>
      </c>
      <c r="Z54">
        <v>55</v>
      </c>
      <c r="AA54">
        <v>40</v>
      </c>
      <c r="AB54">
        <v>60</v>
      </c>
      <c r="AC54">
        <v>60</v>
      </c>
    </row>
    <row r="55" spans="1:31" x14ac:dyDescent="0.2">
      <c r="A55">
        <v>45</v>
      </c>
      <c r="B55">
        <v>23</v>
      </c>
      <c r="C55">
        <v>60</v>
      </c>
      <c r="D55">
        <v>60</v>
      </c>
      <c r="E55">
        <v>70</v>
      </c>
      <c r="F55">
        <v>55</v>
      </c>
      <c r="G55">
        <v>40</v>
      </c>
      <c r="H55">
        <v>9</v>
      </c>
      <c r="I55">
        <v>60</v>
      </c>
      <c r="J55">
        <v>60</v>
      </c>
      <c r="K55">
        <v>60</v>
      </c>
      <c r="L55">
        <v>100</v>
      </c>
      <c r="M55">
        <v>20</v>
      </c>
      <c r="N55">
        <v>40</v>
      </c>
      <c r="O55">
        <v>60</v>
      </c>
      <c r="P55">
        <v>60</v>
      </c>
      <c r="Q55">
        <v>60</v>
      </c>
      <c r="R55">
        <v>50</v>
      </c>
      <c r="S55">
        <v>40</v>
      </c>
      <c r="T55">
        <v>9</v>
      </c>
      <c r="U55">
        <v>60</v>
      </c>
      <c r="V55">
        <v>60</v>
      </c>
      <c r="W55">
        <v>60</v>
      </c>
      <c r="X55">
        <v>12</v>
      </c>
      <c r="Y55">
        <v>35</v>
      </c>
    </row>
    <row r="56" spans="1:31" x14ac:dyDescent="0.2">
      <c r="A56">
        <v>46</v>
      </c>
      <c r="B56">
        <v>25</v>
      </c>
      <c r="C56">
        <v>60</v>
      </c>
      <c r="D56">
        <v>135</v>
      </c>
      <c r="E56">
        <v>60</v>
      </c>
      <c r="F56">
        <v>70</v>
      </c>
      <c r="G56">
        <v>100</v>
      </c>
      <c r="H56">
        <v>9</v>
      </c>
      <c r="I56">
        <v>50</v>
      </c>
      <c r="J56">
        <v>60</v>
      </c>
      <c r="K56">
        <v>60</v>
      </c>
      <c r="L56">
        <v>60</v>
      </c>
      <c r="M56">
        <v>100</v>
      </c>
      <c r="N56">
        <v>100</v>
      </c>
      <c r="O56">
        <v>60</v>
      </c>
      <c r="P56">
        <v>40</v>
      </c>
      <c r="Q56">
        <v>20</v>
      </c>
      <c r="R56">
        <v>20</v>
      </c>
      <c r="S56">
        <v>20</v>
      </c>
      <c r="T56">
        <v>34</v>
      </c>
      <c r="U56">
        <v>12</v>
      </c>
      <c r="V56">
        <v>50</v>
      </c>
      <c r="W56">
        <v>50</v>
      </c>
      <c r="X56">
        <v>60</v>
      </c>
      <c r="Y56">
        <v>60</v>
      </c>
      <c r="Z56">
        <v>60</v>
      </c>
      <c r="AA56">
        <v>50</v>
      </c>
    </row>
    <row r="57" spans="1:31" x14ac:dyDescent="0.2">
      <c r="A57">
        <v>47</v>
      </c>
      <c r="B57">
        <v>29</v>
      </c>
      <c r="C57">
        <v>60</v>
      </c>
      <c r="D57">
        <v>60</v>
      </c>
      <c r="E57">
        <v>100</v>
      </c>
      <c r="F57">
        <v>60</v>
      </c>
      <c r="G57">
        <v>77</v>
      </c>
      <c r="H57">
        <v>60</v>
      </c>
      <c r="I57">
        <v>20</v>
      </c>
      <c r="J57">
        <v>50</v>
      </c>
      <c r="K57">
        <v>35</v>
      </c>
      <c r="L57">
        <v>35</v>
      </c>
      <c r="M57">
        <v>40</v>
      </c>
      <c r="N57">
        <v>60</v>
      </c>
      <c r="O57">
        <v>60</v>
      </c>
      <c r="P57">
        <v>100</v>
      </c>
      <c r="Q57">
        <v>60</v>
      </c>
      <c r="R57">
        <v>40</v>
      </c>
      <c r="S57">
        <v>60</v>
      </c>
      <c r="T57">
        <v>60</v>
      </c>
      <c r="U57">
        <v>40</v>
      </c>
      <c r="V57">
        <v>39</v>
      </c>
      <c r="W57">
        <v>100</v>
      </c>
      <c r="X57">
        <v>12</v>
      </c>
      <c r="Y57">
        <v>40</v>
      </c>
      <c r="Z57">
        <v>60</v>
      </c>
      <c r="AA57">
        <v>300</v>
      </c>
      <c r="AB57">
        <v>60</v>
      </c>
      <c r="AC57">
        <v>35</v>
      </c>
      <c r="AD57">
        <v>60</v>
      </c>
      <c r="AE57">
        <v>35</v>
      </c>
    </row>
    <row r="58" spans="1:31" x14ac:dyDescent="0.2">
      <c r="A58">
        <v>48</v>
      </c>
      <c r="B58">
        <v>25</v>
      </c>
      <c r="C58">
        <v>60</v>
      </c>
      <c r="D58">
        <v>100</v>
      </c>
      <c r="E58">
        <v>40</v>
      </c>
      <c r="F58">
        <v>20</v>
      </c>
      <c r="G58">
        <v>20</v>
      </c>
      <c r="H58">
        <v>60</v>
      </c>
      <c r="I58">
        <v>40</v>
      </c>
      <c r="J58">
        <v>60</v>
      </c>
      <c r="K58">
        <v>20</v>
      </c>
      <c r="L58">
        <v>60</v>
      </c>
      <c r="M58">
        <v>50</v>
      </c>
      <c r="N58">
        <v>40</v>
      </c>
      <c r="O58">
        <v>100</v>
      </c>
      <c r="P58">
        <v>50</v>
      </c>
      <c r="Q58">
        <v>100</v>
      </c>
      <c r="R58">
        <v>12</v>
      </c>
      <c r="S58">
        <v>60</v>
      </c>
      <c r="T58">
        <v>100</v>
      </c>
      <c r="U58">
        <v>50</v>
      </c>
      <c r="V58">
        <v>60</v>
      </c>
      <c r="W58">
        <v>40</v>
      </c>
      <c r="X58">
        <v>60</v>
      </c>
      <c r="Y58">
        <v>40</v>
      </c>
      <c r="Z58">
        <v>300</v>
      </c>
      <c r="AA58">
        <v>12</v>
      </c>
    </row>
    <row r="59" spans="1:31" x14ac:dyDescent="0.2">
      <c r="A59">
        <v>49</v>
      </c>
      <c r="B59">
        <v>27</v>
      </c>
      <c r="C59">
        <v>60</v>
      </c>
      <c r="D59">
        <v>12</v>
      </c>
      <c r="E59">
        <v>20</v>
      </c>
      <c r="F59">
        <v>100</v>
      </c>
      <c r="G59">
        <v>60</v>
      </c>
      <c r="H59">
        <v>40</v>
      </c>
      <c r="I59">
        <v>60</v>
      </c>
      <c r="J59">
        <v>12</v>
      </c>
      <c r="K59">
        <v>63</v>
      </c>
      <c r="L59">
        <v>60</v>
      </c>
      <c r="M59">
        <v>60</v>
      </c>
      <c r="N59">
        <v>300</v>
      </c>
      <c r="O59">
        <v>9</v>
      </c>
      <c r="P59">
        <v>60</v>
      </c>
      <c r="Q59">
        <v>100</v>
      </c>
      <c r="R59">
        <v>100</v>
      </c>
      <c r="S59">
        <v>60</v>
      </c>
      <c r="T59">
        <v>75</v>
      </c>
      <c r="U59">
        <v>60</v>
      </c>
      <c r="V59">
        <v>60</v>
      </c>
      <c r="W59">
        <v>10</v>
      </c>
      <c r="X59">
        <v>60</v>
      </c>
      <c r="Y59">
        <v>40</v>
      </c>
      <c r="Z59">
        <v>40</v>
      </c>
      <c r="AA59">
        <v>40</v>
      </c>
      <c r="AB59">
        <v>100</v>
      </c>
      <c r="AC59">
        <v>60</v>
      </c>
    </row>
    <row r="60" spans="1:31" x14ac:dyDescent="0.2">
      <c r="A60">
        <v>50</v>
      </c>
      <c r="B60">
        <v>24</v>
      </c>
      <c r="C60">
        <v>60</v>
      </c>
      <c r="D60">
        <v>60</v>
      </c>
      <c r="E60">
        <v>60</v>
      </c>
      <c r="F60">
        <v>60</v>
      </c>
      <c r="G60">
        <v>100</v>
      </c>
      <c r="H60">
        <v>40</v>
      </c>
      <c r="I60">
        <v>9</v>
      </c>
      <c r="J60">
        <v>60</v>
      </c>
      <c r="K60">
        <v>40</v>
      </c>
      <c r="L60">
        <v>12</v>
      </c>
      <c r="M60">
        <v>100</v>
      </c>
      <c r="N60">
        <v>35</v>
      </c>
      <c r="O60">
        <v>12</v>
      </c>
      <c r="P60">
        <v>60</v>
      </c>
      <c r="Q60">
        <v>60</v>
      </c>
      <c r="R60">
        <v>55</v>
      </c>
      <c r="S60">
        <v>60</v>
      </c>
      <c r="T60">
        <v>40</v>
      </c>
      <c r="U60">
        <v>100</v>
      </c>
      <c r="V60">
        <v>60</v>
      </c>
      <c r="W60">
        <v>100</v>
      </c>
      <c r="X60">
        <v>50</v>
      </c>
      <c r="Y60">
        <v>75</v>
      </c>
      <c r="Z60">
        <v>60</v>
      </c>
    </row>
    <row r="61" spans="1:31" x14ac:dyDescent="0.2">
      <c r="A61">
        <v>51</v>
      </c>
      <c r="B61">
        <v>19</v>
      </c>
      <c r="C61">
        <v>100</v>
      </c>
      <c r="D61">
        <v>60</v>
      </c>
      <c r="E61">
        <v>40</v>
      </c>
      <c r="F61">
        <v>60</v>
      </c>
      <c r="G61">
        <v>20</v>
      </c>
      <c r="H61">
        <v>72</v>
      </c>
      <c r="I61">
        <v>60</v>
      </c>
      <c r="J61">
        <v>40</v>
      </c>
      <c r="K61">
        <v>100</v>
      </c>
      <c r="L61">
        <v>100</v>
      </c>
      <c r="M61">
        <v>50</v>
      </c>
      <c r="N61">
        <v>100</v>
      </c>
      <c r="O61">
        <v>60</v>
      </c>
      <c r="P61">
        <v>60</v>
      </c>
      <c r="Q61">
        <v>50</v>
      </c>
      <c r="R61">
        <v>100</v>
      </c>
      <c r="S61">
        <v>40</v>
      </c>
      <c r="T61">
        <v>100</v>
      </c>
      <c r="U61">
        <v>50</v>
      </c>
    </row>
    <row r="62" spans="1:31" x14ac:dyDescent="0.2">
      <c r="A62">
        <v>52</v>
      </c>
      <c r="B62">
        <v>20</v>
      </c>
      <c r="C62">
        <v>60</v>
      </c>
      <c r="D62">
        <v>12</v>
      </c>
      <c r="E62">
        <v>60</v>
      </c>
      <c r="F62">
        <v>35</v>
      </c>
      <c r="G62">
        <v>40</v>
      </c>
      <c r="H62">
        <v>60</v>
      </c>
      <c r="I62">
        <v>60</v>
      </c>
      <c r="J62">
        <v>60</v>
      </c>
      <c r="K62">
        <v>40</v>
      </c>
      <c r="L62">
        <v>50</v>
      </c>
      <c r="M62">
        <v>100</v>
      </c>
      <c r="N62">
        <v>60</v>
      </c>
      <c r="O62">
        <v>300</v>
      </c>
      <c r="P62">
        <v>100</v>
      </c>
      <c r="Q62">
        <v>60</v>
      </c>
      <c r="R62">
        <v>35</v>
      </c>
      <c r="S62">
        <v>60</v>
      </c>
      <c r="T62">
        <v>60</v>
      </c>
      <c r="U62">
        <v>40</v>
      </c>
      <c r="V62">
        <v>40</v>
      </c>
    </row>
    <row r="63" spans="1:31" x14ac:dyDescent="0.2">
      <c r="A63">
        <v>53</v>
      </c>
      <c r="B63">
        <v>16</v>
      </c>
      <c r="C63">
        <v>60</v>
      </c>
      <c r="D63">
        <v>60</v>
      </c>
      <c r="E63">
        <v>60</v>
      </c>
      <c r="F63">
        <v>75</v>
      </c>
      <c r="G63">
        <v>50</v>
      </c>
      <c r="H63">
        <v>40</v>
      </c>
      <c r="I63">
        <v>60</v>
      </c>
      <c r="J63">
        <v>40</v>
      </c>
      <c r="K63">
        <v>20</v>
      </c>
      <c r="L63">
        <v>40</v>
      </c>
      <c r="M63">
        <v>60</v>
      </c>
      <c r="N63">
        <v>40</v>
      </c>
      <c r="O63">
        <v>12</v>
      </c>
      <c r="P63">
        <v>60</v>
      </c>
      <c r="Q63">
        <v>20</v>
      </c>
      <c r="R63">
        <v>60</v>
      </c>
    </row>
    <row r="64" spans="1:31" x14ac:dyDescent="0.2">
      <c r="A64">
        <v>54</v>
      </c>
      <c r="B64">
        <v>27</v>
      </c>
      <c r="C64">
        <v>160</v>
      </c>
      <c r="D64">
        <v>60</v>
      </c>
      <c r="E64">
        <v>60</v>
      </c>
      <c r="F64">
        <v>12</v>
      </c>
      <c r="G64">
        <v>60</v>
      </c>
      <c r="H64">
        <v>100</v>
      </c>
      <c r="I64">
        <v>60</v>
      </c>
      <c r="J64">
        <v>60</v>
      </c>
      <c r="K64">
        <v>50</v>
      </c>
      <c r="L64">
        <v>60</v>
      </c>
      <c r="M64">
        <v>40</v>
      </c>
      <c r="N64">
        <v>60</v>
      </c>
      <c r="O64">
        <v>40</v>
      </c>
      <c r="P64">
        <v>60</v>
      </c>
      <c r="Q64">
        <v>90</v>
      </c>
      <c r="R64">
        <v>60</v>
      </c>
      <c r="S64">
        <v>69</v>
      </c>
      <c r="T64">
        <v>12</v>
      </c>
      <c r="U64">
        <v>40</v>
      </c>
      <c r="V64">
        <v>60</v>
      </c>
      <c r="W64">
        <v>27</v>
      </c>
      <c r="X64">
        <v>40</v>
      </c>
      <c r="Y64">
        <v>100</v>
      </c>
      <c r="Z64">
        <v>60</v>
      </c>
      <c r="AA64">
        <v>40</v>
      </c>
      <c r="AB64">
        <v>40</v>
      </c>
      <c r="AC64">
        <v>50</v>
      </c>
    </row>
    <row r="65" spans="1:33" x14ac:dyDescent="0.2">
      <c r="A65">
        <v>55</v>
      </c>
      <c r="B65">
        <v>27</v>
      </c>
      <c r="C65">
        <v>170</v>
      </c>
      <c r="D65">
        <v>60</v>
      </c>
      <c r="E65">
        <v>105</v>
      </c>
      <c r="F65">
        <v>40</v>
      </c>
      <c r="G65">
        <v>61</v>
      </c>
      <c r="H65">
        <v>60</v>
      </c>
      <c r="I65">
        <v>60</v>
      </c>
      <c r="J65">
        <v>20</v>
      </c>
      <c r="K65">
        <v>65</v>
      </c>
      <c r="L65">
        <v>35</v>
      </c>
      <c r="M65">
        <v>300</v>
      </c>
      <c r="N65">
        <v>30</v>
      </c>
      <c r="O65">
        <v>60</v>
      </c>
      <c r="P65">
        <v>60</v>
      </c>
      <c r="Q65">
        <v>100</v>
      </c>
      <c r="R65">
        <v>40</v>
      </c>
      <c r="S65">
        <v>100</v>
      </c>
      <c r="T65">
        <v>40</v>
      </c>
      <c r="U65">
        <v>60</v>
      </c>
      <c r="V65">
        <v>60</v>
      </c>
      <c r="W65">
        <v>60</v>
      </c>
      <c r="X65">
        <v>40</v>
      </c>
      <c r="Y65">
        <v>12</v>
      </c>
      <c r="Z65">
        <v>12</v>
      </c>
      <c r="AA65">
        <v>40</v>
      </c>
      <c r="AB65">
        <v>12</v>
      </c>
      <c r="AC65">
        <v>100</v>
      </c>
    </row>
    <row r="66" spans="1:33" x14ac:dyDescent="0.2">
      <c r="A66">
        <v>56</v>
      </c>
      <c r="B66">
        <v>18</v>
      </c>
      <c r="C66">
        <v>20</v>
      </c>
      <c r="D66">
        <v>9</v>
      </c>
      <c r="E66">
        <v>52</v>
      </c>
      <c r="F66">
        <v>60</v>
      </c>
      <c r="G66">
        <v>100</v>
      </c>
      <c r="H66">
        <v>60</v>
      </c>
      <c r="I66">
        <v>12</v>
      </c>
      <c r="J66">
        <v>100</v>
      </c>
      <c r="K66">
        <v>100</v>
      </c>
      <c r="L66">
        <v>20</v>
      </c>
      <c r="M66">
        <v>60</v>
      </c>
      <c r="N66">
        <v>100</v>
      </c>
      <c r="O66">
        <v>40</v>
      </c>
      <c r="P66">
        <v>60</v>
      </c>
      <c r="Q66">
        <v>60</v>
      </c>
      <c r="R66">
        <v>40</v>
      </c>
      <c r="S66">
        <v>60</v>
      </c>
      <c r="T66">
        <v>40</v>
      </c>
    </row>
    <row r="67" spans="1:33" x14ac:dyDescent="0.2">
      <c r="A67">
        <v>57</v>
      </c>
      <c r="B67">
        <v>23</v>
      </c>
      <c r="C67">
        <v>60</v>
      </c>
      <c r="D67">
        <v>40</v>
      </c>
      <c r="E67">
        <v>40</v>
      </c>
      <c r="F67">
        <v>12</v>
      </c>
      <c r="G67">
        <v>40</v>
      </c>
      <c r="H67">
        <v>85</v>
      </c>
      <c r="I67">
        <v>40</v>
      </c>
      <c r="J67">
        <v>100</v>
      </c>
      <c r="K67">
        <v>40</v>
      </c>
      <c r="L67">
        <v>40</v>
      </c>
      <c r="M67">
        <v>75</v>
      </c>
      <c r="N67">
        <v>60</v>
      </c>
      <c r="O67">
        <v>20</v>
      </c>
      <c r="P67">
        <v>60</v>
      </c>
      <c r="Q67">
        <v>60</v>
      </c>
      <c r="R67">
        <v>35</v>
      </c>
      <c r="S67">
        <v>100</v>
      </c>
      <c r="T67">
        <v>100</v>
      </c>
      <c r="U67">
        <v>100</v>
      </c>
      <c r="V67">
        <v>150</v>
      </c>
      <c r="W67">
        <v>60</v>
      </c>
      <c r="X67">
        <v>73</v>
      </c>
      <c r="Y67">
        <v>100</v>
      </c>
    </row>
    <row r="68" spans="1:33" x14ac:dyDescent="0.2">
      <c r="A68">
        <v>58</v>
      </c>
      <c r="B68">
        <v>24</v>
      </c>
      <c r="C68">
        <v>60</v>
      </c>
      <c r="D68">
        <v>65</v>
      </c>
      <c r="E68">
        <v>100</v>
      </c>
      <c r="F68">
        <v>70</v>
      </c>
      <c r="G68">
        <v>40</v>
      </c>
      <c r="H68">
        <v>100</v>
      </c>
      <c r="I68">
        <v>60</v>
      </c>
      <c r="J68">
        <v>90</v>
      </c>
      <c r="K68">
        <v>20</v>
      </c>
      <c r="L68">
        <v>60</v>
      </c>
      <c r="M68">
        <v>60</v>
      </c>
      <c r="N68">
        <v>100</v>
      </c>
      <c r="O68">
        <v>60</v>
      </c>
      <c r="P68">
        <v>50</v>
      </c>
      <c r="Q68">
        <v>60</v>
      </c>
      <c r="R68">
        <v>50</v>
      </c>
      <c r="S68">
        <v>40</v>
      </c>
      <c r="T68">
        <v>100</v>
      </c>
      <c r="U68">
        <v>60</v>
      </c>
      <c r="V68">
        <v>60</v>
      </c>
      <c r="W68">
        <v>9</v>
      </c>
      <c r="X68">
        <v>50</v>
      </c>
      <c r="Y68">
        <v>35</v>
      </c>
      <c r="Z68">
        <v>40</v>
      </c>
    </row>
    <row r="69" spans="1:33" x14ac:dyDescent="0.2">
      <c r="A69">
        <v>59</v>
      </c>
      <c r="B69">
        <v>27</v>
      </c>
      <c r="C69">
        <v>40</v>
      </c>
      <c r="D69">
        <v>60</v>
      </c>
      <c r="E69">
        <v>60</v>
      </c>
      <c r="F69">
        <v>100</v>
      </c>
      <c r="G69">
        <v>75</v>
      </c>
      <c r="H69">
        <v>62</v>
      </c>
      <c r="I69">
        <v>17</v>
      </c>
      <c r="J69">
        <v>60</v>
      </c>
      <c r="K69">
        <v>20</v>
      </c>
      <c r="L69">
        <v>40</v>
      </c>
      <c r="M69">
        <v>100</v>
      </c>
      <c r="N69">
        <v>20</v>
      </c>
      <c r="O69">
        <v>81</v>
      </c>
      <c r="P69">
        <v>60</v>
      </c>
      <c r="Q69">
        <v>60</v>
      </c>
      <c r="R69">
        <v>100</v>
      </c>
      <c r="S69">
        <v>100</v>
      </c>
      <c r="T69">
        <v>67</v>
      </c>
      <c r="U69">
        <v>60</v>
      </c>
      <c r="V69">
        <v>20</v>
      </c>
      <c r="W69">
        <v>40</v>
      </c>
      <c r="X69">
        <v>60</v>
      </c>
      <c r="Y69">
        <v>40</v>
      </c>
      <c r="Z69">
        <v>60</v>
      </c>
      <c r="AA69">
        <v>20</v>
      </c>
      <c r="AB69">
        <v>75</v>
      </c>
      <c r="AC69">
        <v>100</v>
      </c>
    </row>
    <row r="70" spans="1:33" x14ac:dyDescent="0.2">
      <c r="A70">
        <v>60</v>
      </c>
      <c r="B70">
        <v>26</v>
      </c>
      <c r="C70">
        <v>9</v>
      </c>
      <c r="D70">
        <v>9</v>
      </c>
      <c r="E70">
        <v>40</v>
      </c>
      <c r="F70">
        <v>60</v>
      </c>
      <c r="G70">
        <v>40</v>
      </c>
      <c r="H70">
        <v>40</v>
      </c>
      <c r="I70">
        <v>81</v>
      </c>
      <c r="J70">
        <v>85</v>
      </c>
      <c r="K70">
        <v>60</v>
      </c>
      <c r="L70">
        <v>40</v>
      </c>
      <c r="M70">
        <v>40</v>
      </c>
      <c r="N70">
        <v>9</v>
      </c>
      <c r="O70">
        <v>40</v>
      </c>
      <c r="P70">
        <v>40</v>
      </c>
      <c r="Q70">
        <v>60</v>
      </c>
      <c r="R70">
        <v>35</v>
      </c>
      <c r="S70">
        <v>60</v>
      </c>
      <c r="T70">
        <v>60</v>
      </c>
      <c r="U70">
        <v>60</v>
      </c>
      <c r="V70">
        <v>50</v>
      </c>
      <c r="W70">
        <v>40</v>
      </c>
      <c r="X70">
        <v>60</v>
      </c>
      <c r="Y70">
        <v>20</v>
      </c>
      <c r="Z70">
        <v>100</v>
      </c>
      <c r="AA70">
        <v>40</v>
      </c>
      <c r="AB70">
        <v>100</v>
      </c>
    </row>
    <row r="71" spans="1:33" x14ac:dyDescent="0.2">
      <c r="A71">
        <v>61</v>
      </c>
      <c r="B71">
        <v>29</v>
      </c>
      <c r="C71">
        <v>60</v>
      </c>
      <c r="D71">
        <v>60</v>
      </c>
      <c r="E71">
        <v>60</v>
      </c>
      <c r="F71">
        <v>100</v>
      </c>
      <c r="G71">
        <v>100</v>
      </c>
      <c r="H71">
        <v>100</v>
      </c>
      <c r="I71">
        <v>40</v>
      </c>
      <c r="J71">
        <v>90</v>
      </c>
      <c r="K71">
        <v>40</v>
      </c>
      <c r="L71">
        <v>40</v>
      </c>
      <c r="M71">
        <v>500</v>
      </c>
      <c r="N71">
        <v>100</v>
      </c>
      <c r="O71">
        <v>40</v>
      </c>
      <c r="P71">
        <v>60</v>
      </c>
      <c r="Q71">
        <v>60</v>
      </c>
      <c r="R71">
        <v>70</v>
      </c>
      <c r="S71">
        <v>12</v>
      </c>
      <c r="T71">
        <v>60</v>
      </c>
      <c r="U71">
        <v>60</v>
      </c>
      <c r="V71">
        <v>60</v>
      </c>
      <c r="W71">
        <v>40</v>
      </c>
      <c r="X71">
        <v>40</v>
      </c>
      <c r="Y71">
        <v>20</v>
      </c>
      <c r="Z71">
        <v>35</v>
      </c>
      <c r="AA71">
        <v>100</v>
      </c>
      <c r="AB71">
        <v>40</v>
      </c>
      <c r="AC71">
        <v>35</v>
      </c>
      <c r="AD71">
        <v>20</v>
      </c>
      <c r="AE71">
        <v>60</v>
      </c>
    </row>
    <row r="72" spans="1:33" x14ac:dyDescent="0.2">
      <c r="A72">
        <v>62</v>
      </c>
      <c r="B72">
        <v>26</v>
      </c>
      <c r="C72">
        <v>50</v>
      </c>
      <c r="D72">
        <v>40</v>
      </c>
      <c r="E72">
        <v>40</v>
      </c>
      <c r="F72">
        <v>40</v>
      </c>
      <c r="G72">
        <v>60</v>
      </c>
      <c r="H72">
        <v>100</v>
      </c>
      <c r="I72">
        <v>40</v>
      </c>
      <c r="J72">
        <v>60</v>
      </c>
      <c r="K72">
        <v>75</v>
      </c>
      <c r="L72">
        <v>60</v>
      </c>
      <c r="M72">
        <v>100</v>
      </c>
      <c r="N72">
        <v>40</v>
      </c>
      <c r="O72">
        <v>60</v>
      </c>
      <c r="P72">
        <v>60</v>
      </c>
      <c r="Q72">
        <v>20</v>
      </c>
      <c r="R72">
        <v>60</v>
      </c>
      <c r="S72">
        <v>40</v>
      </c>
      <c r="T72">
        <v>20</v>
      </c>
      <c r="U72">
        <v>100</v>
      </c>
      <c r="V72">
        <v>60</v>
      </c>
      <c r="W72">
        <v>60</v>
      </c>
      <c r="X72">
        <v>60</v>
      </c>
      <c r="Y72">
        <v>60</v>
      </c>
      <c r="Z72">
        <v>100</v>
      </c>
      <c r="AA72">
        <v>40</v>
      </c>
      <c r="AB72">
        <v>20</v>
      </c>
    </row>
    <row r="73" spans="1:33" x14ac:dyDescent="0.2">
      <c r="A73">
        <v>63</v>
      </c>
      <c r="B73">
        <v>26</v>
      </c>
      <c r="C73">
        <v>20</v>
      </c>
      <c r="D73">
        <v>40</v>
      </c>
      <c r="E73">
        <v>35</v>
      </c>
      <c r="F73">
        <v>40</v>
      </c>
      <c r="G73">
        <v>60</v>
      </c>
      <c r="H73">
        <v>60</v>
      </c>
      <c r="I73">
        <v>60</v>
      </c>
      <c r="J73">
        <v>100</v>
      </c>
      <c r="K73">
        <v>40</v>
      </c>
      <c r="L73">
        <v>12</v>
      </c>
      <c r="M73">
        <v>40</v>
      </c>
      <c r="N73">
        <v>300</v>
      </c>
      <c r="O73">
        <v>60</v>
      </c>
      <c r="P73">
        <v>100</v>
      </c>
      <c r="Q73">
        <v>40</v>
      </c>
      <c r="R73">
        <v>60</v>
      </c>
      <c r="S73">
        <v>300</v>
      </c>
      <c r="T73">
        <v>94</v>
      </c>
      <c r="U73">
        <v>40</v>
      </c>
      <c r="V73">
        <v>60</v>
      </c>
      <c r="W73">
        <v>40</v>
      </c>
      <c r="X73">
        <v>60</v>
      </c>
      <c r="Y73">
        <v>20</v>
      </c>
      <c r="Z73">
        <v>60</v>
      </c>
      <c r="AA73">
        <v>100</v>
      </c>
      <c r="AB73">
        <v>40</v>
      </c>
    </row>
    <row r="74" spans="1:33" x14ac:dyDescent="0.2">
      <c r="A74">
        <v>64</v>
      </c>
      <c r="B74">
        <v>15</v>
      </c>
      <c r="C74">
        <v>40</v>
      </c>
      <c r="D74">
        <v>40</v>
      </c>
      <c r="E74">
        <v>60</v>
      </c>
      <c r="F74">
        <v>40</v>
      </c>
      <c r="G74">
        <v>100</v>
      </c>
      <c r="H74">
        <v>35</v>
      </c>
      <c r="I74">
        <v>60</v>
      </c>
      <c r="J74">
        <v>60</v>
      </c>
      <c r="K74">
        <v>100</v>
      </c>
      <c r="L74">
        <v>150</v>
      </c>
      <c r="M74">
        <v>100</v>
      </c>
      <c r="N74">
        <v>60</v>
      </c>
      <c r="O74">
        <v>60</v>
      </c>
      <c r="P74">
        <v>12</v>
      </c>
      <c r="Q74">
        <v>21</v>
      </c>
    </row>
    <row r="75" spans="1:33" x14ac:dyDescent="0.2">
      <c r="A75">
        <v>65</v>
      </c>
      <c r="B75">
        <v>26</v>
      </c>
      <c r="C75">
        <v>100</v>
      </c>
      <c r="D75">
        <v>135</v>
      </c>
      <c r="E75">
        <v>60</v>
      </c>
      <c r="F75">
        <v>90</v>
      </c>
      <c r="G75">
        <v>60</v>
      </c>
      <c r="H75">
        <v>60</v>
      </c>
      <c r="I75">
        <v>40</v>
      </c>
      <c r="J75">
        <v>60</v>
      </c>
      <c r="K75">
        <v>60</v>
      </c>
      <c r="L75">
        <v>60</v>
      </c>
      <c r="M75">
        <v>40</v>
      </c>
      <c r="N75">
        <v>100</v>
      </c>
      <c r="O75">
        <v>20</v>
      </c>
      <c r="P75">
        <v>50</v>
      </c>
      <c r="Q75">
        <v>50</v>
      </c>
      <c r="R75">
        <v>60</v>
      </c>
      <c r="S75">
        <v>60</v>
      </c>
      <c r="T75">
        <v>60</v>
      </c>
      <c r="U75">
        <v>100</v>
      </c>
      <c r="V75">
        <v>60</v>
      </c>
      <c r="W75">
        <v>60</v>
      </c>
      <c r="X75">
        <v>50</v>
      </c>
      <c r="Y75">
        <v>60</v>
      </c>
      <c r="Z75">
        <v>20</v>
      </c>
      <c r="AA75">
        <v>12</v>
      </c>
      <c r="AB75">
        <v>40</v>
      </c>
    </row>
    <row r="76" spans="1:33" x14ac:dyDescent="0.2">
      <c r="A76">
        <v>66</v>
      </c>
      <c r="B76">
        <v>18</v>
      </c>
      <c r="C76">
        <v>20</v>
      </c>
      <c r="D76">
        <v>60</v>
      </c>
      <c r="E76">
        <v>60</v>
      </c>
      <c r="F76">
        <v>60</v>
      </c>
      <c r="G76">
        <v>20</v>
      </c>
      <c r="H76">
        <v>150</v>
      </c>
      <c r="I76">
        <v>100</v>
      </c>
      <c r="J76">
        <v>60</v>
      </c>
      <c r="K76">
        <v>100</v>
      </c>
      <c r="L76">
        <v>60</v>
      </c>
      <c r="M76">
        <v>40</v>
      </c>
      <c r="N76">
        <v>40</v>
      </c>
      <c r="O76">
        <v>20</v>
      </c>
      <c r="P76">
        <v>60</v>
      </c>
      <c r="Q76">
        <v>60</v>
      </c>
      <c r="R76">
        <v>40</v>
      </c>
      <c r="S76">
        <v>40</v>
      </c>
      <c r="T76">
        <v>60</v>
      </c>
    </row>
    <row r="77" spans="1:33" x14ac:dyDescent="0.2">
      <c r="A77">
        <v>67</v>
      </c>
      <c r="B77">
        <v>24</v>
      </c>
      <c r="C77">
        <v>20</v>
      </c>
      <c r="D77">
        <v>85</v>
      </c>
      <c r="E77">
        <v>40</v>
      </c>
      <c r="F77">
        <v>60</v>
      </c>
      <c r="G77">
        <v>20</v>
      </c>
      <c r="H77">
        <v>40</v>
      </c>
      <c r="I77">
        <v>20</v>
      </c>
      <c r="J77">
        <v>100</v>
      </c>
      <c r="K77">
        <v>60</v>
      </c>
      <c r="L77">
        <v>60</v>
      </c>
      <c r="M77">
        <v>46</v>
      </c>
      <c r="N77">
        <v>60</v>
      </c>
      <c r="O77">
        <v>60</v>
      </c>
      <c r="P77">
        <v>60</v>
      </c>
      <c r="Q77">
        <v>100</v>
      </c>
      <c r="R77">
        <v>60</v>
      </c>
      <c r="S77">
        <v>100</v>
      </c>
      <c r="T77">
        <v>60</v>
      </c>
      <c r="U77">
        <v>150</v>
      </c>
      <c r="V77">
        <v>40</v>
      </c>
      <c r="W77">
        <v>40</v>
      </c>
      <c r="X77">
        <v>40</v>
      </c>
      <c r="Y77">
        <v>40</v>
      </c>
      <c r="Z77">
        <v>9</v>
      </c>
    </row>
    <row r="78" spans="1:33" x14ac:dyDescent="0.2">
      <c r="A78">
        <v>68</v>
      </c>
      <c r="B78">
        <v>31</v>
      </c>
      <c r="C78">
        <v>20</v>
      </c>
      <c r="D78">
        <v>75</v>
      </c>
      <c r="E78">
        <v>12</v>
      </c>
      <c r="F78">
        <v>100</v>
      </c>
      <c r="G78">
        <v>40</v>
      </c>
      <c r="H78">
        <v>100</v>
      </c>
      <c r="I78">
        <v>60</v>
      </c>
      <c r="J78">
        <v>60</v>
      </c>
      <c r="K78">
        <v>40</v>
      </c>
      <c r="L78">
        <v>60</v>
      </c>
      <c r="M78">
        <v>40</v>
      </c>
      <c r="N78">
        <v>40</v>
      </c>
      <c r="O78">
        <v>55</v>
      </c>
      <c r="P78">
        <v>60</v>
      </c>
      <c r="Q78">
        <v>60</v>
      </c>
      <c r="R78">
        <v>35</v>
      </c>
      <c r="S78">
        <v>9</v>
      </c>
      <c r="T78">
        <v>60</v>
      </c>
      <c r="U78">
        <v>60</v>
      </c>
      <c r="V78">
        <v>45</v>
      </c>
      <c r="W78">
        <v>9</v>
      </c>
      <c r="X78">
        <v>40</v>
      </c>
      <c r="Y78">
        <v>75</v>
      </c>
      <c r="Z78">
        <v>40</v>
      </c>
      <c r="AA78">
        <v>60</v>
      </c>
      <c r="AB78">
        <v>40</v>
      </c>
      <c r="AC78">
        <v>100</v>
      </c>
      <c r="AD78">
        <v>60</v>
      </c>
      <c r="AE78">
        <v>60</v>
      </c>
      <c r="AF78">
        <v>100</v>
      </c>
      <c r="AG78">
        <v>40</v>
      </c>
    </row>
    <row r="79" spans="1:33" x14ac:dyDescent="0.2">
      <c r="A79">
        <v>69</v>
      </c>
      <c r="B79">
        <v>26</v>
      </c>
      <c r="C79">
        <v>60</v>
      </c>
      <c r="D79">
        <v>40</v>
      </c>
      <c r="E79">
        <v>60</v>
      </c>
      <c r="F79">
        <v>100</v>
      </c>
      <c r="G79">
        <v>500</v>
      </c>
      <c r="H79">
        <v>60</v>
      </c>
      <c r="I79">
        <v>40</v>
      </c>
      <c r="J79">
        <v>75</v>
      </c>
      <c r="K79">
        <v>100</v>
      </c>
      <c r="L79">
        <v>100</v>
      </c>
      <c r="M79">
        <v>35</v>
      </c>
      <c r="N79">
        <v>12</v>
      </c>
      <c r="O79">
        <v>60</v>
      </c>
      <c r="P79">
        <v>12</v>
      </c>
      <c r="Q79">
        <v>9</v>
      </c>
      <c r="R79">
        <v>40</v>
      </c>
      <c r="S79">
        <v>60</v>
      </c>
      <c r="T79">
        <v>35</v>
      </c>
      <c r="U79">
        <v>60</v>
      </c>
      <c r="V79">
        <v>60</v>
      </c>
      <c r="W79">
        <v>60</v>
      </c>
      <c r="X79">
        <v>84</v>
      </c>
      <c r="Y79">
        <v>60</v>
      </c>
      <c r="Z79">
        <v>40</v>
      </c>
      <c r="AA79">
        <v>500</v>
      </c>
      <c r="AB79">
        <v>20</v>
      </c>
    </row>
    <row r="80" spans="1:33" x14ac:dyDescent="0.2">
      <c r="A80">
        <v>70</v>
      </c>
      <c r="B80">
        <v>23</v>
      </c>
      <c r="C80">
        <v>20</v>
      </c>
      <c r="D80">
        <v>20</v>
      </c>
      <c r="E80">
        <v>60</v>
      </c>
      <c r="F80">
        <v>100</v>
      </c>
      <c r="G80">
        <v>12</v>
      </c>
      <c r="H80">
        <v>75</v>
      </c>
      <c r="I80">
        <v>40</v>
      </c>
      <c r="J80">
        <v>40</v>
      </c>
      <c r="K80">
        <v>40</v>
      </c>
      <c r="L80">
        <v>35</v>
      </c>
      <c r="M80">
        <v>60</v>
      </c>
      <c r="N80">
        <v>40</v>
      </c>
      <c r="O80">
        <v>60</v>
      </c>
      <c r="P80">
        <v>60</v>
      </c>
      <c r="Q80">
        <v>100</v>
      </c>
      <c r="R80">
        <v>60</v>
      </c>
      <c r="S80">
        <v>60</v>
      </c>
      <c r="T80">
        <v>40</v>
      </c>
      <c r="U80">
        <v>20</v>
      </c>
      <c r="V80">
        <v>60</v>
      </c>
      <c r="W80">
        <v>89</v>
      </c>
      <c r="X80">
        <v>40</v>
      </c>
      <c r="Y80">
        <v>40</v>
      </c>
    </row>
    <row r="81" spans="1:33" x14ac:dyDescent="0.2">
      <c r="A81">
        <v>71</v>
      </c>
      <c r="B81">
        <v>25</v>
      </c>
      <c r="C81">
        <v>100</v>
      </c>
      <c r="D81">
        <v>100</v>
      </c>
      <c r="E81">
        <v>100</v>
      </c>
      <c r="F81">
        <v>60</v>
      </c>
      <c r="G81">
        <v>100</v>
      </c>
      <c r="H81">
        <v>35</v>
      </c>
      <c r="I81">
        <v>40</v>
      </c>
      <c r="J81">
        <v>40</v>
      </c>
      <c r="K81">
        <v>20</v>
      </c>
      <c r="L81">
        <v>100</v>
      </c>
      <c r="M81">
        <v>20</v>
      </c>
      <c r="N81">
        <v>90</v>
      </c>
      <c r="O81">
        <v>20</v>
      </c>
      <c r="P81">
        <v>40</v>
      </c>
      <c r="Q81">
        <v>20</v>
      </c>
      <c r="R81">
        <v>12</v>
      </c>
      <c r="S81">
        <v>100</v>
      </c>
      <c r="T81">
        <v>50</v>
      </c>
      <c r="U81">
        <v>60</v>
      </c>
      <c r="V81">
        <v>20</v>
      </c>
      <c r="W81">
        <v>60</v>
      </c>
      <c r="X81">
        <v>50</v>
      </c>
      <c r="Y81">
        <v>40</v>
      </c>
      <c r="Z81">
        <v>100</v>
      </c>
      <c r="AA81">
        <v>60</v>
      </c>
    </row>
    <row r="82" spans="1:33" x14ac:dyDescent="0.2">
      <c r="A82">
        <v>72</v>
      </c>
      <c r="B82">
        <v>29</v>
      </c>
      <c r="C82">
        <v>60</v>
      </c>
      <c r="D82">
        <v>12</v>
      </c>
      <c r="E82">
        <v>9</v>
      </c>
      <c r="F82">
        <v>60</v>
      </c>
      <c r="G82">
        <v>65</v>
      </c>
      <c r="H82">
        <v>40</v>
      </c>
      <c r="I82">
        <v>100</v>
      </c>
      <c r="J82">
        <v>100</v>
      </c>
      <c r="K82">
        <v>100</v>
      </c>
      <c r="L82">
        <v>40</v>
      </c>
      <c r="M82">
        <v>60</v>
      </c>
      <c r="N82">
        <v>92</v>
      </c>
      <c r="O82">
        <v>75</v>
      </c>
      <c r="P82">
        <v>50</v>
      </c>
      <c r="Q82">
        <v>60</v>
      </c>
      <c r="R82">
        <v>100</v>
      </c>
      <c r="S82">
        <v>40</v>
      </c>
      <c r="T82">
        <v>9</v>
      </c>
      <c r="U82">
        <v>35</v>
      </c>
      <c r="V82">
        <v>60</v>
      </c>
      <c r="W82">
        <v>60</v>
      </c>
      <c r="X82">
        <v>20</v>
      </c>
      <c r="Y82">
        <v>40</v>
      </c>
      <c r="Z82">
        <v>60</v>
      </c>
      <c r="AA82">
        <v>100</v>
      </c>
      <c r="AB82">
        <v>100</v>
      </c>
      <c r="AC82">
        <v>12</v>
      </c>
      <c r="AD82">
        <v>60</v>
      </c>
      <c r="AE82">
        <v>12</v>
      </c>
    </row>
    <row r="83" spans="1:33" x14ac:dyDescent="0.2">
      <c r="A83">
        <v>73</v>
      </c>
      <c r="B83">
        <v>25</v>
      </c>
      <c r="C83">
        <v>100</v>
      </c>
      <c r="D83">
        <v>75</v>
      </c>
      <c r="E83">
        <v>40</v>
      </c>
      <c r="F83">
        <v>40</v>
      </c>
      <c r="G83">
        <v>100</v>
      </c>
      <c r="H83">
        <v>12</v>
      </c>
      <c r="I83">
        <v>60</v>
      </c>
      <c r="J83">
        <v>50</v>
      </c>
      <c r="K83">
        <v>83</v>
      </c>
      <c r="L83">
        <v>55</v>
      </c>
      <c r="M83">
        <v>60</v>
      </c>
      <c r="N83">
        <v>100</v>
      </c>
      <c r="O83">
        <v>9</v>
      </c>
      <c r="P83">
        <v>40</v>
      </c>
      <c r="Q83">
        <v>100</v>
      </c>
      <c r="R83">
        <v>60</v>
      </c>
      <c r="S83">
        <v>60</v>
      </c>
      <c r="T83">
        <v>20</v>
      </c>
      <c r="U83">
        <v>40</v>
      </c>
      <c r="V83">
        <v>50</v>
      </c>
      <c r="W83">
        <v>60</v>
      </c>
      <c r="X83">
        <v>60</v>
      </c>
      <c r="Y83">
        <v>20</v>
      </c>
      <c r="Z83">
        <v>100</v>
      </c>
      <c r="AA83">
        <v>100</v>
      </c>
    </row>
    <row r="84" spans="1:33" x14ac:dyDescent="0.2">
      <c r="A84">
        <v>74</v>
      </c>
      <c r="B84">
        <v>17</v>
      </c>
      <c r="C84">
        <v>12</v>
      </c>
      <c r="D84">
        <v>9</v>
      </c>
      <c r="E84">
        <v>50</v>
      </c>
      <c r="F84">
        <v>100</v>
      </c>
      <c r="G84">
        <v>60</v>
      </c>
      <c r="H84">
        <v>12</v>
      </c>
      <c r="I84">
        <v>9</v>
      </c>
      <c r="J84">
        <v>75</v>
      </c>
      <c r="K84">
        <v>35</v>
      </c>
      <c r="L84">
        <v>100</v>
      </c>
      <c r="M84">
        <v>35</v>
      </c>
      <c r="N84">
        <v>60</v>
      </c>
      <c r="O84">
        <v>28</v>
      </c>
      <c r="P84">
        <v>35</v>
      </c>
      <c r="Q84">
        <v>100</v>
      </c>
      <c r="R84">
        <v>60</v>
      </c>
      <c r="S84">
        <v>60</v>
      </c>
    </row>
    <row r="85" spans="1:33" x14ac:dyDescent="0.2">
      <c r="A85">
        <v>75</v>
      </c>
      <c r="B85">
        <v>15</v>
      </c>
      <c r="C85">
        <v>12</v>
      </c>
      <c r="D85">
        <v>9</v>
      </c>
      <c r="E85">
        <v>35</v>
      </c>
      <c r="F85">
        <v>40</v>
      </c>
      <c r="G85">
        <v>60</v>
      </c>
      <c r="H85">
        <v>40</v>
      </c>
      <c r="I85">
        <v>60</v>
      </c>
      <c r="J85">
        <v>65</v>
      </c>
      <c r="K85">
        <v>60</v>
      </c>
      <c r="L85">
        <v>60</v>
      </c>
      <c r="M85">
        <v>60</v>
      </c>
      <c r="N85">
        <v>100</v>
      </c>
      <c r="O85">
        <v>35</v>
      </c>
      <c r="P85">
        <v>12</v>
      </c>
      <c r="Q85">
        <v>100</v>
      </c>
    </row>
    <row r="86" spans="1:33" x14ac:dyDescent="0.2">
      <c r="A86">
        <v>76</v>
      </c>
      <c r="B86">
        <v>21</v>
      </c>
      <c r="C86">
        <v>60</v>
      </c>
      <c r="D86">
        <v>40</v>
      </c>
      <c r="E86">
        <v>60</v>
      </c>
      <c r="F86">
        <v>100</v>
      </c>
      <c r="G86">
        <v>60</v>
      </c>
      <c r="H86">
        <v>100</v>
      </c>
      <c r="I86">
        <v>20</v>
      </c>
      <c r="J86">
        <v>60</v>
      </c>
      <c r="K86">
        <v>85</v>
      </c>
      <c r="L86">
        <v>35</v>
      </c>
      <c r="M86">
        <v>34</v>
      </c>
      <c r="N86">
        <v>60</v>
      </c>
      <c r="O86">
        <v>9</v>
      </c>
      <c r="P86">
        <v>100</v>
      </c>
      <c r="Q86">
        <v>71</v>
      </c>
      <c r="R86">
        <v>20</v>
      </c>
      <c r="S86">
        <v>20</v>
      </c>
      <c r="T86">
        <v>60</v>
      </c>
      <c r="U86">
        <v>60</v>
      </c>
      <c r="V86">
        <v>40</v>
      </c>
      <c r="W86">
        <v>40</v>
      </c>
    </row>
    <row r="87" spans="1:33" x14ac:dyDescent="0.2">
      <c r="A87">
        <v>77</v>
      </c>
      <c r="B87">
        <v>31</v>
      </c>
      <c r="C87">
        <v>9</v>
      </c>
      <c r="D87">
        <v>12</v>
      </c>
      <c r="E87">
        <v>100</v>
      </c>
      <c r="F87">
        <v>100</v>
      </c>
      <c r="G87">
        <v>100</v>
      </c>
      <c r="H87">
        <v>20</v>
      </c>
      <c r="I87">
        <v>50</v>
      </c>
      <c r="J87">
        <v>60</v>
      </c>
      <c r="K87">
        <v>40</v>
      </c>
      <c r="L87">
        <v>50</v>
      </c>
      <c r="M87">
        <v>60</v>
      </c>
      <c r="N87">
        <v>60</v>
      </c>
      <c r="O87">
        <v>50</v>
      </c>
      <c r="P87">
        <v>60</v>
      </c>
      <c r="Q87">
        <v>12</v>
      </c>
      <c r="R87">
        <v>60</v>
      </c>
      <c r="S87">
        <v>100</v>
      </c>
      <c r="T87">
        <v>60</v>
      </c>
      <c r="U87">
        <v>100</v>
      </c>
      <c r="V87">
        <v>60</v>
      </c>
      <c r="W87">
        <v>60</v>
      </c>
      <c r="X87">
        <v>60</v>
      </c>
      <c r="Y87">
        <v>40</v>
      </c>
      <c r="Z87">
        <v>20</v>
      </c>
      <c r="AA87">
        <v>20</v>
      </c>
      <c r="AB87">
        <v>60</v>
      </c>
      <c r="AC87">
        <v>35</v>
      </c>
      <c r="AD87">
        <v>35</v>
      </c>
      <c r="AE87">
        <v>60</v>
      </c>
      <c r="AF87">
        <v>35</v>
      </c>
      <c r="AG87">
        <v>100</v>
      </c>
    </row>
    <row r="88" spans="1:33" x14ac:dyDescent="0.2">
      <c r="A88">
        <v>78</v>
      </c>
      <c r="B88">
        <v>25</v>
      </c>
      <c r="C88">
        <v>55</v>
      </c>
      <c r="D88">
        <v>35</v>
      </c>
      <c r="E88">
        <v>60</v>
      </c>
      <c r="F88">
        <v>60</v>
      </c>
      <c r="G88">
        <v>20</v>
      </c>
      <c r="H88">
        <v>40</v>
      </c>
      <c r="I88">
        <v>40</v>
      </c>
      <c r="J88">
        <v>20</v>
      </c>
      <c r="K88">
        <v>60</v>
      </c>
      <c r="L88">
        <v>60</v>
      </c>
      <c r="M88">
        <v>60</v>
      </c>
      <c r="N88">
        <v>100</v>
      </c>
      <c r="O88">
        <v>20</v>
      </c>
      <c r="P88">
        <v>60</v>
      </c>
      <c r="Q88">
        <v>40</v>
      </c>
      <c r="R88">
        <v>60</v>
      </c>
      <c r="S88">
        <v>60</v>
      </c>
      <c r="T88">
        <v>50</v>
      </c>
      <c r="U88">
        <v>40</v>
      </c>
      <c r="V88">
        <v>40</v>
      </c>
      <c r="W88">
        <v>35</v>
      </c>
      <c r="X88">
        <v>40</v>
      </c>
      <c r="Y88">
        <v>60</v>
      </c>
      <c r="Z88">
        <v>82</v>
      </c>
      <c r="AA88">
        <v>60</v>
      </c>
    </row>
    <row r="89" spans="1:33" x14ac:dyDescent="0.2">
      <c r="A89">
        <v>79</v>
      </c>
      <c r="B89">
        <v>30</v>
      </c>
      <c r="C89">
        <v>55</v>
      </c>
      <c r="D89">
        <v>85</v>
      </c>
      <c r="E89">
        <v>40</v>
      </c>
      <c r="F89">
        <v>50</v>
      </c>
      <c r="G89">
        <v>9</v>
      </c>
      <c r="H89">
        <v>100</v>
      </c>
      <c r="I89">
        <v>100</v>
      </c>
      <c r="J89">
        <v>60</v>
      </c>
      <c r="K89">
        <v>100</v>
      </c>
      <c r="L89">
        <v>60</v>
      </c>
      <c r="M89">
        <v>60</v>
      </c>
      <c r="N89">
        <v>40</v>
      </c>
      <c r="O89">
        <v>100</v>
      </c>
      <c r="P89">
        <v>60</v>
      </c>
      <c r="Q89">
        <v>100</v>
      </c>
      <c r="R89">
        <v>50</v>
      </c>
      <c r="S89">
        <v>60</v>
      </c>
      <c r="T89">
        <v>12</v>
      </c>
      <c r="U89">
        <v>60</v>
      </c>
      <c r="V89">
        <v>60</v>
      </c>
      <c r="W89">
        <v>29</v>
      </c>
      <c r="X89">
        <v>100</v>
      </c>
      <c r="Y89">
        <v>20</v>
      </c>
      <c r="Z89">
        <v>60</v>
      </c>
      <c r="AA89">
        <v>100</v>
      </c>
      <c r="AB89">
        <v>60</v>
      </c>
      <c r="AC89">
        <v>65</v>
      </c>
      <c r="AD89">
        <v>60</v>
      </c>
      <c r="AE89">
        <v>12</v>
      </c>
      <c r="AF89">
        <v>40</v>
      </c>
    </row>
    <row r="90" spans="1:33" x14ac:dyDescent="0.2">
      <c r="A90">
        <v>80</v>
      </c>
      <c r="B90">
        <v>27</v>
      </c>
      <c r="C90">
        <v>40</v>
      </c>
      <c r="D90">
        <v>46</v>
      </c>
      <c r="E90">
        <v>150</v>
      </c>
      <c r="F90">
        <v>100</v>
      </c>
      <c r="G90">
        <v>100</v>
      </c>
      <c r="H90">
        <v>100</v>
      </c>
      <c r="I90">
        <v>50</v>
      </c>
      <c r="J90">
        <v>40</v>
      </c>
      <c r="K90">
        <v>35</v>
      </c>
      <c r="L90">
        <v>100</v>
      </c>
      <c r="M90">
        <v>60</v>
      </c>
      <c r="N90">
        <v>100</v>
      </c>
      <c r="O90">
        <v>40</v>
      </c>
      <c r="P90">
        <v>12</v>
      </c>
      <c r="Q90">
        <v>40</v>
      </c>
      <c r="R90">
        <v>60</v>
      </c>
      <c r="S90">
        <v>20</v>
      </c>
      <c r="T90">
        <v>60</v>
      </c>
      <c r="U90">
        <v>59</v>
      </c>
      <c r="V90">
        <v>100</v>
      </c>
      <c r="W90">
        <v>12</v>
      </c>
      <c r="X90">
        <v>50</v>
      </c>
      <c r="Y90">
        <v>9</v>
      </c>
      <c r="Z90">
        <v>60</v>
      </c>
      <c r="AA90">
        <v>40</v>
      </c>
      <c r="AB90">
        <v>60</v>
      </c>
      <c r="AC90">
        <v>50</v>
      </c>
    </row>
    <row r="91" spans="1:33" x14ac:dyDescent="0.2">
      <c r="A91">
        <v>81</v>
      </c>
      <c r="B91">
        <v>25</v>
      </c>
      <c r="C91">
        <v>60</v>
      </c>
      <c r="D91">
        <v>120</v>
      </c>
      <c r="E91">
        <v>60</v>
      </c>
      <c r="F91">
        <v>40</v>
      </c>
      <c r="G91">
        <v>40</v>
      </c>
      <c r="H91">
        <v>60</v>
      </c>
      <c r="I91">
        <v>100</v>
      </c>
      <c r="J91">
        <v>60</v>
      </c>
      <c r="K91">
        <v>40</v>
      </c>
      <c r="L91">
        <v>60</v>
      </c>
      <c r="M91">
        <v>60</v>
      </c>
      <c r="N91">
        <v>75</v>
      </c>
      <c r="O91">
        <v>70</v>
      </c>
      <c r="P91">
        <v>40</v>
      </c>
      <c r="Q91">
        <v>60</v>
      </c>
      <c r="R91">
        <v>12</v>
      </c>
      <c r="S91">
        <v>40</v>
      </c>
      <c r="T91">
        <v>40</v>
      </c>
      <c r="U91">
        <v>40</v>
      </c>
      <c r="V91">
        <v>12</v>
      </c>
      <c r="W91">
        <v>20</v>
      </c>
      <c r="X91">
        <v>60</v>
      </c>
      <c r="Y91">
        <v>60</v>
      </c>
      <c r="Z91">
        <v>20</v>
      </c>
      <c r="AA91">
        <v>40</v>
      </c>
    </row>
    <row r="92" spans="1:33" x14ac:dyDescent="0.2">
      <c r="A92">
        <v>82</v>
      </c>
      <c r="B92">
        <v>18</v>
      </c>
      <c r="C92">
        <v>70</v>
      </c>
      <c r="D92">
        <v>40</v>
      </c>
      <c r="E92">
        <v>100</v>
      </c>
      <c r="F92">
        <v>60</v>
      </c>
      <c r="G92">
        <v>85</v>
      </c>
      <c r="H92">
        <v>40</v>
      </c>
      <c r="I92">
        <v>60</v>
      </c>
      <c r="J92">
        <v>40</v>
      </c>
      <c r="K92">
        <v>60</v>
      </c>
      <c r="L92">
        <v>60</v>
      </c>
      <c r="M92">
        <v>60</v>
      </c>
      <c r="N92">
        <v>12</v>
      </c>
      <c r="O92">
        <v>60</v>
      </c>
      <c r="P92">
        <v>60</v>
      </c>
      <c r="Q92">
        <v>45</v>
      </c>
      <c r="R92">
        <v>12</v>
      </c>
      <c r="S92">
        <v>40</v>
      </c>
      <c r="T92">
        <v>100</v>
      </c>
    </row>
    <row r="93" spans="1:33" x14ac:dyDescent="0.2">
      <c r="A93">
        <v>83</v>
      </c>
      <c r="B93">
        <v>16</v>
      </c>
      <c r="C93">
        <v>40</v>
      </c>
      <c r="D93">
        <v>20</v>
      </c>
      <c r="E93">
        <v>300</v>
      </c>
      <c r="F93">
        <v>20</v>
      </c>
      <c r="G93">
        <v>60</v>
      </c>
      <c r="H93">
        <v>100</v>
      </c>
      <c r="I93">
        <v>60</v>
      </c>
      <c r="J93">
        <v>100</v>
      </c>
      <c r="K93">
        <v>105</v>
      </c>
      <c r="L93">
        <v>40</v>
      </c>
      <c r="M93">
        <v>20</v>
      </c>
      <c r="N93">
        <v>60</v>
      </c>
      <c r="O93">
        <v>60</v>
      </c>
      <c r="P93">
        <v>100</v>
      </c>
      <c r="Q93">
        <v>40</v>
      </c>
      <c r="R93">
        <v>35</v>
      </c>
    </row>
    <row r="94" spans="1:33" x14ac:dyDescent="0.2">
      <c r="A94">
        <v>84</v>
      </c>
      <c r="B94">
        <v>25</v>
      </c>
      <c r="C94">
        <v>70</v>
      </c>
      <c r="D94">
        <v>100</v>
      </c>
      <c r="E94">
        <v>50</v>
      </c>
      <c r="F94">
        <v>100</v>
      </c>
      <c r="G94">
        <v>12</v>
      </c>
      <c r="H94">
        <v>60</v>
      </c>
      <c r="I94">
        <v>60</v>
      </c>
      <c r="J94">
        <v>100</v>
      </c>
      <c r="K94">
        <v>60</v>
      </c>
      <c r="L94">
        <v>60</v>
      </c>
      <c r="M94">
        <v>40</v>
      </c>
      <c r="N94">
        <v>60</v>
      </c>
      <c r="O94">
        <v>20</v>
      </c>
      <c r="P94">
        <v>60</v>
      </c>
      <c r="Q94">
        <v>70</v>
      </c>
      <c r="R94">
        <v>60</v>
      </c>
      <c r="S94">
        <v>20</v>
      </c>
      <c r="T94">
        <v>60</v>
      </c>
      <c r="U94">
        <v>40</v>
      </c>
      <c r="V94">
        <v>60</v>
      </c>
      <c r="W94">
        <v>20</v>
      </c>
      <c r="X94">
        <v>35</v>
      </c>
      <c r="Y94">
        <v>9</v>
      </c>
      <c r="Z94">
        <v>40</v>
      </c>
      <c r="AA94">
        <v>40</v>
      </c>
    </row>
    <row r="95" spans="1:33" x14ac:dyDescent="0.2">
      <c r="A95">
        <v>85</v>
      </c>
      <c r="B95">
        <v>29</v>
      </c>
      <c r="C95">
        <v>100</v>
      </c>
      <c r="D95">
        <v>20</v>
      </c>
      <c r="E95">
        <v>35</v>
      </c>
      <c r="F95">
        <v>60</v>
      </c>
      <c r="G95">
        <v>60</v>
      </c>
      <c r="H95">
        <v>60</v>
      </c>
      <c r="I95">
        <v>60</v>
      </c>
      <c r="J95">
        <v>60</v>
      </c>
      <c r="K95">
        <v>40</v>
      </c>
      <c r="L95">
        <v>105</v>
      </c>
      <c r="M95">
        <v>60</v>
      </c>
      <c r="N95">
        <v>100</v>
      </c>
      <c r="O95">
        <v>40</v>
      </c>
      <c r="P95">
        <v>40</v>
      </c>
      <c r="Q95">
        <v>20</v>
      </c>
      <c r="R95">
        <v>150</v>
      </c>
      <c r="S95">
        <v>100</v>
      </c>
      <c r="T95">
        <v>40</v>
      </c>
      <c r="U95">
        <v>100</v>
      </c>
      <c r="V95">
        <v>60</v>
      </c>
      <c r="W95">
        <v>100</v>
      </c>
      <c r="X95">
        <v>60</v>
      </c>
      <c r="Y95">
        <v>60</v>
      </c>
      <c r="Z95">
        <v>60</v>
      </c>
      <c r="AA95">
        <v>60</v>
      </c>
      <c r="AB95">
        <v>40</v>
      </c>
      <c r="AC95">
        <v>100</v>
      </c>
      <c r="AD95">
        <v>60</v>
      </c>
      <c r="AE95">
        <v>100</v>
      </c>
    </row>
    <row r="96" spans="1:33" x14ac:dyDescent="0.2">
      <c r="A96">
        <v>86</v>
      </c>
      <c r="B96">
        <v>23</v>
      </c>
      <c r="C96">
        <v>60</v>
      </c>
      <c r="D96">
        <v>195</v>
      </c>
      <c r="E96">
        <v>12</v>
      </c>
      <c r="F96">
        <v>40</v>
      </c>
      <c r="G96">
        <v>35</v>
      </c>
      <c r="H96">
        <v>60</v>
      </c>
      <c r="I96">
        <v>100</v>
      </c>
      <c r="J96">
        <v>300</v>
      </c>
      <c r="K96">
        <v>60</v>
      </c>
      <c r="L96">
        <v>60</v>
      </c>
      <c r="M96">
        <v>40</v>
      </c>
      <c r="N96">
        <v>40</v>
      </c>
      <c r="O96">
        <v>60</v>
      </c>
      <c r="P96">
        <v>60</v>
      </c>
      <c r="Q96">
        <v>40</v>
      </c>
      <c r="R96">
        <v>20</v>
      </c>
      <c r="S96">
        <v>40</v>
      </c>
      <c r="T96">
        <v>20</v>
      </c>
      <c r="U96">
        <v>100</v>
      </c>
      <c r="V96">
        <v>40</v>
      </c>
      <c r="W96">
        <v>20</v>
      </c>
      <c r="X96">
        <v>60</v>
      </c>
      <c r="Y96">
        <v>40</v>
      </c>
    </row>
    <row r="97" spans="1:33" x14ac:dyDescent="0.2">
      <c r="A97">
        <v>87</v>
      </c>
      <c r="B97">
        <v>27</v>
      </c>
      <c r="C97">
        <v>40</v>
      </c>
      <c r="D97">
        <v>60</v>
      </c>
      <c r="E97">
        <v>50</v>
      </c>
      <c r="F97">
        <v>40</v>
      </c>
      <c r="G97">
        <v>60</v>
      </c>
      <c r="H97">
        <v>100</v>
      </c>
      <c r="I97">
        <v>60</v>
      </c>
      <c r="J97">
        <v>175</v>
      </c>
      <c r="K97">
        <v>12</v>
      </c>
      <c r="L97">
        <v>50</v>
      </c>
      <c r="M97">
        <v>500</v>
      </c>
      <c r="N97">
        <v>60</v>
      </c>
      <c r="O97">
        <v>20</v>
      </c>
      <c r="P97">
        <v>100</v>
      </c>
      <c r="Q97">
        <v>50</v>
      </c>
      <c r="R97">
        <v>12</v>
      </c>
      <c r="S97">
        <v>100</v>
      </c>
      <c r="T97">
        <v>60</v>
      </c>
      <c r="U97">
        <v>9</v>
      </c>
      <c r="V97">
        <v>60</v>
      </c>
      <c r="W97">
        <v>500</v>
      </c>
      <c r="X97">
        <v>40</v>
      </c>
      <c r="Y97">
        <v>50</v>
      </c>
      <c r="Z97">
        <v>60</v>
      </c>
      <c r="AA97">
        <v>100</v>
      </c>
      <c r="AB97">
        <v>60</v>
      </c>
      <c r="AC97">
        <v>75</v>
      </c>
    </row>
    <row r="98" spans="1:33" x14ac:dyDescent="0.2">
      <c r="A98">
        <v>88</v>
      </c>
      <c r="B98">
        <v>25</v>
      </c>
      <c r="C98">
        <v>100</v>
      </c>
      <c r="D98">
        <v>60</v>
      </c>
      <c r="E98">
        <v>72</v>
      </c>
      <c r="F98">
        <v>12</v>
      </c>
      <c r="G98">
        <v>50</v>
      </c>
      <c r="H98">
        <v>20</v>
      </c>
      <c r="I98">
        <v>100</v>
      </c>
      <c r="J98">
        <v>60</v>
      </c>
      <c r="K98">
        <v>60</v>
      </c>
      <c r="L98">
        <v>105</v>
      </c>
      <c r="M98">
        <v>60</v>
      </c>
      <c r="N98">
        <v>100</v>
      </c>
      <c r="O98">
        <v>35</v>
      </c>
      <c r="P98">
        <v>60</v>
      </c>
      <c r="Q98">
        <v>100</v>
      </c>
      <c r="R98">
        <v>100</v>
      </c>
      <c r="S98">
        <v>12</v>
      </c>
      <c r="T98">
        <v>60</v>
      </c>
      <c r="U98">
        <v>60</v>
      </c>
      <c r="V98">
        <v>40</v>
      </c>
      <c r="W98">
        <v>60</v>
      </c>
      <c r="X98">
        <v>300</v>
      </c>
      <c r="Y98">
        <v>60</v>
      </c>
      <c r="Z98">
        <v>500</v>
      </c>
      <c r="AA98">
        <v>40</v>
      </c>
    </row>
    <row r="99" spans="1:33" x14ac:dyDescent="0.2">
      <c r="A99">
        <v>89</v>
      </c>
      <c r="B99">
        <v>20</v>
      </c>
      <c r="C99">
        <v>60</v>
      </c>
      <c r="D99">
        <v>60</v>
      </c>
      <c r="E99">
        <v>60</v>
      </c>
      <c r="F99">
        <v>60</v>
      </c>
      <c r="G99">
        <v>40</v>
      </c>
      <c r="H99">
        <v>75</v>
      </c>
      <c r="I99">
        <v>100</v>
      </c>
      <c r="J99">
        <v>100</v>
      </c>
      <c r="K99">
        <v>60</v>
      </c>
      <c r="L99">
        <v>40</v>
      </c>
      <c r="M99">
        <v>150</v>
      </c>
      <c r="N99">
        <v>65</v>
      </c>
      <c r="O99">
        <v>60</v>
      </c>
      <c r="P99">
        <v>100</v>
      </c>
      <c r="Q99">
        <v>35</v>
      </c>
      <c r="R99">
        <v>100</v>
      </c>
      <c r="S99">
        <v>60</v>
      </c>
      <c r="T99">
        <v>100</v>
      </c>
      <c r="U99">
        <v>60</v>
      </c>
      <c r="V99">
        <v>100</v>
      </c>
    </row>
    <row r="100" spans="1:33" x14ac:dyDescent="0.2">
      <c r="A100">
        <v>90</v>
      </c>
      <c r="B100">
        <v>29</v>
      </c>
      <c r="C100">
        <v>40</v>
      </c>
      <c r="D100">
        <v>120</v>
      </c>
      <c r="E100">
        <v>40</v>
      </c>
      <c r="F100">
        <v>55</v>
      </c>
      <c r="G100">
        <v>60</v>
      </c>
      <c r="H100">
        <v>60</v>
      </c>
      <c r="I100">
        <v>60</v>
      </c>
      <c r="J100">
        <v>35</v>
      </c>
      <c r="K100">
        <v>40</v>
      </c>
      <c r="L100">
        <v>60</v>
      </c>
      <c r="M100">
        <v>60</v>
      </c>
      <c r="N100">
        <v>60</v>
      </c>
      <c r="O100">
        <v>40</v>
      </c>
      <c r="P100">
        <v>60</v>
      </c>
      <c r="Q100">
        <v>40</v>
      </c>
      <c r="R100">
        <v>60</v>
      </c>
      <c r="S100">
        <v>28</v>
      </c>
      <c r="T100">
        <v>40</v>
      </c>
      <c r="U100">
        <v>9</v>
      </c>
      <c r="V100">
        <v>60</v>
      </c>
      <c r="W100">
        <v>40</v>
      </c>
      <c r="X100">
        <v>12</v>
      </c>
      <c r="Y100">
        <v>60</v>
      </c>
      <c r="Z100">
        <v>60</v>
      </c>
      <c r="AA100">
        <v>35</v>
      </c>
      <c r="AB100">
        <v>12</v>
      </c>
      <c r="AC100">
        <v>100</v>
      </c>
      <c r="AD100">
        <v>20</v>
      </c>
      <c r="AE100">
        <v>300</v>
      </c>
    </row>
    <row r="101" spans="1:33" x14ac:dyDescent="0.2">
      <c r="A101">
        <v>91</v>
      </c>
      <c r="B101">
        <v>20</v>
      </c>
      <c r="C101">
        <v>60</v>
      </c>
      <c r="D101">
        <v>40</v>
      </c>
      <c r="E101">
        <v>100</v>
      </c>
      <c r="F101">
        <v>150</v>
      </c>
      <c r="G101">
        <v>90</v>
      </c>
      <c r="H101">
        <v>60</v>
      </c>
      <c r="I101">
        <v>50</v>
      </c>
      <c r="J101">
        <v>60</v>
      </c>
      <c r="K101">
        <v>20</v>
      </c>
      <c r="L101">
        <v>20</v>
      </c>
      <c r="M101">
        <v>100</v>
      </c>
      <c r="N101">
        <v>150</v>
      </c>
      <c r="O101">
        <v>12</v>
      </c>
      <c r="P101">
        <v>100</v>
      </c>
      <c r="Q101">
        <v>60</v>
      </c>
      <c r="R101">
        <v>20</v>
      </c>
      <c r="S101">
        <v>40</v>
      </c>
      <c r="T101">
        <v>60</v>
      </c>
      <c r="U101">
        <v>12</v>
      </c>
      <c r="V101">
        <v>60</v>
      </c>
    </row>
    <row r="102" spans="1:33" x14ac:dyDescent="0.2">
      <c r="A102">
        <v>92</v>
      </c>
      <c r="B102">
        <v>28</v>
      </c>
      <c r="C102">
        <v>40</v>
      </c>
      <c r="D102">
        <v>55</v>
      </c>
      <c r="E102">
        <v>100</v>
      </c>
      <c r="F102">
        <v>20</v>
      </c>
      <c r="G102">
        <v>40</v>
      </c>
      <c r="H102">
        <v>100</v>
      </c>
      <c r="I102">
        <v>60</v>
      </c>
      <c r="J102">
        <v>20</v>
      </c>
      <c r="K102">
        <v>60</v>
      </c>
      <c r="L102">
        <v>60</v>
      </c>
      <c r="M102">
        <v>40</v>
      </c>
      <c r="N102">
        <v>40</v>
      </c>
      <c r="O102">
        <v>40</v>
      </c>
      <c r="P102">
        <v>60</v>
      </c>
      <c r="Q102">
        <v>60</v>
      </c>
      <c r="R102">
        <v>35</v>
      </c>
      <c r="S102">
        <v>100</v>
      </c>
      <c r="T102">
        <v>40</v>
      </c>
      <c r="U102">
        <v>60</v>
      </c>
      <c r="V102">
        <v>12</v>
      </c>
      <c r="W102">
        <v>60</v>
      </c>
      <c r="X102">
        <v>100</v>
      </c>
      <c r="Y102">
        <v>40</v>
      </c>
      <c r="Z102">
        <v>35</v>
      </c>
      <c r="AA102">
        <v>60</v>
      </c>
      <c r="AB102">
        <v>60</v>
      </c>
      <c r="AC102">
        <v>60</v>
      </c>
      <c r="AD102">
        <v>40</v>
      </c>
    </row>
    <row r="103" spans="1:33" x14ac:dyDescent="0.2">
      <c r="A103">
        <v>93</v>
      </c>
      <c r="B103">
        <v>25</v>
      </c>
      <c r="C103">
        <v>40</v>
      </c>
      <c r="D103">
        <v>50</v>
      </c>
      <c r="E103">
        <v>150</v>
      </c>
      <c r="F103">
        <v>60</v>
      </c>
      <c r="G103">
        <v>100</v>
      </c>
      <c r="H103">
        <v>60</v>
      </c>
      <c r="I103">
        <v>40</v>
      </c>
      <c r="J103">
        <v>60</v>
      </c>
      <c r="K103">
        <v>50</v>
      </c>
      <c r="L103">
        <v>100</v>
      </c>
      <c r="M103">
        <v>100</v>
      </c>
      <c r="N103">
        <v>60</v>
      </c>
      <c r="O103">
        <v>60</v>
      </c>
      <c r="P103">
        <v>12</v>
      </c>
      <c r="Q103">
        <v>100</v>
      </c>
      <c r="R103">
        <v>20</v>
      </c>
      <c r="S103">
        <v>60</v>
      </c>
      <c r="T103">
        <v>60</v>
      </c>
      <c r="U103">
        <v>65</v>
      </c>
      <c r="V103">
        <v>35</v>
      </c>
      <c r="W103">
        <v>60</v>
      </c>
      <c r="X103">
        <v>100</v>
      </c>
      <c r="Y103">
        <v>60</v>
      </c>
      <c r="Z103">
        <v>40</v>
      </c>
      <c r="AA103">
        <v>60</v>
      </c>
    </row>
    <row r="104" spans="1:33" x14ac:dyDescent="0.2">
      <c r="A104">
        <v>94</v>
      </c>
      <c r="B104">
        <v>23</v>
      </c>
      <c r="C104">
        <v>60</v>
      </c>
      <c r="D104">
        <v>12</v>
      </c>
      <c r="E104">
        <v>9</v>
      </c>
      <c r="F104">
        <v>60</v>
      </c>
      <c r="G104">
        <v>500</v>
      </c>
      <c r="H104">
        <v>125</v>
      </c>
      <c r="I104">
        <v>60</v>
      </c>
      <c r="J104">
        <v>60</v>
      </c>
      <c r="K104">
        <v>60</v>
      </c>
      <c r="L104">
        <v>55</v>
      </c>
      <c r="M104">
        <v>100</v>
      </c>
      <c r="N104">
        <v>60</v>
      </c>
      <c r="O104">
        <v>100</v>
      </c>
      <c r="P104">
        <v>60</v>
      </c>
      <c r="Q104">
        <v>60</v>
      </c>
      <c r="R104">
        <v>12</v>
      </c>
      <c r="S104">
        <v>40</v>
      </c>
      <c r="T104">
        <v>60</v>
      </c>
      <c r="U104">
        <v>300</v>
      </c>
      <c r="V104">
        <v>60</v>
      </c>
      <c r="W104">
        <v>40</v>
      </c>
      <c r="X104">
        <v>60</v>
      </c>
      <c r="Y104">
        <v>60</v>
      </c>
    </row>
    <row r="105" spans="1:33" x14ac:dyDescent="0.2">
      <c r="A105">
        <v>95</v>
      </c>
      <c r="B105">
        <v>17</v>
      </c>
      <c r="C105">
        <v>75</v>
      </c>
      <c r="D105">
        <v>35</v>
      </c>
      <c r="E105">
        <v>100</v>
      </c>
      <c r="F105">
        <v>9</v>
      </c>
      <c r="G105">
        <v>300</v>
      </c>
      <c r="H105">
        <v>12</v>
      </c>
      <c r="I105">
        <v>100</v>
      </c>
      <c r="J105">
        <v>40</v>
      </c>
      <c r="K105">
        <v>40</v>
      </c>
      <c r="L105">
        <v>60</v>
      </c>
      <c r="M105">
        <v>40</v>
      </c>
      <c r="N105">
        <v>150</v>
      </c>
      <c r="O105">
        <v>60</v>
      </c>
      <c r="P105">
        <v>60</v>
      </c>
      <c r="Q105">
        <v>35</v>
      </c>
      <c r="R105">
        <v>60</v>
      </c>
      <c r="S105">
        <v>60</v>
      </c>
    </row>
    <row r="106" spans="1:33" x14ac:dyDescent="0.2">
      <c r="A106">
        <v>96</v>
      </c>
      <c r="B106">
        <v>26</v>
      </c>
      <c r="C106">
        <v>35</v>
      </c>
      <c r="D106">
        <v>60</v>
      </c>
      <c r="E106">
        <v>60</v>
      </c>
      <c r="F106">
        <v>60</v>
      </c>
      <c r="G106">
        <v>40</v>
      </c>
      <c r="H106">
        <v>12</v>
      </c>
      <c r="I106">
        <v>20</v>
      </c>
      <c r="J106">
        <v>12</v>
      </c>
      <c r="K106">
        <v>74</v>
      </c>
      <c r="L106">
        <v>100</v>
      </c>
      <c r="M106">
        <v>60</v>
      </c>
      <c r="N106">
        <v>60</v>
      </c>
      <c r="O106">
        <v>60</v>
      </c>
      <c r="P106">
        <v>60</v>
      </c>
      <c r="Q106">
        <v>50</v>
      </c>
      <c r="R106">
        <v>60</v>
      </c>
      <c r="S106">
        <v>12</v>
      </c>
      <c r="T106">
        <v>40</v>
      </c>
      <c r="U106">
        <v>60</v>
      </c>
      <c r="V106">
        <v>50</v>
      </c>
      <c r="W106">
        <v>12</v>
      </c>
      <c r="X106">
        <v>100</v>
      </c>
      <c r="Y106">
        <v>40</v>
      </c>
      <c r="Z106">
        <v>9</v>
      </c>
      <c r="AA106">
        <v>12</v>
      </c>
      <c r="AB106">
        <v>65</v>
      </c>
    </row>
    <row r="107" spans="1:33" x14ac:dyDescent="0.2">
      <c r="A107">
        <v>97</v>
      </c>
      <c r="B107">
        <v>31</v>
      </c>
      <c r="C107">
        <v>100</v>
      </c>
      <c r="D107">
        <v>12</v>
      </c>
      <c r="E107">
        <v>9</v>
      </c>
      <c r="F107">
        <v>60</v>
      </c>
      <c r="G107">
        <v>60</v>
      </c>
      <c r="H107">
        <v>55</v>
      </c>
      <c r="I107">
        <v>60</v>
      </c>
      <c r="J107">
        <v>100</v>
      </c>
      <c r="K107">
        <v>60</v>
      </c>
      <c r="L107">
        <v>60</v>
      </c>
      <c r="M107">
        <v>66</v>
      </c>
      <c r="N107">
        <v>100</v>
      </c>
      <c r="O107">
        <v>40</v>
      </c>
      <c r="P107">
        <v>50</v>
      </c>
      <c r="Q107">
        <v>60</v>
      </c>
      <c r="R107">
        <v>35</v>
      </c>
      <c r="S107">
        <v>20</v>
      </c>
      <c r="T107">
        <v>60</v>
      </c>
      <c r="U107">
        <v>40</v>
      </c>
      <c r="V107">
        <v>100</v>
      </c>
      <c r="W107">
        <v>60</v>
      </c>
      <c r="X107">
        <v>60</v>
      </c>
      <c r="Y107">
        <v>100</v>
      </c>
      <c r="Z107">
        <v>40</v>
      </c>
      <c r="AA107">
        <v>60</v>
      </c>
      <c r="AB107">
        <v>60</v>
      </c>
      <c r="AC107">
        <v>60</v>
      </c>
      <c r="AD107">
        <v>60</v>
      </c>
      <c r="AE107">
        <v>65</v>
      </c>
      <c r="AF107">
        <v>60</v>
      </c>
      <c r="AG107">
        <v>36</v>
      </c>
    </row>
    <row r="108" spans="1:33" x14ac:dyDescent="0.2">
      <c r="A108">
        <v>98</v>
      </c>
      <c r="B108">
        <v>25</v>
      </c>
      <c r="C108">
        <v>60</v>
      </c>
      <c r="D108">
        <v>60</v>
      </c>
      <c r="E108">
        <v>20</v>
      </c>
      <c r="F108">
        <v>20</v>
      </c>
      <c r="G108">
        <v>12</v>
      </c>
      <c r="H108">
        <v>60</v>
      </c>
      <c r="I108">
        <v>60</v>
      </c>
      <c r="J108">
        <v>60</v>
      </c>
      <c r="K108">
        <v>12</v>
      </c>
      <c r="L108">
        <v>20</v>
      </c>
      <c r="M108">
        <v>12</v>
      </c>
      <c r="N108">
        <v>60</v>
      </c>
      <c r="O108">
        <v>60</v>
      </c>
      <c r="P108">
        <v>60</v>
      </c>
      <c r="Q108">
        <v>60</v>
      </c>
      <c r="R108">
        <v>50</v>
      </c>
      <c r="S108">
        <v>100</v>
      </c>
      <c r="T108">
        <v>65</v>
      </c>
      <c r="U108">
        <v>40</v>
      </c>
      <c r="V108">
        <v>50</v>
      </c>
      <c r="W108">
        <v>60</v>
      </c>
      <c r="X108">
        <v>60</v>
      </c>
      <c r="Y108">
        <v>300</v>
      </c>
      <c r="Z108">
        <v>60</v>
      </c>
      <c r="AA108">
        <v>40</v>
      </c>
    </row>
    <row r="109" spans="1:33" x14ac:dyDescent="0.2">
      <c r="A109">
        <v>99</v>
      </c>
      <c r="B109">
        <v>19</v>
      </c>
      <c r="C109">
        <v>35</v>
      </c>
      <c r="D109">
        <v>40</v>
      </c>
      <c r="E109">
        <v>9</v>
      </c>
      <c r="F109">
        <v>60</v>
      </c>
      <c r="G109">
        <v>40</v>
      </c>
      <c r="H109">
        <v>60</v>
      </c>
      <c r="I109">
        <v>60</v>
      </c>
      <c r="J109">
        <v>40</v>
      </c>
      <c r="K109">
        <v>60</v>
      </c>
      <c r="L109">
        <v>35</v>
      </c>
      <c r="M109">
        <v>60</v>
      </c>
      <c r="N109">
        <v>12</v>
      </c>
      <c r="O109">
        <v>60</v>
      </c>
      <c r="P109">
        <v>50</v>
      </c>
      <c r="Q109">
        <v>60</v>
      </c>
      <c r="R109">
        <v>40</v>
      </c>
      <c r="S109">
        <v>60</v>
      </c>
      <c r="T109">
        <v>60</v>
      </c>
      <c r="U109">
        <v>12</v>
      </c>
    </row>
    <row r="110" spans="1:33" x14ac:dyDescent="0.2">
      <c r="A110">
        <v>100</v>
      </c>
      <c r="B110">
        <v>23</v>
      </c>
      <c r="C110">
        <v>60</v>
      </c>
      <c r="D110">
        <v>100</v>
      </c>
      <c r="E110">
        <v>35</v>
      </c>
      <c r="F110">
        <v>40</v>
      </c>
      <c r="G110">
        <v>40</v>
      </c>
      <c r="H110">
        <v>100</v>
      </c>
      <c r="I110">
        <v>60</v>
      </c>
      <c r="J110">
        <v>75</v>
      </c>
      <c r="K110">
        <v>60</v>
      </c>
      <c r="L110">
        <v>40</v>
      </c>
      <c r="M110">
        <v>40</v>
      </c>
      <c r="N110">
        <v>60</v>
      </c>
      <c r="O110">
        <v>500</v>
      </c>
      <c r="P110">
        <v>60</v>
      </c>
      <c r="Q110">
        <v>40</v>
      </c>
      <c r="R110">
        <v>40</v>
      </c>
      <c r="S110">
        <v>60</v>
      </c>
      <c r="T110">
        <v>60</v>
      </c>
      <c r="U110">
        <v>35</v>
      </c>
      <c r="V110">
        <v>60</v>
      </c>
      <c r="W110">
        <v>60</v>
      </c>
      <c r="X110">
        <v>65</v>
      </c>
      <c r="Y110">
        <v>100</v>
      </c>
    </row>
    <row r="113" spans="6:6" x14ac:dyDescent="0.2">
      <c r="F113" s="31"/>
    </row>
    <row r="114" spans="6:6" x14ac:dyDescent="0.2">
      <c r="F114" s="31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AH1451"/>
  <sheetViews>
    <sheetView workbookViewId="0"/>
  </sheetViews>
  <sheetFormatPr defaultRowHeight="12.75" x14ac:dyDescent="0.2"/>
  <cols>
    <col min="1" max="1" width="13.5703125" customWidth="1"/>
    <col min="2" max="2" width="13.28515625" customWidth="1"/>
    <col min="3" max="3" width="21.7109375" customWidth="1"/>
    <col min="4" max="4" width="12.7109375" customWidth="1"/>
  </cols>
  <sheetData>
    <row r="1" spans="1:34" ht="15.75" x14ac:dyDescent="0.25">
      <c r="A1" s="35" t="s">
        <v>79</v>
      </c>
    </row>
    <row r="3" spans="1:34" x14ac:dyDescent="0.2">
      <c r="B3" s="36" t="s">
        <v>53</v>
      </c>
      <c r="C3" s="18"/>
      <c r="D3">
        <v>30</v>
      </c>
      <c r="E3" t="s">
        <v>55</v>
      </c>
    </row>
    <row r="4" spans="1:34" x14ac:dyDescent="0.2">
      <c r="B4" s="36" t="s">
        <v>57</v>
      </c>
      <c r="C4" s="18"/>
      <c r="D4">
        <v>64</v>
      </c>
      <c r="E4" t="s">
        <v>56</v>
      </c>
    </row>
    <row r="5" spans="1:34" x14ac:dyDescent="0.2">
      <c r="B5" s="36" t="s">
        <v>80</v>
      </c>
      <c r="D5">
        <v>10</v>
      </c>
    </row>
    <row r="9" spans="1:34" x14ac:dyDescent="0.2">
      <c r="A9" s="18" t="s">
        <v>36</v>
      </c>
      <c r="B9" s="1" t="s">
        <v>62</v>
      </c>
      <c r="C9" s="1"/>
      <c r="D9" s="1" t="s">
        <v>59</v>
      </c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  <c r="AD9">
        <v>26</v>
      </c>
      <c r="AE9">
        <v>27</v>
      </c>
      <c r="AF9">
        <v>28</v>
      </c>
      <c r="AG9">
        <v>29</v>
      </c>
      <c r="AH9">
        <v>30</v>
      </c>
    </row>
    <row r="10" spans="1:34" x14ac:dyDescent="0.2">
      <c r="A10" s="18" t="s">
        <v>37</v>
      </c>
      <c r="B10" s="1" t="s">
        <v>61</v>
      </c>
      <c r="C10" s="1"/>
      <c r="D10" s="1" t="s">
        <v>60</v>
      </c>
      <c r="E10">
        <v>55</v>
      </c>
      <c r="F10">
        <v>9</v>
      </c>
      <c r="G10">
        <v>100</v>
      </c>
      <c r="H10">
        <v>12</v>
      </c>
      <c r="I10">
        <v>100</v>
      </c>
      <c r="J10">
        <v>100</v>
      </c>
      <c r="K10">
        <v>20</v>
      </c>
      <c r="L10">
        <v>40</v>
      </c>
      <c r="M10">
        <v>60</v>
      </c>
      <c r="N10">
        <v>65</v>
      </c>
      <c r="O10">
        <v>12</v>
      </c>
      <c r="P10">
        <v>60</v>
      </c>
      <c r="Q10">
        <v>50</v>
      </c>
      <c r="R10">
        <v>60</v>
      </c>
      <c r="S10">
        <v>12</v>
      </c>
      <c r="T10">
        <v>60</v>
      </c>
      <c r="U10">
        <v>12</v>
      </c>
      <c r="V10">
        <v>100</v>
      </c>
      <c r="W10">
        <v>20</v>
      </c>
      <c r="X10">
        <v>35</v>
      </c>
      <c r="Y10">
        <v>50</v>
      </c>
      <c r="Z10">
        <v>60</v>
      </c>
      <c r="AA10">
        <v>40</v>
      </c>
      <c r="AB10">
        <v>60</v>
      </c>
      <c r="AC10">
        <v>60</v>
      </c>
      <c r="AD10">
        <v>9</v>
      </c>
      <c r="AE10">
        <v>60</v>
      </c>
      <c r="AF10">
        <v>100</v>
      </c>
      <c r="AG10">
        <v>12</v>
      </c>
      <c r="AH10">
        <v>60</v>
      </c>
    </row>
    <row r="11" spans="1:34" x14ac:dyDescent="0.2">
      <c r="D11" s="1" t="s">
        <v>91</v>
      </c>
      <c r="E11">
        <v>5.1495698879627126E-3</v>
      </c>
      <c r="F11">
        <v>4.0673076277943267E-4</v>
      </c>
      <c r="G11">
        <v>2.1049822865064093E-2</v>
      </c>
      <c r="H11">
        <v>4.1954065946618766E-3</v>
      </c>
      <c r="I11">
        <v>4.8161735910392392E-3</v>
      </c>
      <c r="J11">
        <v>8.1045018075561453E-3</v>
      </c>
      <c r="K11">
        <v>1.1930585166003631E-2</v>
      </c>
      <c r="L11">
        <v>2.9317142633738394E-3</v>
      </c>
      <c r="M11">
        <v>5.3054470024581834E-4</v>
      </c>
      <c r="N11">
        <v>1.1204583079878064E-3</v>
      </c>
      <c r="O11">
        <v>4.118599295860048E-3</v>
      </c>
      <c r="P11">
        <v>8.6378371428914857E-4</v>
      </c>
      <c r="Q11">
        <v>1.0301277031462309E-3</v>
      </c>
      <c r="R11">
        <v>2.9436601378719516E-3</v>
      </c>
      <c r="S11">
        <v>2.6446322769814496E-3</v>
      </c>
      <c r="T11">
        <v>3.0018750298481086E-3</v>
      </c>
      <c r="U11">
        <v>2.239609214305531E-2</v>
      </c>
      <c r="V11">
        <v>6.339173560024715E-3</v>
      </c>
      <c r="W11">
        <v>2.0495247981797756E-4</v>
      </c>
      <c r="X11">
        <v>2.860910552136688E-4</v>
      </c>
      <c r="Y11">
        <v>9.9367012346811799E-3</v>
      </c>
      <c r="Z11">
        <v>6.6874718145945086E-3</v>
      </c>
      <c r="AA11">
        <v>7.8091217810903266E-3</v>
      </c>
      <c r="AB11">
        <v>1.2899695156919636E-2</v>
      </c>
      <c r="AC11">
        <v>4.0308827735312022E-3</v>
      </c>
      <c r="AD11">
        <v>4.8853600319348949E-3</v>
      </c>
      <c r="AE11">
        <v>5.0382005820556151E-3</v>
      </c>
      <c r="AF11">
        <v>8.5598309523908754E-3</v>
      </c>
      <c r="AG11">
        <v>2.0700439197913383E-3</v>
      </c>
      <c r="AH11">
        <v>7.806456414427284E-3</v>
      </c>
    </row>
    <row r="12" spans="1:34" x14ac:dyDescent="0.2">
      <c r="A12">
        <v>1</v>
      </c>
      <c r="B12">
        <f>SUM(E12:CA12)</f>
        <v>0</v>
      </c>
      <c r="D12" s="1" t="s">
        <v>64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</row>
    <row r="13" spans="1:34" x14ac:dyDescent="0.2">
      <c r="A13">
        <v>2</v>
      </c>
      <c r="B13">
        <f t="shared" ref="B13:B76" si="0">SUM(E13:CA13)</f>
        <v>0</v>
      </c>
      <c r="D13" s="1" t="s">
        <v>65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</row>
    <row r="14" spans="1:34" x14ac:dyDescent="0.2">
      <c r="A14">
        <v>3</v>
      </c>
      <c r="B14">
        <f t="shared" si="0"/>
        <v>0</v>
      </c>
      <c r="D14" s="1" t="s">
        <v>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</row>
    <row r="15" spans="1:34" x14ac:dyDescent="0.2">
      <c r="A15">
        <v>4</v>
      </c>
      <c r="B15">
        <f t="shared" si="0"/>
        <v>0</v>
      </c>
      <c r="D15" s="1" t="s">
        <v>63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</row>
    <row r="16" spans="1:34" x14ac:dyDescent="0.2">
      <c r="A16">
        <v>5</v>
      </c>
      <c r="B16">
        <f t="shared" si="0"/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</row>
    <row r="17" spans="1:34" x14ac:dyDescent="0.2">
      <c r="A17">
        <v>6</v>
      </c>
      <c r="B17">
        <f t="shared" si="0"/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</row>
    <row r="18" spans="1:34" x14ac:dyDescent="0.2">
      <c r="A18">
        <v>7</v>
      </c>
      <c r="B18">
        <f t="shared" si="0"/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</row>
    <row r="19" spans="1:34" x14ac:dyDescent="0.2">
      <c r="A19">
        <v>8</v>
      </c>
      <c r="B19">
        <f t="shared" si="0"/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</row>
    <row r="20" spans="1:34" x14ac:dyDescent="0.2">
      <c r="A20">
        <v>9</v>
      </c>
      <c r="B20">
        <f t="shared" si="0"/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</row>
    <row r="21" spans="1:34" x14ac:dyDescent="0.2">
      <c r="A21">
        <v>10</v>
      </c>
      <c r="B21">
        <f t="shared" si="0"/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</row>
    <row r="22" spans="1:34" x14ac:dyDescent="0.2">
      <c r="A22">
        <v>11</v>
      </c>
      <c r="B22">
        <f t="shared" si="0"/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</row>
    <row r="23" spans="1:34" x14ac:dyDescent="0.2">
      <c r="A23">
        <v>12</v>
      </c>
      <c r="B23">
        <f t="shared" si="0"/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</row>
    <row r="24" spans="1:34" x14ac:dyDescent="0.2">
      <c r="A24">
        <v>13</v>
      </c>
      <c r="B24">
        <f t="shared" si="0"/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</row>
    <row r="25" spans="1:34" x14ac:dyDescent="0.2">
      <c r="A25">
        <v>14</v>
      </c>
      <c r="B25">
        <f t="shared" si="0"/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</row>
    <row r="26" spans="1:34" x14ac:dyDescent="0.2">
      <c r="A26">
        <v>15</v>
      </c>
      <c r="B26">
        <f t="shared" si="0"/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</row>
    <row r="27" spans="1:34" x14ac:dyDescent="0.2">
      <c r="A27">
        <v>16</v>
      </c>
      <c r="B27">
        <f t="shared" si="0"/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</row>
    <row r="28" spans="1:34" x14ac:dyDescent="0.2">
      <c r="A28">
        <v>17</v>
      </c>
      <c r="B28">
        <f t="shared" si="0"/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</row>
    <row r="29" spans="1:34" x14ac:dyDescent="0.2">
      <c r="A29">
        <v>18</v>
      </c>
      <c r="B29">
        <f t="shared" si="0"/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</row>
    <row r="30" spans="1:34" x14ac:dyDescent="0.2">
      <c r="A30">
        <v>19</v>
      </c>
      <c r="B30">
        <f t="shared" si="0"/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</row>
    <row r="31" spans="1:34" x14ac:dyDescent="0.2">
      <c r="A31">
        <v>20</v>
      </c>
      <c r="B31">
        <f t="shared" si="0"/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</row>
    <row r="32" spans="1:34" x14ac:dyDescent="0.2">
      <c r="A32">
        <v>21</v>
      </c>
      <c r="B32">
        <f t="shared" si="0"/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</row>
    <row r="33" spans="1:34" x14ac:dyDescent="0.2">
      <c r="A33">
        <v>22</v>
      </c>
      <c r="B33">
        <f t="shared" si="0"/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</row>
    <row r="34" spans="1:34" x14ac:dyDescent="0.2">
      <c r="A34">
        <v>23</v>
      </c>
      <c r="B34">
        <f t="shared" si="0"/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</row>
    <row r="35" spans="1:34" x14ac:dyDescent="0.2">
      <c r="A35">
        <v>24</v>
      </c>
      <c r="B35">
        <f t="shared" si="0"/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</row>
    <row r="36" spans="1:34" x14ac:dyDescent="0.2">
      <c r="A36">
        <v>25</v>
      </c>
      <c r="B36">
        <f t="shared" si="0"/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</row>
    <row r="37" spans="1:34" x14ac:dyDescent="0.2">
      <c r="A37">
        <v>26</v>
      </c>
      <c r="B37">
        <f t="shared" si="0"/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</row>
    <row r="38" spans="1:34" x14ac:dyDescent="0.2">
      <c r="A38">
        <v>27</v>
      </c>
      <c r="B38">
        <f t="shared" si="0"/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</row>
    <row r="39" spans="1:34" x14ac:dyDescent="0.2">
      <c r="A39">
        <v>28</v>
      </c>
      <c r="B39">
        <f t="shared" si="0"/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</row>
    <row r="40" spans="1:34" x14ac:dyDescent="0.2">
      <c r="A40">
        <v>29</v>
      </c>
      <c r="B40">
        <f t="shared" si="0"/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</row>
    <row r="41" spans="1:34" x14ac:dyDescent="0.2">
      <c r="A41">
        <v>30</v>
      </c>
      <c r="B41">
        <f t="shared" si="0"/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</row>
    <row r="42" spans="1:34" x14ac:dyDescent="0.2">
      <c r="A42">
        <v>31</v>
      </c>
      <c r="B42">
        <f t="shared" si="0"/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</row>
    <row r="43" spans="1:34" x14ac:dyDescent="0.2">
      <c r="A43">
        <v>32</v>
      </c>
      <c r="B43">
        <f t="shared" si="0"/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</row>
    <row r="44" spans="1:34" x14ac:dyDescent="0.2">
      <c r="A44">
        <v>33</v>
      </c>
      <c r="B44">
        <f t="shared" si="0"/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</row>
    <row r="45" spans="1:34" x14ac:dyDescent="0.2">
      <c r="A45">
        <v>34</v>
      </c>
      <c r="B45">
        <f t="shared" si="0"/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</row>
    <row r="46" spans="1:34" x14ac:dyDescent="0.2">
      <c r="A46">
        <v>35</v>
      </c>
      <c r="B46">
        <f t="shared" si="0"/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</row>
    <row r="47" spans="1:34" x14ac:dyDescent="0.2">
      <c r="A47">
        <v>36</v>
      </c>
      <c r="B47">
        <f t="shared" si="0"/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</row>
    <row r="48" spans="1:34" x14ac:dyDescent="0.2">
      <c r="A48">
        <v>37</v>
      </c>
      <c r="B48">
        <f t="shared" si="0"/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</row>
    <row r="49" spans="1:34" x14ac:dyDescent="0.2">
      <c r="A49">
        <v>38</v>
      </c>
      <c r="B49">
        <f t="shared" si="0"/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</row>
    <row r="50" spans="1:34" x14ac:dyDescent="0.2">
      <c r="A50">
        <v>39</v>
      </c>
      <c r="B50">
        <f t="shared" si="0"/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</row>
    <row r="51" spans="1:34" x14ac:dyDescent="0.2">
      <c r="A51">
        <v>40</v>
      </c>
      <c r="B51">
        <f t="shared" si="0"/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</row>
    <row r="52" spans="1:34" x14ac:dyDescent="0.2">
      <c r="A52">
        <v>41</v>
      </c>
      <c r="B52">
        <f t="shared" si="0"/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</row>
    <row r="53" spans="1:34" x14ac:dyDescent="0.2">
      <c r="A53">
        <v>42</v>
      </c>
      <c r="B53">
        <f t="shared" si="0"/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</row>
    <row r="54" spans="1:34" x14ac:dyDescent="0.2">
      <c r="A54">
        <v>43</v>
      </c>
      <c r="B54">
        <f t="shared" si="0"/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</row>
    <row r="55" spans="1:34" x14ac:dyDescent="0.2">
      <c r="A55">
        <v>44</v>
      </c>
      <c r="B55">
        <f t="shared" si="0"/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</row>
    <row r="56" spans="1:34" x14ac:dyDescent="0.2">
      <c r="A56">
        <v>45</v>
      </c>
      <c r="B56">
        <f t="shared" si="0"/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</row>
    <row r="57" spans="1:34" x14ac:dyDescent="0.2">
      <c r="A57">
        <v>46</v>
      </c>
      <c r="B57">
        <f t="shared" si="0"/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</row>
    <row r="58" spans="1:34" x14ac:dyDescent="0.2">
      <c r="A58">
        <v>47</v>
      </c>
      <c r="B58">
        <f t="shared" si="0"/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</row>
    <row r="59" spans="1:34" x14ac:dyDescent="0.2">
      <c r="A59">
        <v>48</v>
      </c>
      <c r="B59">
        <f t="shared" si="0"/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</row>
    <row r="60" spans="1:34" x14ac:dyDescent="0.2">
      <c r="A60">
        <v>49</v>
      </c>
      <c r="B60">
        <f t="shared" si="0"/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</row>
    <row r="61" spans="1:34" x14ac:dyDescent="0.2">
      <c r="A61">
        <v>50</v>
      </c>
      <c r="B61">
        <f t="shared" si="0"/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</row>
    <row r="62" spans="1:34" x14ac:dyDescent="0.2">
      <c r="A62">
        <v>51</v>
      </c>
      <c r="B62">
        <f t="shared" si="0"/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</row>
    <row r="63" spans="1:34" x14ac:dyDescent="0.2">
      <c r="A63">
        <v>52</v>
      </c>
      <c r="B63">
        <f t="shared" si="0"/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</row>
    <row r="64" spans="1:34" x14ac:dyDescent="0.2">
      <c r="A64">
        <v>53</v>
      </c>
      <c r="B64">
        <f t="shared" si="0"/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</row>
    <row r="65" spans="1:34" x14ac:dyDescent="0.2">
      <c r="A65">
        <v>54</v>
      </c>
      <c r="B65">
        <f t="shared" si="0"/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</row>
    <row r="66" spans="1:34" x14ac:dyDescent="0.2">
      <c r="A66">
        <v>55</v>
      </c>
      <c r="B66">
        <f t="shared" si="0"/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</row>
    <row r="67" spans="1:34" x14ac:dyDescent="0.2">
      <c r="A67">
        <v>56</v>
      </c>
      <c r="B67">
        <f t="shared" si="0"/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</row>
    <row r="68" spans="1:34" x14ac:dyDescent="0.2">
      <c r="A68">
        <v>57</v>
      </c>
      <c r="B68">
        <f t="shared" si="0"/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</row>
    <row r="69" spans="1:34" x14ac:dyDescent="0.2">
      <c r="A69">
        <v>58</v>
      </c>
      <c r="B69">
        <f t="shared" si="0"/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</row>
    <row r="70" spans="1:34" x14ac:dyDescent="0.2">
      <c r="A70">
        <v>59</v>
      </c>
      <c r="B70">
        <f t="shared" si="0"/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</row>
    <row r="71" spans="1:34" x14ac:dyDescent="0.2">
      <c r="A71">
        <v>60</v>
      </c>
      <c r="B71">
        <f t="shared" si="0"/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</row>
    <row r="72" spans="1:34" x14ac:dyDescent="0.2">
      <c r="A72">
        <v>61</v>
      </c>
      <c r="B72">
        <f t="shared" si="0"/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</row>
    <row r="73" spans="1:34" x14ac:dyDescent="0.2">
      <c r="A73">
        <v>62</v>
      </c>
      <c r="B73">
        <f t="shared" si="0"/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</row>
    <row r="74" spans="1:34" x14ac:dyDescent="0.2">
      <c r="A74">
        <v>63</v>
      </c>
      <c r="B74">
        <f t="shared" si="0"/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</row>
    <row r="75" spans="1:34" x14ac:dyDescent="0.2">
      <c r="A75">
        <v>64</v>
      </c>
      <c r="B75">
        <f t="shared" si="0"/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</row>
    <row r="76" spans="1:34" x14ac:dyDescent="0.2">
      <c r="A76">
        <v>65</v>
      </c>
      <c r="B76">
        <f t="shared" si="0"/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</row>
    <row r="77" spans="1:34" x14ac:dyDescent="0.2">
      <c r="A77">
        <v>66</v>
      </c>
      <c r="B77">
        <f t="shared" ref="B77:B140" si="1">SUM(E77:CA77)</f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</row>
    <row r="78" spans="1:34" x14ac:dyDescent="0.2">
      <c r="A78">
        <v>67</v>
      </c>
      <c r="B78">
        <f t="shared" si="1"/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</row>
    <row r="79" spans="1:34" x14ac:dyDescent="0.2">
      <c r="A79">
        <v>68</v>
      </c>
      <c r="B79">
        <f t="shared" si="1"/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</row>
    <row r="80" spans="1:34" x14ac:dyDescent="0.2">
      <c r="A80">
        <v>69</v>
      </c>
      <c r="B80">
        <f t="shared" si="1"/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</row>
    <row r="81" spans="1:34" x14ac:dyDescent="0.2">
      <c r="A81">
        <v>70</v>
      </c>
      <c r="B81">
        <f t="shared" si="1"/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</row>
    <row r="82" spans="1:34" x14ac:dyDescent="0.2">
      <c r="A82">
        <v>71</v>
      </c>
      <c r="B82">
        <f t="shared" si="1"/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</row>
    <row r="83" spans="1:34" x14ac:dyDescent="0.2">
      <c r="A83">
        <v>72</v>
      </c>
      <c r="B83">
        <f t="shared" si="1"/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</row>
    <row r="84" spans="1:34" x14ac:dyDescent="0.2">
      <c r="A84">
        <v>73</v>
      </c>
      <c r="B84">
        <f t="shared" si="1"/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</row>
    <row r="85" spans="1:34" x14ac:dyDescent="0.2">
      <c r="A85">
        <v>74</v>
      </c>
      <c r="B85">
        <f t="shared" si="1"/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</row>
    <row r="86" spans="1:34" x14ac:dyDescent="0.2">
      <c r="A86">
        <v>75</v>
      </c>
      <c r="B86">
        <f t="shared" si="1"/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</row>
    <row r="87" spans="1:34" x14ac:dyDescent="0.2">
      <c r="A87">
        <v>76</v>
      </c>
      <c r="B87">
        <f t="shared" si="1"/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</row>
    <row r="88" spans="1:34" x14ac:dyDescent="0.2">
      <c r="A88">
        <v>77</v>
      </c>
      <c r="B88">
        <f t="shared" si="1"/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</row>
    <row r="89" spans="1:34" x14ac:dyDescent="0.2">
      <c r="A89">
        <v>78</v>
      </c>
      <c r="B89">
        <f t="shared" si="1"/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</row>
    <row r="90" spans="1:34" x14ac:dyDescent="0.2">
      <c r="A90">
        <v>79</v>
      </c>
      <c r="B90">
        <f t="shared" si="1"/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</row>
    <row r="91" spans="1:34" x14ac:dyDescent="0.2">
      <c r="A91">
        <v>80</v>
      </c>
      <c r="B91">
        <f t="shared" si="1"/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</row>
    <row r="92" spans="1:34" x14ac:dyDescent="0.2">
      <c r="A92">
        <v>81</v>
      </c>
      <c r="B92">
        <f t="shared" si="1"/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</row>
    <row r="93" spans="1:34" x14ac:dyDescent="0.2">
      <c r="A93">
        <v>82</v>
      </c>
      <c r="B93">
        <f t="shared" si="1"/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</row>
    <row r="94" spans="1:34" x14ac:dyDescent="0.2">
      <c r="A94">
        <v>83</v>
      </c>
      <c r="B94">
        <f t="shared" si="1"/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</row>
    <row r="95" spans="1:34" x14ac:dyDescent="0.2">
      <c r="A95">
        <v>84</v>
      </c>
      <c r="B95">
        <f t="shared" si="1"/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</row>
    <row r="96" spans="1:34" x14ac:dyDescent="0.2">
      <c r="A96">
        <v>85</v>
      </c>
      <c r="B96">
        <f t="shared" si="1"/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</row>
    <row r="97" spans="1:34" x14ac:dyDescent="0.2">
      <c r="A97">
        <v>86</v>
      </c>
      <c r="B97">
        <f t="shared" si="1"/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</row>
    <row r="98" spans="1:34" x14ac:dyDescent="0.2">
      <c r="A98">
        <v>87</v>
      </c>
      <c r="B98">
        <f t="shared" si="1"/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</row>
    <row r="99" spans="1:34" x14ac:dyDescent="0.2">
      <c r="A99">
        <v>88</v>
      </c>
      <c r="B99">
        <f t="shared" si="1"/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</row>
    <row r="100" spans="1:34" x14ac:dyDescent="0.2">
      <c r="A100">
        <v>89</v>
      </c>
      <c r="B100">
        <f t="shared" si="1"/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</row>
    <row r="101" spans="1:34" x14ac:dyDescent="0.2">
      <c r="A101">
        <v>90</v>
      </c>
      <c r="B101">
        <f t="shared" si="1"/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</row>
    <row r="102" spans="1:34" x14ac:dyDescent="0.2">
      <c r="A102">
        <v>91</v>
      </c>
      <c r="B102">
        <f t="shared" si="1"/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</row>
    <row r="103" spans="1:34" x14ac:dyDescent="0.2">
      <c r="A103">
        <v>92</v>
      </c>
      <c r="B103">
        <f t="shared" si="1"/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</row>
    <row r="104" spans="1:34" x14ac:dyDescent="0.2">
      <c r="A104">
        <v>93</v>
      </c>
      <c r="B104">
        <f t="shared" si="1"/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</row>
    <row r="105" spans="1:34" x14ac:dyDescent="0.2">
      <c r="A105">
        <v>94</v>
      </c>
      <c r="B105">
        <f t="shared" si="1"/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</row>
    <row r="106" spans="1:34" x14ac:dyDescent="0.2">
      <c r="A106">
        <v>95</v>
      </c>
      <c r="B106">
        <f t="shared" si="1"/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</row>
    <row r="107" spans="1:34" x14ac:dyDescent="0.2">
      <c r="A107">
        <v>96</v>
      </c>
      <c r="B107">
        <f t="shared" si="1"/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</row>
    <row r="108" spans="1:34" x14ac:dyDescent="0.2">
      <c r="A108">
        <v>97</v>
      </c>
      <c r="B108">
        <f t="shared" si="1"/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</row>
    <row r="109" spans="1:34" x14ac:dyDescent="0.2">
      <c r="A109">
        <v>98</v>
      </c>
      <c r="B109">
        <f t="shared" si="1"/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</row>
    <row r="110" spans="1:34" x14ac:dyDescent="0.2">
      <c r="A110">
        <v>99</v>
      </c>
      <c r="B110">
        <f t="shared" si="1"/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</row>
    <row r="111" spans="1:34" x14ac:dyDescent="0.2">
      <c r="A111">
        <v>100</v>
      </c>
      <c r="B111">
        <f t="shared" si="1"/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</row>
    <row r="112" spans="1:34" x14ac:dyDescent="0.2">
      <c r="A112">
        <v>101</v>
      </c>
      <c r="B112">
        <f t="shared" si="1"/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</row>
    <row r="113" spans="1:34" x14ac:dyDescent="0.2">
      <c r="A113">
        <v>102</v>
      </c>
      <c r="B113">
        <f t="shared" si="1"/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</row>
    <row r="114" spans="1:34" x14ac:dyDescent="0.2">
      <c r="A114">
        <v>103</v>
      </c>
      <c r="B114">
        <f t="shared" si="1"/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</row>
    <row r="115" spans="1:34" x14ac:dyDescent="0.2">
      <c r="A115">
        <v>104</v>
      </c>
      <c r="B115">
        <f t="shared" si="1"/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</row>
    <row r="116" spans="1:34" x14ac:dyDescent="0.2">
      <c r="A116">
        <v>105</v>
      </c>
      <c r="B116">
        <f t="shared" si="1"/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</row>
    <row r="117" spans="1:34" x14ac:dyDescent="0.2">
      <c r="A117">
        <v>106</v>
      </c>
      <c r="B117">
        <f t="shared" si="1"/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</row>
    <row r="118" spans="1:34" x14ac:dyDescent="0.2">
      <c r="A118">
        <v>107</v>
      </c>
      <c r="B118">
        <f t="shared" si="1"/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</row>
    <row r="119" spans="1:34" x14ac:dyDescent="0.2">
      <c r="A119">
        <v>108</v>
      </c>
      <c r="B119">
        <f t="shared" si="1"/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</row>
    <row r="120" spans="1:34" x14ac:dyDescent="0.2">
      <c r="A120">
        <v>109</v>
      </c>
      <c r="B120">
        <f t="shared" si="1"/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</row>
    <row r="121" spans="1:34" x14ac:dyDescent="0.2">
      <c r="A121">
        <v>110</v>
      </c>
      <c r="B121">
        <f t="shared" si="1"/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</row>
    <row r="122" spans="1:34" x14ac:dyDescent="0.2">
      <c r="A122">
        <v>111</v>
      </c>
      <c r="B122">
        <f t="shared" si="1"/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</row>
    <row r="123" spans="1:34" x14ac:dyDescent="0.2">
      <c r="A123">
        <v>112</v>
      </c>
      <c r="B123">
        <f t="shared" si="1"/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</row>
    <row r="124" spans="1:34" x14ac:dyDescent="0.2">
      <c r="A124">
        <v>113</v>
      </c>
      <c r="B124">
        <f t="shared" si="1"/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</row>
    <row r="125" spans="1:34" x14ac:dyDescent="0.2">
      <c r="A125">
        <v>114</v>
      </c>
      <c r="B125">
        <f t="shared" si="1"/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</row>
    <row r="126" spans="1:34" x14ac:dyDescent="0.2">
      <c r="A126">
        <v>115</v>
      </c>
      <c r="B126">
        <f t="shared" si="1"/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</row>
    <row r="127" spans="1:34" x14ac:dyDescent="0.2">
      <c r="A127">
        <v>116</v>
      </c>
      <c r="B127">
        <f t="shared" si="1"/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</row>
    <row r="128" spans="1:34" x14ac:dyDescent="0.2">
      <c r="A128">
        <v>117</v>
      </c>
      <c r="B128">
        <f t="shared" si="1"/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</row>
    <row r="129" spans="1:34" x14ac:dyDescent="0.2">
      <c r="A129">
        <v>118</v>
      </c>
      <c r="B129">
        <f t="shared" si="1"/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</row>
    <row r="130" spans="1:34" x14ac:dyDescent="0.2">
      <c r="A130">
        <v>119</v>
      </c>
      <c r="B130">
        <f t="shared" si="1"/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</row>
    <row r="131" spans="1:34" x14ac:dyDescent="0.2">
      <c r="A131">
        <v>120</v>
      </c>
      <c r="B131">
        <f t="shared" si="1"/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</row>
    <row r="132" spans="1:34" x14ac:dyDescent="0.2">
      <c r="A132">
        <v>121</v>
      </c>
      <c r="B132">
        <f t="shared" si="1"/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</row>
    <row r="133" spans="1:34" x14ac:dyDescent="0.2">
      <c r="A133">
        <v>122</v>
      </c>
      <c r="B133">
        <f t="shared" si="1"/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</row>
    <row r="134" spans="1:34" x14ac:dyDescent="0.2">
      <c r="A134">
        <v>123</v>
      </c>
      <c r="B134">
        <f t="shared" si="1"/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</row>
    <row r="135" spans="1:34" x14ac:dyDescent="0.2">
      <c r="A135">
        <v>124</v>
      </c>
      <c r="B135">
        <f t="shared" si="1"/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</row>
    <row r="136" spans="1:34" x14ac:dyDescent="0.2">
      <c r="A136">
        <v>125</v>
      </c>
      <c r="B136">
        <f t="shared" si="1"/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</row>
    <row r="137" spans="1:34" x14ac:dyDescent="0.2">
      <c r="A137">
        <v>126</v>
      </c>
      <c r="B137">
        <f t="shared" si="1"/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</row>
    <row r="138" spans="1:34" x14ac:dyDescent="0.2">
      <c r="A138">
        <v>127</v>
      </c>
      <c r="B138">
        <f t="shared" si="1"/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</row>
    <row r="139" spans="1:34" x14ac:dyDescent="0.2">
      <c r="A139">
        <v>128</v>
      </c>
      <c r="B139">
        <f t="shared" si="1"/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</row>
    <row r="140" spans="1:34" x14ac:dyDescent="0.2">
      <c r="A140">
        <v>129</v>
      </c>
      <c r="B140">
        <f t="shared" si="1"/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</row>
    <row r="141" spans="1:34" x14ac:dyDescent="0.2">
      <c r="A141">
        <v>130</v>
      </c>
      <c r="B141">
        <f t="shared" ref="B141:B204" si="2">SUM(E141:CA141)</f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</row>
    <row r="142" spans="1:34" x14ac:dyDescent="0.2">
      <c r="A142">
        <v>131</v>
      </c>
      <c r="B142">
        <f t="shared" si="2"/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</row>
    <row r="143" spans="1:34" x14ac:dyDescent="0.2">
      <c r="A143">
        <v>132</v>
      </c>
      <c r="B143">
        <f t="shared" si="2"/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</row>
    <row r="144" spans="1:34" x14ac:dyDescent="0.2">
      <c r="A144">
        <v>133</v>
      </c>
      <c r="B144">
        <f t="shared" si="2"/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</row>
    <row r="145" spans="1:34" x14ac:dyDescent="0.2">
      <c r="A145">
        <v>134</v>
      </c>
      <c r="B145">
        <f t="shared" si="2"/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</row>
    <row r="146" spans="1:34" x14ac:dyDescent="0.2">
      <c r="A146">
        <v>135</v>
      </c>
      <c r="B146">
        <f t="shared" si="2"/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</row>
    <row r="147" spans="1:34" x14ac:dyDescent="0.2">
      <c r="A147">
        <v>136</v>
      </c>
      <c r="B147">
        <f t="shared" si="2"/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</row>
    <row r="148" spans="1:34" x14ac:dyDescent="0.2">
      <c r="A148">
        <v>137</v>
      </c>
      <c r="B148">
        <f t="shared" si="2"/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</row>
    <row r="149" spans="1:34" x14ac:dyDescent="0.2">
      <c r="A149">
        <v>138</v>
      </c>
      <c r="B149">
        <f t="shared" si="2"/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</row>
    <row r="150" spans="1:34" x14ac:dyDescent="0.2">
      <c r="A150">
        <v>139</v>
      </c>
      <c r="B150">
        <f t="shared" si="2"/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</row>
    <row r="151" spans="1:34" x14ac:dyDescent="0.2">
      <c r="A151">
        <v>140</v>
      </c>
      <c r="B151">
        <f t="shared" si="2"/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</row>
    <row r="152" spans="1:34" x14ac:dyDescent="0.2">
      <c r="A152">
        <v>141</v>
      </c>
      <c r="B152">
        <f t="shared" si="2"/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</row>
    <row r="153" spans="1:34" x14ac:dyDescent="0.2">
      <c r="A153">
        <v>142</v>
      </c>
      <c r="B153">
        <f t="shared" si="2"/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</row>
    <row r="154" spans="1:34" x14ac:dyDescent="0.2">
      <c r="A154">
        <v>143</v>
      </c>
      <c r="B154">
        <f t="shared" si="2"/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</row>
    <row r="155" spans="1:34" x14ac:dyDescent="0.2">
      <c r="A155">
        <v>144</v>
      </c>
      <c r="B155">
        <f t="shared" si="2"/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</row>
    <row r="156" spans="1:34" x14ac:dyDescent="0.2">
      <c r="A156">
        <v>145</v>
      </c>
      <c r="B156">
        <f t="shared" si="2"/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</row>
    <row r="157" spans="1:34" x14ac:dyDescent="0.2">
      <c r="A157">
        <v>146</v>
      </c>
      <c r="B157">
        <f t="shared" si="2"/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</row>
    <row r="158" spans="1:34" x14ac:dyDescent="0.2">
      <c r="A158">
        <v>147</v>
      </c>
      <c r="B158">
        <f t="shared" si="2"/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</row>
    <row r="159" spans="1:34" x14ac:dyDescent="0.2">
      <c r="A159">
        <v>148</v>
      </c>
      <c r="B159">
        <f t="shared" si="2"/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</row>
    <row r="160" spans="1:34" x14ac:dyDescent="0.2">
      <c r="A160">
        <v>149</v>
      </c>
      <c r="B160">
        <f t="shared" si="2"/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</row>
    <row r="161" spans="1:34" x14ac:dyDescent="0.2">
      <c r="A161">
        <v>150</v>
      </c>
      <c r="B161">
        <f t="shared" si="2"/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</row>
    <row r="162" spans="1:34" x14ac:dyDescent="0.2">
      <c r="A162">
        <v>151</v>
      </c>
      <c r="B162">
        <f t="shared" si="2"/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</row>
    <row r="163" spans="1:34" x14ac:dyDescent="0.2">
      <c r="A163">
        <v>152</v>
      </c>
      <c r="B163">
        <f t="shared" si="2"/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</row>
    <row r="164" spans="1:34" x14ac:dyDescent="0.2">
      <c r="A164">
        <v>153</v>
      </c>
      <c r="B164">
        <f t="shared" si="2"/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</row>
    <row r="165" spans="1:34" x14ac:dyDescent="0.2">
      <c r="A165">
        <v>154</v>
      </c>
      <c r="B165">
        <f t="shared" si="2"/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</row>
    <row r="166" spans="1:34" x14ac:dyDescent="0.2">
      <c r="A166">
        <v>155</v>
      </c>
      <c r="B166">
        <f t="shared" si="2"/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</row>
    <row r="167" spans="1:34" x14ac:dyDescent="0.2">
      <c r="A167">
        <v>156</v>
      </c>
      <c r="B167">
        <f t="shared" si="2"/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</row>
    <row r="168" spans="1:34" x14ac:dyDescent="0.2">
      <c r="A168">
        <v>157</v>
      </c>
      <c r="B168">
        <f t="shared" si="2"/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</row>
    <row r="169" spans="1:34" x14ac:dyDescent="0.2">
      <c r="A169">
        <v>158</v>
      </c>
      <c r="B169">
        <f t="shared" si="2"/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</row>
    <row r="170" spans="1:34" x14ac:dyDescent="0.2">
      <c r="A170">
        <v>159</v>
      </c>
      <c r="B170">
        <f t="shared" si="2"/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</row>
    <row r="171" spans="1:34" x14ac:dyDescent="0.2">
      <c r="A171">
        <v>160</v>
      </c>
      <c r="B171">
        <f t="shared" si="2"/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</row>
    <row r="172" spans="1:34" x14ac:dyDescent="0.2">
      <c r="A172">
        <v>161</v>
      </c>
      <c r="B172">
        <f t="shared" si="2"/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</row>
    <row r="173" spans="1:34" x14ac:dyDescent="0.2">
      <c r="A173">
        <v>162</v>
      </c>
      <c r="B173">
        <f t="shared" si="2"/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</row>
    <row r="174" spans="1:34" x14ac:dyDescent="0.2">
      <c r="A174">
        <v>163</v>
      </c>
      <c r="B174">
        <f t="shared" si="2"/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</row>
    <row r="175" spans="1:34" x14ac:dyDescent="0.2">
      <c r="A175">
        <v>164</v>
      </c>
      <c r="B175">
        <f t="shared" si="2"/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</row>
    <row r="176" spans="1:34" x14ac:dyDescent="0.2">
      <c r="A176">
        <v>165</v>
      </c>
      <c r="B176">
        <f t="shared" si="2"/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</row>
    <row r="177" spans="1:34" x14ac:dyDescent="0.2">
      <c r="A177">
        <v>166</v>
      </c>
      <c r="B177">
        <f t="shared" si="2"/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</row>
    <row r="178" spans="1:34" x14ac:dyDescent="0.2">
      <c r="A178">
        <v>167</v>
      </c>
      <c r="B178">
        <f t="shared" si="2"/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</row>
    <row r="179" spans="1:34" x14ac:dyDescent="0.2">
      <c r="A179">
        <v>168</v>
      </c>
      <c r="B179">
        <f t="shared" si="2"/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</row>
    <row r="180" spans="1:34" x14ac:dyDescent="0.2">
      <c r="A180">
        <v>169</v>
      </c>
      <c r="B180">
        <f t="shared" si="2"/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</row>
    <row r="181" spans="1:34" x14ac:dyDescent="0.2">
      <c r="A181">
        <v>170</v>
      </c>
      <c r="B181">
        <f t="shared" si="2"/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</row>
    <row r="182" spans="1:34" x14ac:dyDescent="0.2">
      <c r="A182">
        <v>171</v>
      </c>
      <c r="B182">
        <f t="shared" si="2"/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</row>
    <row r="183" spans="1:34" x14ac:dyDescent="0.2">
      <c r="A183">
        <v>172</v>
      </c>
      <c r="B183">
        <f t="shared" si="2"/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</row>
    <row r="184" spans="1:34" x14ac:dyDescent="0.2">
      <c r="A184">
        <v>173</v>
      </c>
      <c r="B184">
        <f t="shared" si="2"/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</row>
    <row r="185" spans="1:34" x14ac:dyDescent="0.2">
      <c r="A185">
        <v>174</v>
      </c>
      <c r="B185">
        <f t="shared" si="2"/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</row>
    <row r="186" spans="1:34" x14ac:dyDescent="0.2">
      <c r="A186">
        <v>175</v>
      </c>
      <c r="B186">
        <f t="shared" si="2"/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</row>
    <row r="187" spans="1:34" x14ac:dyDescent="0.2">
      <c r="A187">
        <v>176</v>
      </c>
      <c r="B187">
        <f t="shared" si="2"/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</row>
    <row r="188" spans="1:34" x14ac:dyDescent="0.2">
      <c r="A188">
        <v>177</v>
      </c>
      <c r="B188">
        <f t="shared" si="2"/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</row>
    <row r="189" spans="1:34" x14ac:dyDescent="0.2">
      <c r="A189">
        <v>178</v>
      </c>
      <c r="B189">
        <f t="shared" si="2"/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</row>
    <row r="190" spans="1:34" x14ac:dyDescent="0.2">
      <c r="A190">
        <v>179</v>
      </c>
      <c r="B190">
        <f t="shared" si="2"/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</row>
    <row r="191" spans="1:34" x14ac:dyDescent="0.2">
      <c r="A191">
        <v>180</v>
      </c>
      <c r="B191">
        <f t="shared" si="2"/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</row>
    <row r="192" spans="1:34" x14ac:dyDescent="0.2">
      <c r="A192">
        <v>181</v>
      </c>
      <c r="B192">
        <f t="shared" si="2"/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</row>
    <row r="193" spans="1:34" x14ac:dyDescent="0.2">
      <c r="A193">
        <v>182</v>
      </c>
      <c r="B193">
        <f t="shared" si="2"/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</row>
    <row r="194" spans="1:34" x14ac:dyDescent="0.2">
      <c r="A194">
        <v>183</v>
      </c>
      <c r="B194">
        <f t="shared" si="2"/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</row>
    <row r="195" spans="1:34" x14ac:dyDescent="0.2">
      <c r="A195">
        <v>184</v>
      </c>
      <c r="B195">
        <f t="shared" si="2"/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</row>
    <row r="196" spans="1:34" x14ac:dyDescent="0.2">
      <c r="A196">
        <v>185</v>
      </c>
      <c r="B196">
        <f t="shared" si="2"/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</row>
    <row r="197" spans="1:34" x14ac:dyDescent="0.2">
      <c r="A197">
        <v>186</v>
      </c>
      <c r="B197">
        <f t="shared" si="2"/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</row>
    <row r="198" spans="1:34" x14ac:dyDescent="0.2">
      <c r="A198">
        <v>187</v>
      </c>
      <c r="B198">
        <f t="shared" si="2"/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</row>
    <row r="199" spans="1:34" x14ac:dyDescent="0.2">
      <c r="A199">
        <v>188</v>
      </c>
      <c r="B199">
        <f t="shared" si="2"/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</row>
    <row r="200" spans="1:34" x14ac:dyDescent="0.2">
      <c r="A200">
        <v>189</v>
      </c>
      <c r="B200">
        <f t="shared" si="2"/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</row>
    <row r="201" spans="1:34" x14ac:dyDescent="0.2">
      <c r="A201">
        <v>190</v>
      </c>
      <c r="B201">
        <f t="shared" si="2"/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</row>
    <row r="202" spans="1:34" x14ac:dyDescent="0.2">
      <c r="A202">
        <v>191</v>
      </c>
      <c r="B202">
        <f t="shared" si="2"/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</row>
    <row r="203" spans="1:34" x14ac:dyDescent="0.2">
      <c r="A203">
        <v>192</v>
      </c>
      <c r="B203">
        <f t="shared" si="2"/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</row>
    <row r="204" spans="1:34" x14ac:dyDescent="0.2">
      <c r="A204">
        <v>193</v>
      </c>
      <c r="B204">
        <f t="shared" si="2"/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</row>
    <row r="205" spans="1:34" x14ac:dyDescent="0.2">
      <c r="A205">
        <v>194</v>
      </c>
      <c r="B205">
        <f t="shared" ref="B205:B268" si="3">SUM(E205:CA205)</f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</row>
    <row r="206" spans="1:34" x14ac:dyDescent="0.2">
      <c r="A206">
        <v>195</v>
      </c>
      <c r="B206">
        <f t="shared" si="3"/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</row>
    <row r="207" spans="1:34" x14ac:dyDescent="0.2">
      <c r="A207">
        <v>196</v>
      </c>
      <c r="B207">
        <f t="shared" si="3"/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</row>
    <row r="208" spans="1:34" x14ac:dyDescent="0.2">
      <c r="A208">
        <v>197</v>
      </c>
      <c r="B208">
        <f t="shared" si="3"/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</row>
    <row r="209" spans="1:34" x14ac:dyDescent="0.2">
      <c r="A209">
        <v>198</v>
      </c>
      <c r="B209">
        <f t="shared" si="3"/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</row>
    <row r="210" spans="1:34" x14ac:dyDescent="0.2">
      <c r="A210">
        <v>199</v>
      </c>
      <c r="B210">
        <f t="shared" si="3"/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</row>
    <row r="211" spans="1:34" x14ac:dyDescent="0.2">
      <c r="A211">
        <v>200</v>
      </c>
      <c r="B211">
        <f t="shared" si="3"/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</row>
    <row r="212" spans="1:34" x14ac:dyDescent="0.2">
      <c r="A212">
        <v>201</v>
      </c>
      <c r="B212">
        <f t="shared" si="3"/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</row>
    <row r="213" spans="1:34" x14ac:dyDescent="0.2">
      <c r="A213">
        <v>202</v>
      </c>
      <c r="B213">
        <f t="shared" si="3"/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</row>
    <row r="214" spans="1:34" x14ac:dyDescent="0.2">
      <c r="A214">
        <v>203</v>
      </c>
      <c r="B214">
        <f t="shared" si="3"/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</row>
    <row r="215" spans="1:34" x14ac:dyDescent="0.2">
      <c r="A215">
        <v>204</v>
      </c>
      <c r="B215">
        <f t="shared" si="3"/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</row>
    <row r="216" spans="1:34" x14ac:dyDescent="0.2">
      <c r="A216">
        <v>205</v>
      </c>
      <c r="B216">
        <f t="shared" si="3"/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</row>
    <row r="217" spans="1:34" x14ac:dyDescent="0.2">
      <c r="A217">
        <v>206</v>
      </c>
      <c r="B217">
        <f t="shared" si="3"/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</row>
    <row r="218" spans="1:34" x14ac:dyDescent="0.2">
      <c r="A218">
        <v>207</v>
      </c>
      <c r="B218">
        <f t="shared" si="3"/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</row>
    <row r="219" spans="1:34" x14ac:dyDescent="0.2">
      <c r="A219">
        <v>208</v>
      </c>
      <c r="B219">
        <f t="shared" si="3"/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</row>
    <row r="220" spans="1:34" x14ac:dyDescent="0.2">
      <c r="A220">
        <v>209</v>
      </c>
      <c r="B220">
        <f t="shared" si="3"/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</row>
    <row r="221" spans="1:34" x14ac:dyDescent="0.2">
      <c r="A221">
        <v>210</v>
      </c>
      <c r="B221">
        <f t="shared" si="3"/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</row>
    <row r="222" spans="1:34" x14ac:dyDescent="0.2">
      <c r="A222">
        <v>211</v>
      </c>
      <c r="B222">
        <f t="shared" si="3"/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</row>
    <row r="223" spans="1:34" x14ac:dyDescent="0.2">
      <c r="A223">
        <v>212</v>
      </c>
      <c r="B223">
        <f t="shared" si="3"/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</row>
    <row r="224" spans="1:34" x14ac:dyDescent="0.2">
      <c r="A224">
        <v>213</v>
      </c>
      <c r="B224">
        <f t="shared" si="3"/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</row>
    <row r="225" spans="1:34" x14ac:dyDescent="0.2">
      <c r="A225">
        <v>214</v>
      </c>
      <c r="B225">
        <f t="shared" si="3"/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</row>
    <row r="226" spans="1:34" x14ac:dyDescent="0.2">
      <c r="A226">
        <v>215</v>
      </c>
      <c r="B226">
        <f t="shared" si="3"/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</row>
    <row r="227" spans="1:34" x14ac:dyDescent="0.2">
      <c r="A227">
        <v>216</v>
      </c>
      <c r="B227">
        <f t="shared" si="3"/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</row>
    <row r="228" spans="1:34" x14ac:dyDescent="0.2">
      <c r="A228">
        <v>217</v>
      </c>
      <c r="B228">
        <f t="shared" si="3"/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</row>
    <row r="229" spans="1:34" x14ac:dyDescent="0.2">
      <c r="A229">
        <v>218</v>
      </c>
      <c r="B229">
        <f t="shared" si="3"/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</row>
    <row r="230" spans="1:34" x14ac:dyDescent="0.2">
      <c r="A230">
        <v>219</v>
      </c>
      <c r="B230">
        <f t="shared" si="3"/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</row>
    <row r="231" spans="1:34" x14ac:dyDescent="0.2">
      <c r="A231">
        <v>220</v>
      </c>
      <c r="B231">
        <f t="shared" si="3"/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</row>
    <row r="232" spans="1:34" x14ac:dyDescent="0.2">
      <c r="A232">
        <v>221</v>
      </c>
      <c r="B232">
        <f t="shared" si="3"/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</row>
    <row r="233" spans="1:34" x14ac:dyDescent="0.2">
      <c r="A233">
        <v>222</v>
      </c>
      <c r="B233">
        <f t="shared" si="3"/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</row>
    <row r="234" spans="1:34" x14ac:dyDescent="0.2">
      <c r="A234">
        <v>223</v>
      </c>
      <c r="B234">
        <f t="shared" si="3"/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</row>
    <row r="235" spans="1:34" x14ac:dyDescent="0.2">
      <c r="A235">
        <v>224</v>
      </c>
      <c r="B235">
        <f t="shared" si="3"/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</row>
    <row r="236" spans="1:34" x14ac:dyDescent="0.2">
      <c r="A236">
        <v>225</v>
      </c>
      <c r="B236">
        <f t="shared" si="3"/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</row>
    <row r="237" spans="1:34" x14ac:dyDescent="0.2">
      <c r="A237">
        <v>226</v>
      </c>
      <c r="B237">
        <f t="shared" si="3"/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</row>
    <row r="238" spans="1:34" x14ac:dyDescent="0.2">
      <c r="A238">
        <v>227</v>
      </c>
      <c r="B238">
        <f t="shared" si="3"/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</row>
    <row r="239" spans="1:34" x14ac:dyDescent="0.2">
      <c r="A239">
        <v>228</v>
      </c>
      <c r="B239">
        <f t="shared" si="3"/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</row>
    <row r="240" spans="1:34" x14ac:dyDescent="0.2">
      <c r="A240">
        <v>229</v>
      </c>
      <c r="B240">
        <f t="shared" si="3"/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</row>
    <row r="241" spans="1:34" x14ac:dyDescent="0.2">
      <c r="A241">
        <v>230</v>
      </c>
      <c r="B241">
        <f t="shared" si="3"/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</row>
    <row r="242" spans="1:34" x14ac:dyDescent="0.2">
      <c r="A242">
        <v>231</v>
      </c>
      <c r="B242">
        <f t="shared" si="3"/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</row>
    <row r="243" spans="1:34" x14ac:dyDescent="0.2">
      <c r="A243">
        <v>232</v>
      </c>
      <c r="B243">
        <f t="shared" si="3"/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</row>
    <row r="244" spans="1:34" x14ac:dyDescent="0.2">
      <c r="A244">
        <v>233</v>
      </c>
      <c r="B244">
        <f t="shared" si="3"/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</row>
    <row r="245" spans="1:34" x14ac:dyDescent="0.2">
      <c r="A245">
        <v>234</v>
      </c>
      <c r="B245">
        <f t="shared" si="3"/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</row>
    <row r="246" spans="1:34" x14ac:dyDescent="0.2">
      <c r="A246">
        <v>235</v>
      </c>
      <c r="B246">
        <f t="shared" si="3"/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</row>
    <row r="247" spans="1:34" x14ac:dyDescent="0.2">
      <c r="A247">
        <v>236</v>
      </c>
      <c r="B247">
        <f t="shared" si="3"/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</row>
    <row r="248" spans="1:34" x14ac:dyDescent="0.2">
      <c r="A248">
        <v>237</v>
      </c>
      <c r="B248">
        <f t="shared" si="3"/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</row>
    <row r="249" spans="1:34" x14ac:dyDescent="0.2">
      <c r="A249">
        <v>238</v>
      </c>
      <c r="B249">
        <f t="shared" si="3"/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</row>
    <row r="250" spans="1:34" x14ac:dyDescent="0.2">
      <c r="A250">
        <v>239</v>
      </c>
      <c r="B250">
        <f t="shared" si="3"/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</row>
    <row r="251" spans="1:34" x14ac:dyDescent="0.2">
      <c r="A251">
        <v>240</v>
      </c>
      <c r="B251">
        <f t="shared" si="3"/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</row>
    <row r="252" spans="1:34" x14ac:dyDescent="0.2">
      <c r="A252">
        <v>241</v>
      </c>
      <c r="B252">
        <f t="shared" si="3"/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</row>
    <row r="253" spans="1:34" x14ac:dyDescent="0.2">
      <c r="A253">
        <v>242</v>
      </c>
      <c r="B253">
        <f t="shared" si="3"/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</row>
    <row r="254" spans="1:34" x14ac:dyDescent="0.2">
      <c r="A254">
        <v>243</v>
      </c>
      <c r="B254">
        <f t="shared" si="3"/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</row>
    <row r="255" spans="1:34" x14ac:dyDescent="0.2">
      <c r="A255">
        <v>244</v>
      </c>
      <c r="B255">
        <f t="shared" si="3"/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</row>
    <row r="256" spans="1:34" x14ac:dyDescent="0.2">
      <c r="A256">
        <v>245</v>
      </c>
      <c r="B256">
        <f t="shared" si="3"/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</row>
    <row r="257" spans="1:34" x14ac:dyDescent="0.2">
      <c r="A257">
        <v>246</v>
      </c>
      <c r="B257">
        <f t="shared" si="3"/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</row>
    <row r="258" spans="1:34" x14ac:dyDescent="0.2">
      <c r="A258">
        <v>247</v>
      </c>
      <c r="B258">
        <f t="shared" si="3"/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</row>
    <row r="259" spans="1:34" x14ac:dyDescent="0.2">
      <c r="A259">
        <v>248</v>
      </c>
      <c r="B259">
        <f t="shared" si="3"/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</row>
    <row r="260" spans="1:34" x14ac:dyDescent="0.2">
      <c r="A260">
        <v>249</v>
      </c>
      <c r="B260">
        <f t="shared" si="3"/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</row>
    <row r="261" spans="1:34" x14ac:dyDescent="0.2">
      <c r="A261">
        <v>250</v>
      </c>
      <c r="B261">
        <f t="shared" si="3"/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</row>
    <row r="262" spans="1:34" x14ac:dyDescent="0.2">
      <c r="A262">
        <v>251</v>
      </c>
      <c r="B262">
        <f t="shared" si="3"/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</row>
    <row r="263" spans="1:34" x14ac:dyDescent="0.2">
      <c r="A263">
        <v>252</v>
      </c>
      <c r="B263">
        <f t="shared" si="3"/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</row>
    <row r="264" spans="1:34" x14ac:dyDescent="0.2">
      <c r="A264">
        <v>253</v>
      </c>
      <c r="B264">
        <f t="shared" si="3"/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</row>
    <row r="265" spans="1:34" x14ac:dyDescent="0.2">
      <c r="A265">
        <v>254</v>
      </c>
      <c r="B265">
        <f t="shared" si="3"/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</row>
    <row r="266" spans="1:34" x14ac:dyDescent="0.2">
      <c r="A266">
        <v>255</v>
      </c>
      <c r="B266">
        <f t="shared" si="3"/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</row>
    <row r="267" spans="1:34" x14ac:dyDescent="0.2">
      <c r="A267">
        <v>256</v>
      </c>
      <c r="B267">
        <f t="shared" si="3"/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</row>
    <row r="268" spans="1:34" x14ac:dyDescent="0.2">
      <c r="A268">
        <v>257</v>
      </c>
      <c r="B268">
        <f t="shared" si="3"/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</row>
    <row r="269" spans="1:34" x14ac:dyDescent="0.2">
      <c r="A269">
        <v>258</v>
      </c>
      <c r="B269">
        <f t="shared" ref="B269:B332" si="4">SUM(E269:CA269)</f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</row>
    <row r="270" spans="1:34" x14ac:dyDescent="0.2">
      <c r="A270">
        <v>259</v>
      </c>
      <c r="B270">
        <f t="shared" si="4"/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</row>
    <row r="271" spans="1:34" x14ac:dyDescent="0.2">
      <c r="A271">
        <v>260</v>
      </c>
      <c r="B271">
        <f t="shared" si="4"/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</row>
    <row r="272" spans="1:34" x14ac:dyDescent="0.2">
      <c r="A272">
        <v>261</v>
      </c>
      <c r="B272">
        <f t="shared" si="4"/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</row>
    <row r="273" spans="1:34" x14ac:dyDescent="0.2">
      <c r="A273">
        <v>262</v>
      </c>
      <c r="B273">
        <f t="shared" si="4"/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</row>
    <row r="274" spans="1:34" x14ac:dyDescent="0.2">
      <c r="A274">
        <v>263</v>
      </c>
      <c r="B274">
        <f t="shared" si="4"/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</row>
    <row r="275" spans="1:34" x14ac:dyDescent="0.2">
      <c r="A275">
        <v>264</v>
      </c>
      <c r="B275">
        <f t="shared" si="4"/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</row>
    <row r="276" spans="1:34" x14ac:dyDescent="0.2">
      <c r="A276">
        <v>265</v>
      </c>
      <c r="B276">
        <f t="shared" si="4"/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</row>
    <row r="277" spans="1:34" x14ac:dyDescent="0.2">
      <c r="A277">
        <v>266</v>
      </c>
      <c r="B277">
        <f t="shared" si="4"/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</row>
    <row r="278" spans="1:34" x14ac:dyDescent="0.2">
      <c r="A278">
        <v>267</v>
      </c>
      <c r="B278">
        <f t="shared" si="4"/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</row>
    <row r="279" spans="1:34" x14ac:dyDescent="0.2">
      <c r="A279">
        <v>268</v>
      </c>
      <c r="B279">
        <f t="shared" si="4"/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</row>
    <row r="280" spans="1:34" x14ac:dyDescent="0.2">
      <c r="A280">
        <v>269</v>
      </c>
      <c r="B280">
        <f t="shared" si="4"/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</row>
    <row r="281" spans="1:34" x14ac:dyDescent="0.2">
      <c r="A281">
        <v>270</v>
      </c>
      <c r="B281">
        <f t="shared" si="4"/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</row>
    <row r="282" spans="1:34" x14ac:dyDescent="0.2">
      <c r="A282">
        <v>271</v>
      </c>
      <c r="B282">
        <f t="shared" si="4"/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</row>
    <row r="283" spans="1:34" x14ac:dyDescent="0.2">
      <c r="A283">
        <v>272</v>
      </c>
      <c r="B283">
        <f t="shared" si="4"/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</row>
    <row r="284" spans="1:34" x14ac:dyDescent="0.2">
      <c r="A284">
        <v>273</v>
      </c>
      <c r="B284">
        <f t="shared" si="4"/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</row>
    <row r="285" spans="1:34" x14ac:dyDescent="0.2">
      <c r="A285">
        <v>274</v>
      </c>
      <c r="B285">
        <f t="shared" si="4"/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</row>
    <row r="286" spans="1:34" x14ac:dyDescent="0.2">
      <c r="A286">
        <v>275</v>
      </c>
      <c r="B286">
        <f t="shared" si="4"/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</row>
    <row r="287" spans="1:34" x14ac:dyDescent="0.2">
      <c r="A287">
        <v>276</v>
      </c>
      <c r="B287">
        <f t="shared" si="4"/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</row>
    <row r="288" spans="1:34" x14ac:dyDescent="0.2">
      <c r="A288">
        <v>277</v>
      </c>
      <c r="B288">
        <f t="shared" si="4"/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</row>
    <row r="289" spans="1:34" x14ac:dyDescent="0.2">
      <c r="A289">
        <v>278</v>
      </c>
      <c r="B289">
        <f t="shared" si="4"/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</row>
    <row r="290" spans="1:34" x14ac:dyDescent="0.2">
      <c r="A290">
        <v>279</v>
      </c>
      <c r="B290">
        <f t="shared" si="4"/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</row>
    <row r="291" spans="1:34" x14ac:dyDescent="0.2">
      <c r="A291">
        <v>280</v>
      </c>
      <c r="B291">
        <f t="shared" si="4"/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</row>
    <row r="292" spans="1:34" x14ac:dyDescent="0.2">
      <c r="A292">
        <v>281</v>
      </c>
      <c r="B292">
        <f t="shared" si="4"/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</row>
    <row r="293" spans="1:34" x14ac:dyDescent="0.2">
      <c r="A293">
        <v>282</v>
      </c>
      <c r="B293">
        <f t="shared" si="4"/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</row>
    <row r="294" spans="1:34" x14ac:dyDescent="0.2">
      <c r="A294">
        <v>283</v>
      </c>
      <c r="B294">
        <f t="shared" si="4"/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</row>
    <row r="295" spans="1:34" x14ac:dyDescent="0.2">
      <c r="A295">
        <v>284</v>
      </c>
      <c r="B295">
        <f t="shared" si="4"/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</row>
    <row r="296" spans="1:34" x14ac:dyDescent="0.2">
      <c r="A296">
        <v>285</v>
      </c>
      <c r="B296">
        <f t="shared" si="4"/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</row>
    <row r="297" spans="1:34" x14ac:dyDescent="0.2">
      <c r="A297">
        <v>286</v>
      </c>
      <c r="B297">
        <f t="shared" si="4"/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</row>
    <row r="298" spans="1:34" x14ac:dyDescent="0.2">
      <c r="A298">
        <v>287</v>
      </c>
      <c r="B298">
        <f t="shared" si="4"/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</row>
    <row r="299" spans="1:34" x14ac:dyDescent="0.2">
      <c r="A299">
        <v>288</v>
      </c>
      <c r="B299">
        <f t="shared" si="4"/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</row>
    <row r="300" spans="1:34" x14ac:dyDescent="0.2">
      <c r="A300">
        <v>289</v>
      </c>
      <c r="B300">
        <f t="shared" si="4"/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</row>
    <row r="301" spans="1:34" x14ac:dyDescent="0.2">
      <c r="A301">
        <v>290</v>
      </c>
      <c r="B301">
        <f t="shared" si="4"/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</row>
    <row r="302" spans="1:34" x14ac:dyDescent="0.2">
      <c r="A302">
        <v>291</v>
      </c>
      <c r="B302">
        <f t="shared" si="4"/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</row>
    <row r="303" spans="1:34" x14ac:dyDescent="0.2">
      <c r="A303">
        <v>292</v>
      </c>
      <c r="B303">
        <f t="shared" si="4"/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</row>
    <row r="304" spans="1:34" x14ac:dyDescent="0.2">
      <c r="A304">
        <v>293</v>
      </c>
      <c r="B304">
        <f t="shared" si="4"/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</row>
    <row r="305" spans="1:34" x14ac:dyDescent="0.2">
      <c r="A305">
        <v>294</v>
      </c>
      <c r="B305">
        <f t="shared" si="4"/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</row>
    <row r="306" spans="1:34" x14ac:dyDescent="0.2">
      <c r="A306">
        <v>295</v>
      </c>
      <c r="B306">
        <f t="shared" si="4"/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</row>
    <row r="307" spans="1:34" x14ac:dyDescent="0.2">
      <c r="A307">
        <v>296</v>
      </c>
      <c r="B307">
        <f t="shared" si="4"/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</row>
    <row r="308" spans="1:34" x14ac:dyDescent="0.2">
      <c r="A308">
        <v>297</v>
      </c>
      <c r="B308">
        <f t="shared" si="4"/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</row>
    <row r="309" spans="1:34" x14ac:dyDescent="0.2">
      <c r="A309">
        <v>298</v>
      </c>
      <c r="B309">
        <f t="shared" si="4"/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</row>
    <row r="310" spans="1:34" x14ac:dyDescent="0.2">
      <c r="A310">
        <v>299</v>
      </c>
      <c r="B310">
        <f t="shared" si="4"/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</row>
    <row r="311" spans="1:34" x14ac:dyDescent="0.2">
      <c r="A311">
        <v>300</v>
      </c>
      <c r="B311">
        <f t="shared" si="4"/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</row>
    <row r="312" spans="1:34" x14ac:dyDescent="0.2">
      <c r="A312">
        <v>301</v>
      </c>
      <c r="B312">
        <f t="shared" si="4"/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</row>
    <row r="313" spans="1:34" x14ac:dyDescent="0.2">
      <c r="A313">
        <v>302</v>
      </c>
      <c r="B313">
        <f t="shared" si="4"/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</row>
    <row r="314" spans="1:34" x14ac:dyDescent="0.2">
      <c r="A314">
        <v>303</v>
      </c>
      <c r="B314">
        <f t="shared" si="4"/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</row>
    <row r="315" spans="1:34" x14ac:dyDescent="0.2">
      <c r="A315">
        <v>304</v>
      </c>
      <c r="B315">
        <f t="shared" si="4"/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</row>
    <row r="316" spans="1:34" x14ac:dyDescent="0.2">
      <c r="A316">
        <v>305</v>
      </c>
      <c r="B316">
        <f t="shared" si="4"/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</row>
    <row r="317" spans="1:34" x14ac:dyDescent="0.2">
      <c r="A317">
        <v>306</v>
      </c>
      <c r="B317">
        <f t="shared" si="4"/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</row>
    <row r="318" spans="1:34" x14ac:dyDescent="0.2">
      <c r="A318">
        <v>307</v>
      </c>
      <c r="B318">
        <f t="shared" si="4"/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</row>
    <row r="319" spans="1:34" x14ac:dyDescent="0.2">
      <c r="A319">
        <v>308</v>
      </c>
      <c r="B319">
        <f t="shared" si="4"/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</row>
    <row r="320" spans="1:34" x14ac:dyDescent="0.2">
      <c r="A320">
        <v>309</v>
      </c>
      <c r="B320">
        <f t="shared" si="4"/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</row>
    <row r="321" spans="1:34" x14ac:dyDescent="0.2">
      <c r="A321">
        <v>310</v>
      </c>
      <c r="B321">
        <f t="shared" si="4"/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</row>
    <row r="322" spans="1:34" x14ac:dyDescent="0.2">
      <c r="A322">
        <v>311</v>
      </c>
      <c r="B322">
        <f t="shared" si="4"/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</row>
    <row r="323" spans="1:34" x14ac:dyDescent="0.2">
      <c r="A323">
        <v>312</v>
      </c>
      <c r="B323">
        <f t="shared" si="4"/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</row>
    <row r="324" spans="1:34" x14ac:dyDescent="0.2">
      <c r="A324">
        <v>313</v>
      </c>
      <c r="B324">
        <f t="shared" si="4"/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</row>
    <row r="325" spans="1:34" x14ac:dyDescent="0.2">
      <c r="A325">
        <v>314</v>
      </c>
      <c r="B325">
        <f t="shared" si="4"/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</row>
    <row r="326" spans="1:34" x14ac:dyDescent="0.2">
      <c r="A326">
        <v>315</v>
      </c>
      <c r="B326">
        <f t="shared" si="4"/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</row>
    <row r="327" spans="1:34" x14ac:dyDescent="0.2">
      <c r="A327">
        <v>316</v>
      </c>
      <c r="B327">
        <f t="shared" si="4"/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</row>
    <row r="328" spans="1:34" x14ac:dyDescent="0.2">
      <c r="A328">
        <v>317</v>
      </c>
      <c r="B328">
        <f t="shared" si="4"/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</row>
    <row r="329" spans="1:34" x14ac:dyDescent="0.2">
      <c r="A329">
        <v>318</v>
      </c>
      <c r="B329">
        <f t="shared" si="4"/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</row>
    <row r="330" spans="1:34" x14ac:dyDescent="0.2">
      <c r="A330">
        <v>319</v>
      </c>
      <c r="B330">
        <f t="shared" si="4"/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</row>
    <row r="331" spans="1:34" x14ac:dyDescent="0.2">
      <c r="A331">
        <v>320</v>
      </c>
      <c r="B331">
        <f t="shared" si="4"/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</row>
    <row r="332" spans="1:34" x14ac:dyDescent="0.2">
      <c r="A332">
        <v>321</v>
      </c>
      <c r="B332">
        <f t="shared" si="4"/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</row>
    <row r="333" spans="1:34" x14ac:dyDescent="0.2">
      <c r="A333">
        <v>322</v>
      </c>
      <c r="B333">
        <f t="shared" ref="B333:B396" si="5">SUM(E333:CA333)</f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</row>
    <row r="334" spans="1:34" x14ac:dyDescent="0.2">
      <c r="A334">
        <v>323</v>
      </c>
      <c r="B334">
        <f t="shared" si="5"/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</row>
    <row r="335" spans="1:34" x14ac:dyDescent="0.2">
      <c r="A335">
        <v>324</v>
      </c>
      <c r="B335">
        <f t="shared" si="5"/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</row>
    <row r="336" spans="1:34" x14ac:dyDescent="0.2">
      <c r="A336">
        <v>325</v>
      </c>
      <c r="B336">
        <f t="shared" si="5"/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</row>
    <row r="337" spans="1:34" x14ac:dyDescent="0.2">
      <c r="A337">
        <v>326</v>
      </c>
      <c r="B337">
        <f t="shared" si="5"/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</row>
    <row r="338" spans="1:34" x14ac:dyDescent="0.2">
      <c r="A338">
        <v>327</v>
      </c>
      <c r="B338">
        <f t="shared" si="5"/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</row>
    <row r="339" spans="1:34" x14ac:dyDescent="0.2">
      <c r="A339">
        <v>328</v>
      </c>
      <c r="B339">
        <f t="shared" si="5"/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</row>
    <row r="340" spans="1:34" x14ac:dyDescent="0.2">
      <c r="A340">
        <v>329</v>
      </c>
      <c r="B340">
        <f t="shared" si="5"/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</row>
    <row r="341" spans="1:34" x14ac:dyDescent="0.2">
      <c r="A341">
        <v>330</v>
      </c>
      <c r="B341">
        <f t="shared" si="5"/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</row>
    <row r="342" spans="1:34" x14ac:dyDescent="0.2">
      <c r="A342">
        <v>331</v>
      </c>
      <c r="B342">
        <f t="shared" si="5"/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</row>
    <row r="343" spans="1:34" x14ac:dyDescent="0.2">
      <c r="A343">
        <v>332</v>
      </c>
      <c r="B343">
        <f t="shared" si="5"/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</row>
    <row r="344" spans="1:34" x14ac:dyDescent="0.2">
      <c r="A344">
        <v>333</v>
      </c>
      <c r="B344">
        <f t="shared" si="5"/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</row>
    <row r="345" spans="1:34" x14ac:dyDescent="0.2">
      <c r="A345">
        <v>334</v>
      </c>
      <c r="B345">
        <f t="shared" si="5"/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</row>
    <row r="346" spans="1:34" x14ac:dyDescent="0.2">
      <c r="A346">
        <v>335</v>
      </c>
      <c r="B346">
        <f t="shared" si="5"/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</row>
    <row r="347" spans="1:34" x14ac:dyDescent="0.2">
      <c r="A347">
        <v>336</v>
      </c>
      <c r="B347">
        <f t="shared" si="5"/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</row>
    <row r="348" spans="1:34" x14ac:dyDescent="0.2">
      <c r="A348">
        <v>337</v>
      </c>
      <c r="B348">
        <f t="shared" si="5"/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</row>
    <row r="349" spans="1:34" x14ac:dyDescent="0.2">
      <c r="A349">
        <v>338</v>
      </c>
      <c r="B349">
        <f t="shared" si="5"/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</row>
    <row r="350" spans="1:34" x14ac:dyDescent="0.2">
      <c r="A350">
        <v>339</v>
      </c>
      <c r="B350">
        <f t="shared" si="5"/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</row>
    <row r="351" spans="1:34" x14ac:dyDescent="0.2">
      <c r="A351">
        <v>340</v>
      </c>
      <c r="B351">
        <f t="shared" si="5"/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</row>
    <row r="352" spans="1:34" x14ac:dyDescent="0.2">
      <c r="A352">
        <v>341</v>
      </c>
      <c r="B352">
        <f t="shared" si="5"/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</row>
    <row r="353" spans="1:34" x14ac:dyDescent="0.2">
      <c r="A353">
        <v>342</v>
      </c>
      <c r="B353">
        <f t="shared" si="5"/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</row>
    <row r="354" spans="1:34" x14ac:dyDescent="0.2">
      <c r="A354">
        <v>343</v>
      </c>
      <c r="B354">
        <f t="shared" si="5"/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</row>
    <row r="355" spans="1:34" x14ac:dyDescent="0.2">
      <c r="A355">
        <v>344</v>
      </c>
      <c r="B355">
        <f t="shared" si="5"/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</row>
    <row r="356" spans="1:34" x14ac:dyDescent="0.2">
      <c r="A356">
        <v>345</v>
      </c>
      <c r="B356">
        <f t="shared" si="5"/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</row>
    <row r="357" spans="1:34" x14ac:dyDescent="0.2">
      <c r="A357">
        <v>346</v>
      </c>
      <c r="B357">
        <f t="shared" si="5"/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</row>
    <row r="358" spans="1:34" x14ac:dyDescent="0.2">
      <c r="A358">
        <v>347</v>
      </c>
      <c r="B358">
        <f t="shared" si="5"/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</row>
    <row r="359" spans="1:34" x14ac:dyDescent="0.2">
      <c r="A359">
        <v>348</v>
      </c>
      <c r="B359">
        <f t="shared" si="5"/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</row>
    <row r="360" spans="1:34" x14ac:dyDescent="0.2">
      <c r="A360">
        <v>349</v>
      </c>
      <c r="B360">
        <f t="shared" si="5"/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</row>
    <row r="361" spans="1:34" x14ac:dyDescent="0.2">
      <c r="A361">
        <v>350</v>
      </c>
      <c r="B361">
        <f t="shared" si="5"/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</row>
    <row r="362" spans="1:34" x14ac:dyDescent="0.2">
      <c r="A362">
        <v>351</v>
      </c>
      <c r="B362">
        <f t="shared" si="5"/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</row>
    <row r="363" spans="1:34" x14ac:dyDescent="0.2">
      <c r="A363">
        <v>352</v>
      </c>
      <c r="B363">
        <f t="shared" si="5"/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</row>
    <row r="364" spans="1:34" x14ac:dyDescent="0.2">
      <c r="A364">
        <v>353</v>
      </c>
      <c r="B364">
        <f t="shared" si="5"/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</row>
    <row r="365" spans="1:34" x14ac:dyDescent="0.2">
      <c r="A365">
        <v>354</v>
      </c>
      <c r="B365">
        <f t="shared" si="5"/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</row>
    <row r="366" spans="1:34" x14ac:dyDescent="0.2">
      <c r="A366">
        <v>355</v>
      </c>
      <c r="B366">
        <f t="shared" si="5"/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</row>
    <row r="367" spans="1:34" x14ac:dyDescent="0.2">
      <c r="A367">
        <v>356</v>
      </c>
      <c r="B367">
        <f t="shared" si="5"/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</row>
    <row r="368" spans="1:34" x14ac:dyDescent="0.2">
      <c r="A368">
        <v>357</v>
      </c>
      <c r="B368">
        <f t="shared" si="5"/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</row>
    <row r="369" spans="1:34" x14ac:dyDescent="0.2">
      <c r="A369">
        <v>358</v>
      </c>
      <c r="B369">
        <f t="shared" si="5"/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</row>
    <row r="370" spans="1:34" x14ac:dyDescent="0.2">
      <c r="A370">
        <v>359</v>
      </c>
      <c r="B370">
        <f t="shared" si="5"/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</row>
    <row r="371" spans="1:34" x14ac:dyDescent="0.2">
      <c r="A371">
        <v>360</v>
      </c>
      <c r="B371">
        <f t="shared" si="5"/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</row>
    <row r="372" spans="1:34" x14ac:dyDescent="0.2">
      <c r="A372">
        <v>361</v>
      </c>
      <c r="B372">
        <f t="shared" si="5"/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</row>
    <row r="373" spans="1:34" x14ac:dyDescent="0.2">
      <c r="A373">
        <v>362</v>
      </c>
      <c r="B373">
        <f t="shared" si="5"/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</row>
    <row r="374" spans="1:34" x14ac:dyDescent="0.2">
      <c r="A374">
        <v>363</v>
      </c>
      <c r="B374">
        <f t="shared" si="5"/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</row>
    <row r="375" spans="1:34" x14ac:dyDescent="0.2">
      <c r="A375">
        <v>364</v>
      </c>
      <c r="B375">
        <f t="shared" si="5"/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</row>
    <row r="376" spans="1:34" x14ac:dyDescent="0.2">
      <c r="A376">
        <v>365</v>
      </c>
      <c r="B376">
        <f t="shared" si="5"/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</row>
    <row r="377" spans="1:34" x14ac:dyDescent="0.2">
      <c r="A377">
        <v>366</v>
      </c>
      <c r="B377">
        <f t="shared" si="5"/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</row>
    <row r="378" spans="1:34" x14ac:dyDescent="0.2">
      <c r="A378">
        <v>367</v>
      </c>
      <c r="B378">
        <f t="shared" si="5"/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</row>
    <row r="379" spans="1:34" x14ac:dyDescent="0.2">
      <c r="A379">
        <v>368</v>
      </c>
      <c r="B379">
        <f t="shared" si="5"/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</row>
    <row r="380" spans="1:34" x14ac:dyDescent="0.2">
      <c r="A380">
        <v>369</v>
      </c>
      <c r="B380">
        <f t="shared" si="5"/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</row>
    <row r="381" spans="1:34" x14ac:dyDescent="0.2">
      <c r="A381">
        <v>370</v>
      </c>
      <c r="B381">
        <f t="shared" si="5"/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</row>
    <row r="382" spans="1:34" x14ac:dyDescent="0.2">
      <c r="A382">
        <v>371</v>
      </c>
      <c r="B382">
        <f t="shared" si="5"/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</row>
    <row r="383" spans="1:34" x14ac:dyDescent="0.2">
      <c r="A383">
        <v>372</v>
      </c>
      <c r="B383">
        <f t="shared" si="5"/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</row>
    <row r="384" spans="1:34" x14ac:dyDescent="0.2">
      <c r="A384">
        <v>373</v>
      </c>
      <c r="B384">
        <f t="shared" si="5"/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</row>
    <row r="385" spans="1:34" x14ac:dyDescent="0.2">
      <c r="A385">
        <v>374</v>
      </c>
      <c r="B385">
        <f t="shared" si="5"/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</row>
    <row r="386" spans="1:34" x14ac:dyDescent="0.2">
      <c r="A386">
        <v>375</v>
      </c>
      <c r="B386">
        <f t="shared" si="5"/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</row>
    <row r="387" spans="1:34" x14ac:dyDescent="0.2">
      <c r="A387">
        <v>376</v>
      </c>
      <c r="B387">
        <f t="shared" si="5"/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</row>
    <row r="388" spans="1:34" x14ac:dyDescent="0.2">
      <c r="A388">
        <v>377</v>
      </c>
      <c r="B388">
        <f t="shared" si="5"/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</row>
    <row r="389" spans="1:34" x14ac:dyDescent="0.2">
      <c r="A389">
        <v>378</v>
      </c>
      <c r="B389">
        <f t="shared" si="5"/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</row>
    <row r="390" spans="1:34" x14ac:dyDescent="0.2">
      <c r="A390">
        <v>379</v>
      </c>
      <c r="B390">
        <f t="shared" si="5"/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</row>
    <row r="391" spans="1:34" x14ac:dyDescent="0.2">
      <c r="A391">
        <v>380</v>
      </c>
      <c r="B391">
        <f t="shared" si="5"/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</row>
    <row r="392" spans="1:34" x14ac:dyDescent="0.2">
      <c r="A392">
        <v>381</v>
      </c>
      <c r="B392">
        <f t="shared" si="5"/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</row>
    <row r="393" spans="1:34" x14ac:dyDescent="0.2">
      <c r="A393">
        <v>382</v>
      </c>
      <c r="B393">
        <f t="shared" si="5"/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</row>
    <row r="394" spans="1:34" x14ac:dyDescent="0.2">
      <c r="A394">
        <v>383</v>
      </c>
      <c r="B394">
        <f t="shared" si="5"/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</row>
    <row r="395" spans="1:34" x14ac:dyDescent="0.2">
      <c r="A395">
        <v>384</v>
      </c>
      <c r="B395">
        <f t="shared" si="5"/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</row>
    <row r="396" spans="1:34" x14ac:dyDescent="0.2">
      <c r="A396">
        <v>385</v>
      </c>
      <c r="B396">
        <f t="shared" si="5"/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</row>
    <row r="397" spans="1:34" x14ac:dyDescent="0.2">
      <c r="A397">
        <v>386</v>
      </c>
      <c r="B397">
        <f t="shared" ref="B397:B460" si="6">SUM(E397:CA397)</f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</row>
    <row r="398" spans="1:34" x14ac:dyDescent="0.2">
      <c r="A398">
        <v>387</v>
      </c>
      <c r="B398">
        <f t="shared" si="6"/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</row>
    <row r="399" spans="1:34" x14ac:dyDescent="0.2">
      <c r="A399">
        <v>388</v>
      </c>
      <c r="B399">
        <f t="shared" si="6"/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</row>
    <row r="400" spans="1:34" x14ac:dyDescent="0.2">
      <c r="A400">
        <v>389</v>
      </c>
      <c r="B400">
        <f t="shared" si="6"/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</row>
    <row r="401" spans="1:34" x14ac:dyDescent="0.2">
      <c r="A401">
        <v>390</v>
      </c>
      <c r="B401">
        <f t="shared" si="6"/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</row>
    <row r="402" spans="1:34" x14ac:dyDescent="0.2">
      <c r="A402">
        <v>391</v>
      </c>
      <c r="B402">
        <f t="shared" si="6"/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</row>
    <row r="403" spans="1:34" x14ac:dyDescent="0.2">
      <c r="A403">
        <v>392</v>
      </c>
      <c r="B403">
        <f t="shared" si="6"/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</row>
    <row r="404" spans="1:34" x14ac:dyDescent="0.2">
      <c r="A404">
        <v>393</v>
      </c>
      <c r="B404">
        <f t="shared" si="6"/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</row>
    <row r="405" spans="1:34" x14ac:dyDescent="0.2">
      <c r="A405">
        <v>394</v>
      </c>
      <c r="B405">
        <f t="shared" si="6"/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</row>
    <row r="406" spans="1:34" x14ac:dyDescent="0.2">
      <c r="A406">
        <v>395</v>
      </c>
      <c r="B406">
        <f t="shared" si="6"/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</row>
    <row r="407" spans="1:34" x14ac:dyDescent="0.2">
      <c r="A407">
        <v>396</v>
      </c>
      <c r="B407">
        <f t="shared" si="6"/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</row>
    <row r="408" spans="1:34" x14ac:dyDescent="0.2">
      <c r="A408">
        <v>397</v>
      </c>
      <c r="B408">
        <f t="shared" si="6"/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</row>
    <row r="409" spans="1:34" x14ac:dyDescent="0.2">
      <c r="A409">
        <v>398</v>
      </c>
      <c r="B409">
        <f t="shared" si="6"/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</row>
    <row r="410" spans="1:34" x14ac:dyDescent="0.2">
      <c r="A410">
        <v>399</v>
      </c>
      <c r="B410">
        <f t="shared" si="6"/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</row>
    <row r="411" spans="1:34" x14ac:dyDescent="0.2">
      <c r="A411">
        <v>400</v>
      </c>
      <c r="B411">
        <f t="shared" si="6"/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</row>
    <row r="412" spans="1:34" x14ac:dyDescent="0.2">
      <c r="A412">
        <v>401</v>
      </c>
      <c r="B412">
        <f t="shared" si="6"/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</row>
    <row r="413" spans="1:34" x14ac:dyDescent="0.2">
      <c r="A413">
        <v>402</v>
      </c>
      <c r="B413">
        <f t="shared" si="6"/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</row>
    <row r="414" spans="1:34" x14ac:dyDescent="0.2">
      <c r="A414">
        <v>403</v>
      </c>
      <c r="B414">
        <f t="shared" si="6"/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</row>
    <row r="415" spans="1:34" x14ac:dyDescent="0.2">
      <c r="A415">
        <v>404</v>
      </c>
      <c r="B415">
        <f t="shared" si="6"/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</row>
    <row r="416" spans="1:34" x14ac:dyDescent="0.2">
      <c r="A416">
        <v>405</v>
      </c>
      <c r="B416">
        <f t="shared" si="6"/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</row>
    <row r="417" spans="1:34" x14ac:dyDescent="0.2">
      <c r="A417">
        <v>406</v>
      </c>
      <c r="B417">
        <f t="shared" si="6"/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</row>
    <row r="418" spans="1:34" x14ac:dyDescent="0.2">
      <c r="A418">
        <v>407</v>
      </c>
      <c r="B418">
        <f t="shared" si="6"/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</row>
    <row r="419" spans="1:34" x14ac:dyDescent="0.2">
      <c r="A419">
        <v>408</v>
      </c>
      <c r="B419">
        <f t="shared" si="6"/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</row>
    <row r="420" spans="1:34" x14ac:dyDescent="0.2">
      <c r="A420">
        <v>409</v>
      </c>
      <c r="B420">
        <f t="shared" si="6"/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</row>
    <row r="421" spans="1:34" x14ac:dyDescent="0.2">
      <c r="A421">
        <v>410</v>
      </c>
      <c r="B421">
        <f t="shared" si="6"/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</row>
    <row r="422" spans="1:34" x14ac:dyDescent="0.2">
      <c r="A422">
        <v>411</v>
      </c>
      <c r="B422">
        <f t="shared" si="6"/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</row>
    <row r="423" spans="1:34" x14ac:dyDescent="0.2">
      <c r="A423">
        <v>412</v>
      </c>
      <c r="B423">
        <f t="shared" si="6"/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</row>
    <row r="424" spans="1:34" x14ac:dyDescent="0.2">
      <c r="A424">
        <v>413</v>
      </c>
      <c r="B424">
        <f t="shared" si="6"/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</row>
    <row r="425" spans="1:34" x14ac:dyDescent="0.2">
      <c r="A425">
        <v>414</v>
      </c>
      <c r="B425">
        <f t="shared" si="6"/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</row>
    <row r="426" spans="1:34" x14ac:dyDescent="0.2">
      <c r="A426">
        <v>415</v>
      </c>
      <c r="B426">
        <f t="shared" si="6"/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</row>
    <row r="427" spans="1:34" x14ac:dyDescent="0.2">
      <c r="A427">
        <v>416</v>
      </c>
      <c r="B427">
        <f t="shared" si="6"/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</row>
    <row r="428" spans="1:34" x14ac:dyDescent="0.2">
      <c r="A428">
        <v>417</v>
      </c>
      <c r="B428">
        <f t="shared" si="6"/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</row>
    <row r="429" spans="1:34" x14ac:dyDescent="0.2">
      <c r="A429">
        <v>418</v>
      </c>
      <c r="B429">
        <f t="shared" si="6"/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</row>
    <row r="430" spans="1:34" x14ac:dyDescent="0.2">
      <c r="A430">
        <v>419</v>
      </c>
      <c r="B430">
        <f t="shared" si="6"/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</row>
    <row r="431" spans="1:34" x14ac:dyDescent="0.2">
      <c r="A431">
        <v>420</v>
      </c>
      <c r="B431">
        <f t="shared" si="6"/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</row>
    <row r="432" spans="1:34" x14ac:dyDescent="0.2">
      <c r="A432">
        <v>421</v>
      </c>
      <c r="B432">
        <f t="shared" si="6"/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</row>
    <row r="433" spans="1:34" x14ac:dyDescent="0.2">
      <c r="A433">
        <v>422</v>
      </c>
      <c r="B433">
        <f t="shared" si="6"/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</row>
    <row r="434" spans="1:34" x14ac:dyDescent="0.2">
      <c r="A434">
        <v>423</v>
      </c>
      <c r="B434">
        <f t="shared" si="6"/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</row>
    <row r="435" spans="1:34" x14ac:dyDescent="0.2">
      <c r="A435">
        <v>424</v>
      </c>
      <c r="B435">
        <f t="shared" si="6"/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</row>
    <row r="436" spans="1:34" x14ac:dyDescent="0.2">
      <c r="A436">
        <v>425</v>
      </c>
      <c r="B436">
        <f t="shared" si="6"/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</row>
    <row r="437" spans="1:34" x14ac:dyDescent="0.2">
      <c r="A437">
        <v>426</v>
      </c>
      <c r="B437">
        <f t="shared" si="6"/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</row>
    <row r="438" spans="1:34" x14ac:dyDescent="0.2">
      <c r="A438">
        <v>427</v>
      </c>
      <c r="B438">
        <f t="shared" si="6"/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</row>
    <row r="439" spans="1:34" x14ac:dyDescent="0.2">
      <c r="A439">
        <v>428</v>
      </c>
      <c r="B439">
        <f t="shared" si="6"/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</row>
    <row r="440" spans="1:34" x14ac:dyDescent="0.2">
      <c r="A440">
        <v>429</v>
      </c>
      <c r="B440">
        <f t="shared" si="6"/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</row>
    <row r="441" spans="1:34" x14ac:dyDescent="0.2">
      <c r="A441">
        <v>430</v>
      </c>
      <c r="B441">
        <f t="shared" si="6"/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</row>
    <row r="442" spans="1:34" x14ac:dyDescent="0.2">
      <c r="A442">
        <v>431</v>
      </c>
      <c r="B442">
        <f t="shared" si="6"/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</row>
    <row r="443" spans="1:34" x14ac:dyDescent="0.2">
      <c r="A443">
        <v>432</v>
      </c>
      <c r="B443">
        <f t="shared" si="6"/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</row>
    <row r="444" spans="1:34" x14ac:dyDescent="0.2">
      <c r="A444">
        <v>433</v>
      </c>
      <c r="B444">
        <f t="shared" si="6"/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</row>
    <row r="445" spans="1:34" x14ac:dyDescent="0.2">
      <c r="A445">
        <v>434</v>
      </c>
      <c r="B445">
        <f t="shared" si="6"/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</row>
    <row r="446" spans="1:34" x14ac:dyDescent="0.2">
      <c r="A446">
        <v>435</v>
      </c>
      <c r="B446">
        <f t="shared" si="6"/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</row>
    <row r="447" spans="1:34" x14ac:dyDescent="0.2">
      <c r="A447">
        <v>436</v>
      </c>
      <c r="B447">
        <f t="shared" si="6"/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</row>
    <row r="448" spans="1:34" x14ac:dyDescent="0.2">
      <c r="A448">
        <v>437</v>
      </c>
      <c r="B448">
        <f t="shared" si="6"/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</row>
    <row r="449" spans="1:34" x14ac:dyDescent="0.2">
      <c r="A449">
        <v>438</v>
      </c>
      <c r="B449">
        <f t="shared" si="6"/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</row>
    <row r="450" spans="1:34" x14ac:dyDescent="0.2">
      <c r="A450">
        <v>439</v>
      </c>
      <c r="B450">
        <f t="shared" si="6"/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</row>
    <row r="451" spans="1:34" x14ac:dyDescent="0.2">
      <c r="A451">
        <v>440</v>
      </c>
      <c r="B451">
        <f t="shared" si="6"/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</row>
    <row r="452" spans="1:34" x14ac:dyDescent="0.2">
      <c r="A452">
        <v>441</v>
      </c>
      <c r="B452">
        <f t="shared" si="6"/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</row>
    <row r="453" spans="1:34" x14ac:dyDescent="0.2">
      <c r="A453">
        <v>442</v>
      </c>
      <c r="B453">
        <f t="shared" si="6"/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</row>
    <row r="454" spans="1:34" x14ac:dyDescent="0.2">
      <c r="A454">
        <v>443</v>
      </c>
      <c r="B454">
        <f t="shared" si="6"/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</row>
    <row r="455" spans="1:34" x14ac:dyDescent="0.2">
      <c r="A455">
        <v>444</v>
      </c>
      <c r="B455">
        <f t="shared" si="6"/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</row>
    <row r="456" spans="1:34" x14ac:dyDescent="0.2">
      <c r="A456">
        <v>445</v>
      </c>
      <c r="B456">
        <f t="shared" si="6"/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</row>
    <row r="457" spans="1:34" x14ac:dyDescent="0.2">
      <c r="A457">
        <v>446</v>
      </c>
      <c r="B457">
        <f t="shared" si="6"/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</row>
    <row r="458" spans="1:34" x14ac:dyDescent="0.2">
      <c r="A458">
        <v>447</v>
      </c>
      <c r="B458">
        <f t="shared" si="6"/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</row>
    <row r="459" spans="1:34" x14ac:dyDescent="0.2">
      <c r="A459">
        <v>448</v>
      </c>
      <c r="B459">
        <f t="shared" si="6"/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</row>
    <row r="460" spans="1:34" x14ac:dyDescent="0.2">
      <c r="A460">
        <v>449</v>
      </c>
      <c r="B460">
        <f t="shared" si="6"/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</row>
    <row r="461" spans="1:34" x14ac:dyDescent="0.2">
      <c r="A461">
        <v>450</v>
      </c>
      <c r="B461">
        <f t="shared" ref="B461:B524" si="7">SUM(E461:CA461)</f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</row>
    <row r="462" spans="1:34" x14ac:dyDescent="0.2">
      <c r="A462">
        <v>451</v>
      </c>
      <c r="B462">
        <f t="shared" si="7"/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</row>
    <row r="463" spans="1:34" x14ac:dyDescent="0.2">
      <c r="A463">
        <v>452</v>
      </c>
      <c r="B463">
        <f t="shared" si="7"/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</row>
    <row r="464" spans="1:34" x14ac:dyDescent="0.2">
      <c r="A464">
        <v>453</v>
      </c>
      <c r="B464">
        <f t="shared" si="7"/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</row>
    <row r="465" spans="1:34" x14ac:dyDescent="0.2">
      <c r="A465">
        <v>454</v>
      </c>
      <c r="B465">
        <f t="shared" si="7"/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</row>
    <row r="466" spans="1:34" x14ac:dyDescent="0.2">
      <c r="A466">
        <v>455</v>
      </c>
      <c r="B466">
        <f t="shared" si="7"/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</row>
    <row r="467" spans="1:34" x14ac:dyDescent="0.2">
      <c r="A467">
        <v>456</v>
      </c>
      <c r="B467">
        <f t="shared" si="7"/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</row>
    <row r="468" spans="1:34" x14ac:dyDescent="0.2">
      <c r="A468">
        <v>457</v>
      </c>
      <c r="B468">
        <f t="shared" si="7"/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</row>
    <row r="469" spans="1:34" x14ac:dyDescent="0.2">
      <c r="A469">
        <v>458</v>
      </c>
      <c r="B469">
        <f t="shared" si="7"/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</row>
    <row r="470" spans="1:34" x14ac:dyDescent="0.2">
      <c r="A470">
        <v>459</v>
      </c>
      <c r="B470">
        <f t="shared" si="7"/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</row>
    <row r="471" spans="1:34" x14ac:dyDescent="0.2">
      <c r="A471">
        <v>460</v>
      </c>
      <c r="B471">
        <f t="shared" si="7"/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</row>
    <row r="472" spans="1:34" x14ac:dyDescent="0.2">
      <c r="A472">
        <v>461</v>
      </c>
      <c r="B472">
        <f t="shared" si="7"/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</row>
    <row r="473" spans="1:34" x14ac:dyDescent="0.2">
      <c r="A473">
        <v>462</v>
      </c>
      <c r="B473">
        <f t="shared" si="7"/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</row>
    <row r="474" spans="1:34" x14ac:dyDescent="0.2">
      <c r="A474">
        <v>463</v>
      </c>
      <c r="B474">
        <f t="shared" si="7"/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</row>
    <row r="475" spans="1:34" x14ac:dyDescent="0.2">
      <c r="A475">
        <v>464</v>
      </c>
      <c r="B475">
        <f t="shared" si="7"/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</row>
    <row r="476" spans="1:34" x14ac:dyDescent="0.2">
      <c r="A476">
        <v>465</v>
      </c>
      <c r="B476">
        <f t="shared" si="7"/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</row>
    <row r="477" spans="1:34" x14ac:dyDescent="0.2">
      <c r="A477">
        <v>466</v>
      </c>
      <c r="B477">
        <f t="shared" si="7"/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</row>
    <row r="478" spans="1:34" x14ac:dyDescent="0.2">
      <c r="A478">
        <v>467</v>
      </c>
      <c r="B478">
        <f t="shared" si="7"/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</row>
    <row r="479" spans="1:34" x14ac:dyDescent="0.2">
      <c r="A479">
        <v>468</v>
      </c>
      <c r="B479">
        <f t="shared" si="7"/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</row>
    <row r="480" spans="1:34" x14ac:dyDescent="0.2">
      <c r="A480">
        <v>469</v>
      </c>
      <c r="B480">
        <f t="shared" si="7"/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</row>
    <row r="481" spans="1:34" x14ac:dyDescent="0.2">
      <c r="A481">
        <v>470</v>
      </c>
      <c r="B481">
        <f t="shared" si="7"/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</row>
    <row r="482" spans="1:34" x14ac:dyDescent="0.2">
      <c r="A482">
        <v>471</v>
      </c>
      <c r="B482">
        <f t="shared" si="7"/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</row>
    <row r="483" spans="1:34" x14ac:dyDescent="0.2">
      <c r="A483">
        <v>472</v>
      </c>
      <c r="B483">
        <f t="shared" si="7"/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</row>
    <row r="484" spans="1:34" x14ac:dyDescent="0.2">
      <c r="A484">
        <v>473</v>
      </c>
      <c r="B484">
        <f t="shared" si="7"/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</row>
    <row r="485" spans="1:34" x14ac:dyDescent="0.2">
      <c r="A485">
        <v>474</v>
      </c>
      <c r="B485">
        <f t="shared" si="7"/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</row>
    <row r="486" spans="1:34" x14ac:dyDescent="0.2">
      <c r="A486">
        <v>475</v>
      </c>
      <c r="B486">
        <f t="shared" si="7"/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</row>
    <row r="487" spans="1:34" x14ac:dyDescent="0.2">
      <c r="A487">
        <v>476</v>
      </c>
      <c r="B487">
        <f t="shared" si="7"/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</row>
    <row r="488" spans="1:34" x14ac:dyDescent="0.2">
      <c r="A488">
        <v>477</v>
      </c>
      <c r="B488">
        <f t="shared" si="7"/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</row>
    <row r="489" spans="1:34" x14ac:dyDescent="0.2">
      <c r="A489">
        <v>478</v>
      </c>
      <c r="B489">
        <f t="shared" si="7"/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</row>
    <row r="490" spans="1:34" x14ac:dyDescent="0.2">
      <c r="A490">
        <v>479</v>
      </c>
      <c r="B490">
        <f t="shared" si="7"/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</row>
    <row r="491" spans="1:34" x14ac:dyDescent="0.2">
      <c r="A491">
        <v>480</v>
      </c>
      <c r="B491">
        <f t="shared" si="7"/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</row>
    <row r="492" spans="1:34" x14ac:dyDescent="0.2">
      <c r="A492">
        <v>481</v>
      </c>
      <c r="B492">
        <f t="shared" si="7"/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</row>
    <row r="493" spans="1:34" x14ac:dyDescent="0.2">
      <c r="A493">
        <v>482</v>
      </c>
      <c r="B493">
        <f t="shared" si="7"/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</row>
    <row r="494" spans="1:34" x14ac:dyDescent="0.2">
      <c r="A494">
        <v>483</v>
      </c>
      <c r="B494">
        <f t="shared" si="7"/>
        <v>100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100</v>
      </c>
      <c r="AG494">
        <v>0</v>
      </c>
      <c r="AH494">
        <v>0</v>
      </c>
    </row>
    <row r="495" spans="1:34" x14ac:dyDescent="0.2">
      <c r="A495">
        <v>484</v>
      </c>
      <c r="B495">
        <f t="shared" si="7"/>
        <v>100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100</v>
      </c>
      <c r="AG495">
        <v>0</v>
      </c>
      <c r="AH495">
        <v>0</v>
      </c>
    </row>
    <row r="496" spans="1:34" x14ac:dyDescent="0.2">
      <c r="A496">
        <v>485</v>
      </c>
      <c r="B496">
        <f t="shared" si="7"/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</row>
    <row r="497" spans="1:34" x14ac:dyDescent="0.2">
      <c r="A497">
        <v>486</v>
      </c>
      <c r="B497">
        <f t="shared" si="7"/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</row>
    <row r="498" spans="1:34" x14ac:dyDescent="0.2">
      <c r="A498">
        <v>487</v>
      </c>
      <c r="B498">
        <f t="shared" si="7"/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</row>
    <row r="499" spans="1:34" x14ac:dyDescent="0.2">
      <c r="A499">
        <v>488</v>
      </c>
      <c r="B499">
        <f t="shared" si="7"/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</row>
    <row r="500" spans="1:34" x14ac:dyDescent="0.2">
      <c r="A500">
        <v>489</v>
      </c>
      <c r="B500">
        <f t="shared" si="7"/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</row>
    <row r="501" spans="1:34" x14ac:dyDescent="0.2">
      <c r="A501">
        <v>490</v>
      </c>
      <c r="B501">
        <f t="shared" si="7"/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</row>
    <row r="502" spans="1:34" x14ac:dyDescent="0.2">
      <c r="A502">
        <v>491</v>
      </c>
      <c r="B502">
        <f t="shared" si="7"/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</row>
    <row r="503" spans="1:34" x14ac:dyDescent="0.2">
      <c r="A503">
        <v>492</v>
      </c>
      <c r="B503">
        <f t="shared" si="7"/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</row>
    <row r="504" spans="1:34" x14ac:dyDescent="0.2">
      <c r="A504">
        <v>493</v>
      </c>
      <c r="B504">
        <f t="shared" si="7"/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</row>
    <row r="505" spans="1:34" x14ac:dyDescent="0.2">
      <c r="A505">
        <v>494</v>
      </c>
      <c r="B505">
        <f t="shared" si="7"/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</row>
    <row r="506" spans="1:34" x14ac:dyDescent="0.2">
      <c r="A506">
        <v>495</v>
      </c>
      <c r="B506">
        <f t="shared" si="7"/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</row>
    <row r="507" spans="1:34" x14ac:dyDescent="0.2">
      <c r="A507">
        <v>496</v>
      </c>
      <c r="B507">
        <f t="shared" si="7"/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</row>
    <row r="508" spans="1:34" x14ac:dyDescent="0.2">
      <c r="A508">
        <v>497</v>
      </c>
      <c r="B508">
        <f t="shared" si="7"/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</row>
    <row r="509" spans="1:34" x14ac:dyDescent="0.2">
      <c r="A509">
        <v>498</v>
      </c>
      <c r="B509">
        <f t="shared" si="7"/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</row>
    <row r="510" spans="1:34" x14ac:dyDescent="0.2">
      <c r="A510">
        <v>499</v>
      </c>
      <c r="B510">
        <f t="shared" si="7"/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</row>
    <row r="511" spans="1:34" x14ac:dyDescent="0.2">
      <c r="A511">
        <v>500</v>
      </c>
      <c r="B511">
        <f t="shared" si="7"/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</row>
    <row r="512" spans="1:34" x14ac:dyDescent="0.2">
      <c r="A512">
        <v>501</v>
      </c>
      <c r="B512">
        <f t="shared" si="7"/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</row>
    <row r="513" spans="1:34" x14ac:dyDescent="0.2">
      <c r="A513">
        <v>502</v>
      </c>
      <c r="B513">
        <f t="shared" si="7"/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</row>
    <row r="514" spans="1:34" x14ac:dyDescent="0.2">
      <c r="A514">
        <v>503</v>
      </c>
      <c r="B514">
        <f t="shared" si="7"/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</row>
    <row r="515" spans="1:34" x14ac:dyDescent="0.2">
      <c r="A515">
        <v>504</v>
      </c>
      <c r="B515">
        <f t="shared" si="7"/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</row>
    <row r="516" spans="1:34" x14ac:dyDescent="0.2">
      <c r="A516">
        <v>505</v>
      </c>
      <c r="B516">
        <f t="shared" si="7"/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</row>
    <row r="517" spans="1:34" x14ac:dyDescent="0.2">
      <c r="A517">
        <v>506</v>
      </c>
      <c r="B517">
        <f t="shared" si="7"/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</row>
    <row r="518" spans="1:34" x14ac:dyDescent="0.2">
      <c r="A518">
        <v>507</v>
      </c>
      <c r="B518">
        <f t="shared" si="7"/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</row>
    <row r="519" spans="1:34" x14ac:dyDescent="0.2">
      <c r="A519">
        <v>508</v>
      </c>
      <c r="B519">
        <f t="shared" si="7"/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</row>
    <row r="520" spans="1:34" x14ac:dyDescent="0.2">
      <c r="A520">
        <v>509</v>
      </c>
      <c r="B520">
        <f t="shared" si="7"/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</row>
    <row r="521" spans="1:34" x14ac:dyDescent="0.2">
      <c r="A521">
        <v>510</v>
      </c>
      <c r="B521">
        <f t="shared" si="7"/>
        <v>40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40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</row>
    <row r="522" spans="1:34" x14ac:dyDescent="0.2">
      <c r="A522">
        <v>511</v>
      </c>
      <c r="B522">
        <f t="shared" si="7"/>
        <v>40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40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</row>
    <row r="523" spans="1:34" x14ac:dyDescent="0.2">
      <c r="A523">
        <v>512</v>
      </c>
      <c r="B523">
        <f t="shared" si="7"/>
        <v>40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40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</row>
    <row r="524" spans="1:34" x14ac:dyDescent="0.2">
      <c r="A524">
        <v>513</v>
      </c>
      <c r="B524">
        <f t="shared" si="7"/>
        <v>40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40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</row>
    <row r="525" spans="1:34" x14ac:dyDescent="0.2">
      <c r="A525">
        <v>514</v>
      </c>
      <c r="B525">
        <f t="shared" ref="B525:B588" si="8">SUM(E525:CA525)</f>
        <v>40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40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</row>
    <row r="526" spans="1:34" x14ac:dyDescent="0.2">
      <c r="A526">
        <v>515</v>
      </c>
      <c r="B526">
        <f t="shared" si="8"/>
        <v>40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40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</row>
    <row r="527" spans="1:34" x14ac:dyDescent="0.2">
      <c r="A527">
        <v>516</v>
      </c>
      <c r="B527">
        <f t="shared" si="8"/>
        <v>140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40</v>
      </c>
      <c r="AB527">
        <v>0</v>
      </c>
      <c r="AC527">
        <v>0</v>
      </c>
      <c r="AD527">
        <v>0</v>
      </c>
      <c r="AE527">
        <v>0</v>
      </c>
      <c r="AF527">
        <v>100</v>
      </c>
      <c r="AG527">
        <v>0</v>
      </c>
      <c r="AH527">
        <v>0</v>
      </c>
    </row>
    <row r="528" spans="1:34" x14ac:dyDescent="0.2">
      <c r="A528">
        <v>517</v>
      </c>
      <c r="B528">
        <f t="shared" si="8"/>
        <v>40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40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</row>
    <row r="529" spans="1:34" x14ac:dyDescent="0.2">
      <c r="A529">
        <v>518</v>
      </c>
      <c r="B529">
        <f t="shared" si="8"/>
        <v>40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40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</row>
    <row r="530" spans="1:34" x14ac:dyDescent="0.2">
      <c r="A530">
        <v>519</v>
      </c>
      <c r="B530">
        <f t="shared" si="8"/>
        <v>40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40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</row>
    <row r="531" spans="1:34" x14ac:dyDescent="0.2">
      <c r="A531">
        <v>520</v>
      </c>
      <c r="B531">
        <f t="shared" si="8"/>
        <v>40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40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</row>
    <row r="532" spans="1:34" x14ac:dyDescent="0.2">
      <c r="A532">
        <v>521</v>
      </c>
      <c r="B532">
        <f t="shared" si="8"/>
        <v>40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40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</row>
    <row r="533" spans="1:34" x14ac:dyDescent="0.2">
      <c r="A533">
        <v>522</v>
      </c>
      <c r="B533">
        <f t="shared" si="8"/>
        <v>40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40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</row>
    <row r="534" spans="1:34" x14ac:dyDescent="0.2">
      <c r="A534">
        <v>523</v>
      </c>
      <c r="B534">
        <f t="shared" si="8"/>
        <v>40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40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</row>
    <row r="535" spans="1:34" x14ac:dyDescent="0.2">
      <c r="A535">
        <v>524</v>
      </c>
      <c r="B535">
        <f t="shared" si="8"/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</row>
    <row r="536" spans="1:34" x14ac:dyDescent="0.2">
      <c r="A536">
        <v>525</v>
      </c>
      <c r="B536">
        <f t="shared" si="8"/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</row>
    <row r="537" spans="1:34" x14ac:dyDescent="0.2">
      <c r="A537">
        <v>526</v>
      </c>
      <c r="B537">
        <f t="shared" si="8"/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</row>
    <row r="538" spans="1:34" x14ac:dyDescent="0.2">
      <c r="A538">
        <v>527</v>
      </c>
      <c r="B538">
        <f t="shared" si="8"/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</row>
    <row r="539" spans="1:34" x14ac:dyDescent="0.2">
      <c r="A539">
        <v>528</v>
      </c>
      <c r="B539">
        <f t="shared" si="8"/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</row>
    <row r="540" spans="1:34" x14ac:dyDescent="0.2">
      <c r="A540">
        <v>529</v>
      </c>
      <c r="B540">
        <f t="shared" si="8"/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</row>
    <row r="541" spans="1:34" x14ac:dyDescent="0.2">
      <c r="A541">
        <v>530</v>
      </c>
      <c r="B541">
        <f t="shared" si="8"/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</row>
    <row r="542" spans="1:34" x14ac:dyDescent="0.2">
      <c r="A542">
        <v>531</v>
      </c>
      <c r="B542">
        <f t="shared" si="8"/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</row>
    <row r="543" spans="1:34" x14ac:dyDescent="0.2">
      <c r="A543">
        <v>532</v>
      </c>
      <c r="B543">
        <f t="shared" si="8"/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</row>
    <row r="544" spans="1:34" x14ac:dyDescent="0.2">
      <c r="A544">
        <v>533</v>
      </c>
      <c r="B544">
        <f t="shared" si="8"/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</row>
    <row r="545" spans="1:34" x14ac:dyDescent="0.2">
      <c r="A545">
        <v>534</v>
      </c>
      <c r="B545">
        <f t="shared" si="8"/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</row>
    <row r="546" spans="1:34" x14ac:dyDescent="0.2">
      <c r="A546">
        <v>535</v>
      </c>
      <c r="B546">
        <f t="shared" si="8"/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</row>
    <row r="547" spans="1:34" x14ac:dyDescent="0.2">
      <c r="A547">
        <v>536</v>
      </c>
      <c r="B547">
        <f t="shared" si="8"/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</row>
    <row r="548" spans="1:34" x14ac:dyDescent="0.2">
      <c r="A548">
        <v>537</v>
      </c>
      <c r="B548">
        <f t="shared" si="8"/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</row>
    <row r="549" spans="1:34" x14ac:dyDescent="0.2">
      <c r="A549">
        <v>538</v>
      </c>
      <c r="B549">
        <f t="shared" si="8"/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</row>
    <row r="550" spans="1:34" x14ac:dyDescent="0.2">
      <c r="A550">
        <v>539</v>
      </c>
      <c r="B550">
        <f t="shared" si="8"/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</row>
    <row r="551" spans="1:34" x14ac:dyDescent="0.2">
      <c r="A551">
        <v>540</v>
      </c>
      <c r="B551">
        <f t="shared" si="8"/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</row>
    <row r="552" spans="1:34" x14ac:dyDescent="0.2">
      <c r="A552">
        <v>541</v>
      </c>
      <c r="B552">
        <f t="shared" si="8"/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</row>
    <row r="553" spans="1:34" x14ac:dyDescent="0.2">
      <c r="A553">
        <v>542</v>
      </c>
      <c r="B553">
        <f t="shared" si="8"/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</row>
    <row r="554" spans="1:34" x14ac:dyDescent="0.2">
      <c r="A554">
        <v>543</v>
      </c>
      <c r="B554">
        <f t="shared" si="8"/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</row>
    <row r="555" spans="1:34" x14ac:dyDescent="0.2">
      <c r="A555">
        <v>544</v>
      </c>
      <c r="B555">
        <f t="shared" si="8"/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</row>
    <row r="556" spans="1:34" x14ac:dyDescent="0.2">
      <c r="A556">
        <v>545</v>
      </c>
      <c r="B556">
        <f t="shared" si="8"/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</row>
    <row r="557" spans="1:34" x14ac:dyDescent="0.2">
      <c r="A557">
        <v>546</v>
      </c>
      <c r="B557">
        <f t="shared" si="8"/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</row>
    <row r="558" spans="1:34" x14ac:dyDescent="0.2">
      <c r="A558">
        <v>547</v>
      </c>
      <c r="B558">
        <f t="shared" si="8"/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</row>
    <row r="559" spans="1:34" x14ac:dyDescent="0.2">
      <c r="A559">
        <v>548</v>
      </c>
      <c r="B559">
        <f t="shared" si="8"/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</row>
    <row r="560" spans="1:34" x14ac:dyDescent="0.2">
      <c r="A560">
        <v>549</v>
      </c>
      <c r="B560">
        <f t="shared" si="8"/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</row>
    <row r="561" spans="1:34" x14ac:dyDescent="0.2">
      <c r="A561">
        <v>550</v>
      </c>
      <c r="B561">
        <f t="shared" si="8"/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</row>
    <row r="562" spans="1:34" x14ac:dyDescent="0.2">
      <c r="A562">
        <v>551</v>
      </c>
      <c r="B562">
        <f t="shared" si="8"/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</row>
    <row r="563" spans="1:34" x14ac:dyDescent="0.2">
      <c r="A563">
        <v>552</v>
      </c>
      <c r="B563">
        <f t="shared" si="8"/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</row>
    <row r="564" spans="1:34" x14ac:dyDescent="0.2">
      <c r="A564">
        <v>553</v>
      </c>
      <c r="B564">
        <f t="shared" si="8"/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</row>
    <row r="565" spans="1:34" x14ac:dyDescent="0.2">
      <c r="A565">
        <v>554</v>
      </c>
      <c r="B565">
        <f t="shared" si="8"/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</row>
    <row r="566" spans="1:34" x14ac:dyDescent="0.2">
      <c r="A566">
        <v>555</v>
      </c>
      <c r="B566">
        <f t="shared" si="8"/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</row>
    <row r="567" spans="1:34" x14ac:dyDescent="0.2">
      <c r="A567">
        <v>556</v>
      </c>
      <c r="B567">
        <f t="shared" si="8"/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</row>
    <row r="568" spans="1:34" x14ac:dyDescent="0.2">
      <c r="A568">
        <v>557</v>
      </c>
      <c r="B568">
        <f t="shared" si="8"/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</row>
    <row r="569" spans="1:34" x14ac:dyDescent="0.2">
      <c r="A569">
        <v>558</v>
      </c>
      <c r="B569">
        <f t="shared" si="8"/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</row>
    <row r="570" spans="1:34" x14ac:dyDescent="0.2">
      <c r="A570">
        <v>559</v>
      </c>
      <c r="B570">
        <f t="shared" si="8"/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</row>
    <row r="571" spans="1:34" x14ac:dyDescent="0.2">
      <c r="A571">
        <v>560</v>
      </c>
      <c r="B571">
        <f t="shared" si="8"/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</row>
    <row r="572" spans="1:34" x14ac:dyDescent="0.2">
      <c r="A572">
        <v>561</v>
      </c>
      <c r="B572">
        <f t="shared" si="8"/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</row>
    <row r="573" spans="1:34" x14ac:dyDescent="0.2">
      <c r="A573">
        <v>562</v>
      </c>
      <c r="B573">
        <f t="shared" si="8"/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</row>
    <row r="574" spans="1:34" x14ac:dyDescent="0.2">
      <c r="A574">
        <v>563</v>
      </c>
      <c r="B574">
        <f t="shared" si="8"/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</row>
    <row r="575" spans="1:34" x14ac:dyDescent="0.2">
      <c r="A575">
        <v>564</v>
      </c>
      <c r="B575">
        <f t="shared" si="8"/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</row>
    <row r="576" spans="1:34" x14ac:dyDescent="0.2">
      <c r="A576">
        <v>565</v>
      </c>
      <c r="B576">
        <f t="shared" si="8"/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</row>
    <row r="577" spans="1:34" x14ac:dyDescent="0.2">
      <c r="A577">
        <v>566</v>
      </c>
      <c r="B577">
        <f t="shared" si="8"/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</row>
    <row r="578" spans="1:34" x14ac:dyDescent="0.2">
      <c r="A578">
        <v>567</v>
      </c>
      <c r="B578">
        <f t="shared" si="8"/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</row>
    <row r="579" spans="1:34" x14ac:dyDescent="0.2">
      <c r="A579">
        <v>568</v>
      </c>
      <c r="B579">
        <f t="shared" si="8"/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</row>
    <row r="580" spans="1:34" x14ac:dyDescent="0.2">
      <c r="A580">
        <v>569</v>
      </c>
      <c r="B580">
        <f t="shared" si="8"/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</row>
    <row r="581" spans="1:34" x14ac:dyDescent="0.2">
      <c r="A581">
        <v>570</v>
      </c>
      <c r="B581">
        <f t="shared" si="8"/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</row>
    <row r="582" spans="1:34" x14ac:dyDescent="0.2">
      <c r="A582">
        <v>571</v>
      </c>
      <c r="B582">
        <f t="shared" si="8"/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</row>
    <row r="583" spans="1:34" x14ac:dyDescent="0.2">
      <c r="A583">
        <v>572</v>
      </c>
      <c r="B583">
        <f t="shared" si="8"/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</row>
    <row r="584" spans="1:34" x14ac:dyDescent="0.2">
      <c r="A584">
        <v>573</v>
      </c>
      <c r="B584">
        <f t="shared" si="8"/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</row>
    <row r="585" spans="1:34" x14ac:dyDescent="0.2">
      <c r="A585">
        <v>574</v>
      </c>
      <c r="B585">
        <f t="shared" si="8"/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</row>
    <row r="586" spans="1:34" x14ac:dyDescent="0.2">
      <c r="A586">
        <v>575</v>
      </c>
      <c r="B586">
        <f t="shared" si="8"/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</row>
    <row r="587" spans="1:34" x14ac:dyDescent="0.2">
      <c r="A587">
        <v>576</v>
      </c>
      <c r="B587">
        <f t="shared" si="8"/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</row>
    <row r="588" spans="1:34" x14ac:dyDescent="0.2">
      <c r="A588">
        <v>577</v>
      </c>
      <c r="B588">
        <f t="shared" si="8"/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</row>
    <row r="589" spans="1:34" x14ac:dyDescent="0.2">
      <c r="A589">
        <v>578</v>
      </c>
      <c r="B589">
        <f t="shared" ref="B589:B652" si="9">SUM(E589:CA589)</f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</row>
    <row r="590" spans="1:34" x14ac:dyDescent="0.2">
      <c r="A590">
        <v>579</v>
      </c>
      <c r="B590">
        <f t="shared" si="9"/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</row>
    <row r="591" spans="1:34" x14ac:dyDescent="0.2">
      <c r="A591">
        <v>580</v>
      </c>
      <c r="B591">
        <f t="shared" si="9"/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</row>
    <row r="592" spans="1:34" x14ac:dyDescent="0.2">
      <c r="A592">
        <v>581</v>
      </c>
      <c r="B592">
        <f t="shared" si="9"/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</row>
    <row r="593" spans="1:34" x14ac:dyDescent="0.2">
      <c r="A593">
        <v>582</v>
      </c>
      <c r="B593">
        <f t="shared" si="9"/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</row>
    <row r="594" spans="1:34" x14ac:dyDescent="0.2">
      <c r="A594">
        <v>583</v>
      </c>
      <c r="B594">
        <f t="shared" si="9"/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</row>
    <row r="595" spans="1:34" x14ac:dyDescent="0.2">
      <c r="A595">
        <v>584</v>
      </c>
      <c r="B595">
        <f t="shared" si="9"/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</row>
    <row r="596" spans="1:34" x14ac:dyDescent="0.2">
      <c r="A596">
        <v>585</v>
      </c>
      <c r="B596">
        <f t="shared" si="9"/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</row>
    <row r="597" spans="1:34" x14ac:dyDescent="0.2">
      <c r="A597">
        <v>586</v>
      </c>
      <c r="B597">
        <f t="shared" si="9"/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</row>
    <row r="598" spans="1:34" x14ac:dyDescent="0.2">
      <c r="A598">
        <v>587</v>
      </c>
      <c r="B598">
        <f t="shared" si="9"/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</row>
    <row r="599" spans="1:34" x14ac:dyDescent="0.2">
      <c r="A599">
        <v>588</v>
      </c>
      <c r="B599">
        <f t="shared" si="9"/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</row>
    <row r="600" spans="1:34" x14ac:dyDescent="0.2">
      <c r="A600">
        <v>589</v>
      </c>
      <c r="B600">
        <f t="shared" si="9"/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</row>
    <row r="601" spans="1:34" x14ac:dyDescent="0.2">
      <c r="A601">
        <v>590</v>
      </c>
      <c r="B601">
        <f t="shared" si="9"/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</row>
    <row r="602" spans="1:34" x14ac:dyDescent="0.2">
      <c r="A602">
        <v>591</v>
      </c>
      <c r="B602">
        <f t="shared" si="9"/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</row>
    <row r="603" spans="1:34" x14ac:dyDescent="0.2">
      <c r="A603">
        <v>592</v>
      </c>
      <c r="B603">
        <f t="shared" si="9"/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</row>
    <row r="604" spans="1:34" x14ac:dyDescent="0.2">
      <c r="A604">
        <v>593</v>
      </c>
      <c r="B604">
        <f t="shared" si="9"/>
        <v>100</v>
      </c>
      <c r="E604">
        <v>0</v>
      </c>
      <c r="F604">
        <v>0</v>
      </c>
      <c r="G604">
        <v>100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</row>
    <row r="605" spans="1:34" x14ac:dyDescent="0.2">
      <c r="A605">
        <v>594</v>
      </c>
      <c r="B605">
        <f t="shared" si="9"/>
        <v>100</v>
      </c>
      <c r="E605">
        <v>0</v>
      </c>
      <c r="F605">
        <v>0</v>
      </c>
      <c r="G605">
        <v>100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</row>
    <row r="606" spans="1:34" x14ac:dyDescent="0.2">
      <c r="A606">
        <v>595</v>
      </c>
      <c r="B606">
        <f t="shared" si="9"/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</row>
    <row r="607" spans="1:34" x14ac:dyDescent="0.2">
      <c r="A607">
        <v>596</v>
      </c>
      <c r="B607">
        <f t="shared" si="9"/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</row>
    <row r="608" spans="1:34" x14ac:dyDescent="0.2">
      <c r="A608">
        <v>597</v>
      </c>
      <c r="B608">
        <f t="shared" si="9"/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</row>
    <row r="609" spans="1:34" x14ac:dyDescent="0.2">
      <c r="A609">
        <v>598</v>
      </c>
      <c r="B609">
        <f t="shared" si="9"/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</row>
    <row r="610" spans="1:34" x14ac:dyDescent="0.2">
      <c r="A610">
        <v>599</v>
      </c>
      <c r="B610">
        <f t="shared" si="9"/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</row>
    <row r="611" spans="1:34" x14ac:dyDescent="0.2">
      <c r="A611">
        <v>600</v>
      </c>
      <c r="B611">
        <f t="shared" si="9"/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</row>
    <row r="612" spans="1:34" x14ac:dyDescent="0.2">
      <c r="A612">
        <v>601</v>
      </c>
      <c r="B612">
        <f t="shared" si="9"/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</row>
    <row r="613" spans="1:34" x14ac:dyDescent="0.2">
      <c r="A613">
        <v>602</v>
      </c>
      <c r="B613">
        <f t="shared" si="9"/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</row>
    <row r="614" spans="1:34" x14ac:dyDescent="0.2">
      <c r="A614">
        <v>603</v>
      </c>
      <c r="B614">
        <f t="shared" si="9"/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</row>
    <row r="615" spans="1:34" x14ac:dyDescent="0.2">
      <c r="A615">
        <v>604</v>
      </c>
      <c r="B615">
        <f t="shared" si="9"/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</row>
    <row r="616" spans="1:34" x14ac:dyDescent="0.2">
      <c r="A616">
        <v>605</v>
      </c>
      <c r="B616">
        <f t="shared" si="9"/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</row>
    <row r="617" spans="1:34" x14ac:dyDescent="0.2">
      <c r="A617">
        <v>606</v>
      </c>
      <c r="B617">
        <f t="shared" si="9"/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</row>
    <row r="618" spans="1:34" x14ac:dyDescent="0.2">
      <c r="A618">
        <v>607</v>
      </c>
      <c r="B618">
        <f t="shared" si="9"/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</row>
    <row r="619" spans="1:34" x14ac:dyDescent="0.2">
      <c r="A619">
        <v>608</v>
      </c>
      <c r="B619">
        <f t="shared" si="9"/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</row>
    <row r="620" spans="1:34" x14ac:dyDescent="0.2">
      <c r="A620">
        <v>609</v>
      </c>
      <c r="B620">
        <f t="shared" si="9"/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</row>
    <row r="621" spans="1:34" x14ac:dyDescent="0.2">
      <c r="A621">
        <v>610</v>
      </c>
      <c r="B621">
        <f t="shared" si="9"/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</row>
    <row r="622" spans="1:34" x14ac:dyDescent="0.2">
      <c r="A622">
        <v>611</v>
      </c>
      <c r="B622">
        <f t="shared" si="9"/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</row>
    <row r="623" spans="1:34" x14ac:dyDescent="0.2">
      <c r="A623">
        <v>612</v>
      </c>
      <c r="B623">
        <f t="shared" si="9"/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</row>
    <row r="624" spans="1:34" x14ac:dyDescent="0.2">
      <c r="A624">
        <v>613</v>
      </c>
      <c r="B624">
        <f t="shared" si="9"/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</row>
    <row r="625" spans="1:34" x14ac:dyDescent="0.2">
      <c r="A625">
        <v>614</v>
      </c>
      <c r="B625">
        <f t="shared" si="9"/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</row>
    <row r="626" spans="1:34" x14ac:dyDescent="0.2">
      <c r="A626">
        <v>615</v>
      </c>
      <c r="B626">
        <f t="shared" si="9"/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</row>
    <row r="627" spans="1:34" x14ac:dyDescent="0.2">
      <c r="A627">
        <v>616</v>
      </c>
      <c r="B627">
        <f t="shared" si="9"/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</row>
    <row r="628" spans="1:34" x14ac:dyDescent="0.2">
      <c r="A628">
        <v>617</v>
      </c>
      <c r="B628">
        <f t="shared" si="9"/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</row>
    <row r="629" spans="1:34" x14ac:dyDescent="0.2">
      <c r="A629">
        <v>618</v>
      </c>
      <c r="B629">
        <f t="shared" si="9"/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</row>
    <row r="630" spans="1:34" x14ac:dyDescent="0.2">
      <c r="A630">
        <v>619</v>
      </c>
      <c r="B630">
        <f t="shared" si="9"/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</row>
    <row r="631" spans="1:34" x14ac:dyDescent="0.2">
      <c r="A631">
        <v>620</v>
      </c>
      <c r="B631">
        <f t="shared" si="9"/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</row>
    <row r="632" spans="1:34" x14ac:dyDescent="0.2">
      <c r="A632">
        <v>621</v>
      </c>
      <c r="B632">
        <f t="shared" si="9"/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</row>
    <row r="633" spans="1:34" x14ac:dyDescent="0.2">
      <c r="A633">
        <v>622</v>
      </c>
      <c r="B633">
        <f t="shared" si="9"/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</row>
    <row r="634" spans="1:34" x14ac:dyDescent="0.2">
      <c r="A634">
        <v>623</v>
      </c>
      <c r="B634">
        <f t="shared" si="9"/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</row>
    <row r="635" spans="1:34" x14ac:dyDescent="0.2">
      <c r="A635">
        <v>624</v>
      </c>
      <c r="B635">
        <f t="shared" si="9"/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</row>
    <row r="636" spans="1:34" x14ac:dyDescent="0.2">
      <c r="A636">
        <v>625</v>
      </c>
      <c r="B636">
        <f t="shared" si="9"/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</row>
    <row r="637" spans="1:34" x14ac:dyDescent="0.2">
      <c r="A637">
        <v>626</v>
      </c>
      <c r="B637">
        <f t="shared" si="9"/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</row>
    <row r="638" spans="1:34" x14ac:dyDescent="0.2">
      <c r="A638">
        <v>627</v>
      </c>
      <c r="B638">
        <f t="shared" si="9"/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</row>
    <row r="639" spans="1:34" x14ac:dyDescent="0.2">
      <c r="A639">
        <v>628</v>
      </c>
      <c r="B639">
        <f t="shared" si="9"/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</row>
    <row r="640" spans="1:34" x14ac:dyDescent="0.2">
      <c r="A640">
        <v>629</v>
      </c>
      <c r="B640">
        <f t="shared" si="9"/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</row>
    <row r="641" spans="1:34" x14ac:dyDescent="0.2">
      <c r="A641">
        <v>630</v>
      </c>
      <c r="B641">
        <f t="shared" si="9"/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</row>
    <row r="642" spans="1:34" x14ac:dyDescent="0.2">
      <c r="A642">
        <v>631</v>
      </c>
      <c r="B642">
        <f t="shared" si="9"/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</row>
    <row r="643" spans="1:34" x14ac:dyDescent="0.2">
      <c r="A643">
        <v>632</v>
      </c>
      <c r="B643">
        <f t="shared" si="9"/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</row>
    <row r="644" spans="1:34" x14ac:dyDescent="0.2">
      <c r="A644">
        <v>633</v>
      </c>
      <c r="B644">
        <f t="shared" si="9"/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</row>
    <row r="645" spans="1:34" x14ac:dyDescent="0.2">
      <c r="A645">
        <v>634</v>
      </c>
      <c r="B645">
        <f t="shared" si="9"/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</row>
    <row r="646" spans="1:34" x14ac:dyDescent="0.2">
      <c r="A646">
        <v>635</v>
      </c>
      <c r="B646">
        <f t="shared" si="9"/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</row>
    <row r="647" spans="1:34" x14ac:dyDescent="0.2">
      <c r="A647">
        <v>636</v>
      </c>
      <c r="B647">
        <f t="shared" si="9"/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</row>
    <row r="648" spans="1:34" x14ac:dyDescent="0.2">
      <c r="A648">
        <v>637</v>
      </c>
      <c r="B648">
        <f t="shared" si="9"/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</row>
    <row r="649" spans="1:34" x14ac:dyDescent="0.2">
      <c r="A649">
        <v>638</v>
      </c>
      <c r="B649">
        <f t="shared" si="9"/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</row>
    <row r="650" spans="1:34" x14ac:dyDescent="0.2">
      <c r="A650">
        <v>639</v>
      </c>
      <c r="B650">
        <f t="shared" si="9"/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</row>
    <row r="651" spans="1:34" x14ac:dyDescent="0.2">
      <c r="A651">
        <v>640</v>
      </c>
      <c r="B651">
        <f t="shared" si="9"/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</row>
    <row r="652" spans="1:34" x14ac:dyDescent="0.2">
      <c r="A652">
        <v>641</v>
      </c>
      <c r="B652">
        <f t="shared" si="9"/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</row>
    <row r="653" spans="1:34" x14ac:dyDescent="0.2">
      <c r="A653">
        <v>642</v>
      </c>
      <c r="B653">
        <f t="shared" ref="B653:B716" si="10">SUM(E653:CA653)</f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</row>
    <row r="654" spans="1:34" x14ac:dyDescent="0.2">
      <c r="A654">
        <v>643</v>
      </c>
      <c r="B654">
        <f t="shared" si="10"/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</row>
    <row r="655" spans="1:34" x14ac:dyDescent="0.2">
      <c r="A655">
        <v>644</v>
      </c>
      <c r="B655">
        <f t="shared" si="10"/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</row>
    <row r="656" spans="1:34" x14ac:dyDescent="0.2">
      <c r="A656">
        <v>645</v>
      </c>
      <c r="B656">
        <f t="shared" si="10"/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</row>
    <row r="657" spans="1:34" x14ac:dyDescent="0.2">
      <c r="A657">
        <v>646</v>
      </c>
      <c r="B657">
        <f t="shared" si="10"/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</row>
    <row r="658" spans="1:34" x14ac:dyDescent="0.2">
      <c r="A658">
        <v>647</v>
      </c>
      <c r="B658">
        <f t="shared" si="10"/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</row>
    <row r="659" spans="1:34" x14ac:dyDescent="0.2">
      <c r="A659">
        <v>648</v>
      </c>
      <c r="B659">
        <f t="shared" si="10"/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</row>
    <row r="660" spans="1:34" x14ac:dyDescent="0.2">
      <c r="A660">
        <v>649</v>
      </c>
      <c r="B660">
        <f t="shared" si="10"/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</row>
    <row r="661" spans="1:34" x14ac:dyDescent="0.2">
      <c r="A661">
        <v>650</v>
      </c>
      <c r="B661">
        <f t="shared" si="10"/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</row>
    <row r="662" spans="1:34" x14ac:dyDescent="0.2">
      <c r="A662">
        <v>651</v>
      </c>
      <c r="B662">
        <f t="shared" si="10"/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</row>
    <row r="663" spans="1:34" x14ac:dyDescent="0.2">
      <c r="A663">
        <v>652</v>
      </c>
      <c r="B663">
        <f t="shared" si="10"/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</row>
    <row r="664" spans="1:34" x14ac:dyDescent="0.2">
      <c r="A664">
        <v>653</v>
      </c>
      <c r="B664">
        <f t="shared" si="10"/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</row>
    <row r="665" spans="1:34" x14ac:dyDescent="0.2">
      <c r="A665">
        <v>654</v>
      </c>
      <c r="B665">
        <f t="shared" si="10"/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</row>
    <row r="666" spans="1:34" x14ac:dyDescent="0.2">
      <c r="A666">
        <v>655</v>
      </c>
      <c r="B666">
        <f t="shared" si="10"/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</row>
    <row r="667" spans="1:34" x14ac:dyDescent="0.2">
      <c r="A667">
        <v>656</v>
      </c>
      <c r="B667">
        <f t="shared" si="10"/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</row>
    <row r="668" spans="1:34" x14ac:dyDescent="0.2">
      <c r="A668">
        <v>657</v>
      </c>
      <c r="B668">
        <f t="shared" si="10"/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</row>
    <row r="669" spans="1:34" x14ac:dyDescent="0.2">
      <c r="A669">
        <v>658</v>
      </c>
      <c r="B669">
        <f t="shared" si="10"/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</row>
    <row r="670" spans="1:34" x14ac:dyDescent="0.2">
      <c r="A670">
        <v>659</v>
      </c>
      <c r="B670">
        <f t="shared" si="10"/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</row>
    <row r="671" spans="1:34" x14ac:dyDescent="0.2">
      <c r="A671">
        <v>660</v>
      </c>
      <c r="B671">
        <f t="shared" si="10"/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</row>
    <row r="672" spans="1:34" x14ac:dyDescent="0.2">
      <c r="A672">
        <v>661</v>
      </c>
      <c r="B672">
        <f t="shared" si="10"/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</row>
    <row r="673" spans="1:34" x14ac:dyDescent="0.2">
      <c r="A673">
        <v>662</v>
      </c>
      <c r="B673">
        <f t="shared" si="10"/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</row>
    <row r="674" spans="1:34" x14ac:dyDescent="0.2">
      <c r="A674">
        <v>663</v>
      </c>
      <c r="B674">
        <f t="shared" si="10"/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</row>
    <row r="675" spans="1:34" x14ac:dyDescent="0.2">
      <c r="A675">
        <v>664</v>
      </c>
      <c r="B675">
        <f t="shared" si="10"/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</row>
    <row r="676" spans="1:34" x14ac:dyDescent="0.2">
      <c r="A676">
        <v>665</v>
      </c>
      <c r="B676">
        <f t="shared" si="10"/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</row>
    <row r="677" spans="1:34" x14ac:dyDescent="0.2">
      <c r="A677">
        <v>666</v>
      </c>
      <c r="B677">
        <f t="shared" si="10"/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</row>
    <row r="678" spans="1:34" x14ac:dyDescent="0.2">
      <c r="A678">
        <v>667</v>
      </c>
      <c r="B678">
        <f t="shared" si="10"/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</row>
    <row r="679" spans="1:34" x14ac:dyDescent="0.2">
      <c r="A679">
        <v>668</v>
      </c>
      <c r="B679">
        <f t="shared" si="10"/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</row>
    <row r="680" spans="1:34" x14ac:dyDescent="0.2">
      <c r="A680">
        <v>669</v>
      </c>
      <c r="B680">
        <f t="shared" si="10"/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</row>
    <row r="681" spans="1:34" x14ac:dyDescent="0.2">
      <c r="A681">
        <v>670</v>
      </c>
      <c r="B681">
        <f t="shared" si="10"/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</row>
    <row r="682" spans="1:34" x14ac:dyDescent="0.2">
      <c r="A682">
        <v>671</v>
      </c>
      <c r="B682">
        <f t="shared" si="10"/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</row>
    <row r="683" spans="1:34" x14ac:dyDescent="0.2">
      <c r="A683">
        <v>672</v>
      </c>
      <c r="B683">
        <f t="shared" si="10"/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</row>
    <row r="684" spans="1:34" x14ac:dyDescent="0.2">
      <c r="A684">
        <v>673</v>
      </c>
      <c r="B684">
        <f t="shared" si="10"/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</row>
    <row r="685" spans="1:34" x14ac:dyDescent="0.2">
      <c r="A685">
        <v>674</v>
      </c>
      <c r="B685">
        <f t="shared" si="10"/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</row>
    <row r="686" spans="1:34" x14ac:dyDescent="0.2">
      <c r="A686">
        <v>675</v>
      </c>
      <c r="B686">
        <f t="shared" si="10"/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</row>
    <row r="687" spans="1:34" x14ac:dyDescent="0.2">
      <c r="A687">
        <v>676</v>
      </c>
      <c r="B687">
        <f t="shared" si="10"/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</row>
    <row r="688" spans="1:34" x14ac:dyDescent="0.2">
      <c r="A688">
        <v>677</v>
      </c>
      <c r="B688">
        <f t="shared" si="10"/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</row>
    <row r="689" spans="1:34" x14ac:dyDescent="0.2">
      <c r="A689">
        <v>678</v>
      </c>
      <c r="B689">
        <f t="shared" si="10"/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</row>
    <row r="690" spans="1:34" x14ac:dyDescent="0.2">
      <c r="A690">
        <v>679</v>
      </c>
      <c r="B690">
        <f t="shared" si="10"/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</row>
    <row r="691" spans="1:34" x14ac:dyDescent="0.2">
      <c r="A691">
        <v>680</v>
      </c>
      <c r="B691">
        <f t="shared" si="10"/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</row>
    <row r="692" spans="1:34" x14ac:dyDescent="0.2">
      <c r="A692">
        <v>681</v>
      </c>
      <c r="B692">
        <f t="shared" si="10"/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</row>
    <row r="693" spans="1:34" x14ac:dyDescent="0.2">
      <c r="A693">
        <v>682</v>
      </c>
      <c r="B693">
        <f t="shared" si="10"/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</row>
    <row r="694" spans="1:34" x14ac:dyDescent="0.2">
      <c r="A694">
        <v>683</v>
      </c>
      <c r="B694">
        <f t="shared" si="10"/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</row>
    <row r="695" spans="1:34" x14ac:dyDescent="0.2">
      <c r="A695">
        <v>684</v>
      </c>
      <c r="B695">
        <f t="shared" si="10"/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</row>
    <row r="696" spans="1:34" x14ac:dyDescent="0.2">
      <c r="A696">
        <v>685</v>
      </c>
      <c r="B696">
        <f t="shared" si="10"/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</row>
    <row r="697" spans="1:34" x14ac:dyDescent="0.2">
      <c r="A697">
        <v>686</v>
      </c>
      <c r="B697">
        <f t="shared" si="10"/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</row>
    <row r="698" spans="1:34" x14ac:dyDescent="0.2">
      <c r="A698">
        <v>687</v>
      </c>
      <c r="B698">
        <f t="shared" si="10"/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</row>
    <row r="699" spans="1:34" x14ac:dyDescent="0.2">
      <c r="A699">
        <v>688</v>
      </c>
      <c r="B699">
        <f t="shared" si="10"/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</row>
    <row r="700" spans="1:34" x14ac:dyDescent="0.2">
      <c r="A700">
        <v>689</v>
      </c>
      <c r="B700">
        <f t="shared" si="10"/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</row>
    <row r="701" spans="1:34" x14ac:dyDescent="0.2">
      <c r="A701">
        <v>690</v>
      </c>
      <c r="B701">
        <f t="shared" si="10"/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</row>
    <row r="702" spans="1:34" x14ac:dyDescent="0.2">
      <c r="A702">
        <v>691</v>
      </c>
      <c r="B702">
        <f t="shared" si="10"/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</row>
    <row r="703" spans="1:34" x14ac:dyDescent="0.2">
      <c r="A703">
        <v>692</v>
      </c>
      <c r="B703">
        <f t="shared" si="10"/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</row>
    <row r="704" spans="1:34" x14ac:dyDescent="0.2">
      <c r="A704">
        <v>693</v>
      </c>
      <c r="B704">
        <f t="shared" si="10"/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</row>
    <row r="705" spans="1:34" x14ac:dyDescent="0.2">
      <c r="A705">
        <v>694</v>
      </c>
      <c r="B705">
        <f t="shared" si="10"/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</row>
    <row r="706" spans="1:34" x14ac:dyDescent="0.2">
      <c r="A706">
        <v>695</v>
      </c>
      <c r="B706">
        <f t="shared" si="10"/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</row>
    <row r="707" spans="1:34" x14ac:dyDescent="0.2">
      <c r="A707">
        <v>696</v>
      </c>
      <c r="B707">
        <f t="shared" si="10"/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</row>
    <row r="708" spans="1:34" x14ac:dyDescent="0.2">
      <c r="A708">
        <v>697</v>
      </c>
      <c r="B708">
        <f t="shared" si="10"/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</row>
    <row r="709" spans="1:34" x14ac:dyDescent="0.2">
      <c r="A709">
        <v>698</v>
      </c>
      <c r="B709">
        <f t="shared" si="10"/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</row>
    <row r="710" spans="1:34" x14ac:dyDescent="0.2">
      <c r="A710">
        <v>699</v>
      </c>
      <c r="B710">
        <f t="shared" si="10"/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</row>
    <row r="711" spans="1:34" x14ac:dyDescent="0.2">
      <c r="A711">
        <v>700</v>
      </c>
      <c r="B711">
        <f t="shared" si="10"/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</row>
    <row r="712" spans="1:34" x14ac:dyDescent="0.2">
      <c r="A712">
        <v>701</v>
      </c>
      <c r="B712">
        <f t="shared" si="10"/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</row>
    <row r="713" spans="1:34" x14ac:dyDescent="0.2">
      <c r="A713">
        <v>702</v>
      </c>
      <c r="B713">
        <f t="shared" si="10"/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</row>
    <row r="714" spans="1:34" x14ac:dyDescent="0.2">
      <c r="A714">
        <v>703</v>
      </c>
      <c r="B714">
        <f t="shared" si="10"/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</row>
    <row r="715" spans="1:34" x14ac:dyDescent="0.2">
      <c r="A715">
        <v>704</v>
      </c>
      <c r="B715">
        <f t="shared" si="10"/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</row>
    <row r="716" spans="1:34" x14ac:dyDescent="0.2">
      <c r="A716">
        <v>705</v>
      </c>
      <c r="B716">
        <f t="shared" si="10"/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</row>
    <row r="717" spans="1:34" x14ac:dyDescent="0.2">
      <c r="A717">
        <v>706</v>
      </c>
      <c r="B717">
        <f t="shared" ref="B717:B780" si="11">SUM(E717:CA717)</f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</row>
    <row r="718" spans="1:34" x14ac:dyDescent="0.2">
      <c r="A718">
        <v>707</v>
      </c>
      <c r="B718">
        <f t="shared" si="11"/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</row>
    <row r="719" spans="1:34" x14ac:dyDescent="0.2">
      <c r="A719">
        <v>708</v>
      </c>
      <c r="B719">
        <f t="shared" si="11"/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</row>
    <row r="720" spans="1:34" x14ac:dyDescent="0.2">
      <c r="A720">
        <v>709</v>
      </c>
      <c r="B720">
        <f t="shared" si="11"/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</row>
    <row r="721" spans="1:34" x14ac:dyDescent="0.2">
      <c r="A721">
        <v>710</v>
      </c>
      <c r="B721">
        <f t="shared" si="11"/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</row>
    <row r="722" spans="1:34" x14ac:dyDescent="0.2">
      <c r="A722">
        <v>711</v>
      </c>
      <c r="B722">
        <f t="shared" si="11"/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</row>
    <row r="723" spans="1:34" x14ac:dyDescent="0.2">
      <c r="A723">
        <v>712</v>
      </c>
      <c r="B723">
        <f t="shared" si="11"/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</row>
    <row r="724" spans="1:34" x14ac:dyDescent="0.2">
      <c r="A724">
        <v>713</v>
      </c>
      <c r="B724">
        <f t="shared" si="11"/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</row>
    <row r="725" spans="1:34" x14ac:dyDescent="0.2">
      <c r="A725">
        <v>714</v>
      </c>
      <c r="B725">
        <f t="shared" si="11"/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</row>
    <row r="726" spans="1:34" x14ac:dyDescent="0.2">
      <c r="A726">
        <v>715</v>
      </c>
      <c r="B726">
        <f t="shared" si="11"/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</row>
    <row r="727" spans="1:34" x14ac:dyDescent="0.2">
      <c r="A727">
        <v>716</v>
      </c>
      <c r="B727">
        <f t="shared" si="11"/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</row>
    <row r="728" spans="1:34" x14ac:dyDescent="0.2">
      <c r="A728">
        <v>717</v>
      </c>
      <c r="B728">
        <f t="shared" si="11"/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</row>
    <row r="729" spans="1:34" x14ac:dyDescent="0.2">
      <c r="A729">
        <v>718</v>
      </c>
      <c r="B729">
        <f t="shared" si="11"/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</row>
    <row r="730" spans="1:34" x14ac:dyDescent="0.2">
      <c r="A730">
        <v>719</v>
      </c>
      <c r="B730">
        <f t="shared" si="11"/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</row>
    <row r="731" spans="1:34" x14ac:dyDescent="0.2">
      <c r="A731">
        <v>720</v>
      </c>
      <c r="B731">
        <f t="shared" si="11"/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</row>
    <row r="732" spans="1:34" x14ac:dyDescent="0.2">
      <c r="A732">
        <v>721</v>
      </c>
      <c r="B732">
        <f t="shared" si="11"/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</row>
    <row r="733" spans="1:34" x14ac:dyDescent="0.2">
      <c r="A733">
        <v>722</v>
      </c>
      <c r="B733">
        <f t="shared" si="11"/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</row>
    <row r="734" spans="1:34" x14ac:dyDescent="0.2">
      <c r="A734">
        <v>723</v>
      </c>
      <c r="B734">
        <f t="shared" si="11"/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</row>
    <row r="735" spans="1:34" x14ac:dyDescent="0.2">
      <c r="A735">
        <v>724</v>
      </c>
      <c r="B735">
        <f t="shared" si="11"/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</row>
    <row r="736" spans="1:34" x14ac:dyDescent="0.2">
      <c r="A736">
        <v>725</v>
      </c>
      <c r="B736">
        <f t="shared" si="11"/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</row>
    <row r="737" spans="1:34" x14ac:dyDescent="0.2">
      <c r="A737">
        <v>726</v>
      </c>
      <c r="B737">
        <f t="shared" si="11"/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</row>
    <row r="738" spans="1:34" x14ac:dyDescent="0.2">
      <c r="A738">
        <v>727</v>
      </c>
      <c r="B738">
        <f t="shared" si="11"/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</row>
    <row r="739" spans="1:34" x14ac:dyDescent="0.2">
      <c r="A739">
        <v>728</v>
      </c>
      <c r="B739">
        <f t="shared" si="11"/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</row>
    <row r="740" spans="1:34" x14ac:dyDescent="0.2">
      <c r="A740">
        <v>729</v>
      </c>
      <c r="B740">
        <f t="shared" si="11"/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</row>
    <row r="741" spans="1:34" x14ac:dyDescent="0.2">
      <c r="A741">
        <v>730</v>
      </c>
      <c r="B741">
        <f t="shared" si="11"/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</row>
    <row r="742" spans="1:34" x14ac:dyDescent="0.2">
      <c r="A742">
        <v>731</v>
      </c>
      <c r="B742">
        <f t="shared" si="11"/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</row>
    <row r="743" spans="1:34" x14ac:dyDescent="0.2">
      <c r="A743">
        <v>732</v>
      </c>
      <c r="B743">
        <f t="shared" si="11"/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</row>
    <row r="744" spans="1:34" x14ac:dyDescent="0.2">
      <c r="A744">
        <v>733</v>
      </c>
      <c r="B744">
        <f t="shared" si="11"/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</row>
    <row r="745" spans="1:34" x14ac:dyDescent="0.2">
      <c r="A745">
        <v>734</v>
      </c>
      <c r="B745">
        <f t="shared" si="11"/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</row>
    <row r="746" spans="1:34" x14ac:dyDescent="0.2">
      <c r="A746">
        <v>735</v>
      </c>
      <c r="B746">
        <f t="shared" si="11"/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</row>
    <row r="747" spans="1:34" x14ac:dyDescent="0.2">
      <c r="A747">
        <v>736</v>
      </c>
      <c r="B747">
        <f t="shared" si="11"/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</row>
    <row r="748" spans="1:34" x14ac:dyDescent="0.2">
      <c r="A748">
        <v>737</v>
      </c>
      <c r="B748">
        <f t="shared" si="11"/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</row>
    <row r="749" spans="1:34" x14ac:dyDescent="0.2">
      <c r="A749">
        <v>738</v>
      </c>
      <c r="B749">
        <f t="shared" si="11"/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</row>
    <row r="750" spans="1:34" x14ac:dyDescent="0.2">
      <c r="A750">
        <v>739</v>
      </c>
      <c r="B750">
        <f t="shared" si="11"/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</row>
    <row r="751" spans="1:34" x14ac:dyDescent="0.2">
      <c r="A751">
        <v>740</v>
      </c>
      <c r="B751">
        <f t="shared" si="11"/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</row>
    <row r="752" spans="1:34" x14ac:dyDescent="0.2">
      <c r="A752">
        <v>741</v>
      </c>
      <c r="B752">
        <f t="shared" si="11"/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</row>
    <row r="753" spans="1:34" x14ac:dyDescent="0.2">
      <c r="A753">
        <v>742</v>
      </c>
      <c r="B753">
        <f t="shared" si="11"/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</row>
    <row r="754" spans="1:34" x14ac:dyDescent="0.2">
      <c r="A754">
        <v>743</v>
      </c>
      <c r="B754">
        <f t="shared" si="11"/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</row>
    <row r="755" spans="1:34" x14ac:dyDescent="0.2">
      <c r="A755">
        <v>744</v>
      </c>
      <c r="B755">
        <f t="shared" si="11"/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</row>
    <row r="756" spans="1:34" x14ac:dyDescent="0.2">
      <c r="A756">
        <v>745</v>
      </c>
      <c r="B756">
        <f t="shared" si="11"/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</row>
    <row r="757" spans="1:34" x14ac:dyDescent="0.2">
      <c r="A757">
        <v>746</v>
      </c>
      <c r="B757">
        <f t="shared" si="11"/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</row>
    <row r="758" spans="1:34" x14ac:dyDescent="0.2">
      <c r="A758">
        <v>747</v>
      </c>
      <c r="B758">
        <f t="shared" si="11"/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</row>
    <row r="759" spans="1:34" x14ac:dyDescent="0.2">
      <c r="A759">
        <v>748</v>
      </c>
      <c r="B759">
        <f t="shared" si="11"/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</row>
    <row r="760" spans="1:34" x14ac:dyDescent="0.2">
      <c r="A760">
        <v>749</v>
      </c>
      <c r="B760">
        <f t="shared" si="11"/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</row>
    <row r="761" spans="1:34" x14ac:dyDescent="0.2">
      <c r="A761">
        <v>750</v>
      </c>
      <c r="B761">
        <f t="shared" si="11"/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</row>
    <row r="762" spans="1:34" x14ac:dyDescent="0.2">
      <c r="A762">
        <v>751</v>
      </c>
      <c r="B762">
        <f t="shared" si="11"/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</row>
    <row r="763" spans="1:34" x14ac:dyDescent="0.2">
      <c r="A763">
        <v>752</v>
      </c>
      <c r="B763">
        <f t="shared" si="11"/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</row>
    <row r="764" spans="1:34" x14ac:dyDescent="0.2">
      <c r="A764">
        <v>753</v>
      </c>
      <c r="B764">
        <f t="shared" si="11"/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</row>
    <row r="765" spans="1:34" x14ac:dyDescent="0.2">
      <c r="A765">
        <v>754</v>
      </c>
      <c r="B765">
        <f t="shared" si="11"/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</row>
    <row r="766" spans="1:34" x14ac:dyDescent="0.2">
      <c r="A766">
        <v>755</v>
      </c>
      <c r="B766">
        <f t="shared" si="11"/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</row>
    <row r="767" spans="1:34" x14ac:dyDescent="0.2">
      <c r="A767">
        <v>756</v>
      </c>
      <c r="B767">
        <f t="shared" si="11"/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</row>
    <row r="768" spans="1:34" x14ac:dyDescent="0.2">
      <c r="A768">
        <v>757</v>
      </c>
      <c r="B768">
        <f t="shared" si="11"/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</row>
    <row r="769" spans="1:34" x14ac:dyDescent="0.2">
      <c r="A769">
        <v>758</v>
      </c>
      <c r="B769">
        <f t="shared" si="11"/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</row>
    <row r="770" spans="1:34" x14ac:dyDescent="0.2">
      <c r="A770">
        <v>759</v>
      </c>
      <c r="B770">
        <f t="shared" si="11"/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</row>
    <row r="771" spans="1:34" x14ac:dyDescent="0.2">
      <c r="A771">
        <v>760</v>
      </c>
      <c r="B771">
        <f t="shared" si="11"/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</row>
    <row r="772" spans="1:34" x14ac:dyDescent="0.2">
      <c r="A772">
        <v>761</v>
      </c>
      <c r="B772">
        <f t="shared" si="11"/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</row>
    <row r="773" spans="1:34" x14ac:dyDescent="0.2">
      <c r="A773">
        <v>762</v>
      </c>
      <c r="B773">
        <f t="shared" si="11"/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</row>
    <row r="774" spans="1:34" x14ac:dyDescent="0.2">
      <c r="A774">
        <v>763</v>
      </c>
      <c r="B774">
        <f t="shared" si="11"/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</row>
    <row r="775" spans="1:34" x14ac:dyDescent="0.2">
      <c r="A775">
        <v>764</v>
      </c>
      <c r="B775">
        <f t="shared" si="11"/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</row>
    <row r="776" spans="1:34" x14ac:dyDescent="0.2">
      <c r="A776">
        <v>765</v>
      </c>
      <c r="B776">
        <f t="shared" si="11"/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</row>
    <row r="777" spans="1:34" x14ac:dyDescent="0.2">
      <c r="A777">
        <v>766</v>
      </c>
      <c r="B777">
        <f t="shared" si="11"/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</row>
    <row r="778" spans="1:34" x14ac:dyDescent="0.2">
      <c r="A778">
        <v>767</v>
      </c>
      <c r="B778">
        <f t="shared" si="11"/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</row>
    <row r="779" spans="1:34" x14ac:dyDescent="0.2">
      <c r="A779">
        <v>768</v>
      </c>
      <c r="B779">
        <f t="shared" si="11"/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</row>
    <row r="780" spans="1:34" x14ac:dyDescent="0.2">
      <c r="A780">
        <v>769</v>
      </c>
      <c r="B780">
        <f t="shared" si="11"/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</row>
    <row r="781" spans="1:34" x14ac:dyDescent="0.2">
      <c r="A781">
        <v>770</v>
      </c>
      <c r="B781">
        <f t="shared" ref="B781:B844" si="12">SUM(E781:CA781)</f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</row>
    <row r="782" spans="1:34" x14ac:dyDescent="0.2">
      <c r="A782">
        <v>771</v>
      </c>
      <c r="B782">
        <f t="shared" si="12"/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</row>
    <row r="783" spans="1:34" x14ac:dyDescent="0.2">
      <c r="A783">
        <v>772</v>
      </c>
      <c r="B783">
        <f t="shared" si="12"/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</row>
    <row r="784" spans="1:34" x14ac:dyDescent="0.2">
      <c r="A784">
        <v>773</v>
      </c>
      <c r="B784">
        <f t="shared" si="12"/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</row>
    <row r="785" spans="1:34" x14ac:dyDescent="0.2">
      <c r="A785">
        <v>774</v>
      </c>
      <c r="B785">
        <f t="shared" si="12"/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</row>
    <row r="786" spans="1:34" x14ac:dyDescent="0.2">
      <c r="A786">
        <v>775</v>
      </c>
      <c r="B786">
        <f t="shared" si="12"/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</row>
    <row r="787" spans="1:34" x14ac:dyDescent="0.2">
      <c r="A787">
        <v>776</v>
      </c>
      <c r="B787">
        <f t="shared" si="12"/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</row>
    <row r="788" spans="1:34" x14ac:dyDescent="0.2">
      <c r="A788">
        <v>777</v>
      </c>
      <c r="B788">
        <f t="shared" si="12"/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</row>
    <row r="789" spans="1:34" x14ac:dyDescent="0.2">
      <c r="A789">
        <v>778</v>
      </c>
      <c r="B789">
        <f t="shared" si="12"/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</row>
    <row r="790" spans="1:34" x14ac:dyDescent="0.2">
      <c r="A790">
        <v>779</v>
      </c>
      <c r="B790">
        <f t="shared" si="12"/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</row>
    <row r="791" spans="1:34" x14ac:dyDescent="0.2">
      <c r="A791">
        <v>780</v>
      </c>
      <c r="B791">
        <f t="shared" si="12"/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</row>
    <row r="792" spans="1:34" x14ac:dyDescent="0.2">
      <c r="A792">
        <v>781</v>
      </c>
      <c r="B792">
        <f t="shared" si="12"/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</row>
    <row r="793" spans="1:34" x14ac:dyDescent="0.2">
      <c r="A793">
        <v>782</v>
      </c>
      <c r="B793">
        <f t="shared" si="12"/>
        <v>100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100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</row>
    <row r="794" spans="1:34" x14ac:dyDescent="0.2">
      <c r="A794">
        <v>783</v>
      </c>
      <c r="B794">
        <f t="shared" si="12"/>
        <v>100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100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</row>
    <row r="795" spans="1:34" x14ac:dyDescent="0.2">
      <c r="A795">
        <v>784</v>
      </c>
      <c r="B795">
        <f t="shared" si="12"/>
        <v>100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100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</row>
    <row r="796" spans="1:34" x14ac:dyDescent="0.2">
      <c r="A796">
        <v>785</v>
      </c>
      <c r="B796">
        <f t="shared" si="12"/>
        <v>100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100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</row>
    <row r="797" spans="1:34" x14ac:dyDescent="0.2">
      <c r="A797">
        <v>786</v>
      </c>
      <c r="B797">
        <f t="shared" si="12"/>
        <v>100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100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</row>
    <row r="798" spans="1:34" x14ac:dyDescent="0.2">
      <c r="A798">
        <v>787</v>
      </c>
      <c r="B798">
        <f t="shared" si="12"/>
        <v>100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100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</row>
    <row r="799" spans="1:34" x14ac:dyDescent="0.2">
      <c r="A799">
        <v>788</v>
      </c>
      <c r="B799">
        <f t="shared" si="12"/>
        <v>100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100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</row>
    <row r="800" spans="1:34" x14ac:dyDescent="0.2">
      <c r="A800">
        <v>789</v>
      </c>
      <c r="B800">
        <f t="shared" si="12"/>
        <v>100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100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</row>
    <row r="801" spans="1:34" x14ac:dyDescent="0.2">
      <c r="A801">
        <v>790</v>
      </c>
      <c r="B801">
        <f t="shared" si="12"/>
        <v>100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100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</row>
    <row r="802" spans="1:34" x14ac:dyDescent="0.2">
      <c r="A802">
        <v>791</v>
      </c>
      <c r="B802">
        <f t="shared" si="12"/>
        <v>100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100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</row>
    <row r="803" spans="1:34" x14ac:dyDescent="0.2">
      <c r="A803">
        <v>792</v>
      </c>
      <c r="B803">
        <f t="shared" si="12"/>
        <v>100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100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</row>
    <row r="804" spans="1:34" x14ac:dyDescent="0.2">
      <c r="A804">
        <v>793</v>
      </c>
      <c r="B804">
        <f t="shared" si="12"/>
        <v>100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100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</row>
    <row r="805" spans="1:34" x14ac:dyDescent="0.2">
      <c r="A805">
        <v>794</v>
      </c>
      <c r="B805">
        <f t="shared" si="12"/>
        <v>100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100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</row>
    <row r="806" spans="1:34" x14ac:dyDescent="0.2">
      <c r="A806">
        <v>795</v>
      </c>
      <c r="B806">
        <f t="shared" si="12"/>
        <v>100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100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</row>
    <row r="807" spans="1:34" x14ac:dyDescent="0.2">
      <c r="A807">
        <v>796</v>
      </c>
      <c r="B807">
        <f t="shared" si="12"/>
        <v>100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100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</row>
    <row r="808" spans="1:34" x14ac:dyDescent="0.2">
      <c r="A808">
        <v>797</v>
      </c>
      <c r="B808">
        <f t="shared" si="12"/>
        <v>100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100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</row>
    <row r="809" spans="1:34" x14ac:dyDescent="0.2">
      <c r="A809">
        <v>798</v>
      </c>
      <c r="B809">
        <f t="shared" si="12"/>
        <v>100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100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</row>
    <row r="810" spans="1:34" x14ac:dyDescent="0.2">
      <c r="A810">
        <v>799</v>
      </c>
      <c r="B810">
        <f t="shared" si="12"/>
        <v>100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100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</row>
    <row r="811" spans="1:34" x14ac:dyDescent="0.2">
      <c r="A811">
        <v>800</v>
      </c>
      <c r="B811">
        <f t="shared" si="12"/>
        <v>100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100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</row>
    <row r="812" spans="1:34" x14ac:dyDescent="0.2">
      <c r="A812">
        <v>801</v>
      </c>
      <c r="B812">
        <f t="shared" si="12"/>
        <v>100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100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</row>
    <row r="813" spans="1:34" x14ac:dyDescent="0.2">
      <c r="A813">
        <v>802</v>
      </c>
      <c r="B813">
        <f t="shared" si="12"/>
        <v>100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100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</row>
    <row r="814" spans="1:34" x14ac:dyDescent="0.2">
      <c r="A814">
        <v>803</v>
      </c>
      <c r="B814">
        <f t="shared" si="12"/>
        <v>100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100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</row>
    <row r="815" spans="1:34" x14ac:dyDescent="0.2">
      <c r="A815">
        <v>804</v>
      </c>
      <c r="B815">
        <f t="shared" si="12"/>
        <v>100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100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</row>
    <row r="816" spans="1:34" x14ac:dyDescent="0.2">
      <c r="A816">
        <v>805</v>
      </c>
      <c r="B816">
        <f t="shared" si="12"/>
        <v>100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100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</row>
    <row r="817" spans="1:34" x14ac:dyDescent="0.2">
      <c r="A817">
        <v>806</v>
      </c>
      <c r="B817">
        <f t="shared" si="12"/>
        <v>100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100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</row>
    <row r="818" spans="1:34" x14ac:dyDescent="0.2">
      <c r="A818">
        <v>807</v>
      </c>
      <c r="B818">
        <f t="shared" si="12"/>
        <v>100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100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</row>
    <row r="819" spans="1:34" x14ac:dyDescent="0.2">
      <c r="A819">
        <v>808</v>
      </c>
      <c r="B819">
        <f t="shared" si="12"/>
        <v>100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100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</row>
    <row r="820" spans="1:34" x14ac:dyDescent="0.2">
      <c r="A820">
        <v>809</v>
      </c>
      <c r="B820">
        <f t="shared" si="12"/>
        <v>100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100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</row>
    <row r="821" spans="1:34" x14ac:dyDescent="0.2">
      <c r="A821">
        <v>810</v>
      </c>
      <c r="B821">
        <f t="shared" si="12"/>
        <v>100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100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</row>
    <row r="822" spans="1:34" x14ac:dyDescent="0.2">
      <c r="A822">
        <v>811</v>
      </c>
      <c r="B822">
        <f t="shared" si="12"/>
        <v>100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100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</row>
    <row r="823" spans="1:34" x14ac:dyDescent="0.2">
      <c r="A823">
        <v>812</v>
      </c>
      <c r="B823">
        <f t="shared" si="12"/>
        <v>100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100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</row>
    <row r="824" spans="1:34" x14ac:dyDescent="0.2">
      <c r="A824">
        <v>813</v>
      </c>
      <c r="B824">
        <f t="shared" si="12"/>
        <v>100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100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</row>
    <row r="825" spans="1:34" x14ac:dyDescent="0.2">
      <c r="A825">
        <v>814</v>
      </c>
      <c r="B825">
        <f t="shared" si="12"/>
        <v>100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100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</row>
    <row r="826" spans="1:34" x14ac:dyDescent="0.2">
      <c r="A826">
        <v>815</v>
      </c>
      <c r="B826">
        <f t="shared" si="12"/>
        <v>100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100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</row>
    <row r="827" spans="1:34" x14ac:dyDescent="0.2">
      <c r="A827">
        <v>816</v>
      </c>
      <c r="B827">
        <f t="shared" si="12"/>
        <v>100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100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</row>
    <row r="828" spans="1:34" x14ac:dyDescent="0.2">
      <c r="A828">
        <v>817</v>
      </c>
      <c r="B828">
        <f t="shared" si="12"/>
        <v>100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100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</row>
    <row r="829" spans="1:34" x14ac:dyDescent="0.2">
      <c r="A829">
        <v>818</v>
      </c>
      <c r="B829">
        <f t="shared" si="12"/>
        <v>100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100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</row>
    <row r="830" spans="1:34" x14ac:dyDescent="0.2">
      <c r="A830">
        <v>819</v>
      </c>
      <c r="B830">
        <f t="shared" si="12"/>
        <v>100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100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</row>
    <row r="831" spans="1:34" x14ac:dyDescent="0.2">
      <c r="A831">
        <v>820</v>
      </c>
      <c r="B831">
        <f t="shared" si="12"/>
        <v>100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100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</row>
    <row r="832" spans="1:34" x14ac:dyDescent="0.2">
      <c r="A832">
        <v>821</v>
      </c>
      <c r="B832">
        <f t="shared" si="12"/>
        <v>100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100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</row>
    <row r="833" spans="1:34" x14ac:dyDescent="0.2">
      <c r="A833">
        <v>822</v>
      </c>
      <c r="B833">
        <f t="shared" si="12"/>
        <v>100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100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</row>
    <row r="834" spans="1:34" x14ac:dyDescent="0.2">
      <c r="A834">
        <v>823</v>
      </c>
      <c r="B834">
        <f t="shared" si="12"/>
        <v>100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100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</row>
    <row r="835" spans="1:34" x14ac:dyDescent="0.2">
      <c r="A835">
        <v>824</v>
      </c>
      <c r="B835">
        <f t="shared" si="12"/>
        <v>100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100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</row>
    <row r="836" spans="1:34" x14ac:dyDescent="0.2">
      <c r="A836">
        <v>825</v>
      </c>
      <c r="B836">
        <f t="shared" si="12"/>
        <v>100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100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</row>
    <row r="837" spans="1:34" x14ac:dyDescent="0.2">
      <c r="A837">
        <v>826</v>
      </c>
      <c r="B837">
        <f t="shared" si="12"/>
        <v>100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100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</row>
    <row r="838" spans="1:34" x14ac:dyDescent="0.2">
      <c r="A838">
        <v>827</v>
      </c>
      <c r="B838">
        <f t="shared" si="12"/>
        <v>100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100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</row>
    <row r="839" spans="1:34" x14ac:dyDescent="0.2">
      <c r="A839">
        <v>828</v>
      </c>
      <c r="B839">
        <f t="shared" si="12"/>
        <v>100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100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</row>
    <row r="840" spans="1:34" x14ac:dyDescent="0.2">
      <c r="A840">
        <v>829</v>
      </c>
      <c r="B840">
        <f t="shared" si="12"/>
        <v>100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100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</row>
    <row r="841" spans="1:34" x14ac:dyDescent="0.2">
      <c r="A841">
        <v>830</v>
      </c>
      <c r="B841">
        <f t="shared" si="12"/>
        <v>100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100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</row>
    <row r="842" spans="1:34" x14ac:dyDescent="0.2">
      <c r="A842">
        <v>831</v>
      </c>
      <c r="B842">
        <f t="shared" si="12"/>
        <v>100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100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</row>
    <row r="843" spans="1:34" x14ac:dyDescent="0.2">
      <c r="A843">
        <v>832</v>
      </c>
      <c r="B843">
        <f t="shared" si="12"/>
        <v>100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100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</row>
    <row r="844" spans="1:34" x14ac:dyDescent="0.2">
      <c r="A844">
        <v>833</v>
      </c>
      <c r="B844">
        <f t="shared" si="12"/>
        <v>100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100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</row>
    <row r="845" spans="1:34" x14ac:dyDescent="0.2">
      <c r="A845">
        <v>834</v>
      </c>
      <c r="B845">
        <f t="shared" ref="B845:B908" si="13">SUM(E845:CA845)</f>
        <v>100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100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</row>
    <row r="846" spans="1:34" x14ac:dyDescent="0.2">
      <c r="A846">
        <v>835</v>
      </c>
      <c r="B846">
        <f t="shared" si="13"/>
        <v>100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100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</row>
    <row r="847" spans="1:34" x14ac:dyDescent="0.2">
      <c r="A847">
        <v>836</v>
      </c>
      <c r="B847">
        <f t="shared" si="13"/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</row>
    <row r="848" spans="1:34" x14ac:dyDescent="0.2">
      <c r="A848">
        <v>837</v>
      </c>
      <c r="B848">
        <f t="shared" si="13"/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</row>
    <row r="849" spans="1:34" x14ac:dyDescent="0.2">
      <c r="A849">
        <v>838</v>
      </c>
      <c r="B849">
        <f t="shared" si="13"/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</row>
    <row r="850" spans="1:34" x14ac:dyDescent="0.2">
      <c r="A850">
        <v>839</v>
      </c>
      <c r="B850">
        <f t="shared" si="13"/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</row>
    <row r="851" spans="1:34" x14ac:dyDescent="0.2">
      <c r="A851">
        <v>840</v>
      </c>
      <c r="B851">
        <f t="shared" si="13"/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</row>
    <row r="852" spans="1:34" x14ac:dyDescent="0.2">
      <c r="A852">
        <v>841</v>
      </c>
      <c r="B852">
        <f t="shared" si="13"/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</row>
    <row r="853" spans="1:34" x14ac:dyDescent="0.2">
      <c r="A853">
        <v>842</v>
      </c>
      <c r="B853">
        <f t="shared" si="13"/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</row>
    <row r="854" spans="1:34" x14ac:dyDescent="0.2">
      <c r="A854">
        <v>843</v>
      </c>
      <c r="B854">
        <f t="shared" si="13"/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</row>
    <row r="855" spans="1:34" x14ac:dyDescent="0.2">
      <c r="A855">
        <v>844</v>
      </c>
      <c r="B855">
        <f t="shared" si="13"/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</row>
    <row r="856" spans="1:34" x14ac:dyDescent="0.2">
      <c r="A856">
        <v>845</v>
      </c>
      <c r="B856">
        <f t="shared" si="13"/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</row>
    <row r="857" spans="1:34" x14ac:dyDescent="0.2">
      <c r="A857">
        <v>846</v>
      </c>
      <c r="B857">
        <f t="shared" si="13"/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</row>
    <row r="858" spans="1:34" x14ac:dyDescent="0.2">
      <c r="A858">
        <v>847</v>
      </c>
      <c r="B858">
        <f t="shared" si="13"/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</row>
    <row r="859" spans="1:34" x14ac:dyDescent="0.2">
      <c r="A859">
        <v>848</v>
      </c>
      <c r="B859">
        <f t="shared" si="13"/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</row>
    <row r="860" spans="1:34" x14ac:dyDescent="0.2">
      <c r="A860">
        <v>849</v>
      </c>
      <c r="B860">
        <f t="shared" si="13"/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</row>
    <row r="861" spans="1:34" x14ac:dyDescent="0.2">
      <c r="A861">
        <v>850</v>
      </c>
      <c r="B861">
        <f t="shared" si="13"/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</row>
    <row r="862" spans="1:34" x14ac:dyDescent="0.2">
      <c r="A862">
        <v>851</v>
      </c>
      <c r="B862">
        <f t="shared" si="13"/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</row>
    <row r="863" spans="1:34" x14ac:dyDescent="0.2">
      <c r="A863">
        <v>852</v>
      </c>
      <c r="B863">
        <f t="shared" si="13"/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</row>
    <row r="864" spans="1:34" x14ac:dyDescent="0.2">
      <c r="A864">
        <v>853</v>
      </c>
      <c r="B864">
        <f t="shared" si="13"/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</row>
    <row r="865" spans="1:34" x14ac:dyDescent="0.2">
      <c r="A865">
        <v>854</v>
      </c>
      <c r="B865">
        <f t="shared" si="13"/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</row>
    <row r="866" spans="1:34" x14ac:dyDescent="0.2">
      <c r="A866">
        <v>855</v>
      </c>
      <c r="B866">
        <f t="shared" si="13"/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</row>
    <row r="867" spans="1:34" x14ac:dyDescent="0.2">
      <c r="A867">
        <v>856</v>
      </c>
      <c r="B867">
        <f t="shared" si="13"/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</row>
    <row r="868" spans="1:34" x14ac:dyDescent="0.2">
      <c r="A868">
        <v>857</v>
      </c>
      <c r="B868">
        <f t="shared" si="13"/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</row>
    <row r="869" spans="1:34" x14ac:dyDescent="0.2">
      <c r="A869">
        <v>858</v>
      </c>
      <c r="B869">
        <f t="shared" si="13"/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</row>
    <row r="870" spans="1:34" x14ac:dyDescent="0.2">
      <c r="A870">
        <v>859</v>
      </c>
      <c r="B870">
        <f t="shared" si="13"/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</row>
    <row r="871" spans="1:34" x14ac:dyDescent="0.2">
      <c r="A871">
        <v>860</v>
      </c>
      <c r="B871">
        <f t="shared" si="13"/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</row>
    <row r="872" spans="1:34" x14ac:dyDescent="0.2">
      <c r="A872">
        <v>861</v>
      </c>
      <c r="B872">
        <f t="shared" si="13"/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</row>
    <row r="873" spans="1:34" x14ac:dyDescent="0.2">
      <c r="A873">
        <v>862</v>
      </c>
      <c r="B873">
        <f t="shared" si="13"/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</row>
    <row r="874" spans="1:34" x14ac:dyDescent="0.2">
      <c r="A874">
        <v>863</v>
      </c>
      <c r="B874">
        <f t="shared" si="13"/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</row>
    <row r="875" spans="1:34" x14ac:dyDescent="0.2">
      <c r="A875">
        <v>864</v>
      </c>
      <c r="B875">
        <f t="shared" si="13"/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</row>
    <row r="876" spans="1:34" x14ac:dyDescent="0.2">
      <c r="A876">
        <v>865</v>
      </c>
      <c r="B876">
        <f t="shared" si="13"/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</row>
    <row r="877" spans="1:34" x14ac:dyDescent="0.2">
      <c r="A877">
        <v>866</v>
      </c>
      <c r="B877">
        <f t="shared" si="13"/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</row>
    <row r="878" spans="1:34" x14ac:dyDescent="0.2">
      <c r="A878">
        <v>867</v>
      </c>
      <c r="B878">
        <f t="shared" si="13"/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</row>
    <row r="879" spans="1:34" x14ac:dyDescent="0.2">
      <c r="A879">
        <v>868</v>
      </c>
      <c r="B879">
        <f t="shared" si="13"/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</row>
    <row r="880" spans="1:34" x14ac:dyDescent="0.2">
      <c r="A880">
        <v>869</v>
      </c>
      <c r="B880">
        <f t="shared" si="13"/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</row>
    <row r="881" spans="1:34" x14ac:dyDescent="0.2">
      <c r="A881">
        <v>870</v>
      </c>
      <c r="B881">
        <f t="shared" si="13"/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</row>
    <row r="882" spans="1:34" x14ac:dyDescent="0.2">
      <c r="A882">
        <v>871</v>
      </c>
      <c r="B882">
        <f t="shared" si="13"/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</row>
    <row r="883" spans="1:34" x14ac:dyDescent="0.2">
      <c r="A883">
        <v>872</v>
      </c>
      <c r="B883">
        <f t="shared" si="13"/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</row>
    <row r="884" spans="1:34" x14ac:dyDescent="0.2">
      <c r="A884">
        <v>873</v>
      </c>
      <c r="B884">
        <f t="shared" si="13"/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</row>
    <row r="885" spans="1:34" x14ac:dyDescent="0.2">
      <c r="A885">
        <v>874</v>
      </c>
      <c r="B885">
        <f t="shared" si="13"/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</row>
    <row r="886" spans="1:34" x14ac:dyDescent="0.2">
      <c r="A886">
        <v>875</v>
      </c>
      <c r="B886">
        <f t="shared" si="13"/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</row>
    <row r="887" spans="1:34" x14ac:dyDescent="0.2">
      <c r="A887">
        <v>876</v>
      </c>
      <c r="B887">
        <f t="shared" si="13"/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</row>
    <row r="888" spans="1:34" x14ac:dyDescent="0.2">
      <c r="A888">
        <v>877</v>
      </c>
      <c r="B888">
        <f t="shared" si="13"/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</row>
    <row r="889" spans="1:34" x14ac:dyDescent="0.2">
      <c r="A889">
        <v>878</v>
      </c>
      <c r="B889">
        <f t="shared" si="13"/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</row>
    <row r="890" spans="1:34" x14ac:dyDescent="0.2">
      <c r="A890">
        <v>879</v>
      </c>
      <c r="B890">
        <f t="shared" si="13"/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</row>
    <row r="891" spans="1:34" x14ac:dyDescent="0.2">
      <c r="A891">
        <v>880</v>
      </c>
      <c r="B891">
        <f t="shared" si="13"/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</row>
    <row r="892" spans="1:34" x14ac:dyDescent="0.2">
      <c r="A892">
        <v>881</v>
      </c>
      <c r="B892">
        <f t="shared" si="13"/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</row>
    <row r="893" spans="1:34" x14ac:dyDescent="0.2">
      <c r="A893">
        <v>882</v>
      </c>
      <c r="B893">
        <f t="shared" si="13"/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</row>
    <row r="894" spans="1:34" x14ac:dyDescent="0.2">
      <c r="A894">
        <v>883</v>
      </c>
      <c r="B894">
        <f t="shared" si="13"/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</row>
    <row r="895" spans="1:34" x14ac:dyDescent="0.2">
      <c r="A895">
        <v>884</v>
      </c>
      <c r="B895">
        <f t="shared" si="13"/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</row>
    <row r="896" spans="1:34" x14ac:dyDescent="0.2">
      <c r="A896">
        <v>885</v>
      </c>
      <c r="B896">
        <f t="shared" si="13"/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</row>
    <row r="897" spans="1:34" x14ac:dyDescent="0.2">
      <c r="A897">
        <v>886</v>
      </c>
      <c r="B897">
        <f t="shared" si="13"/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</row>
    <row r="898" spans="1:34" x14ac:dyDescent="0.2">
      <c r="A898">
        <v>887</v>
      </c>
      <c r="B898">
        <f t="shared" si="13"/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</row>
    <row r="899" spans="1:34" x14ac:dyDescent="0.2">
      <c r="A899">
        <v>888</v>
      </c>
      <c r="B899">
        <f t="shared" si="13"/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</row>
    <row r="900" spans="1:34" x14ac:dyDescent="0.2">
      <c r="A900">
        <v>889</v>
      </c>
      <c r="B900">
        <f t="shared" si="13"/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</row>
    <row r="901" spans="1:34" x14ac:dyDescent="0.2">
      <c r="A901">
        <v>890</v>
      </c>
      <c r="B901">
        <f t="shared" si="13"/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</row>
    <row r="902" spans="1:34" x14ac:dyDescent="0.2">
      <c r="A902">
        <v>891</v>
      </c>
      <c r="B902">
        <f t="shared" si="13"/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</row>
    <row r="903" spans="1:34" x14ac:dyDescent="0.2">
      <c r="A903">
        <v>892</v>
      </c>
      <c r="B903">
        <f t="shared" si="13"/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</row>
    <row r="904" spans="1:34" x14ac:dyDescent="0.2">
      <c r="A904">
        <v>893</v>
      </c>
      <c r="B904">
        <f t="shared" si="13"/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</row>
    <row r="905" spans="1:34" x14ac:dyDescent="0.2">
      <c r="A905">
        <v>894</v>
      </c>
      <c r="B905">
        <f t="shared" si="13"/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</row>
    <row r="906" spans="1:34" x14ac:dyDescent="0.2">
      <c r="A906">
        <v>895</v>
      </c>
      <c r="B906">
        <f t="shared" si="13"/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</row>
    <row r="907" spans="1:34" x14ac:dyDescent="0.2">
      <c r="A907">
        <v>896</v>
      </c>
      <c r="B907">
        <f t="shared" si="13"/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</row>
    <row r="908" spans="1:34" x14ac:dyDescent="0.2">
      <c r="A908">
        <v>897</v>
      </c>
      <c r="B908">
        <f t="shared" si="13"/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</row>
    <row r="909" spans="1:34" x14ac:dyDescent="0.2">
      <c r="A909">
        <v>898</v>
      </c>
      <c r="B909">
        <f t="shared" ref="B909:B972" si="14">SUM(E909:CA909)</f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</row>
    <row r="910" spans="1:34" x14ac:dyDescent="0.2">
      <c r="A910">
        <v>899</v>
      </c>
      <c r="B910">
        <f t="shared" si="14"/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</row>
    <row r="911" spans="1:34" x14ac:dyDescent="0.2">
      <c r="A911">
        <v>900</v>
      </c>
      <c r="B911">
        <f t="shared" si="14"/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</row>
    <row r="912" spans="1:34" x14ac:dyDescent="0.2">
      <c r="A912">
        <v>901</v>
      </c>
      <c r="B912">
        <f t="shared" si="14"/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</row>
    <row r="913" spans="1:34" x14ac:dyDescent="0.2">
      <c r="A913">
        <v>902</v>
      </c>
      <c r="B913">
        <f t="shared" si="14"/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</row>
    <row r="914" spans="1:34" x14ac:dyDescent="0.2">
      <c r="A914">
        <v>903</v>
      </c>
      <c r="B914">
        <f t="shared" si="14"/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</row>
    <row r="915" spans="1:34" x14ac:dyDescent="0.2">
      <c r="A915">
        <v>904</v>
      </c>
      <c r="B915">
        <f t="shared" si="14"/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</row>
    <row r="916" spans="1:34" x14ac:dyDescent="0.2">
      <c r="A916">
        <v>905</v>
      </c>
      <c r="B916">
        <f t="shared" si="14"/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</row>
    <row r="917" spans="1:34" x14ac:dyDescent="0.2">
      <c r="A917">
        <v>906</v>
      </c>
      <c r="B917">
        <f t="shared" si="14"/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</row>
    <row r="918" spans="1:34" x14ac:dyDescent="0.2">
      <c r="A918">
        <v>907</v>
      </c>
      <c r="B918">
        <f t="shared" si="14"/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</row>
    <row r="919" spans="1:34" x14ac:dyDescent="0.2">
      <c r="A919">
        <v>908</v>
      </c>
      <c r="B919">
        <f t="shared" si="14"/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</row>
    <row r="920" spans="1:34" x14ac:dyDescent="0.2">
      <c r="A920">
        <v>909</v>
      </c>
      <c r="B920">
        <f t="shared" si="14"/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</row>
    <row r="921" spans="1:34" x14ac:dyDescent="0.2">
      <c r="A921">
        <v>910</v>
      </c>
      <c r="B921">
        <f t="shared" si="14"/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</row>
    <row r="922" spans="1:34" x14ac:dyDescent="0.2">
      <c r="A922">
        <v>911</v>
      </c>
      <c r="B922">
        <f t="shared" si="14"/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</row>
    <row r="923" spans="1:34" x14ac:dyDescent="0.2">
      <c r="A923">
        <v>912</v>
      </c>
      <c r="B923">
        <f t="shared" si="14"/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</row>
    <row r="924" spans="1:34" x14ac:dyDescent="0.2">
      <c r="A924">
        <v>913</v>
      </c>
      <c r="B924">
        <f t="shared" si="14"/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</row>
    <row r="925" spans="1:34" x14ac:dyDescent="0.2">
      <c r="A925">
        <v>914</v>
      </c>
      <c r="B925">
        <f t="shared" si="14"/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</row>
    <row r="926" spans="1:34" x14ac:dyDescent="0.2">
      <c r="A926">
        <v>915</v>
      </c>
      <c r="B926">
        <f t="shared" si="14"/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</row>
    <row r="927" spans="1:34" x14ac:dyDescent="0.2">
      <c r="A927">
        <v>916</v>
      </c>
      <c r="B927">
        <f t="shared" si="14"/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</row>
    <row r="928" spans="1:34" x14ac:dyDescent="0.2">
      <c r="A928">
        <v>917</v>
      </c>
      <c r="B928">
        <f t="shared" si="14"/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</row>
    <row r="929" spans="1:34" x14ac:dyDescent="0.2">
      <c r="A929">
        <v>918</v>
      </c>
      <c r="B929">
        <f t="shared" si="14"/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</row>
    <row r="930" spans="1:34" x14ac:dyDescent="0.2">
      <c r="A930">
        <v>919</v>
      </c>
      <c r="B930">
        <f t="shared" si="14"/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</row>
    <row r="931" spans="1:34" x14ac:dyDescent="0.2">
      <c r="A931">
        <v>920</v>
      </c>
      <c r="B931">
        <f t="shared" si="14"/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</row>
    <row r="932" spans="1:34" x14ac:dyDescent="0.2">
      <c r="A932">
        <v>921</v>
      </c>
      <c r="B932">
        <f t="shared" si="14"/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</row>
    <row r="933" spans="1:34" x14ac:dyDescent="0.2">
      <c r="A933">
        <v>922</v>
      </c>
      <c r="B933">
        <f t="shared" si="14"/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</row>
    <row r="934" spans="1:34" x14ac:dyDescent="0.2">
      <c r="A934">
        <v>923</v>
      </c>
      <c r="B934">
        <f t="shared" si="14"/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</row>
    <row r="935" spans="1:34" x14ac:dyDescent="0.2">
      <c r="A935">
        <v>924</v>
      </c>
      <c r="B935">
        <f t="shared" si="14"/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</row>
    <row r="936" spans="1:34" x14ac:dyDescent="0.2">
      <c r="A936">
        <v>925</v>
      </c>
      <c r="B936">
        <f t="shared" si="14"/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</row>
    <row r="937" spans="1:34" x14ac:dyDescent="0.2">
      <c r="A937">
        <v>926</v>
      </c>
      <c r="B937">
        <f t="shared" si="14"/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</row>
    <row r="938" spans="1:34" x14ac:dyDescent="0.2">
      <c r="A938">
        <v>927</v>
      </c>
      <c r="B938">
        <f t="shared" si="14"/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</row>
    <row r="939" spans="1:34" x14ac:dyDescent="0.2">
      <c r="A939">
        <v>928</v>
      </c>
      <c r="B939">
        <f t="shared" si="14"/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</row>
    <row r="940" spans="1:34" x14ac:dyDescent="0.2">
      <c r="A940">
        <v>929</v>
      </c>
      <c r="B940">
        <f t="shared" si="14"/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</row>
    <row r="941" spans="1:34" x14ac:dyDescent="0.2">
      <c r="A941">
        <v>930</v>
      </c>
      <c r="B941">
        <f t="shared" si="14"/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</row>
    <row r="942" spans="1:34" x14ac:dyDescent="0.2">
      <c r="A942">
        <v>931</v>
      </c>
      <c r="B942">
        <f t="shared" si="14"/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</row>
    <row r="943" spans="1:34" x14ac:dyDescent="0.2">
      <c r="A943">
        <v>932</v>
      </c>
      <c r="B943">
        <f t="shared" si="14"/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</row>
    <row r="944" spans="1:34" x14ac:dyDescent="0.2">
      <c r="A944">
        <v>933</v>
      </c>
      <c r="B944">
        <f t="shared" si="14"/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</row>
    <row r="945" spans="1:34" x14ac:dyDescent="0.2">
      <c r="A945">
        <v>934</v>
      </c>
      <c r="B945">
        <f t="shared" si="14"/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</row>
    <row r="946" spans="1:34" x14ac:dyDescent="0.2">
      <c r="A946">
        <v>935</v>
      </c>
      <c r="B946">
        <f t="shared" si="14"/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</row>
    <row r="947" spans="1:34" x14ac:dyDescent="0.2">
      <c r="A947">
        <v>936</v>
      </c>
      <c r="B947">
        <f t="shared" si="14"/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</row>
    <row r="948" spans="1:34" x14ac:dyDescent="0.2">
      <c r="A948">
        <v>937</v>
      </c>
      <c r="B948">
        <f t="shared" si="14"/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</row>
    <row r="949" spans="1:34" x14ac:dyDescent="0.2">
      <c r="A949">
        <v>938</v>
      </c>
      <c r="B949">
        <f t="shared" si="14"/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</row>
    <row r="950" spans="1:34" x14ac:dyDescent="0.2">
      <c r="A950">
        <v>939</v>
      </c>
      <c r="B950">
        <f t="shared" si="14"/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</row>
    <row r="951" spans="1:34" x14ac:dyDescent="0.2">
      <c r="A951">
        <v>940</v>
      </c>
      <c r="B951">
        <f t="shared" si="14"/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</row>
    <row r="952" spans="1:34" x14ac:dyDescent="0.2">
      <c r="A952">
        <v>941</v>
      </c>
      <c r="B952">
        <f t="shared" si="14"/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</row>
    <row r="953" spans="1:34" x14ac:dyDescent="0.2">
      <c r="A953">
        <v>942</v>
      </c>
      <c r="B953">
        <f t="shared" si="14"/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</row>
    <row r="954" spans="1:34" x14ac:dyDescent="0.2">
      <c r="A954">
        <v>943</v>
      </c>
      <c r="B954">
        <f t="shared" si="14"/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</row>
    <row r="955" spans="1:34" x14ac:dyDescent="0.2">
      <c r="A955">
        <v>944</v>
      </c>
      <c r="B955">
        <f t="shared" si="14"/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</row>
    <row r="956" spans="1:34" x14ac:dyDescent="0.2">
      <c r="A956">
        <v>945</v>
      </c>
      <c r="B956">
        <f t="shared" si="14"/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</row>
    <row r="957" spans="1:34" x14ac:dyDescent="0.2">
      <c r="A957">
        <v>946</v>
      </c>
      <c r="B957">
        <f t="shared" si="14"/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</row>
    <row r="958" spans="1:34" x14ac:dyDescent="0.2">
      <c r="A958">
        <v>947</v>
      </c>
      <c r="B958">
        <f t="shared" si="14"/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</row>
    <row r="959" spans="1:34" x14ac:dyDescent="0.2">
      <c r="A959">
        <v>948</v>
      </c>
      <c r="B959">
        <f t="shared" si="14"/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</row>
    <row r="960" spans="1:34" x14ac:dyDescent="0.2">
      <c r="A960">
        <v>949</v>
      </c>
      <c r="B960">
        <f t="shared" si="14"/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</row>
    <row r="961" spans="1:34" x14ac:dyDescent="0.2">
      <c r="A961">
        <v>950</v>
      </c>
      <c r="B961">
        <f t="shared" si="14"/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</row>
    <row r="962" spans="1:34" x14ac:dyDescent="0.2">
      <c r="A962">
        <v>951</v>
      </c>
      <c r="B962">
        <f t="shared" si="14"/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</row>
    <row r="963" spans="1:34" x14ac:dyDescent="0.2">
      <c r="A963">
        <v>952</v>
      </c>
      <c r="B963">
        <f t="shared" si="14"/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</row>
    <row r="964" spans="1:34" x14ac:dyDescent="0.2">
      <c r="A964">
        <v>953</v>
      </c>
      <c r="B964">
        <f t="shared" si="14"/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</row>
    <row r="965" spans="1:34" x14ac:dyDescent="0.2">
      <c r="A965">
        <v>954</v>
      </c>
      <c r="B965">
        <f t="shared" si="14"/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</row>
    <row r="966" spans="1:34" x14ac:dyDescent="0.2">
      <c r="A966">
        <v>955</v>
      </c>
      <c r="B966">
        <f t="shared" si="14"/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</row>
    <row r="967" spans="1:34" x14ac:dyDescent="0.2">
      <c r="A967">
        <v>956</v>
      </c>
      <c r="B967">
        <f t="shared" si="14"/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</row>
    <row r="968" spans="1:34" x14ac:dyDescent="0.2">
      <c r="A968">
        <v>957</v>
      </c>
      <c r="B968">
        <f t="shared" si="14"/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</row>
    <row r="969" spans="1:34" x14ac:dyDescent="0.2">
      <c r="A969">
        <v>958</v>
      </c>
      <c r="B969">
        <f t="shared" si="14"/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</row>
    <row r="970" spans="1:34" x14ac:dyDescent="0.2">
      <c r="A970">
        <v>959</v>
      </c>
      <c r="B970">
        <f t="shared" si="14"/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</row>
    <row r="971" spans="1:34" x14ac:dyDescent="0.2">
      <c r="A971">
        <v>960</v>
      </c>
      <c r="B971">
        <f t="shared" si="14"/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</row>
    <row r="972" spans="1:34" x14ac:dyDescent="0.2">
      <c r="A972">
        <v>961</v>
      </c>
      <c r="B972">
        <f t="shared" si="14"/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</row>
    <row r="973" spans="1:34" x14ac:dyDescent="0.2">
      <c r="A973">
        <v>962</v>
      </c>
      <c r="B973">
        <f t="shared" ref="B973:B1036" si="15">SUM(E973:CA973)</f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</row>
    <row r="974" spans="1:34" x14ac:dyDescent="0.2">
      <c r="A974">
        <v>963</v>
      </c>
      <c r="B974">
        <f t="shared" si="15"/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</row>
    <row r="975" spans="1:34" x14ac:dyDescent="0.2">
      <c r="A975">
        <v>964</v>
      </c>
      <c r="B975">
        <f t="shared" si="15"/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</row>
    <row r="976" spans="1:34" x14ac:dyDescent="0.2">
      <c r="A976">
        <v>965</v>
      </c>
      <c r="B976">
        <f t="shared" si="15"/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</row>
    <row r="977" spans="1:34" x14ac:dyDescent="0.2">
      <c r="A977">
        <v>966</v>
      </c>
      <c r="B977">
        <f t="shared" si="15"/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</row>
    <row r="978" spans="1:34" x14ac:dyDescent="0.2">
      <c r="A978">
        <v>967</v>
      </c>
      <c r="B978">
        <f t="shared" si="15"/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</row>
    <row r="979" spans="1:34" x14ac:dyDescent="0.2">
      <c r="A979">
        <v>968</v>
      </c>
      <c r="B979">
        <f t="shared" si="15"/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</row>
    <row r="980" spans="1:34" x14ac:dyDescent="0.2">
      <c r="A980">
        <v>969</v>
      </c>
      <c r="B980">
        <f t="shared" si="15"/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</row>
    <row r="981" spans="1:34" x14ac:dyDescent="0.2">
      <c r="A981">
        <v>970</v>
      </c>
      <c r="B981">
        <f t="shared" si="15"/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</row>
    <row r="982" spans="1:34" x14ac:dyDescent="0.2">
      <c r="A982">
        <v>971</v>
      </c>
      <c r="B982">
        <f t="shared" si="15"/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</row>
    <row r="983" spans="1:34" x14ac:dyDescent="0.2">
      <c r="A983">
        <v>972</v>
      </c>
      <c r="B983">
        <f t="shared" si="15"/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</row>
    <row r="984" spans="1:34" x14ac:dyDescent="0.2">
      <c r="A984">
        <v>973</v>
      </c>
      <c r="B984">
        <f t="shared" si="15"/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</row>
    <row r="985" spans="1:34" x14ac:dyDescent="0.2">
      <c r="A985">
        <v>974</v>
      </c>
      <c r="B985">
        <f t="shared" si="15"/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</row>
    <row r="986" spans="1:34" x14ac:dyDescent="0.2">
      <c r="A986">
        <v>975</v>
      </c>
      <c r="B986">
        <f t="shared" si="15"/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</row>
    <row r="987" spans="1:34" x14ac:dyDescent="0.2">
      <c r="A987">
        <v>976</v>
      </c>
      <c r="B987">
        <f t="shared" si="15"/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</row>
    <row r="988" spans="1:34" x14ac:dyDescent="0.2">
      <c r="A988">
        <v>977</v>
      </c>
      <c r="B988">
        <f t="shared" si="15"/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</row>
    <row r="989" spans="1:34" x14ac:dyDescent="0.2">
      <c r="A989">
        <v>978</v>
      </c>
      <c r="B989">
        <f t="shared" si="15"/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</row>
    <row r="990" spans="1:34" x14ac:dyDescent="0.2">
      <c r="A990">
        <v>979</v>
      </c>
      <c r="B990">
        <f t="shared" si="15"/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</row>
    <row r="991" spans="1:34" x14ac:dyDescent="0.2">
      <c r="A991">
        <v>980</v>
      </c>
      <c r="B991">
        <f t="shared" si="15"/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</row>
    <row r="992" spans="1:34" x14ac:dyDescent="0.2">
      <c r="A992">
        <v>981</v>
      </c>
      <c r="B992">
        <f t="shared" si="15"/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</row>
    <row r="993" spans="1:34" x14ac:dyDescent="0.2">
      <c r="A993">
        <v>982</v>
      </c>
      <c r="B993">
        <f t="shared" si="15"/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</row>
    <row r="994" spans="1:34" x14ac:dyDescent="0.2">
      <c r="A994">
        <v>983</v>
      </c>
      <c r="B994">
        <f t="shared" si="15"/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</row>
    <row r="995" spans="1:34" x14ac:dyDescent="0.2">
      <c r="A995">
        <v>984</v>
      </c>
      <c r="B995">
        <f t="shared" si="15"/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</row>
    <row r="996" spans="1:34" x14ac:dyDescent="0.2">
      <c r="A996">
        <v>985</v>
      </c>
      <c r="B996">
        <f t="shared" si="15"/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</row>
    <row r="997" spans="1:34" x14ac:dyDescent="0.2">
      <c r="A997">
        <v>986</v>
      </c>
      <c r="B997">
        <f t="shared" si="15"/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</row>
    <row r="998" spans="1:34" x14ac:dyDescent="0.2">
      <c r="A998">
        <v>987</v>
      </c>
      <c r="B998">
        <f t="shared" si="15"/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</row>
    <row r="999" spans="1:34" x14ac:dyDescent="0.2">
      <c r="A999">
        <v>988</v>
      </c>
      <c r="B999">
        <f t="shared" si="15"/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</row>
    <row r="1000" spans="1:34" x14ac:dyDescent="0.2">
      <c r="A1000">
        <v>989</v>
      </c>
      <c r="B1000">
        <f t="shared" si="15"/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</row>
    <row r="1001" spans="1:34" x14ac:dyDescent="0.2">
      <c r="A1001">
        <v>990</v>
      </c>
      <c r="B1001">
        <f t="shared" si="15"/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</row>
    <row r="1002" spans="1:34" x14ac:dyDescent="0.2">
      <c r="A1002">
        <v>991</v>
      </c>
      <c r="B1002">
        <f t="shared" si="15"/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</row>
    <row r="1003" spans="1:34" x14ac:dyDescent="0.2">
      <c r="A1003">
        <v>992</v>
      </c>
      <c r="B1003">
        <f t="shared" si="15"/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</row>
    <row r="1004" spans="1:34" x14ac:dyDescent="0.2">
      <c r="A1004">
        <v>993</v>
      </c>
      <c r="B1004">
        <f t="shared" si="15"/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</row>
    <row r="1005" spans="1:34" x14ac:dyDescent="0.2">
      <c r="A1005">
        <v>994</v>
      </c>
      <c r="B1005">
        <f t="shared" si="15"/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</row>
    <row r="1006" spans="1:34" x14ac:dyDescent="0.2">
      <c r="A1006">
        <v>995</v>
      </c>
      <c r="B1006">
        <f t="shared" si="15"/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</row>
    <row r="1007" spans="1:34" x14ac:dyDescent="0.2">
      <c r="A1007">
        <v>996</v>
      </c>
      <c r="B1007">
        <f t="shared" si="15"/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</row>
    <row r="1008" spans="1:34" x14ac:dyDescent="0.2">
      <c r="A1008">
        <v>997</v>
      </c>
      <c r="B1008">
        <f t="shared" si="15"/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</row>
    <row r="1009" spans="1:34" x14ac:dyDescent="0.2">
      <c r="A1009">
        <v>998</v>
      </c>
      <c r="B1009">
        <f t="shared" si="15"/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</row>
    <row r="1010" spans="1:34" x14ac:dyDescent="0.2">
      <c r="A1010">
        <v>999</v>
      </c>
      <c r="B1010">
        <f t="shared" si="15"/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</row>
    <row r="1011" spans="1:34" x14ac:dyDescent="0.2">
      <c r="A1011">
        <v>1000</v>
      </c>
      <c r="B1011">
        <f t="shared" si="15"/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</row>
    <row r="1012" spans="1:34" x14ac:dyDescent="0.2">
      <c r="A1012">
        <v>1001</v>
      </c>
      <c r="B1012">
        <f t="shared" si="15"/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</row>
    <row r="1013" spans="1:34" x14ac:dyDescent="0.2">
      <c r="A1013">
        <v>1002</v>
      </c>
      <c r="B1013">
        <f t="shared" si="15"/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</row>
    <row r="1014" spans="1:34" x14ac:dyDescent="0.2">
      <c r="A1014">
        <v>1003</v>
      </c>
      <c r="B1014">
        <f t="shared" si="15"/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</row>
    <row r="1015" spans="1:34" x14ac:dyDescent="0.2">
      <c r="A1015">
        <v>1004</v>
      </c>
      <c r="B1015">
        <f t="shared" si="15"/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</row>
    <row r="1016" spans="1:34" x14ac:dyDescent="0.2">
      <c r="A1016">
        <v>1005</v>
      </c>
      <c r="B1016">
        <f t="shared" si="15"/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</row>
    <row r="1017" spans="1:34" x14ac:dyDescent="0.2">
      <c r="A1017">
        <v>1006</v>
      </c>
      <c r="B1017">
        <f t="shared" si="15"/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</row>
    <row r="1018" spans="1:34" x14ac:dyDescent="0.2">
      <c r="A1018">
        <v>1007</v>
      </c>
      <c r="B1018">
        <f t="shared" si="15"/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</row>
    <row r="1019" spans="1:34" x14ac:dyDescent="0.2">
      <c r="A1019">
        <v>1008</v>
      </c>
      <c r="B1019">
        <f t="shared" si="15"/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</row>
    <row r="1020" spans="1:34" x14ac:dyDescent="0.2">
      <c r="A1020">
        <v>1009</v>
      </c>
      <c r="B1020">
        <f t="shared" si="15"/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</row>
    <row r="1021" spans="1:34" x14ac:dyDescent="0.2">
      <c r="A1021">
        <v>1010</v>
      </c>
      <c r="B1021">
        <f t="shared" si="15"/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</row>
    <row r="1022" spans="1:34" x14ac:dyDescent="0.2">
      <c r="A1022">
        <v>1011</v>
      </c>
      <c r="B1022">
        <f t="shared" si="15"/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</row>
    <row r="1023" spans="1:34" x14ac:dyDescent="0.2">
      <c r="A1023">
        <v>1012</v>
      </c>
      <c r="B1023">
        <f t="shared" si="15"/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</row>
    <row r="1024" spans="1:34" x14ac:dyDescent="0.2">
      <c r="A1024">
        <v>1013</v>
      </c>
      <c r="B1024">
        <f t="shared" si="15"/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</row>
    <row r="1025" spans="1:34" x14ac:dyDescent="0.2">
      <c r="A1025">
        <v>1014</v>
      </c>
      <c r="B1025">
        <f t="shared" si="15"/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</row>
    <row r="1026" spans="1:34" x14ac:dyDescent="0.2">
      <c r="A1026">
        <v>1015</v>
      </c>
      <c r="B1026">
        <f t="shared" si="15"/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</row>
    <row r="1027" spans="1:34" x14ac:dyDescent="0.2">
      <c r="A1027">
        <v>1016</v>
      </c>
      <c r="B1027">
        <f t="shared" si="15"/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</row>
    <row r="1028" spans="1:34" x14ac:dyDescent="0.2">
      <c r="A1028">
        <v>1017</v>
      </c>
      <c r="B1028">
        <f t="shared" si="15"/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</row>
    <row r="1029" spans="1:34" x14ac:dyDescent="0.2">
      <c r="A1029">
        <v>1018</v>
      </c>
      <c r="B1029">
        <f t="shared" si="15"/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</row>
    <row r="1030" spans="1:34" x14ac:dyDescent="0.2">
      <c r="A1030">
        <v>1019</v>
      </c>
      <c r="B1030">
        <f t="shared" si="15"/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</row>
    <row r="1031" spans="1:34" x14ac:dyDescent="0.2">
      <c r="A1031">
        <v>1020</v>
      </c>
      <c r="B1031">
        <f t="shared" si="15"/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</row>
    <row r="1032" spans="1:34" x14ac:dyDescent="0.2">
      <c r="A1032">
        <v>1021</v>
      </c>
      <c r="B1032">
        <f t="shared" si="15"/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</row>
    <row r="1033" spans="1:34" x14ac:dyDescent="0.2">
      <c r="A1033">
        <v>1022</v>
      </c>
      <c r="B1033">
        <f t="shared" si="15"/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</row>
    <row r="1034" spans="1:34" x14ac:dyDescent="0.2">
      <c r="A1034">
        <v>1023</v>
      </c>
      <c r="B1034">
        <f t="shared" si="15"/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</row>
    <row r="1035" spans="1:34" x14ac:dyDescent="0.2">
      <c r="A1035">
        <v>1024</v>
      </c>
      <c r="B1035">
        <f t="shared" si="15"/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</row>
    <row r="1036" spans="1:34" x14ac:dyDescent="0.2">
      <c r="A1036">
        <v>1025</v>
      </c>
      <c r="B1036">
        <f t="shared" si="15"/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</row>
    <row r="1037" spans="1:34" x14ac:dyDescent="0.2">
      <c r="A1037">
        <v>1026</v>
      </c>
      <c r="B1037">
        <f t="shared" ref="B1037:B1100" si="16">SUM(E1037:CA1037)</f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</row>
    <row r="1038" spans="1:34" x14ac:dyDescent="0.2">
      <c r="A1038">
        <v>1027</v>
      </c>
      <c r="B1038">
        <f t="shared" si="16"/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</row>
    <row r="1039" spans="1:34" x14ac:dyDescent="0.2">
      <c r="A1039">
        <v>1028</v>
      </c>
      <c r="B1039">
        <f t="shared" si="16"/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</row>
    <row r="1040" spans="1:34" x14ac:dyDescent="0.2">
      <c r="A1040">
        <v>1029</v>
      </c>
      <c r="B1040">
        <f t="shared" si="16"/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</row>
    <row r="1041" spans="1:34" x14ac:dyDescent="0.2">
      <c r="A1041">
        <v>1030</v>
      </c>
      <c r="B1041">
        <f t="shared" si="16"/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</row>
    <row r="1042" spans="1:34" x14ac:dyDescent="0.2">
      <c r="A1042">
        <v>1031</v>
      </c>
      <c r="B1042">
        <f t="shared" si="16"/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</row>
    <row r="1043" spans="1:34" x14ac:dyDescent="0.2">
      <c r="A1043">
        <v>1032</v>
      </c>
      <c r="B1043">
        <f t="shared" si="16"/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</row>
    <row r="1044" spans="1:34" x14ac:dyDescent="0.2">
      <c r="A1044">
        <v>1033</v>
      </c>
      <c r="B1044">
        <f t="shared" si="16"/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</row>
    <row r="1045" spans="1:34" x14ac:dyDescent="0.2">
      <c r="A1045">
        <v>1034</v>
      </c>
      <c r="B1045">
        <f t="shared" si="16"/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</row>
    <row r="1046" spans="1:34" x14ac:dyDescent="0.2">
      <c r="A1046">
        <v>1035</v>
      </c>
      <c r="B1046">
        <f t="shared" si="16"/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</row>
    <row r="1047" spans="1:34" x14ac:dyDescent="0.2">
      <c r="A1047">
        <v>1036</v>
      </c>
      <c r="B1047">
        <f t="shared" si="16"/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</row>
    <row r="1048" spans="1:34" x14ac:dyDescent="0.2">
      <c r="A1048">
        <v>1037</v>
      </c>
      <c r="B1048">
        <f t="shared" si="16"/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</row>
    <row r="1049" spans="1:34" x14ac:dyDescent="0.2">
      <c r="A1049">
        <v>1038</v>
      </c>
      <c r="B1049">
        <f t="shared" si="16"/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</row>
    <row r="1050" spans="1:34" x14ac:dyDescent="0.2">
      <c r="A1050">
        <v>1039</v>
      </c>
      <c r="B1050">
        <f t="shared" si="16"/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</row>
    <row r="1051" spans="1:34" x14ac:dyDescent="0.2">
      <c r="A1051">
        <v>1040</v>
      </c>
      <c r="B1051">
        <f t="shared" si="16"/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</row>
    <row r="1052" spans="1:34" x14ac:dyDescent="0.2">
      <c r="A1052">
        <v>1041</v>
      </c>
      <c r="B1052">
        <f t="shared" si="16"/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</row>
    <row r="1053" spans="1:34" x14ac:dyDescent="0.2">
      <c r="A1053">
        <v>1042</v>
      </c>
      <c r="B1053">
        <f t="shared" si="16"/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</row>
    <row r="1054" spans="1:34" x14ac:dyDescent="0.2">
      <c r="A1054">
        <v>1043</v>
      </c>
      <c r="B1054">
        <f t="shared" si="16"/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</row>
    <row r="1055" spans="1:34" x14ac:dyDescent="0.2">
      <c r="A1055">
        <v>1044</v>
      </c>
      <c r="B1055">
        <f t="shared" si="16"/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</row>
    <row r="1056" spans="1:34" x14ac:dyDescent="0.2">
      <c r="A1056">
        <v>1045</v>
      </c>
      <c r="B1056">
        <f t="shared" si="16"/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</row>
    <row r="1057" spans="1:34" x14ac:dyDescent="0.2">
      <c r="A1057">
        <v>1046</v>
      </c>
      <c r="B1057">
        <f t="shared" si="16"/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</row>
    <row r="1058" spans="1:34" x14ac:dyDescent="0.2">
      <c r="A1058">
        <v>1047</v>
      </c>
      <c r="B1058">
        <f t="shared" si="16"/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</row>
    <row r="1059" spans="1:34" x14ac:dyDescent="0.2">
      <c r="A1059">
        <v>1048</v>
      </c>
      <c r="B1059">
        <f t="shared" si="16"/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</row>
    <row r="1060" spans="1:34" x14ac:dyDescent="0.2">
      <c r="A1060">
        <v>1049</v>
      </c>
      <c r="B1060">
        <f t="shared" si="16"/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</row>
    <row r="1061" spans="1:34" x14ac:dyDescent="0.2">
      <c r="A1061">
        <v>1050</v>
      </c>
      <c r="B1061">
        <f t="shared" si="16"/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</row>
    <row r="1062" spans="1:34" x14ac:dyDescent="0.2">
      <c r="A1062">
        <v>1051</v>
      </c>
      <c r="B1062">
        <f t="shared" si="16"/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</row>
    <row r="1063" spans="1:34" x14ac:dyDescent="0.2">
      <c r="A1063">
        <v>1052</v>
      </c>
      <c r="B1063">
        <f t="shared" si="16"/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</row>
    <row r="1064" spans="1:34" x14ac:dyDescent="0.2">
      <c r="A1064">
        <v>1053</v>
      </c>
      <c r="B1064">
        <f t="shared" si="16"/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</row>
    <row r="1065" spans="1:34" x14ac:dyDescent="0.2">
      <c r="A1065">
        <v>1054</v>
      </c>
      <c r="B1065">
        <f t="shared" si="16"/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</row>
    <row r="1066" spans="1:34" x14ac:dyDescent="0.2">
      <c r="A1066">
        <v>1055</v>
      </c>
      <c r="B1066">
        <f t="shared" si="16"/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</row>
    <row r="1067" spans="1:34" x14ac:dyDescent="0.2">
      <c r="A1067">
        <v>1056</v>
      </c>
      <c r="B1067">
        <f t="shared" si="16"/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</row>
    <row r="1068" spans="1:34" x14ac:dyDescent="0.2">
      <c r="A1068">
        <v>1057</v>
      </c>
      <c r="B1068">
        <f t="shared" si="16"/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</row>
    <row r="1069" spans="1:34" x14ac:dyDescent="0.2">
      <c r="A1069">
        <v>1058</v>
      </c>
      <c r="B1069">
        <f t="shared" si="16"/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</row>
    <row r="1070" spans="1:34" x14ac:dyDescent="0.2">
      <c r="A1070">
        <v>1059</v>
      </c>
      <c r="B1070">
        <f t="shared" si="16"/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</row>
    <row r="1071" spans="1:34" x14ac:dyDescent="0.2">
      <c r="A1071">
        <v>1060</v>
      </c>
      <c r="B1071">
        <f t="shared" si="16"/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</row>
    <row r="1072" spans="1:34" x14ac:dyDescent="0.2">
      <c r="A1072">
        <v>1061</v>
      </c>
      <c r="B1072">
        <f t="shared" si="16"/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</row>
    <row r="1073" spans="1:34" x14ac:dyDescent="0.2">
      <c r="A1073">
        <v>1062</v>
      </c>
      <c r="B1073">
        <f t="shared" si="16"/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</row>
    <row r="1074" spans="1:34" x14ac:dyDescent="0.2">
      <c r="A1074">
        <v>1063</v>
      </c>
      <c r="B1074">
        <f t="shared" si="16"/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</row>
    <row r="1075" spans="1:34" x14ac:dyDescent="0.2">
      <c r="A1075">
        <v>1064</v>
      </c>
      <c r="B1075">
        <f t="shared" si="16"/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</row>
    <row r="1076" spans="1:34" x14ac:dyDescent="0.2">
      <c r="A1076">
        <v>1065</v>
      </c>
      <c r="B1076">
        <f t="shared" si="16"/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</row>
    <row r="1077" spans="1:34" x14ac:dyDescent="0.2">
      <c r="A1077">
        <v>1066</v>
      </c>
      <c r="B1077">
        <f t="shared" si="16"/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</row>
    <row r="1078" spans="1:34" x14ac:dyDescent="0.2">
      <c r="A1078">
        <v>1067</v>
      </c>
      <c r="B1078">
        <f t="shared" si="16"/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</row>
    <row r="1079" spans="1:34" x14ac:dyDescent="0.2">
      <c r="A1079">
        <v>1068</v>
      </c>
      <c r="B1079">
        <f t="shared" si="16"/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</row>
    <row r="1080" spans="1:34" x14ac:dyDescent="0.2">
      <c r="A1080">
        <v>1069</v>
      </c>
      <c r="B1080">
        <f t="shared" si="16"/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</row>
    <row r="1081" spans="1:34" x14ac:dyDescent="0.2">
      <c r="A1081">
        <v>1070</v>
      </c>
      <c r="B1081">
        <f t="shared" si="16"/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</row>
    <row r="1082" spans="1:34" x14ac:dyDescent="0.2">
      <c r="A1082">
        <v>1071</v>
      </c>
      <c r="B1082">
        <f t="shared" si="16"/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</row>
    <row r="1083" spans="1:34" x14ac:dyDescent="0.2">
      <c r="A1083">
        <v>1072</v>
      </c>
      <c r="B1083">
        <f t="shared" si="16"/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</row>
    <row r="1084" spans="1:34" x14ac:dyDescent="0.2">
      <c r="A1084">
        <v>1073</v>
      </c>
      <c r="B1084">
        <f t="shared" si="16"/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</row>
    <row r="1085" spans="1:34" x14ac:dyDescent="0.2">
      <c r="A1085">
        <v>1074</v>
      </c>
      <c r="B1085">
        <f t="shared" si="16"/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</row>
    <row r="1086" spans="1:34" x14ac:dyDescent="0.2">
      <c r="A1086">
        <v>1075</v>
      </c>
      <c r="B1086">
        <f t="shared" si="16"/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</row>
    <row r="1087" spans="1:34" x14ac:dyDescent="0.2">
      <c r="A1087">
        <v>1076</v>
      </c>
      <c r="B1087">
        <f t="shared" si="16"/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</row>
    <row r="1088" spans="1:34" x14ac:dyDescent="0.2">
      <c r="A1088">
        <v>1077</v>
      </c>
      <c r="B1088">
        <f t="shared" si="16"/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</row>
    <row r="1089" spans="1:34" x14ac:dyDescent="0.2">
      <c r="A1089">
        <v>1078</v>
      </c>
      <c r="B1089">
        <f t="shared" si="16"/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</row>
    <row r="1090" spans="1:34" x14ac:dyDescent="0.2">
      <c r="A1090">
        <v>1079</v>
      </c>
      <c r="B1090">
        <f t="shared" si="16"/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</row>
    <row r="1091" spans="1:34" x14ac:dyDescent="0.2">
      <c r="A1091">
        <v>1080</v>
      </c>
      <c r="B1091">
        <f t="shared" si="16"/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</row>
    <row r="1092" spans="1:34" x14ac:dyDescent="0.2">
      <c r="A1092">
        <v>1081</v>
      </c>
      <c r="B1092">
        <f t="shared" si="16"/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</row>
    <row r="1093" spans="1:34" x14ac:dyDescent="0.2">
      <c r="A1093">
        <v>1082</v>
      </c>
      <c r="B1093">
        <f t="shared" si="16"/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</row>
    <row r="1094" spans="1:34" x14ac:dyDescent="0.2">
      <c r="A1094">
        <v>1083</v>
      </c>
      <c r="B1094">
        <f t="shared" si="16"/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</row>
    <row r="1095" spans="1:34" x14ac:dyDescent="0.2">
      <c r="A1095">
        <v>1084</v>
      </c>
      <c r="B1095">
        <f t="shared" si="16"/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</row>
    <row r="1096" spans="1:34" x14ac:dyDescent="0.2">
      <c r="A1096">
        <v>1085</v>
      </c>
      <c r="B1096">
        <f t="shared" si="16"/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</row>
    <row r="1097" spans="1:34" x14ac:dyDescent="0.2">
      <c r="A1097">
        <v>1086</v>
      </c>
      <c r="B1097">
        <f t="shared" si="16"/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</row>
    <row r="1098" spans="1:34" x14ac:dyDescent="0.2">
      <c r="A1098">
        <v>1087</v>
      </c>
      <c r="B1098">
        <f t="shared" si="16"/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</row>
    <row r="1099" spans="1:34" x14ac:dyDescent="0.2">
      <c r="A1099">
        <v>1088</v>
      </c>
      <c r="B1099">
        <f t="shared" si="16"/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</row>
    <row r="1100" spans="1:34" x14ac:dyDescent="0.2">
      <c r="A1100">
        <v>1089</v>
      </c>
      <c r="B1100">
        <f t="shared" si="16"/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</row>
    <row r="1101" spans="1:34" x14ac:dyDescent="0.2">
      <c r="A1101">
        <v>1090</v>
      </c>
      <c r="B1101">
        <f t="shared" ref="B1101:B1164" si="17">SUM(E1101:CA1101)</f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</row>
    <row r="1102" spans="1:34" x14ac:dyDescent="0.2">
      <c r="A1102">
        <v>1091</v>
      </c>
      <c r="B1102">
        <f t="shared" si="17"/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</row>
    <row r="1103" spans="1:34" x14ac:dyDescent="0.2">
      <c r="A1103">
        <v>1092</v>
      </c>
      <c r="B1103">
        <f t="shared" si="17"/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</row>
    <row r="1104" spans="1:34" x14ac:dyDescent="0.2">
      <c r="A1104">
        <v>1093</v>
      </c>
      <c r="B1104">
        <f t="shared" si="17"/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</row>
    <row r="1105" spans="1:34" x14ac:dyDescent="0.2">
      <c r="A1105">
        <v>1094</v>
      </c>
      <c r="B1105">
        <f t="shared" si="17"/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</row>
    <row r="1106" spans="1:34" x14ac:dyDescent="0.2">
      <c r="A1106">
        <v>1095</v>
      </c>
      <c r="B1106">
        <f t="shared" si="17"/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</row>
    <row r="1107" spans="1:34" x14ac:dyDescent="0.2">
      <c r="A1107">
        <v>1096</v>
      </c>
      <c r="B1107">
        <f t="shared" si="17"/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</row>
    <row r="1108" spans="1:34" x14ac:dyDescent="0.2">
      <c r="A1108">
        <v>1097</v>
      </c>
      <c r="B1108">
        <f t="shared" si="17"/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</row>
    <row r="1109" spans="1:34" x14ac:dyDescent="0.2">
      <c r="A1109">
        <v>1098</v>
      </c>
      <c r="B1109">
        <f t="shared" si="17"/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</row>
    <row r="1110" spans="1:34" x14ac:dyDescent="0.2">
      <c r="A1110">
        <v>1099</v>
      </c>
      <c r="B1110">
        <f t="shared" si="17"/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</row>
    <row r="1111" spans="1:34" x14ac:dyDescent="0.2">
      <c r="A1111">
        <v>1100</v>
      </c>
      <c r="B1111">
        <f t="shared" si="17"/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</row>
    <row r="1112" spans="1:34" x14ac:dyDescent="0.2">
      <c r="A1112">
        <v>1101</v>
      </c>
      <c r="B1112">
        <f t="shared" si="17"/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</row>
    <row r="1113" spans="1:34" x14ac:dyDescent="0.2">
      <c r="A1113">
        <v>1102</v>
      </c>
      <c r="B1113">
        <f t="shared" si="17"/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</row>
    <row r="1114" spans="1:34" x14ac:dyDescent="0.2">
      <c r="A1114">
        <v>1103</v>
      </c>
      <c r="B1114">
        <f t="shared" si="17"/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</row>
    <row r="1115" spans="1:34" x14ac:dyDescent="0.2">
      <c r="A1115">
        <v>1104</v>
      </c>
      <c r="B1115">
        <f t="shared" si="17"/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</row>
    <row r="1116" spans="1:34" x14ac:dyDescent="0.2">
      <c r="A1116">
        <v>1105</v>
      </c>
      <c r="B1116">
        <f t="shared" si="17"/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</row>
    <row r="1117" spans="1:34" x14ac:dyDescent="0.2">
      <c r="A1117">
        <v>1106</v>
      </c>
      <c r="B1117">
        <f t="shared" si="17"/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</row>
    <row r="1118" spans="1:34" x14ac:dyDescent="0.2">
      <c r="A1118">
        <v>1107</v>
      </c>
      <c r="B1118">
        <f t="shared" si="17"/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</row>
    <row r="1119" spans="1:34" x14ac:dyDescent="0.2">
      <c r="A1119">
        <v>1108</v>
      </c>
      <c r="B1119">
        <f t="shared" si="17"/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</row>
    <row r="1120" spans="1:34" x14ac:dyDescent="0.2">
      <c r="A1120">
        <v>1109</v>
      </c>
      <c r="B1120">
        <f t="shared" si="17"/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</row>
    <row r="1121" spans="1:34" x14ac:dyDescent="0.2">
      <c r="A1121">
        <v>1110</v>
      </c>
      <c r="B1121">
        <f t="shared" si="17"/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</row>
    <row r="1122" spans="1:34" x14ac:dyDescent="0.2">
      <c r="A1122">
        <v>1111</v>
      </c>
      <c r="B1122">
        <f t="shared" si="17"/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</row>
    <row r="1123" spans="1:34" x14ac:dyDescent="0.2">
      <c r="A1123">
        <v>1112</v>
      </c>
      <c r="B1123">
        <f t="shared" si="17"/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</row>
    <row r="1124" spans="1:34" x14ac:dyDescent="0.2">
      <c r="A1124">
        <v>1113</v>
      </c>
      <c r="B1124">
        <f t="shared" si="17"/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</row>
    <row r="1125" spans="1:34" x14ac:dyDescent="0.2">
      <c r="A1125">
        <v>1114</v>
      </c>
      <c r="B1125">
        <f t="shared" si="17"/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</row>
    <row r="1126" spans="1:34" x14ac:dyDescent="0.2">
      <c r="A1126">
        <v>1115</v>
      </c>
      <c r="B1126">
        <f t="shared" si="17"/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</row>
    <row r="1127" spans="1:34" x14ac:dyDescent="0.2">
      <c r="A1127">
        <v>1116</v>
      </c>
      <c r="B1127">
        <f t="shared" si="17"/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</row>
    <row r="1128" spans="1:34" x14ac:dyDescent="0.2">
      <c r="A1128">
        <v>1117</v>
      </c>
      <c r="B1128">
        <f t="shared" si="17"/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</row>
    <row r="1129" spans="1:34" x14ac:dyDescent="0.2">
      <c r="A1129">
        <v>1118</v>
      </c>
      <c r="B1129">
        <f t="shared" si="17"/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</row>
    <row r="1130" spans="1:34" x14ac:dyDescent="0.2">
      <c r="A1130">
        <v>1119</v>
      </c>
      <c r="B1130">
        <f t="shared" si="17"/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</row>
    <row r="1131" spans="1:34" x14ac:dyDescent="0.2">
      <c r="A1131">
        <v>1120</v>
      </c>
      <c r="B1131">
        <f t="shared" si="17"/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</row>
    <row r="1132" spans="1:34" x14ac:dyDescent="0.2">
      <c r="A1132">
        <v>1121</v>
      </c>
      <c r="B1132">
        <f t="shared" si="17"/>
        <v>20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20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</row>
    <row r="1133" spans="1:34" x14ac:dyDescent="0.2">
      <c r="A1133">
        <v>1122</v>
      </c>
      <c r="B1133">
        <f t="shared" si="17"/>
        <v>20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20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</row>
    <row r="1134" spans="1:34" x14ac:dyDescent="0.2">
      <c r="A1134">
        <v>1123</v>
      </c>
      <c r="B1134">
        <f t="shared" si="17"/>
        <v>20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20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</row>
    <row r="1135" spans="1:34" x14ac:dyDescent="0.2">
      <c r="A1135">
        <v>1124</v>
      </c>
      <c r="B1135">
        <f t="shared" si="17"/>
        <v>70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20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50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</row>
    <row r="1136" spans="1:34" x14ac:dyDescent="0.2">
      <c r="A1136">
        <v>1125</v>
      </c>
      <c r="B1136">
        <f t="shared" si="17"/>
        <v>70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20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50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</row>
    <row r="1137" spans="1:34" x14ac:dyDescent="0.2">
      <c r="A1137">
        <v>1126</v>
      </c>
      <c r="B1137">
        <f t="shared" si="17"/>
        <v>70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20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50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</row>
    <row r="1138" spans="1:34" x14ac:dyDescent="0.2">
      <c r="A1138">
        <v>1127</v>
      </c>
      <c r="B1138">
        <f t="shared" si="17"/>
        <v>70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20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50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</row>
    <row r="1139" spans="1:34" x14ac:dyDescent="0.2">
      <c r="A1139">
        <v>1128</v>
      </c>
      <c r="B1139">
        <f t="shared" si="17"/>
        <v>70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20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50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</row>
    <row r="1140" spans="1:34" x14ac:dyDescent="0.2">
      <c r="A1140">
        <v>1129</v>
      </c>
      <c r="B1140">
        <f t="shared" si="17"/>
        <v>70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20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50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</row>
    <row r="1141" spans="1:34" x14ac:dyDescent="0.2">
      <c r="A1141">
        <v>1130</v>
      </c>
      <c r="B1141">
        <f t="shared" si="17"/>
        <v>70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20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50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</row>
    <row r="1142" spans="1:34" x14ac:dyDescent="0.2">
      <c r="A1142">
        <v>1131</v>
      </c>
      <c r="B1142">
        <f t="shared" si="17"/>
        <v>70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20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50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</row>
    <row r="1143" spans="1:34" x14ac:dyDescent="0.2">
      <c r="A1143">
        <v>1132</v>
      </c>
      <c r="B1143">
        <f t="shared" si="17"/>
        <v>70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20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50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</row>
    <row r="1144" spans="1:34" x14ac:dyDescent="0.2">
      <c r="A1144">
        <v>1133</v>
      </c>
      <c r="B1144">
        <f t="shared" si="17"/>
        <v>70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20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50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</row>
    <row r="1145" spans="1:34" x14ac:dyDescent="0.2">
      <c r="A1145">
        <v>1134</v>
      </c>
      <c r="B1145">
        <f t="shared" si="17"/>
        <v>70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20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50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</row>
    <row r="1146" spans="1:34" x14ac:dyDescent="0.2">
      <c r="A1146">
        <v>1135</v>
      </c>
      <c r="B1146">
        <f t="shared" si="17"/>
        <v>70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20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50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</row>
    <row r="1147" spans="1:34" x14ac:dyDescent="0.2">
      <c r="A1147">
        <v>1136</v>
      </c>
      <c r="B1147">
        <f t="shared" si="17"/>
        <v>70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20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50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</row>
    <row r="1148" spans="1:34" x14ac:dyDescent="0.2">
      <c r="A1148">
        <v>1137</v>
      </c>
      <c r="B1148">
        <f t="shared" si="17"/>
        <v>70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20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50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</row>
    <row r="1149" spans="1:34" x14ac:dyDescent="0.2">
      <c r="A1149">
        <v>1138</v>
      </c>
      <c r="B1149">
        <f t="shared" si="17"/>
        <v>190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20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50</v>
      </c>
      <c r="Z1149">
        <v>0</v>
      </c>
      <c r="AA1149">
        <v>0</v>
      </c>
      <c r="AB1149">
        <v>60</v>
      </c>
      <c r="AC1149">
        <v>0</v>
      </c>
      <c r="AD1149">
        <v>0</v>
      </c>
      <c r="AE1149">
        <v>60</v>
      </c>
      <c r="AF1149">
        <v>0</v>
      </c>
      <c r="AG1149">
        <v>0</v>
      </c>
      <c r="AH1149">
        <v>0</v>
      </c>
    </row>
    <row r="1150" spans="1:34" x14ac:dyDescent="0.2">
      <c r="A1150">
        <v>1139</v>
      </c>
      <c r="B1150">
        <f t="shared" si="17"/>
        <v>190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20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50</v>
      </c>
      <c r="Z1150">
        <v>0</v>
      </c>
      <c r="AA1150">
        <v>0</v>
      </c>
      <c r="AB1150">
        <v>60</v>
      </c>
      <c r="AC1150">
        <v>0</v>
      </c>
      <c r="AD1150">
        <v>0</v>
      </c>
      <c r="AE1150">
        <v>60</v>
      </c>
      <c r="AF1150">
        <v>0</v>
      </c>
      <c r="AG1150">
        <v>0</v>
      </c>
      <c r="AH1150">
        <v>0</v>
      </c>
    </row>
    <row r="1151" spans="1:34" x14ac:dyDescent="0.2">
      <c r="A1151">
        <v>1140</v>
      </c>
      <c r="B1151">
        <f t="shared" si="17"/>
        <v>190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20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50</v>
      </c>
      <c r="Z1151">
        <v>0</v>
      </c>
      <c r="AA1151">
        <v>0</v>
      </c>
      <c r="AB1151">
        <v>60</v>
      </c>
      <c r="AC1151">
        <v>0</v>
      </c>
      <c r="AD1151">
        <v>0</v>
      </c>
      <c r="AE1151">
        <v>60</v>
      </c>
      <c r="AF1151">
        <v>0</v>
      </c>
      <c r="AG1151">
        <v>0</v>
      </c>
      <c r="AH1151">
        <v>0</v>
      </c>
    </row>
    <row r="1152" spans="1:34" x14ac:dyDescent="0.2">
      <c r="A1152">
        <v>1141</v>
      </c>
      <c r="B1152">
        <f t="shared" si="17"/>
        <v>190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20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50</v>
      </c>
      <c r="Z1152">
        <v>0</v>
      </c>
      <c r="AA1152">
        <v>0</v>
      </c>
      <c r="AB1152">
        <v>60</v>
      </c>
      <c r="AC1152">
        <v>0</v>
      </c>
      <c r="AD1152">
        <v>0</v>
      </c>
      <c r="AE1152">
        <v>60</v>
      </c>
      <c r="AF1152">
        <v>0</v>
      </c>
      <c r="AG1152">
        <v>0</v>
      </c>
      <c r="AH1152">
        <v>0</v>
      </c>
    </row>
    <row r="1153" spans="1:34" x14ac:dyDescent="0.2">
      <c r="A1153">
        <v>1142</v>
      </c>
      <c r="B1153">
        <f t="shared" si="17"/>
        <v>190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20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50</v>
      </c>
      <c r="Z1153">
        <v>0</v>
      </c>
      <c r="AA1153">
        <v>0</v>
      </c>
      <c r="AB1153">
        <v>60</v>
      </c>
      <c r="AC1153">
        <v>0</v>
      </c>
      <c r="AD1153">
        <v>0</v>
      </c>
      <c r="AE1153">
        <v>60</v>
      </c>
      <c r="AF1153">
        <v>0</v>
      </c>
      <c r="AG1153">
        <v>0</v>
      </c>
      <c r="AH1153">
        <v>0</v>
      </c>
    </row>
    <row r="1154" spans="1:34" x14ac:dyDescent="0.2">
      <c r="A1154">
        <v>1143</v>
      </c>
      <c r="B1154">
        <f t="shared" si="17"/>
        <v>190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20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50</v>
      </c>
      <c r="Z1154">
        <v>0</v>
      </c>
      <c r="AA1154">
        <v>0</v>
      </c>
      <c r="AB1154">
        <v>60</v>
      </c>
      <c r="AC1154">
        <v>0</v>
      </c>
      <c r="AD1154">
        <v>0</v>
      </c>
      <c r="AE1154">
        <v>60</v>
      </c>
      <c r="AF1154">
        <v>0</v>
      </c>
      <c r="AG1154">
        <v>0</v>
      </c>
      <c r="AH1154">
        <v>0</v>
      </c>
    </row>
    <row r="1155" spans="1:34" x14ac:dyDescent="0.2">
      <c r="A1155">
        <v>1144</v>
      </c>
      <c r="B1155">
        <f t="shared" si="17"/>
        <v>140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20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60</v>
      </c>
      <c r="AC1155">
        <v>0</v>
      </c>
      <c r="AD1155">
        <v>0</v>
      </c>
      <c r="AE1155">
        <v>60</v>
      </c>
      <c r="AF1155">
        <v>0</v>
      </c>
      <c r="AG1155">
        <v>0</v>
      </c>
      <c r="AH1155">
        <v>0</v>
      </c>
    </row>
    <row r="1156" spans="1:34" x14ac:dyDescent="0.2">
      <c r="A1156">
        <v>1145</v>
      </c>
      <c r="B1156">
        <f t="shared" si="17"/>
        <v>80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20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60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</row>
    <row r="1157" spans="1:34" x14ac:dyDescent="0.2">
      <c r="A1157">
        <v>1146</v>
      </c>
      <c r="B1157">
        <f t="shared" si="17"/>
        <v>80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20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60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</row>
    <row r="1158" spans="1:34" x14ac:dyDescent="0.2">
      <c r="A1158">
        <v>1147</v>
      </c>
      <c r="B1158">
        <f t="shared" si="17"/>
        <v>80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20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60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</row>
    <row r="1159" spans="1:34" x14ac:dyDescent="0.2">
      <c r="A1159">
        <v>1148</v>
      </c>
      <c r="B1159">
        <f t="shared" si="17"/>
        <v>80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20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60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</row>
    <row r="1160" spans="1:34" x14ac:dyDescent="0.2">
      <c r="A1160">
        <v>1149</v>
      </c>
      <c r="B1160">
        <f t="shared" si="17"/>
        <v>80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20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60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</row>
    <row r="1161" spans="1:34" x14ac:dyDescent="0.2">
      <c r="A1161">
        <v>1150</v>
      </c>
      <c r="B1161">
        <f t="shared" si="17"/>
        <v>92</v>
      </c>
      <c r="E1161">
        <v>0</v>
      </c>
      <c r="F1161">
        <v>0</v>
      </c>
      <c r="G1161">
        <v>0</v>
      </c>
      <c r="H1161">
        <v>12</v>
      </c>
      <c r="I1161">
        <v>0</v>
      </c>
      <c r="J1161">
        <v>0</v>
      </c>
      <c r="K1161">
        <v>20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60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</row>
    <row r="1162" spans="1:34" x14ac:dyDescent="0.2">
      <c r="A1162">
        <v>1151</v>
      </c>
      <c r="B1162">
        <f t="shared" si="17"/>
        <v>92</v>
      </c>
      <c r="E1162">
        <v>0</v>
      </c>
      <c r="F1162">
        <v>0</v>
      </c>
      <c r="G1162">
        <v>0</v>
      </c>
      <c r="H1162">
        <v>12</v>
      </c>
      <c r="I1162">
        <v>0</v>
      </c>
      <c r="J1162">
        <v>0</v>
      </c>
      <c r="K1162">
        <v>20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60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</row>
    <row r="1163" spans="1:34" x14ac:dyDescent="0.2">
      <c r="A1163">
        <v>1152</v>
      </c>
      <c r="B1163">
        <f t="shared" si="17"/>
        <v>92</v>
      </c>
      <c r="E1163">
        <v>0</v>
      </c>
      <c r="F1163">
        <v>0</v>
      </c>
      <c r="G1163">
        <v>0</v>
      </c>
      <c r="H1163">
        <v>12</v>
      </c>
      <c r="I1163">
        <v>0</v>
      </c>
      <c r="J1163">
        <v>0</v>
      </c>
      <c r="K1163">
        <v>20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60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</row>
    <row r="1164" spans="1:34" x14ac:dyDescent="0.2">
      <c r="A1164">
        <v>1153</v>
      </c>
      <c r="B1164">
        <f t="shared" si="17"/>
        <v>92</v>
      </c>
      <c r="E1164">
        <v>0</v>
      </c>
      <c r="F1164">
        <v>0</v>
      </c>
      <c r="G1164">
        <v>0</v>
      </c>
      <c r="H1164">
        <v>12</v>
      </c>
      <c r="I1164">
        <v>0</v>
      </c>
      <c r="J1164">
        <v>0</v>
      </c>
      <c r="K1164">
        <v>20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60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</row>
    <row r="1165" spans="1:34" x14ac:dyDescent="0.2">
      <c r="A1165">
        <v>1154</v>
      </c>
      <c r="B1165">
        <f t="shared" ref="B1165:B1228" si="18">SUM(E1165:CA1165)</f>
        <v>92</v>
      </c>
      <c r="E1165">
        <v>0</v>
      </c>
      <c r="F1165">
        <v>0</v>
      </c>
      <c r="G1165">
        <v>0</v>
      </c>
      <c r="H1165">
        <v>12</v>
      </c>
      <c r="I1165">
        <v>0</v>
      </c>
      <c r="J1165">
        <v>0</v>
      </c>
      <c r="K1165">
        <v>20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60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</row>
    <row r="1166" spans="1:34" x14ac:dyDescent="0.2">
      <c r="A1166">
        <v>1155</v>
      </c>
      <c r="B1166">
        <f t="shared" si="18"/>
        <v>92</v>
      </c>
      <c r="E1166">
        <v>0</v>
      </c>
      <c r="F1166">
        <v>0</v>
      </c>
      <c r="G1166">
        <v>0</v>
      </c>
      <c r="H1166">
        <v>12</v>
      </c>
      <c r="I1166">
        <v>0</v>
      </c>
      <c r="J1166">
        <v>0</v>
      </c>
      <c r="K1166">
        <v>20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60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</row>
    <row r="1167" spans="1:34" x14ac:dyDescent="0.2">
      <c r="A1167">
        <v>1156</v>
      </c>
      <c r="B1167">
        <f t="shared" si="18"/>
        <v>92</v>
      </c>
      <c r="E1167">
        <v>0</v>
      </c>
      <c r="F1167">
        <v>0</v>
      </c>
      <c r="G1167">
        <v>0</v>
      </c>
      <c r="H1167">
        <v>12</v>
      </c>
      <c r="I1167">
        <v>0</v>
      </c>
      <c r="J1167">
        <v>0</v>
      </c>
      <c r="K1167">
        <v>20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60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</row>
    <row r="1168" spans="1:34" x14ac:dyDescent="0.2">
      <c r="A1168">
        <v>1157</v>
      </c>
      <c r="B1168">
        <f t="shared" si="18"/>
        <v>92</v>
      </c>
      <c r="E1168">
        <v>0</v>
      </c>
      <c r="F1168">
        <v>0</v>
      </c>
      <c r="G1168">
        <v>0</v>
      </c>
      <c r="H1168">
        <v>12</v>
      </c>
      <c r="I1168">
        <v>0</v>
      </c>
      <c r="J1168">
        <v>0</v>
      </c>
      <c r="K1168">
        <v>20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60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</row>
    <row r="1169" spans="1:34" x14ac:dyDescent="0.2">
      <c r="A1169">
        <v>1158</v>
      </c>
      <c r="B1169">
        <f t="shared" si="18"/>
        <v>92</v>
      </c>
      <c r="E1169">
        <v>0</v>
      </c>
      <c r="F1169">
        <v>0</v>
      </c>
      <c r="G1169">
        <v>0</v>
      </c>
      <c r="H1169">
        <v>12</v>
      </c>
      <c r="I1169">
        <v>0</v>
      </c>
      <c r="J1169">
        <v>0</v>
      </c>
      <c r="K1169">
        <v>20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60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</row>
    <row r="1170" spans="1:34" x14ac:dyDescent="0.2">
      <c r="A1170">
        <v>1159</v>
      </c>
      <c r="B1170">
        <f t="shared" si="18"/>
        <v>92</v>
      </c>
      <c r="E1170">
        <v>0</v>
      </c>
      <c r="F1170">
        <v>0</v>
      </c>
      <c r="G1170">
        <v>0</v>
      </c>
      <c r="H1170">
        <v>12</v>
      </c>
      <c r="I1170">
        <v>0</v>
      </c>
      <c r="J1170">
        <v>0</v>
      </c>
      <c r="K1170">
        <v>20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60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</row>
    <row r="1171" spans="1:34" x14ac:dyDescent="0.2">
      <c r="A1171">
        <v>1160</v>
      </c>
      <c r="B1171">
        <f t="shared" si="18"/>
        <v>80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20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60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</row>
    <row r="1172" spans="1:34" x14ac:dyDescent="0.2">
      <c r="A1172">
        <v>1161</v>
      </c>
      <c r="B1172">
        <f t="shared" si="18"/>
        <v>80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20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60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</row>
    <row r="1173" spans="1:34" x14ac:dyDescent="0.2">
      <c r="A1173">
        <v>1162</v>
      </c>
      <c r="B1173">
        <f t="shared" si="18"/>
        <v>80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20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60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</row>
    <row r="1174" spans="1:34" x14ac:dyDescent="0.2">
      <c r="A1174">
        <v>1163</v>
      </c>
      <c r="B1174">
        <f t="shared" si="18"/>
        <v>80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20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60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</row>
    <row r="1175" spans="1:34" x14ac:dyDescent="0.2">
      <c r="A1175">
        <v>1164</v>
      </c>
      <c r="B1175">
        <f t="shared" si="18"/>
        <v>80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20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60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</row>
    <row r="1176" spans="1:34" x14ac:dyDescent="0.2">
      <c r="A1176">
        <v>1165</v>
      </c>
      <c r="B1176">
        <f t="shared" si="18"/>
        <v>80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20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60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</row>
    <row r="1177" spans="1:34" x14ac:dyDescent="0.2">
      <c r="A1177">
        <v>1166</v>
      </c>
      <c r="B1177">
        <f t="shared" si="18"/>
        <v>80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20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60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</row>
    <row r="1178" spans="1:34" x14ac:dyDescent="0.2">
      <c r="A1178">
        <v>1167</v>
      </c>
      <c r="B1178">
        <f t="shared" si="18"/>
        <v>80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20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60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</row>
    <row r="1179" spans="1:34" x14ac:dyDescent="0.2">
      <c r="A1179">
        <v>1168</v>
      </c>
      <c r="B1179">
        <f t="shared" si="18"/>
        <v>80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20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60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</row>
    <row r="1180" spans="1:34" x14ac:dyDescent="0.2">
      <c r="A1180">
        <v>1169</v>
      </c>
      <c r="B1180">
        <f t="shared" si="18"/>
        <v>80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20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60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</row>
    <row r="1181" spans="1:34" x14ac:dyDescent="0.2">
      <c r="A1181">
        <v>1170</v>
      </c>
      <c r="B1181">
        <f t="shared" si="18"/>
        <v>80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20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60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</row>
    <row r="1182" spans="1:34" x14ac:dyDescent="0.2">
      <c r="A1182">
        <v>1171</v>
      </c>
      <c r="B1182">
        <f t="shared" si="18"/>
        <v>80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20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60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</row>
    <row r="1183" spans="1:34" x14ac:dyDescent="0.2">
      <c r="A1183">
        <v>1172</v>
      </c>
      <c r="B1183">
        <f t="shared" si="18"/>
        <v>80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20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60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</row>
    <row r="1184" spans="1:34" x14ac:dyDescent="0.2">
      <c r="A1184">
        <v>1173</v>
      </c>
      <c r="B1184">
        <f t="shared" si="18"/>
        <v>80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20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60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</row>
    <row r="1185" spans="1:34" x14ac:dyDescent="0.2">
      <c r="A1185">
        <v>1174</v>
      </c>
      <c r="B1185">
        <f t="shared" si="18"/>
        <v>80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20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60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</row>
    <row r="1186" spans="1:34" x14ac:dyDescent="0.2">
      <c r="A1186">
        <v>1175</v>
      </c>
      <c r="B1186">
        <f t="shared" si="18"/>
        <v>80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20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60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</row>
    <row r="1187" spans="1:34" x14ac:dyDescent="0.2">
      <c r="A1187">
        <v>1176</v>
      </c>
      <c r="B1187">
        <f t="shared" si="18"/>
        <v>80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20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60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</row>
    <row r="1188" spans="1:34" x14ac:dyDescent="0.2">
      <c r="A1188">
        <v>1177</v>
      </c>
      <c r="B1188">
        <f t="shared" si="18"/>
        <v>80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20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60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</row>
    <row r="1189" spans="1:34" x14ac:dyDescent="0.2">
      <c r="A1189">
        <v>1178</v>
      </c>
      <c r="B1189">
        <f t="shared" si="18"/>
        <v>80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20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60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</row>
    <row r="1190" spans="1:34" x14ac:dyDescent="0.2">
      <c r="A1190">
        <v>1179</v>
      </c>
      <c r="B1190">
        <f t="shared" si="18"/>
        <v>80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20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60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</row>
    <row r="1191" spans="1:34" x14ac:dyDescent="0.2">
      <c r="A1191">
        <v>1180</v>
      </c>
      <c r="B1191">
        <f t="shared" si="18"/>
        <v>80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20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60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</row>
    <row r="1192" spans="1:34" x14ac:dyDescent="0.2">
      <c r="A1192">
        <v>1181</v>
      </c>
      <c r="B1192">
        <f t="shared" si="18"/>
        <v>80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20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60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</row>
    <row r="1193" spans="1:34" x14ac:dyDescent="0.2">
      <c r="A1193">
        <v>1182</v>
      </c>
      <c r="B1193">
        <f t="shared" si="18"/>
        <v>80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20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60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</row>
    <row r="1194" spans="1:34" x14ac:dyDescent="0.2">
      <c r="A1194">
        <v>1183</v>
      </c>
      <c r="B1194">
        <f t="shared" si="18"/>
        <v>80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20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60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</row>
    <row r="1195" spans="1:34" x14ac:dyDescent="0.2">
      <c r="A1195">
        <v>1184</v>
      </c>
      <c r="B1195">
        <f t="shared" si="18"/>
        <v>80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20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60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</row>
    <row r="1196" spans="1:34" x14ac:dyDescent="0.2">
      <c r="A1196">
        <v>1185</v>
      </c>
      <c r="B1196">
        <f t="shared" si="18"/>
        <v>80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20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60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</row>
    <row r="1197" spans="1:34" x14ac:dyDescent="0.2">
      <c r="A1197">
        <v>1186</v>
      </c>
      <c r="B1197">
        <f t="shared" si="18"/>
        <v>80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20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60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</row>
    <row r="1198" spans="1:34" x14ac:dyDescent="0.2">
      <c r="A1198">
        <v>1187</v>
      </c>
      <c r="B1198">
        <f t="shared" si="18"/>
        <v>80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20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60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</row>
    <row r="1199" spans="1:34" x14ac:dyDescent="0.2">
      <c r="A1199">
        <v>1188</v>
      </c>
      <c r="B1199">
        <f t="shared" si="18"/>
        <v>80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20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60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</row>
    <row r="1200" spans="1:34" x14ac:dyDescent="0.2">
      <c r="A1200">
        <v>1189</v>
      </c>
      <c r="B1200">
        <f t="shared" si="18"/>
        <v>80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20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60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</row>
    <row r="1201" spans="1:34" x14ac:dyDescent="0.2">
      <c r="A1201">
        <v>1190</v>
      </c>
      <c r="B1201">
        <f t="shared" si="18"/>
        <v>80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20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60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</row>
    <row r="1202" spans="1:34" x14ac:dyDescent="0.2">
      <c r="A1202">
        <v>1191</v>
      </c>
      <c r="B1202">
        <f t="shared" si="18"/>
        <v>80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20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60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</row>
    <row r="1203" spans="1:34" x14ac:dyDescent="0.2">
      <c r="A1203">
        <v>1192</v>
      </c>
      <c r="B1203">
        <f t="shared" si="18"/>
        <v>80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20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60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</row>
    <row r="1204" spans="1:34" x14ac:dyDescent="0.2">
      <c r="A1204">
        <v>1193</v>
      </c>
      <c r="B1204">
        <f t="shared" si="18"/>
        <v>80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20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60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</row>
    <row r="1205" spans="1:34" x14ac:dyDescent="0.2">
      <c r="A1205">
        <v>1194</v>
      </c>
      <c r="B1205">
        <f t="shared" si="18"/>
        <v>80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20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60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</row>
    <row r="1206" spans="1:34" x14ac:dyDescent="0.2">
      <c r="A1206">
        <v>1195</v>
      </c>
      <c r="B1206">
        <f t="shared" si="18"/>
        <v>80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20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60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</row>
    <row r="1207" spans="1:34" x14ac:dyDescent="0.2">
      <c r="A1207">
        <v>1196</v>
      </c>
      <c r="B1207">
        <f t="shared" si="18"/>
        <v>80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20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60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</row>
    <row r="1208" spans="1:34" x14ac:dyDescent="0.2">
      <c r="A1208">
        <v>1197</v>
      </c>
      <c r="B1208">
        <f t="shared" si="18"/>
        <v>80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20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60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</row>
    <row r="1209" spans="1:34" x14ac:dyDescent="0.2">
      <c r="A1209">
        <v>1198</v>
      </c>
      <c r="B1209">
        <f t="shared" si="18"/>
        <v>80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20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60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</row>
    <row r="1210" spans="1:34" x14ac:dyDescent="0.2">
      <c r="A1210">
        <v>1199</v>
      </c>
      <c r="B1210">
        <f t="shared" si="18"/>
        <v>80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20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60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</row>
    <row r="1211" spans="1:34" x14ac:dyDescent="0.2">
      <c r="A1211">
        <v>1200</v>
      </c>
      <c r="B1211">
        <f t="shared" si="18"/>
        <v>80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20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60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</row>
    <row r="1212" spans="1:34" x14ac:dyDescent="0.2">
      <c r="A1212">
        <v>1201</v>
      </c>
      <c r="B1212">
        <f t="shared" si="18"/>
        <v>80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20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60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</row>
    <row r="1213" spans="1:34" x14ac:dyDescent="0.2">
      <c r="A1213">
        <v>1202</v>
      </c>
      <c r="B1213">
        <f t="shared" si="18"/>
        <v>20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20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</row>
    <row r="1214" spans="1:34" x14ac:dyDescent="0.2">
      <c r="A1214">
        <v>1203</v>
      </c>
      <c r="B1214">
        <f t="shared" si="18"/>
        <v>20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20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</row>
    <row r="1215" spans="1:34" x14ac:dyDescent="0.2">
      <c r="A1215">
        <v>1204</v>
      </c>
      <c r="B1215">
        <f t="shared" si="18"/>
        <v>20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20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</row>
    <row r="1216" spans="1:34" x14ac:dyDescent="0.2">
      <c r="A1216">
        <v>1205</v>
      </c>
      <c r="B1216">
        <f t="shared" si="18"/>
        <v>20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20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</row>
    <row r="1217" spans="1:34" x14ac:dyDescent="0.2">
      <c r="A1217">
        <v>1206</v>
      </c>
      <c r="B1217">
        <f t="shared" si="18"/>
        <v>20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20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</row>
    <row r="1218" spans="1:34" x14ac:dyDescent="0.2">
      <c r="A1218">
        <v>1207</v>
      </c>
      <c r="B1218">
        <f t="shared" si="18"/>
        <v>20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20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</row>
    <row r="1219" spans="1:34" x14ac:dyDescent="0.2">
      <c r="A1219">
        <v>1208</v>
      </c>
      <c r="B1219">
        <f t="shared" si="18"/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</row>
    <row r="1220" spans="1:34" x14ac:dyDescent="0.2">
      <c r="A1220">
        <v>1209</v>
      </c>
      <c r="B1220">
        <f t="shared" si="18"/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</row>
    <row r="1221" spans="1:34" x14ac:dyDescent="0.2">
      <c r="A1221">
        <v>1210</v>
      </c>
      <c r="B1221">
        <f t="shared" si="18"/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</row>
    <row r="1222" spans="1:34" x14ac:dyDescent="0.2">
      <c r="A1222">
        <v>1211</v>
      </c>
      <c r="B1222">
        <f t="shared" si="18"/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</row>
    <row r="1223" spans="1:34" x14ac:dyDescent="0.2">
      <c r="A1223">
        <v>1212</v>
      </c>
      <c r="B1223">
        <f t="shared" si="18"/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</row>
    <row r="1224" spans="1:34" x14ac:dyDescent="0.2">
      <c r="A1224">
        <v>1213</v>
      </c>
      <c r="B1224">
        <f t="shared" si="18"/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</row>
    <row r="1225" spans="1:34" x14ac:dyDescent="0.2">
      <c r="A1225">
        <v>1214</v>
      </c>
      <c r="B1225">
        <f t="shared" si="18"/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</row>
    <row r="1226" spans="1:34" x14ac:dyDescent="0.2">
      <c r="A1226">
        <v>1215</v>
      </c>
      <c r="B1226">
        <f t="shared" si="18"/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</row>
    <row r="1227" spans="1:34" x14ac:dyDescent="0.2">
      <c r="A1227">
        <v>1216</v>
      </c>
      <c r="B1227">
        <f t="shared" si="18"/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</row>
    <row r="1228" spans="1:34" x14ac:dyDescent="0.2">
      <c r="A1228">
        <v>1217</v>
      </c>
      <c r="B1228">
        <f t="shared" si="18"/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</row>
    <row r="1229" spans="1:34" x14ac:dyDescent="0.2">
      <c r="A1229">
        <v>1218</v>
      </c>
      <c r="B1229">
        <f t="shared" ref="B1229:B1292" si="19">SUM(E1229:CA1229)</f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</row>
    <row r="1230" spans="1:34" x14ac:dyDescent="0.2">
      <c r="A1230">
        <v>1219</v>
      </c>
      <c r="B1230">
        <f t="shared" si="19"/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</row>
    <row r="1231" spans="1:34" x14ac:dyDescent="0.2">
      <c r="A1231">
        <v>1220</v>
      </c>
      <c r="B1231">
        <f t="shared" si="19"/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</row>
    <row r="1232" spans="1:34" x14ac:dyDescent="0.2">
      <c r="A1232">
        <v>1221</v>
      </c>
      <c r="B1232">
        <f t="shared" si="19"/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</row>
    <row r="1233" spans="1:34" x14ac:dyDescent="0.2">
      <c r="A1233">
        <v>1222</v>
      </c>
      <c r="B1233">
        <f t="shared" si="19"/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</row>
    <row r="1234" spans="1:34" x14ac:dyDescent="0.2">
      <c r="A1234">
        <v>1223</v>
      </c>
      <c r="B1234">
        <f t="shared" si="19"/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</row>
    <row r="1235" spans="1:34" x14ac:dyDescent="0.2">
      <c r="A1235">
        <v>1224</v>
      </c>
      <c r="B1235">
        <f t="shared" si="19"/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</row>
    <row r="1236" spans="1:34" x14ac:dyDescent="0.2">
      <c r="A1236">
        <v>1225</v>
      </c>
      <c r="B1236">
        <f t="shared" si="19"/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</row>
    <row r="1237" spans="1:34" x14ac:dyDescent="0.2">
      <c r="A1237">
        <v>1226</v>
      </c>
      <c r="B1237">
        <f t="shared" si="19"/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</row>
    <row r="1238" spans="1:34" x14ac:dyDescent="0.2">
      <c r="A1238">
        <v>1227</v>
      </c>
      <c r="B1238">
        <f t="shared" si="19"/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</row>
    <row r="1239" spans="1:34" x14ac:dyDescent="0.2">
      <c r="A1239">
        <v>1228</v>
      </c>
      <c r="B1239">
        <f t="shared" si="19"/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</row>
    <row r="1240" spans="1:34" x14ac:dyDescent="0.2">
      <c r="A1240">
        <v>1229</v>
      </c>
      <c r="B1240">
        <f t="shared" si="19"/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</row>
    <row r="1241" spans="1:34" x14ac:dyDescent="0.2">
      <c r="A1241">
        <v>1230</v>
      </c>
      <c r="B1241">
        <f t="shared" si="19"/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</row>
    <row r="1242" spans="1:34" x14ac:dyDescent="0.2">
      <c r="A1242">
        <v>1231</v>
      </c>
      <c r="B1242">
        <f t="shared" si="19"/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</row>
    <row r="1243" spans="1:34" x14ac:dyDescent="0.2">
      <c r="A1243">
        <v>1232</v>
      </c>
      <c r="B1243">
        <f t="shared" si="19"/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</row>
    <row r="1244" spans="1:34" x14ac:dyDescent="0.2">
      <c r="A1244">
        <v>1233</v>
      </c>
      <c r="B1244">
        <f t="shared" si="19"/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</row>
    <row r="1245" spans="1:34" x14ac:dyDescent="0.2">
      <c r="A1245">
        <v>1234</v>
      </c>
      <c r="B1245">
        <f t="shared" si="19"/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</row>
    <row r="1246" spans="1:34" x14ac:dyDescent="0.2">
      <c r="A1246">
        <v>1235</v>
      </c>
      <c r="B1246">
        <f t="shared" si="19"/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</row>
    <row r="1247" spans="1:34" x14ac:dyDescent="0.2">
      <c r="A1247">
        <v>1236</v>
      </c>
      <c r="B1247">
        <f t="shared" si="19"/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</row>
    <row r="1248" spans="1:34" x14ac:dyDescent="0.2">
      <c r="A1248">
        <v>1237</v>
      </c>
      <c r="B1248">
        <f t="shared" si="19"/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</row>
    <row r="1249" spans="1:34" x14ac:dyDescent="0.2">
      <c r="A1249">
        <v>1238</v>
      </c>
      <c r="B1249">
        <f t="shared" si="19"/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</row>
    <row r="1250" spans="1:34" x14ac:dyDescent="0.2">
      <c r="A1250">
        <v>1239</v>
      </c>
      <c r="B1250">
        <f t="shared" si="19"/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</row>
    <row r="1251" spans="1:34" x14ac:dyDescent="0.2">
      <c r="A1251">
        <v>1240</v>
      </c>
      <c r="B1251">
        <f t="shared" si="19"/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</row>
    <row r="1252" spans="1:34" x14ac:dyDescent="0.2">
      <c r="A1252">
        <v>1241</v>
      </c>
      <c r="B1252">
        <f t="shared" si="19"/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</row>
    <row r="1253" spans="1:34" x14ac:dyDescent="0.2">
      <c r="A1253">
        <v>1242</v>
      </c>
      <c r="B1253">
        <f t="shared" si="19"/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</row>
    <row r="1254" spans="1:34" x14ac:dyDescent="0.2">
      <c r="A1254">
        <v>1243</v>
      </c>
      <c r="B1254">
        <f t="shared" si="19"/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</row>
    <row r="1255" spans="1:34" x14ac:dyDescent="0.2">
      <c r="A1255">
        <v>1244</v>
      </c>
      <c r="B1255">
        <f t="shared" si="19"/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</row>
    <row r="1256" spans="1:34" x14ac:dyDescent="0.2">
      <c r="A1256">
        <v>1245</v>
      </c>
      <c r="B1256">
        <f t="shared" si="19"/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</row>
    <row r="1257" spans="1:34" x14ac:dyDescent="0.2">
      <c r="A1257">
        <v>1246</v>
      </c>
      <c r="B1257">
        <f t="shared" si="19"/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</row>
    <row r="1258" spans="1:34" x14ac:dyDescent="0.2">
      <c r="A1258">
        <v>1247</v>
      </c>
      <c r="B1258">
        <f t="shared" si="19"/>
        <v>100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100</v>
      </c>
      <c r="AG1258">
        <v>0</v>
      </c>
      <c r="AH1258">
        <v>0</v>
      </c>
    </row>
    <row r="1259" spans="1:34" x14ac:dyDescent="0.2">
      <c r="A1259">
        <v>1248</v>
      </c>
      <c r="B1259">
        <f t="shared" si="19"/>
        <v>12</v>
      </c>
      <c r="E1259">
        <v>0</v>
      </c>
      <c r="F1259">
        <v>0</v>
      </c>
      <c r="G1259">
        <v>0</v>
      </c>
      <c r="H1259">
        <v>12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</row>
    <row r="1260" spans="1:34" x14ac:dyDescent="0.2">
      <c r="A1260">
        <v>1249</v>
      </c>
      <c r="B1260">
        <f t="shared" si="19"/>
        <v>12</v>
      </c>
      <c r="E1260">
        <v>0</v>
      </c>
      <c r="F1260">
        <v>0</v>
      </c>
      <c r="G1260">
        <v>0</v>
      </c>
      <c r="H1260">
        <v>12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</row>
    <row r="1261" spans="1:34" x14ac:dyDescent="0.2">
      <c r="A1261">
        <v>1250</v>
      </c>
      <c r="B1261">
        <f t="shared" si="19"/>
        <v>12</v>
      </c>
      <c r="E1261">
        <v>0</v>
      </c>
      <c r="F1261">
        <v>0</v>
      </c>
      <c r="G1261">
        <v>0</v>
      </c>
      <c r="H1261">
        <v>12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</row>
    <row r="1262" spans="1:34" x14ac:dyDescent="0.2">
      <c r="A1262">
        <v>1251</v>
      </c>
      <c r="B1262">
        <f t="shared" si="19"/>
        <v>12</v>
      </c>
      <c r="E1262">
        <v>0</v>
      </c>
      <c r="F1262">
        <v>0</v>
      </c>
      <c r="G1262">
        <v>0</v>
      </c>
      <c r="H1262">
        <v>12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</row>
    <row r="1263" spans="1:34" x14ac:dyDescent="0.2">
      <c r="A1263">
        <v>1252</v>
      </c>
      <c r="B1263">
        <f t="shared" si="19"/>
        <v>12</v>
      </c>
      <c r="E1263">
        <v>0</v>
      </c>
      <c r="F1263">
        <v>0</v>
      </c>
      <c r="G1263">
        <v>0</v>
      </c>
      <c r="H1263">
        <v>12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</row>
    <row r="1264" spans="1:34" x14ac:dyDescent="0.2">
      <c r="A1264">
        <v>1253</v>
      </c>
      <c r="B1264">
        <f t="shared" si="19"/>
        <v>12</v>
      </c>
      <c r="E1264">
        <v>0</v>
      </c>
      <c r="F1264">
        <v>0</v>
      </c>
      <c r="G1264">
        <v>0</v>
      </c>
      <c r="H1264">
        <v>12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</row>
    <row r="1265" spans="1:34" x14ac:dyDescent="0.2">
      <c r="A1265">
        <v>1254</v>
      </c>
      <c r="B1265">
        <f t="shared" si="19"/>
        <v>12</v>
      </c>
      <c r="E1265">
        <v>0</v>
      </c>
      <c r="F1265">
        <v>0</v>
      </c>
      <c r="G1265">
        <v>0</v>
      </c>
      <c r="H1265">
        <v>12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</row>
    <row r="1266" spans="1:34" x14ac:dyDescent="0.2">
      <c r="A1266">
        <v>1255</v>
      </c>
      <c r="B1266">
        <f t="shared" si="19"/>
        <v>12</v>
      </c>
      <c r="E1266">
        <v>0</v>
      </c>
      <c r="F1266">
        <v>0</v>
      </c>
      <c r="G1266">
        <v>0</v>
      </c>
      <c r="H1266">
        <v>12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</row>
    <row r="1267" spans="1:34" x14ac:dyDescent="0.2">
      <c r="A1267">
        <v>1256</v>
      </c>
      <c r="B1267">
        <f t="shared" si="19"/>
        <v>12</v>
      </c>
      <c r="E1267">
        <v>0</v>
      </c>
      <c r="F1267">
        <v>0</v>
      </c>
      <c r="G1267">
        <v>0</v>
      </c>
      <c r="H1267">
        <v>12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</row>
    <row r="1268" spans="1:34" x14ac:dyDescent="0.2">
      <c r="A1268">
        <v>1257</v>
      </c>
      <c r="B1268">
        <f t="shared" si="19"/>
        <v>12</v>
      </c>
      <c r="E1268">
        <v>0</v>
      </c>
      <c r="F1268">
        <v>0</v>
      </c>
      <c r="G1268">
        <v>0</v>
      </c>
      <c r="H1268">
        <v>12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</row>
    <row r="1269" spans="1:34" x14ac:dyDescent="0.2">
      <c r="A1269">
        <v>1258</v>
      </c>
      <c r="B1269">
        <f t="shared" si="19"/>
        <v>12</v>
      </c>
      <c r="E1269">
        <v>0</v>
      </c>
      <c r="F1269">
        <v>0</v>
      </c>
      <c r="G1269">
        <v>0</v>
      </c>
      <c r="H1269">
        <v>12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</row>
    <row r="1270" spans="1:34" x14ac:dyDescent="0.2">
      <c r="A1270">
        <v>1259</v>
      </c>
      <c r="B1270">
        <f t="shared" si="19"/>
        <v>12</v>
      </c>
      <c r="E1270">
        <v>0</v>
      </c>
      <c r="F1270">
        <v>0</v>
      </c>
      <c r="G1270">
        <v>0</v>
      </c>
      <c r="H1270">
        <v>12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</row>
    <row r="1271" spans="1:34" x14ac:dyDescent="0.2">
      <c r="A1271">
        <v>1260</v>
      </c>
      <c r="B1271">
        <f t="shared" si="19"/>
        <v>12</v>
      </c>
      <c r="E1271">
        <v>0</v>
      </c>
      <c r="F1271">
        <v>0</v>
      </c>
      <c r="G1271">
        <v>0</v>
      </c>
      <c r="H1271">
        <v>12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</row>
    <row r="1272" spans="1:34" x14ac:dyDescent="0.2">
      <c r="A1272">
        <v>1261</v>
      </c>
      <c r="B1272">
        <f t="shared" si="19"/>
        <v>12</v>
      </c>
      <c r="E1272">
        <v>0</v>
      </c>
      <c r="F1272">
        <v>0</v>
      </c>
      <c r="G1272">
        <v>0</v>
      </c>
      <c r="H1272">
        <v>12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</row>
    <row r="1273" spans="1:34" x14ac:dyDescent="0.2">
      <c r="A1273">
        <v>1262</v>
      </c>
      <c r="B1273">
        <f t="shared" si="19"/>
        <v>32</v>
      </c>
      <c r="E1273">
        <v>0</v>
      </c>
      <c r="F1273">
        <v>0</v>
      </c>
      <c r="G1273">
        <v>0</v>
      </c>
      <c r="H1273">
        <v>12</v>
      </c>
      <c r="I1273">
        <v>0</v>
      </c>
      <c r="J1273">
        <v>0</v>
      </c>
      <c r="K1273">
        <v>20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</row>
    <row r="1274" spans="1:34" x14ac:dyDescent="0.2">
      <c r="A1274">
        <v>1263</v>
      </c>
      <c r="B1274">
        <f t="shared" si="19"/>
        <v>32</v>
      </c>
      <c r="E1274">
        <v>0</v>
      </c>
      <c r="F1274">
        <v>0</v>
      </c>
      <c r="G1274">
        <v>0</v>
      </c>
      <c r="H1274">
        <v>12</v>
      </c>
      <c r="I1274">
        <v>0</v>
      </c>
      <c r="J1274">
        <v>0</v>
      </c>
      <c r="K1274">
        <v>20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</row>
    <row r="1275" spans="1:34" x14ac:dyDescent="0.2">
      <c r="A1275">
        <v>1264</v>
      </c>
      <c r="B1275">
        <f t="shared" si="19"/>
        <v>32</v>
      </c>
      <c r="E1275">
        <v>0</v>
      </c>
      <c r="F1275">
        <v>0</v>
      </c>
      <c r="G1275">
        <v>0</v>
      </c>
      <c r="H1275">
        <v>12</v>
      </c>
      <c r="I1275">
        <v>0</v>
      </c>
      <c r="J1275">
        <v>0</v>
      </c>
      <c r="K1275">
        <v>20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</row>
    <row r="1276" spans="1:34" x14ac:dyDescent="0.2">
      <c r="A1276">
        <v>1265</v>
      </c>
      <c r="B1276">
        <f t="shared" si="19"/>
        <v>41</v>
      </c>
      <c r="E1276">
        <v>0</v>
      </c>
      <c r="F1276">
        <v>0</v>
      </c>
      <c r="G1276">
        <v>0</v>
      </c>
      <c r="H1276">
        <v>12</v>
      </c>
      <c r="I1276">
        <v>0</v>
      </c>
      <c r="J1276">
        <v>0</v>
      </c>
      <c r="K1276">
        <v>20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9</v>
      </c>
      <c r="AE1276">
        <v>0</v>
      </c>
      <c r="AF1276">
        <v>0</v>
      </c>
      <c r="AG1276">
        <v>0</v>
      </c>
      <c r="AH1276">
        <v>0</v>
      </c>
    </row>
    <row r="1277" spans="1:34" x14ac:dyDescent="0.2">
      <c r="A1277">
        <v>1266</v>
      </c>
      <c r="B1277">
        <f t="shared" si="19"/>
        <v>141</v>
      </c>
      <c r="E1277">
        <v>0</v>
      </c>
      <c r="F1277">
        <v>0</v>
      </c>
      <c r="G1277">
        <v>0</v>
      </c>
      <c r="H1277">
        <v>12</v>
      </c>
      <c r="I1277">
        <v>0</v>
      </c>
      <c r="J1277">
        <v>0</v>
      </c>
      <c r="K1277">
        <v>20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9</v>
      </c>
      <c r="AE1277">
        <v>0</v>
      </c>
      <c r="AF1277">
        <v>100</v>
      </c>
      <c r="AG1277">
        <v>0</v>
      </c>
      <c r="AH1277">
        <v>0</v>
      </c>
    </row>
    <row r="1278" spans="1:34" x14ac:dyDescent="0.2">
      <c r="A1278">
        <v>1267</v>
      </c>
      <c r="B1278">
        <f t="shared" si="19"/>
        <v>141</v>
      </c>
      <c r="E1278">
        <v>0</v>
      </c>
      <c r="F1278">
        <v>0</v>
      </c>
      <c r="G1278">
        <v>0</v>
      </c>
      <c r="H1278">
        <v>12</v>
      </c>
      <c r="I1278">
        <v>0</v>
      </c>
      <c r="J1278">
        <v>0</v>
      </c>
      <c r="K1278">
        <v>20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9</v>
      </c>
      <c r="AE1278">
        <v>0</v>
      </c>
      <c r="AF1278">
        <v>100</v>
      </c>
      <c r="AG1278">
        <v>0</v>
      </c>
      <c r="AH1278">
        <v>0</v>
      </c>
    </row>
    <row r="1279" spans="1:34" x14ac:dyDescent="0.2">
      <c r="A1279">
        <v>1268</v>
      </c>
      <c r="B1279">
        <f t="shared" si="19"/>
        <v>41</v>
      </c>
      <c r="E1279">
        <v>0</v>
      </c>
      <c r="F1279">
        <v>0</v>
      </c>
      <c r="G1279">
        <v>0</v>
      </c>
      <c r="H1279">
        <v>12</v>
      </c>
      <c r="I1279">
        <v>0</v>
      </c>
      <c r="J1279">
        <v>0</v>
      </c>
      <c r="K1279">
        <v>20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9</v>
      </c>
      <c r="AE1279">
        <v>0</v>
      </c>
      <c r="AF1279">
        <v>0</v>
      </c>
      <c r="AG1279">
        <v>0</v>
      </c>
      <c r="AH1279">
        <v>0</v>
      </c>
    </row>
    <row r="1280" spans="1:34" x14ac:dyDescent="0.2">
      <c r="A1280">
        <v>1269</v>
      </c>
      <c r="B1280">
        <f t="shared" si="19"/>
        <v>41</v>
      </c>
      <c r="E1280">
        <v>0</v>
      </c>
      <c r="F1280">
        <v>0</v>
      </c>
      <c r="G1280">
        <v>0</v>
      </c>
      <c r="H1280">
        <v>12</v>
      </c>
      <c r="I1280">
        <v>0</v>
      </c>
      <c r="J1280">
        <v>0</v>
      </c>
      <c r="K1280">
        <v>20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9</v>
      </c>
      <c r="AE1280">
        <v>0</v>
      </c>
      <c r="AF1280">
        <v>0</v>
      </c>
      <c r="AG1280">
        <v>0</v>
      </c>
      <c r="AH1280">
        <v>0</v>
      </c>
    </row>
    <row r="1281" spans="1:34" x14ac:dyDescent="0.2">
      <c r="A1281">
        <v>1270</v>
      </c>
      <c r="B1281">
        <f t="shared" si="19"/>
        <v>41</v>
      </c>
      <c r="E1281">
        <v>0</v>
      </c>
      <c r="F1281">
        <v>0</v>
      </c>
      <c r="G1281">
        <v>0</v>
      </c>
      <c r="H1281">
        <v>12</v>
      </c>
      <c r="I1281">
        <v>0</v>
      </c>
      <c r="J1281">
        <v>0</v>
      </c>
      <c r="K1281">
        <v>20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9</v>
      </c>
      <c r="AE1281">
        <v>0</v>
      </c>
      <c r="AF1281">
        <v>0</v>
      </c>
      <c r="AG1281">
        <v>0</v>
      </c>
      <c r="AH1281">
        <v>0</v>
      </c>
    </row>
    <row r="1282" spans="1:34" x14ac:dyDescent="0.2">
      <c r="A1282">
        <v>1271</v>
      </c>
      <c r="B1282">
        <f t="shared" si="19"/>
        <v>81</v>
      </c>
      <c r="E1282">
        <v>0</v>
      </c>
      <c r="F1282">
        <v>0</v>
      </c>
      <c r="G1282">
        <v>0</v>
      </c>
      <c r="H1282">
        <v>12</v>
      </c>
      <c r="I1282">
        <v>0</v>
      </c>
      <c r="J1282">
        <v>0</v>
      </c>
      <c r="K1282">
        <v>20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40</v>
      </c>
      <c r="AB1282">
        <v>0</v>
      </c>
      <c r="AC1282">
        <v>0</v>
      </c>
      <c r="AD1282">
        <v>9</v>
      </c>
      <c r="AE1282">
        <v>0</v>
      </c>
      <c r="AF1282">
        <v>0</v>
      </c>
      <c r="AG1282">
        <v>0</v>
      </c>
      <c r="AH1282">
        <v>0</v>
      </c>
    </row>
    <row r="1283" spans="1:34" x14ac:dyDescent="0.2">
      <c r="A1283">
        <v>1272</v>
      </c>
      <c r="B1283">
        <f t="shared" si="19"/>
        <v>81</v>
      </c>
      <c r="E1283">
        <v>0</v>
      </c>
      <c r="F1283">
        <v>0</v>
      </c>
      <c r="G1283">
        <v>0</v>
      </c>
      <c r="H1283">
        <v>12</v>
      </c>
      <c r="I1283">
        <v>0</v>
      </c>
      <c r="J1283">
        <v>0</v>
      </c>
      <c r="K1283">
        <v>20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40</v>
      </c>
      <c r="AB1283">
        <v>0</v>
      </c>
      <c r="AC1283">
        <v>0</v>
      </c>
      <c r="AD1283">
        <v>9</v>
      </c>
      <c r="AE1283">
        <v>0</v>
      </c>
      <c r="AF1283">
        <v>0</v>
      </c>
      <c r="AG1283">
        <v>0</v>
      </c>
      <c r="AH1283">
        <v>0</v>
      </c>
    </row>
    <row r="1284" spans="1:34" x14ac:dyDescent="0.2">
      <c r="A1284">
        <v>1273</v>
      </c>
      <c r="B1284">
        <f t="shared" si="19"/>
        <v>101</v>
      </c>
      <c r="E1284">
        <v>0</v>
      </c>
      <c r="F1284">
        <v>0</v>
      </c>
      <c r="G1284">
        <v>0</v>
      </c>
      <c r="H1284">
        <v>12</v>
      </c>
      <c r="I1284">
        <v>0</v>
      </c>
      <c r="J1284">
        <v>0</v>
      </c>
      <c r="K1284">
        <v>20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60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9</v>
      </c>
      <c r="AE1284">
        <v>0</v>
      </c>
      <c r="AF1284">
        <v>0</v>
      </c>
      <c r="AG1284">
        <v>0</v>
      </c>
      <c r="AH1284">
        <v>0</v>
      </c>
    </row>
    <row r="1285" spans="1:34" x14ac:dyDescent="0.2">
      <c r="A1285">
        <v>1274</v>
      </c>
      <c r="B1285">
        <f t="shared" si="19"/>
        <v>101</v>
      </c>
      <c r="E1285">
        <v>0</v>
      </c>
      <c r="F1285">
        <v>0</v>
      </c>
      <c r="G1285">
        <v>0</v>
      </c>
      <c r="H1285">
        <v>12</v>
      </c>
      <c r="I1285">
        <v>0</v>
      </c>
      <c r="J1285">
        <v>0</v>
      </c>
      <c r="K1285">
        <v>20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60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9</v>
      </c>
      <c r="AE1285">
        <v>0</v>
      </c>
      <c r="AF1285">
        <v>0</v>
      </c>
      <c r="AG1285">
        <v>0</v>
      </c>
      <c r="AH1285">
        <v>0</v>
      </c>
    </row>
    <row r="1286" spans="1:34" x14ac:dyDescent="0.2">
      <c r="A1286">
        <v>1275</v>
      </c>
      <c r="B1286">
        <f t="shared" si="19"/>
        <v>101</v>
      </c>
      <c r="E1286">
        <v>0</v>
      </c>
      <c r="F1286">
        <v>0</v>
      </c>
      <c r="G1286">
        <v>0</v>
      </c>
      <c r="H1286">
        <v>12</v>
      </c>
      <c r="I1286">
        <v>0</v>
      </c>
      <c r="J1286">
        <v>0</v>
      </c>
      <c r="K1286">
        <v>20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60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9</v>
      </c>
      <c r="AE1286">
        <v>0</v>
      </c>
      <c r="AF1286">
        <v>0</v>
      </c>
      <c r="AG1286">
        <v>0</v>
      </c>
      <c r="AH1286">
        <v>0</v>
      </c>
    </row>
    <row r="1287" spans="1:34" x14ac:dyDescent="0.2">
      <c r="A1287">
        <v>1276</v>
      </c>
      <c r="B1287">
        <f t="shared" si="19"/>
        <v>41</v>
      </c>
      <c r="E1287">
        <v>0</v>
      </c>
      <c r="F1287">
        <v>0</v>
      </c>
      <c r="G1287">
        <v>0</v>
      </c>
      <c r="H1287">
        <v>12</v>
      </c>
      <c r="I1287">
        <v>0</v>
      </c>
      <c r="J1287">
        <v>0</v>
      </c>
      <c r="K1287">
        <v>20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9</v>
      </c>
      <c r="AE1287">
        <v>0</v>
      </c>
      <c r="AF1287">
        <v>0</v>
      </c>
      <c r="AG1287">
        <v>0</v>
      </c>
      <c r="AH1287">
        <v>0</v>
      </c>
    </row>
    <row r="1288" spans="1:34" x14ac:dyDescent="0.2">
      <c r="A1288">
        <v>1277</v>
      </c>
      <c r="B1288">
        <f t="shared" si="19"/>
        <v>41</v>
      </c>
      <c r="E1288">
        <v>0</v>
      </c>
      <c r="F1288">
        <v>0</v>
      </c>
      <c r="G1288">
        <v>0</v>
      </c>
      <c r="H1288">
        <v>12</v>
      </c>
      <c r="I1288">
        <v>0</v>
      </c>
      <c r="J1288">
        <v>0</v>
      </c>
      <c r="K1288">
        <v>20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9</v>
      </c>
      <c r="AE1288">
        <v>0</v>
      </c>
      <c r="AF1288">
        <v>0</v>
      </c>
      <c r="AG1288">
        <v>0</v>
      </c>
      <c r="AH1288">
        <v>0</v>
      </c>
    </row>
    <row r="1289" spans="1:34" x14ac:dyDescent="0.2">
      <c r="A1289">
        <v>1278</v>
      </c>
      <c r="B1289">
        <f t="shared" si="19"/>
        <v>41</v>
      </c>
      <c r="E1289">
        <v>0</v>
      </c>
      <c r="F1289">
        <v>0</v>
      </c>
      <c r="G1289">
        <v>0</v>
      </c>
      <c r="H1289">
        <v>12</v>
      </c>
      <c r="I1289">
        <v>0</v>
      </c>
      <c r="J1289">
        <v>0</v>
      </c>
      <c r="K1289">
        <v>20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9</v>
      </c>
      <c r="AE1289">
        <v>0</v>
      </c>
      <c r="AF1289">
        <v>0</v>
      </c>
      <c r="AG1289">
        <v>0</v>
      </c>
      <c r="AH1289">
        <v>0</v>
      </c>
    </row>
    <row r="1290" spans="1:34" x14ac:dyDescent="0.2">
      <c r="A1290">
        <v>1279</v>
      </c>
      <c r="B1290">
        <f t="shared" si="19"/>
        <v>41</v>
      </c>
      <c r="E1290">
        <v>0</v>
      </c>
      <c r="F1290">
        <v>0</v>
      </c>
      <c r="G1290">
        <v>0</v>
      </c>
      <c r="H1290">
        <v>12</v>
      </c>
      <c r="I1290">
        <v>0</v>
      </c>
      <c r="J1290">
        <v>0</v>
      </c>
      <c r="K1290">
        <v>20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9</v>
      </c>
      <c r="AE1290">
        <v>0</v>
      </c>
      <c r="AF1290">
        <v>0</v>
      </c>
      <c r="AG1290">
        <v>0</v>
      </c>
      <c r="AH1290">
        <v>0</v>
      </c>
    </row>
    <row r="1291" spans="1:34" x14ac:dyDescent="0.2">
      <c r="A1291">
        <v>1280</v>
      </c>
      <c r="B1291">
        <f t="shared" si="19"/>
        <v>41</v>
      </c>
      <c r="E1291">
        <v>0</v>
      </c>
      <c r="F1291">
        <v>0</v>
      </c>
      <c r="G1291">
        <v>0</v>
      </c>
      <c r="H1291">
        <v>12</v>
      </c>
      <c r="I1291">
        <v>0</v>
      </c>
      <c r="J1291">
        <v>0</v>
      </c>
      <c r="K1291">
        <v>20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9</v>
      </c>
      <c r="AE1291">
        <v>0</v>
      </c>
      <c r="AF1291">
        <v>0</v>
      </c>
      <c r="AG1291">
        <v>0</v>
      </c>
      <c r="AH1291">
        <v>0</v>
      </c>
    </row>
    <row r="1292" spans="1:34" x14ac:dyDescent="0.2">
      <c r="A1292">
        <v>1281</v>
      </c>
      <c r="B1292">
        <f t="shared" si="19"/>
        <v>41</v>
      </c>
      <c r="E1292">
        <v>0</v>
      </c>
      <c r="F1292">
        <v>0</v>
      </c>
      <c r="G1292">
        <v>0</v>
      </c>
      <c r="H1292">
        <v>12</v>
      </c>
      <c r="I1292">
        <v>0</v>
      </c>
      <c r="J1292">
        <v>0</v>
      </c>
      <c r="K1292">
        <v>20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9</v>
      </c>
      <c r="AE1292">
        <v>0</v>
      </c>
      <c r="AF1292">
        <v>0</v>
      </c>
      <c r="AG1292">
        <v>0</v>
      </c>
      <c r="AH1292">
        <v>0</v>
      </c>
    </row>
    <row r="1293" spans="1:34" x14ac:dyDescent="0.2">
      <c r="A1293">
        <v>1282</v>
      </c>
      <c r="B1293">
        <f t="shared" ref="B1293:B1356" si="20">SUM(E1293:CA1293)</f>
        <v>41</v>
      </c>
      <c r="E1293">
        <v>0</v>
      </c>
      <c r="F1293">
        <v>0</v>
      </c>
      <c r="G1293">
        <v>0</v>
      </c>
      <c r="H1293">
        <v>12</v>
      </c>
      <c r="I1293">
        <v>0</v>
      </c>
      <c r="J1293">
        <v>0</v>
      </c>
      <c r="K1293">
        <v>20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9</v>
      </c>
      <c r="AE1293">
        <v>0</v>
      </c>
      <c r="AF1293">
        <v>0</v>
      </c>
      <c r="AG1293">
        <v>0</v>
      </c>
      <c r="AH1293">
        <v>0</v>
      </c>
    </row>
    <row r="1294" spans="1:34" x14ac:dyDescent="0.2">
      <c r="A1294">
        <v>1283</v>
      </c>
      <c r="B1294">
        <f t="shared" si="20"/>
        <v>41</v>
      </c>
      <c r="E1294">
        <v>0</v>
      </c>
      <c r="F1294">
        <v>0</v>
      </c>
      <c r="G1294">
        <v>0</v>
      </c>
      <c r="H1294">
        <v>12</v>
      </c>
      <c r="I1294">
        <v>0</v>
      </c>
      <c r="J1294">
        <v>0</v>
      </c>
      <c r="K1294">
        <v>20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9</v>
      </c>
      <c r="AE1294">
        <v>0</v>
      </c>
      <c r="AF1294">
        <v>0</v>
      </c>
      <c r="AG1294">
        <v>0</v>
      </c>
      <c r="AH1294">
        <v>0</v>
      </c>
    </row>
    <row r="1295" spans="1:34" x14ac:dyDescent="0.2">
      <c r="A1295">
        <v>1284</v>
      </c>
      <c r="B1295">
        <f t="shared" si="20"/>
        <v>41</v>
      </c>
      <c r="E1295">
        <v>0</v>
      </c>
      <c r="F1295">
        <v>0</v>
      </c>
      <c r="G1295">
        <v>0</v>
      </c>
      <c r="H1295">
        <v>12</v>
      </c>
      <c r="I1295">
        <v>0</v>
      </c>
      <c r="J1295">
        <v>0</v>
      </c>
      <c r="K1295">
        <v>20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9</v>
      </c>
      <c r="AE1295">
        <v>0</v>
      </c>
      <c r="AF1295">
        <v>0</v>
      </c>
      <c r="AG1295">
        <v>0</v>
      </c>
      <c r="AH1295">
        <v>0</v>
      </c>
    </row>
    <row r="1296" spans="1:34" x14ac:dyDescent="0.2">
      <c r="A1296">
        <v>1285</v>
      </c>
      <c r="B1296">
        <f t="shared" si="20"/>
        <v>41</v>
      </c>
      <c r="E1296">
        <v>0</v>
      </c>
      <c r="F1296">
        <v>0</v>
      </c>
      <c r="G1296">
        <v>0</v>
      </c>
      <c r="H1296">
        <v>12</v>
      </c>
      <c r="I1296">
        <v>0</v>
      </c>
      <c r="J1296">
        <v>0</v>
      </c>
      <c r="K1296">
        <v>20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9</v>
      </c>
      <c r="AE1296">
        <v>0</v>
      </c>
      <c r="AF1296">
        <v>0</v>
      </c>
      <c r="AG1296">
        <v>0</v>
      </c>
      <c r="AH1296">
        <v>0</v>
      </c>
    </row>
    <row r="1297" spans="1:34" x14ac:dyDescent="0.2">
      <c r="A1297">
        <v>1286</v>
      </c>
      <c r="B1297">
        <f t="shared" si="20"/>
        <v>41</v>
      </c>
      <c r="E1297">
        <v>0</v>
      </c>
      <c r="F1297">
        <v>0</v>
      </c>
      <c r="G1297">
        <v>0</v>
      </c>
      <c r="H1297">
        <v>12</v>
      </c>
      <c r="I1297">
        <v>0</v>
      </c>
      <c r="J1297">
        <v>0</v>
      </c>
      <c r="K1297">
        <v>20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9</v>
      </c>
      <c r="AE1297">
        <v>0</v>
      </c>
      <c r="AF1297">
        <v>0</v>
      </c>
      <c r="AG1297">
        <v>0</v>
      </c>
      <c r="AH1297">
        <v>0</v>
      </c>
    </row>
    <row r="1298" spans="1:34" x14ac:dyDescent="0.2">
      <c r="A1298">
        <v>1287</v>
      </c>
      <c r="B1298">
        <f t="shared" si="20"/>
        <v>53</v>
      </c>
      <c r="E1298">
        <v>0</v>
      </c>
      <c r="F1298">
        <v>0</v>
      </c>
      <c r="G1298">
        <v>0</v>
      </c>
      <c r="H1298">
        <v>12</v>
      </c>
      <c r="I1298">
        <v>0</v>
      </c>
      <c r="J1298">
        <v>0</v>
      </c>
      <c r="K1298">
        <v>20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12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9</v>
      </c>
      <c r="AE1298">
        <v>0</v>
      </c>
      <c r="AF1298">
        <v>0</v>
      </c>
      <c r="AG1298">
        <v>0</v>
      </c>
      <c r="AH1298">
        <v>0</v>
      </c>
    </row>
    <row r="1299" spans="1:34" x14ac:dyDescent="0.2">
      <c r="A1299">
        <v>1288</v>
      </c>
      <c r="B1299">
        <f t="shared" si="20"/>
        <v>41</v>
      </c>
      <c r="E1299">
        <v>0</v>
      </c>
      <c r="F1299">
        <v>0</v>
      </c>
      <c r="G1299">
        <v>0</v>
      </c>
      <c r="H1299">
        <v>12</v>
      </c>
      <c r="I1299">
        <v>0</v>
      </c>
      <c r="J1299">
        <v>0</v>
      </c>
      <c r="K1299">
        <v>20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9</v>
      </c>
      <c r="AE1299">
        <v>0</v>
      </c>
      <c r="AF1299">
        <v>0</v>
      </c>
      <c r="AG1299">
        <v>0</v>
      </c>
      <c r="AH1299">
        <v>0</v>
      </c>
    </row>
    <row r="1300" spans="1:34" x14ac:dyDescent="0.2">
      <c r="A1300">
        <v>1289</v>
      </c>
      <c r="B1300">
        <f t="shared" si="20"/>
        <v>41</v>
      </c>
      <c r="E1300">
        <v>0</v>
      </c>
      <c r="F1300">
        <v>0</v>
      </c>
      <c r="G1300">
        <v>0</v>
      </c>
      <c r="H1300">
        <v>12</v>
      </c>
      <c r="I1300">
        <v>0</v>
      </c>
      <c r="J1300">
        <v>0</v>
      </c>
      <c r="K1300">
        <v>20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9</v>
      </c>
      <c r="AE1300">
        <v>0</v>
      </c>
      <c r="AF1300">
        <v>0</v>
      </c>
      <c r="AG1300">
        <v>0</v>
      </c>
      <c r="AH1300">
        <v>0</v>
      </c>
    </row>
    <row r="1301" spans="1:34" x14ac:dyDescent="0.2">
      <c r="A1301">
        <v>1290</v>
      </c>
      <c r="B1301">
        <f t="shared" si="20"/>
        <v>41</v>
      </c>
      <c r="E1301">
        <v>0</v>
      </c>
      <c r="F1301">
        <v>0</v>
      </c>
      <c r="G1301">
        <v>0</v>
      </c>
      <c r="H1301">
        <v>12</v>
      </c>
      <c r="I1301">
        <v>0</v>
      </c>
      <c r="J1301">
        <v>0</v>
      </c>
      <c r="K1301">
        <v>20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9</v>
      </c>
      <c r="AE1301">
        <v>0</v>
      </c>
      <c r="AF1301">
        <v>0</v>
      </c>
      <c r="AG1301">
        <v>0</v>
      </c>
      <c r="AH1301">
        <v>0</v>
      </c>
    </row>
    <row r="1302" spans="1:34" x14ac:dyDescent="0.2">
      <c r="A1302">
        <v>1291</v>
      </c>
      <c r="B1302">
        <f t="shared" si="20"/>
        <v>41</v>
      </c>
      <c r="E1302">
        <v>0</v>
      </c>
      <c r="F1302">
        <v>0</v>
      </c>
      <c r="G1302">
        <v>0</v>
      </c>
      <c r="H1302">
        <v>12</v>
      </c>
      <c r="I1302">
        <v>0</v>
      </c>
      <c r="J1302">
        <v>0</v>
      </c>
      <c r="K1302">
        <v>20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9</v>
      </c>
      <c r="AE1302">
        <v>0</v>
      </c>
      <c r="AF1302">
        <v>0</v>
      </c>
      <c r="AG1302">
        <v>0</v>
      </c>
      <c r="AH1302">
        <v>0</v>
      </c>
    </row>
    <row r="1303" spans="1:34" x14ac:dyDescent="0.2">
      <c r="A1303">
        <v>1292</v>
      </c>
      <c r="B1303">
        <f t="shared" si="20"/>
        <v>41</v>
      </c>
      <c r="E1303">
        <v>0</v>
      </c>
      <c r="F1303">
        <v>0</v>
      </c>
      <c r="G1303">
        <v>0</v>
      </c>
      <c r="H1303">
        <v>12</v>
      </c>
      <c r="I1303">
        <v>0</v>
      </c>
      <c r="J1303">
        <v>0</v>
      </c>
      <c r="K1303">
        <v>20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  <c r="AD1303">
        <v>9</v>
      </c>
      <c r="AE1303">
        <v>0</v>
      </c>
      <c r="AF1303">
        <v>0</v>
      </c>
      <c r="AG1303">
        <v>0</v>
      </c>
      <c r="AH1303">
        <v>0</v>
      </c>
    </row>
    <row r="1304" spans="1:34" x14ac:dyDescent="0.2">
      <c r="A1304">
        <v>1293</v>
      </c>
      <c r="B1304">
        <f t="shared" si="20"/>
        <v>41</v>
      </c>
      <c r="E1304">
        <v>0</v>
      </c>
      <c r="F1304">
        <v>0</v>
      </c>
      <c r="G1304">
        <v>0</v>
      </c>
      <c r="H1304">
        <v>12</v>
      </c>
      <c r="I1304">
        <v>0</v>
      </c>
      <c r="J1304">
        <v>0</v>
      </c>
      <c r="K1304">
        <v>20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9</v>
      </c>
      <c r="AE1304">
        <v>0</v>
      </c>
      <c r="AF1304">
        <v>0</v>
      </c>
      <c r="AG1304">
        <v>0</v>
      </c>
      <c r="AH1304">
        <v>0</v>
      </c>
    </row>
    <row r="1305" spans="1:34" x14ac:dyDescent="0.2">
      <c r="A1305">
        <v>1294</v>
      </c>
      <c r="B1305">
        <f t="shared" si="20"/>
        <v>41</v>
      </c>
      <c r="E1305">
        <v>0</v>
      </c>
      <c r="F1305">
        <v>0</v>
      </c>
      <c r="G1305">
        <v>0</v>
      </c>
      <c r="H1305">
        <v>12</v>
      </c>
      <c r="I1305">
        <v>0</v>
      </c>
      <c r="J1305">
        <v>0</v>
      </c>
      <c r="K1305">
        <v>20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9</v>
      </c>
      <c r="AE1305">
        <v>0</v>
      </c>
      <c r="AF1305">
        <v>0</v>
      </c>
      <c r="AG1305">
        <v>0</v>
      </c>
      <c r="AH1305">
        <v>0</v>
      </c>
    </row>
    <row r="1306" spans="1:34" x14ac:dyDescent="0.2">
      <c r="A1306">
        <v>1295</v>
      </c>
      <c r="B1306">
        <f t="shared" si="20"/>
        <v>41</v>
      </c>
      <c r="E1306">
        <v>0</v>
      </c>
      <c r="F1306">
        <v>0</v>
      </c>
      <c r="G1306">
        <v>0</v>
      </c>
      <c r="H1306">
        <v>12</v>
      </c>
      <c r="I1306">
        <v>0</v>
      </c>
      <c r="J1306">
        <v>0</v>
      </c>
      <c r="K1306">
        <v>20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9</v>
      </c>
      <c r="AE1306">
        <v>0</v>
      </c>
      <c r="AF1306">
        <v>0</v>
      </c>
      <c r="AG1306">
        <v>0</v>
      </c>
      <c r="AH1306">
        <v>0</v>
      </c>
    </row>
    <row r="1307" spans="1:34" x14ac:dyDescent="0.2">
      <c r="A1307">
        <v>1296</v>
      </c>
      <c r="B1307">
        <f t="shared" si="20"/>
        <v>41</v>
      </c>
      <c r="E1307">
        <v>0</v>
      </c>
      <c r="F1307">
        <v>0</v>
      </c>
      <c r="G1307">
        <v>0</v>
      </c>
      <c r="H1307">
        <v>12</v>
      </c>
      <c r="I1307">
        <v>0</v>
      </c>
      <c r="J1307">
        <v>0</v>
      </c>
      <c r="K1307">
        <v>20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9</v>
      </c>
      <c r="AE1307">
        <v>0</v>
      </c>
      <c r="AF1307">
        <v>0</v>
      </c>
      <c r="AG1307">
        <v>0</v>
      </c>
      <c r="AH1307">
        <v>0</v>
      </c>
    </row>
    <row r="1308" spans="1:34" x14ac:dyDescent="0.2">
      <c r="A1308">
        <v>1297</v>
      </c>
      <c r="B1308">
        <f t="shared" si="20"/>
        <v>141</v>
      </c>
      <c r="E1308">
        <v>0</v>
      </c>
      <c r="F1308">
        <v>0</v>
      </c>
      <c r="G1308">
        <v>0</v>
      </c>
      <c r="H1308">
        <v>12</v>
      </c>
      <c r="I1308">
        <v>100</v>
      </c>
      <c r="J1308">
        <v>0</v>
      </c>
      <c r="K1308">
        <v>20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9</v>
      </c>
      <c r="AE1308">
        <v>0</v>
      </c>
      <c r="AF1308">
        <v>0</v>
      </c>
      <c r="AG1308">
        <v>0</v>
      </c>
      <c r="AH1308">
        <v>0</v>
      </c>
    </row>
    <row r="1309" spans="1:34" x14ac:dyDescent="0.2">
      <c r="A1309">
        <v>1298</v>
      </c>
      <c r="B1309">
        <f t="shared" si="20"/>
        <v>101</v>
      </c>
      <c r="E1309">
        <v>0</v>
      </c>
      <c r="F1309">
        <v>0</v>
      </c>
      <c r="G1309">
        <v>0</v>
      </c>
      <c r="H1309">
        <v>12</v>
      </c>
      <c r="I1309">
        <v>0</v>
      </c>
      <c r="J1309">
        <v>0</v>
      </c>
      <c r="K1309">
        <v>20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60</v>
      </c>
      <c r="AA1309">
        <v>0</v>
      </c>
      <c r="AB1309">
        <v>0</v>
      </c>
      <c r="AC1309">
        <v>0</v>
      </c>
      <c r="AD1309">
        <v>9</v>
      </c>
      <c r="AE1309">
        <v>0</v>
      </c>
      <c r="AF1309">
        <v>0</v>
      </c>
      <c r="AG1309">
        <v>0</v>
      </c>
      <c r="AH1309">
        <v>0</v>
      </c>
    </row>
    <row r="1310" spans="1:34" x14ac:dyDescent="0.2">
      <c r="A1310">
        <v>1299</v>
      </c>
      <c r="B1310">
        <f t="shared" si="20"/>
        <v>101</v>
      </c>
      <c r="E1310">
        <v>0</v>
      </c>
      <c r="F1310">
        <v>0</v>
      </c>
      <c r="G1310">
        <v>0</v>
      </c>
      <c r="H1310">
        <v>12</v>
      </c>
      <c r="I1310">
        <v>0</v>
      </c>
      <c r="J1310">
        <v>0</v>
      </c>
      <c r="K1310">
        <v>20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60</v>
      </c>
      <c r="AA1310">
        <v>0</v>
      </c>
      <c r="AB1310">
        <v>0</v>
      </c>
      <c r="AC1310">
        <v>0</v>
      </c>
      <c r="AD1310">
        <v>9</v>
      </c>
      <c r="AE1310">
        <v>0</v>
      </c>
      <c r="AF1310">
        <v>0</v>
      </c>
      <c r="AG1310">
        <v>0</v>
      </c>
      <c r="AH1310">
        <v>0</v>
      </c>
    </row>
    <row r="1311" spans="1:34" x14ac:dyDescent="0.2">
      <c r="A1311">
        <v>1300</v>
      </c>
      <c r="B1311">
        <f t="shared" si="20"/>
        <v>41</v>
      </c>
      <c r="E1311">
        <v>0</v>
      </c>
      <c r="F1311">
        <v>0</v>
      </c>
      <c r="G1311">
        <v>0</v>
      </c>
      <c r="H1311">
        <v>12</v>
      </c>
      <c r="I1311">
        <v>0</v>
      </c>
      <c r="J1311">
        <v>0</v>
      </c>
      <c r="K1311">
        <v>20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9</v>
      </c>
      <c r="AE1311">
        <v>0</v>
      </c>
      <c r="AF1311">
        <v>0</v>
      </c>
      <c r="AG1311">
        <v>0</v>
      </c>
      <c r="AH1311">
        <v>0</v>
      </c>
    </row>
    <row r="1312" spans="1:34" x14ac:dyDescent="0.2">
      <c r="A1312">
        <v>1301</v>
      </c>
      <c r="B1312">
        <f t="shared" si="20"/>
        <v>41</v>
      </c>
      <c r="E1312">
        <v>0</v>
      </c>
      <c r="F1312">
        <v>0</v>
      </c>
      <c r="G1312">
        <v>0</v>
      </c>
      <c r="H1312">
        <v>12</v>
      </c>
      <c r="I1312">
        <v>0</v>
      </c>
      <c r="J1312">
        <v>0</v>
      </c>
      <c r="K1312">
        <v>20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9</v>
      </c>
      <c r="AE1312">
        <v>0</v>
      </c>
      <c r="AF1312">
        <v>0</v>
      </c>
      <c r="AG1312">
        <v>0</v>
      </c>
      <c r="AH1312">
        <v>0</v>
      </c>
    </row>
    <row r="1313" spans="1:34" x14ac:dyDescent="0.2">
      <c r="A1313">
        <v>1302</v>
      </c>
      <c r="B1313">
        <f t="shared" si="20"/>
        <v>41</v>
      </c>
      <c r="E1313">
        <v>0</v>
      </c>
      <c r="F1313">
        <v>0</v>
      </c>
      <c r="G1313">
        <v>0</v>
      </c>
      <c r="H1313">
        <v>12</v>
      </c>
      <c r="I1313">
        <v>0</v>
      </c>
      <c r="J1313">
        <v>0</v>
      </c>
      <c r="K1313">
        <v>20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9</v>
      </c>
      <c r="AE1313">
        <v>0</v>
      </c>
      <c r="AF1313">
        <v>0</v>
      </c>
      <c r="AG1313">
        <v>0</v>
      </c>
      <c r="AH1313">
        <v>0</v>
      </c>
    </row>
    <row r="1314" spans="1:34" x14ac:dyDescent="0.2">
      <c r="A1314">
        <v>1303</v>
      </c>
      <c r="B1314">
        <f t="shared" si="20"/>
        <v>41</v>
      </c>
      <c r="E1314">
        <v>0</v>
      </c>
      <c r="F1314">
        <v>0</v>
      </c>
      <c r="G1314">
        <v>0</v>
      </c>
      <c r="H1314">
        <v>12</v>
      </c>
      <c r="I1314">
        <v>0</v>
      </c>
      <c r="J1314">
        <v>0</v>
      </c>
      <c r="K1314">
        <v>20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9</v>
      </c>
      <c r="AE1314">
        <v>0</v>
      </c>
      <c r="AF1314">
        <v>0</v>
      </c>
      <c r="AG1314">
        <v>0</v>
      </c>
      <c r="AH1314">
        <v>0</v>
      </c>
    </row>
    <row r="1315" spans="1:34" x14ac:dyDescent="0.2">
      <c r="A1315">
        <v>1304</v>
      </c>
      <c r="B1315">
        <f t="shared" si="20"/>
        <v>29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20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9</v>
      </c>
      <c r="AE1315">
        <v>0</v>
      </c>
      <c r="AF1315">
        <v>0</v>
      </c>
      <c r="AG1315">
        <v>0</v>
      </c>
      <c r="AH1315">
        <v>0</v>
      </c>
    </row>
    <row r="1316" spans="1:34" x14ac:dyDescent="0.2">
      <c r="A1316">
        <v>1305</v>
      </c>
      <c r="B1316">
        <f t="shared" si="20"/>
        <v>29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20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9</v>
      </c>
      <c r="AE1316">
        <v>0</v>
      </c>
      <c r="AF1316">
        <v>0</v>
      </c>
      <c r="AG1316">
        <v>0</v>
      </c>
      <c r="AH1316">
        <v>0</v>
      </c>
    </row>
    <row r="1317" spans="1:34" x14ac:dyDescent="0.2">
      <c r="A1317">
        <v>1306</v>
      </c>
      <c r="B1317">
        <f t="shared" si="20"/>
        <v>29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20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9</v>
      </c>
      <c r="AE1317">
        <v>0</v>
      </c>
      <c r="AF1317">
        <v>0</v>
      </c>
      <c r="AG1317">
        <v>0</v>
      </c>
      <c r="AH1317">
        <v>0</v>
      </c>
    </row>
    <row r="1318" spans="1:34" x14ac:dyDescent="0.2">
      <c r="A1318">
        <v>1307</v>
      </c>
      <c r="B1318">
        <f t="shared" si="20"/>
        <v>29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20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9</v>
      </c>
      <c r="AE1318">
        <v>0</v>
      </c>
      <c r="AF1318">
        <v>0</v>
      </c>
      <c r="AG1318">
        <v>0</v>
      </c>
      <c r="AH1318">
        <v>0</v>
      </c>
    </row>
    <row r="1319" spans="1:34" x14ac:dyDescent="0.2">
      <c r="A1319">
        <v>1308</v>
      </c>
      <c r="B1319">
        <f t="shared" si="20"/>
        <v>41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20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12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9</v>
      </c>
      <c r="AE1319">
        <v>0</v>
      </c>
      <c r="AF1319">
        <v>0</v>
      </c>
      <c r="AG1319">
        <v>0</v>
      </c>
      <c r="AH1319">
        <v>0</v>
      </c>
    </row>
    <row r="1320" spans="1:34" x14ac:dyDescent="0.2">
      <c r="A1320">
        <v>1309</v>
      </c>
      <c r="B1320">
        <f t="shared" si="20"/>
        <v>96</v>
      </c>
      <c r="E1320">
        <v>55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20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12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9</v>
      </c>
      <c r="AE1320">
        <v>0</v>
      </c>
      <c r="AF1320">
        <v>0</v>
      </c>
      <c r="AG1320">
        <v>0</v>
      </c>
      <c r="AH1320">
        <v>0</v>
      </c>
    </row>
    <row r="1321" spans="1:34" x14ac:dyDescent="0.2">
      <c r="A1321">
        <v>1310</v>
      </c>
      <c r="B1321">
        <f t="shared" si="20"/>
        <v>96</v>
      </c>
      <c r="E1321">
        <v>55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20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12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9</v>
      </c>
      <c r="AE1321">
        <v>0</v>
      </c>
      <c r="AF1321">
        <v>0</v>
      </c>
      <c r="AG1321">
        <v>0</v>
      </c>
      <c r="AH1321">
        <v>0</v>
      </c>
    </row>
    <row r="1322" spans="1:34" x14ac:dyDescent="0.2">
      <c r="A1322">
        <v>1311</v>
      </c>
      <c r="B1322">
        <f t="shared" si="20"/>
        <v>96</v>
      </c>
      <c r="E1322">
        <v>55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20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12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9</v>
      </c>
      <c r="AE1322">
        <v>0</v>
      </c>
      <c r="AF1322">
        <v>0</v>
      </c>
      <c r="AG1322">
        <v>0</v>
      </c>
      <c r="AH1322">
        <v>0</v>
      </c>
    </row>
    <row r="1323" spans="1:34" x14ac:dyDescent="0.2">
      <c r="A1323">
        <v>1312</v>
      </c>
      <c r="B1323">
        <f t="shared" si="20"/>
        <v>96</v>
      </c>
      <c r="E1323">
        <v>55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20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12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9</v>
      </c>
      <c r="AE1323">
        <v>0</v>
      </c>
      <c r="AF1323">
        <v>0</v>
      </c>
      <c r="AG1323">
        <v>0</v>
      </c>
      <c r="AH1323">
        <v>0</v>
      </c>
    </row>
    <row r="1324" spans="1:34" x14ac:dyDescent="0.2">
      <c r="A1324">
        <v>1313</v>
      </c>
      <c r="B1324">
        <f t="shared" si="20"/>
        <v>96</v>
      </c>
      <c r="E1324">
        <v>55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20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12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9</v>
      </c>
      <c r="AE1324">
        <v>0</v>
      </c>
      <c r="AF1324">
        <v>0</v>
      </c>
      <c r="AG1324">
        <v>0</v>
      </c>
      <c r="AH1324">
        <v>0</v>
      </c>
    </row>
    <row r="1325" spans="1:34" x14ac:dyDescent="0.2">
      <c r="A1325">
        <v>1314</v>
      </c>
      <c r="B1325">
        <f t="shared" si="20"/>
        <v>96</v>
      </c>
      <c r="E1325">
        <v>55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20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12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9</v>
      </c>
      <c r="AE1325">
        <v>0</v>
      </c>
      <c r="AF1325">
        <v>0</v>
      </c>
      <c r="AG1325">
        <v>0</v>
      </c>
      <c r="AH1325">
        <v>0</v>
      </c>
    </row>
    <row r="1326" spans="1:34" x14ac:dyDescent="0.2">
      <c r="A1326">
        <v>1315</v>
      </c>
      <c r="B1326">
        <f t="shared" si="20"/>
        <v>96</v>
      </c>
      <c r="E1326">
        <v>55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20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12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9</v>
      </c>
      <c r="AE1326">
        <v>0</v>
      </c>
      <c r="AF1326">
        <v>0</v>
      </c>
      <c r="AG1326">
        <v>0</v>
      </c>
      <c r="AH1326">
        <v>0</v>
      </c>
    </row>
    <row r="1327" spans="1:34" x14ac:dyDescent="0.2">
      <c r="A1327">
        <v>1316</v>
      </c>
      <c r="B1327">
        <f t="shared" si="20"/>
        <v>96</v>
      </c>
      <c r="E1327">
        <v>55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20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12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9</v>
      </c>
      <c r="AE1327">
        <v>0</v>
      </c>
      <c r="AF1327">
        <v>0</v>
      </c>
      <c r="AG1327">
        <v>0</v>
      </c>
      <c r="AH1327">
        <v>0</v>
      </c>
    </row>
    <row r="1328" spans="1:34" x14ac:dyDescent="0.2">
      <c r="A1328">
        <v>1317</v>
      </c>
      <c r="B1328">
        <f t="shared" si="20"/>
        <v>96</v>
      </c>
      <c r="E1328">
        <v>55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20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12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9</v>
      </c>
      <c r="AE1328">
        <v>0</v>
      </c>
      <c r="AF1328">
        <v>0</v>
      </c>
      <c r="AG1328">
        <v>0</v>
      </c>
      <c r="AH1328">
        <v>0</v>
      </c>
    </row>
    <row r="1329" spans="1:34" x14ac:dyDescent="0.2">
      <c r="A1329">
        <v>1318</v>
      </c>
      <c r="B1329">
        <f t="shared" si="20"/>
        <v>96</v>
      </c>
      <c r="E1329">
        <v>55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20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12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9</v>
      </c>
      <c r="AE1329">
        <v>0</v>
      </c>
      <c r="AF1329">
        <v>0</v>
      </c>
      <c r="AG1329">
        <v>0</v>
      </c>
      <c r="AH1329">
        <v>0</v>
      </c>
    </row>
    <row r="1330" spans="1:34" x14ac:dyDescent="0.2">
      <c r="A1330">
        <v>1319</v>
      </c>
      <c r="B1330">
        <f t="shared" si="20"/>
        <v>196</v>
      </c>
      <c r="E1330">
        <v>55</v>
      </c>
      <c r="F1330">
        <v>0</v>
      </c>
      <c r="G1330">
        <v>0</v>
      </c>
      <c r="H1330">
        <v>0</v>
      </c>
      <c r="I1330">
        <v>0</v>
      </c>
      <c r="J1330">
        <v>100</v>
      </c>
      <c r="K1330">
        <v>20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12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9</v>
      </c>
      <c r="AE1330">
        <v>0</v>
      </c>
      <c r="AF1330">
        <v>0</v>
      </c>
      <c r="AG1330">
        <v>0</v>
      </c>
      <c r="AH1330">
        <v>0</v>
      </c>
    </row>
    <row r="1331" spans="1:34" x14ac:dyDescent="0.2">
      <c r="A1331">
        <v>1320</v>
      </c>
      <c r="B1331">
        <f t="shared" si="20"/>
        <v>164</v>
      </c>
      <c r="E1331">
        <v>55</v>
      </c>
      <c r="F1331">
        <v>0</v>
      </c>
      <c r="G1331">
        <v>0</v>
      </c>
      <c r="H1331">
        <v>0</v>
      </c>
      <c r="I1331">
        <v>0</v>
      </c>
      <c r="J1331">
        <v>100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9</v>
      </c>
      <c r="AE1331">
        <v>0</v>
      </c>
      <c r="AF1331">
        <v>0</v>
      </c>
      <c r="AG1331">
        <v>0</v>
      </c>
      <c r="AH1331">
        <v>0</v>
      </c>
    </row>
    <row r="1332" spans="1:34" x14ac:dyDescent="0.2">
      <c r="A1332">
        <v>1321</v>
      </c>
      <c r="B1332">
        <f t="shared" si="20"/>
        <v>164</v>
      </c>
      <c r="E1332">
        <v>55</v>
      </c>
      <c r="F1332">
        <v>0</v>
      </c>
      <c r="G1332">
        <v>0</v>
      </c>
      <c r="H1332">
        <v>0</v>
      </c>
      <c r="I1332">
        <v>0</v>
      </c>
      <c r="J1332">
        <v>100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9</v>
      </c>
      <c r="AE1332">
        <v>0</v>
      </c>
      <c r="AF1332">
        <v>0</v>
      </c>
      <c r="AG1332">
        <v>0</v>
      </c>
      <c r="AH1332">
        <v>0</v>
      </c>
    </row>
    <row r="1333" spans="1:34" x14ac:dyDescent="0.2">
      <c r="A1333">
        <v>1322</v>
      </c>
      <c r="B1333">
        <f t="shared" si="20"/>
        <v>215</v>
      </c>
      <c r="E1333">
        <v>55</v>
      </c>
      <c r="F1333">
        <v>0</v>
      </c>
      <c r="G1333">
        <v>0</v>
      </c>
      <c r="H1333">
        <v>0</v>
      </c>
      <c r="I1333">
        <v>0</v>
      </c>
      <c r="J1333">
        <v>100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60</v>
      </c>
    </row>
    <row r="1334" spans="1:34" x14ac:dyDescent="0.2">
      <c r="A1334">
        <v>1323</v>
      </c>
      <c r="B1334">
        <f t="shared" si="20"/>
        <v>155</v>
      </c>
      <c r="E1334">
        <v>55</v>
      </c>
      <c r="F1334">
        <v>0</v>
      </c>
      <c r="G1334">
        <v>0</v>
      </c>
      <c r="H1334">
        <v>0</v>
      </c>
      <c r="I1334">
        <v>0</v>
      </c>
      <c r="J1334">
        <v>100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</row>
    <row r="1335" spans="1:34" x14ac:dyDescent="0.2">
      <c r="A1335">
        <v>1324</v>
      </c>
      <c r="B1335">
        <f t="shared" si="20"/>
        <v>155</v>
      </c>
      <c r="E1335">
        <v>55</v>
      </c>
      <c r="F1335">
        <v>0</v>
      </c>
      <c r="G1335">
        <v>0</v>
      </c>
      <c r="H1335">
        <v>0</v>
      </c>
      <c r="I1335">
        <v>0</v>
      </c>
      <c r="J1335">
        <v>100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</row>
    <row r="1336" spans="1:34" x14ac:dyDescent="0.2">
      <c r="A1336">
        <v>1325</v>
      </c>
      <c r="B1336">
        <f t="shared" si="20"/>
        <v>155</v>
      </c>
      <c r="E1336">
        <v>55</v>
      </c>
      <c r="F1336">
        <v>0</v>
      </c>
      <c r="G1336">
        <v>0</v>
      </c>
      <c r="H1336">
        <v>0</v>
      </c>
      <c r="I1336">
        <v>0</v>
      </c>
      <c r="J1336">
        <v>100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</row>
    <row r="1337" spans="1:34" x14ac:dyDescent="0.2">
      <c r="A1337">
        <v>1326</v>
      </c>
      <c r="B1337">
        <f t="shared" si="20"/>
        <v>155</v>
      </c>
      <c r="E1337">
        <v>55</v>
      </c>
      <c r="F1337">
        <v>0</v>
      </c>
      <c r="G1337">
        <v>0</v>
      </c>
      <c r="H1337">
        <v>0</v>
      </c>
      <c r="I1337">
        <v>0</v>
      </c>
      <c r="J1337">
        <v>100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</row>
    <row r="1338" spans="1:34" x14ac:dyDescent="0.2">
      <c r="A1338">
        <v>1327</v>
      </c>
      <c r="B1338">
        <f t="shared" si="20"/>
        <v>155</v>
      </c>
      <c r="E1338">
        <v>55</v>
      </c>
      <c r="F1338">
        <v>0</v>
      </c>
      <c r="G1338">
        <v>0</v>
      </c>
      <c r="H1338">
        <v>0</v>
      </c>
      <c r="I1338">
        <v>0</v>
      </c>
      <c r="J1338">
        <v>100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</row>
    <row r="1339" spans="1:34" x14ac:dyDescent="0.2">
      <c r="A1339">
        <v>1328</v>
      </c>
      <c r="B1339">
        <f t="shared" si="20"/>
        <v>167</v>
      </c>
      <c r="E1339">
        <v>55</v>
      </c>
      <c r="F1339">
        <v>0</v>
      </c>
      <c r="G1339">
        <v>0</v>
      </c>
      <c r="H1339">
        <v>0</v>
      </c>
      <c r="I1339">
        <v>0</v>
      </c>
      <c r="J1339">
        <v>100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12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</row>
    <row r="1340" spans="1:34" x14ac:dyDescent="0.2">
      <c r="A1340">
        <v>1329</v>
      </c>
      <c r="B1340">
        <f t="shared" si="20"/>
        <v>155</v>
      </c>
      <c r="E1340">
        <v>55</v>
      </c>
      <c r="F1340">
        <v>0</v>
      </c>
      <c r="G1340">
        <v>0</v>
      </c>
      <c r="H1340">
        <v>0</v>
      </c>
      <c r="I1340">
        <v>0</v>
      </c>
      <c r="J1340">
        <v>100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</row>
    <row r="1341" spans="1:34" x14ac:dyDescent="0.2">
      <c r="A1341">
        <v>1330</v>
      </c>
      <c r="B1341">
        <f t="shared" si="20"/>
        <v>55</v>
      </c>
      <c r="E1341">
        <v>55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</row>
    <row r="1342" spans="1:34" x14ac:dyDescent="0.2">
      <c r="A1342">
        <v>1331</v>
      </c>
      <c r="B1342">
        <f t="shared" si="20"/>
        <v>55</v>
      </c>
      <c r="E1342">
        <v>55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</row>
    <row r="1343" spans="1:34" x14ac:dyDescent="0.2">
      <c r="A1343">
        <v>1332</v>
      </c>
      <c r="B1343">
        <f t="shared" si="20"/>
        <v>55</v>
      </c>
      <c r="E1343">
        <v>55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</row>
    <row r="1344" spans="1:34" x14ac:dyDescent="0.2">
      <c r="A1344">
        <v>1333</v>
      </c>
      <c r="B1344">
        <f t="shared" si="20"/>
        <v>55</v>
      </c>
      <c r="E1344">
        <v>55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</row>
    <row r="1345" spans="1:34" x14ac:dyDescent="0.2">
      <c r="A1345">
        <v>1334</v>
      </c>
      <c r="B1345">
        <f t="shared" si="20"/>
        <v>55</v>
      </c>
      <c r="E1345">
        <v>55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</row>
    <row r="1346" spans="1:34" x14ac:dyDescent="0.2">
      <c r="A1346">
        <v>1335</v>
      </c>
      <c r="B1346">
        <f t="shared" si="20"/>
        <v>55</v>
      </c>
      <c r="E1346">
        <v>55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</row>
    <row r="1347" spans="1:34" x14ac:dyDescent="0.2">
      <c r="A1347">
        <v>1336</v>
      </c>
      <c r="B1347">
        <f t="shared" si="20"/>
        <v>55</v>
      </c>
      <c r="E1347">
        <v>55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</row>
    <row r="1348" spans="1:34" x14ac:dyDescent="0.2">
      <c r="A1348">
        <v>1337</v>
      </c>
      <c r="B1348">
        <f t="shared" si="20"/>
        <v>55</v>
      </c>
      <c r="E1348">
        <v>55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</row>
    <row r="1349" spans="1:34" x14ac:dyDescent="0.2">
      <c r="A1349">
        <v>1338</v>
      </c>
      <c r="B1349">
        <f t="shared" si="20"/>
        <v>55</v>
      </c>
      <c r="E1349">
        <v>55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</row>
    <row r="1350" spans="1:34" x14ac:dyDescent="0.2">
      <c r="A1350">
        <v>1339</v>
      </c>
      <c r="B1350">
        <f t="shared" si="20"/>
        <v>55</v>
      </c>
      <c r="E1350">
        <v>55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</row>
    <row r="1351" spans="1:34" x14ac:dyDescent="0.2">
      <c r="A1351">
        <v>1340</v>
      </c>
      <c r="B1351">
        <f t="shared" si="20"/>
        <v>155</v>
      </c>
      <c r="E1351">
        <v>55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100</v>
      </c>
      <c r="AG1351">
        <v>0</v>
      </c>
      <c r="AH1351">
        <v>0</v>
      </c>
    </row>
    <row r="1352" spans="1:34" x14ac:dyDescent="0.2">
      <c r="A1352">
        <v>1341</v>
      </c>
      <c r="B1352">
        <f t="shared" si="20"/>
        <v>167</v>
      </c>
      <c r="E1352">
        <v>55</v>
      </c>
      <c r="F1352">
        <v>0</v>
      </c>
      <c r="G1352">
        <v>0</v>
      </c>
      <c r="H1352">
        <v>12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100</v>
      </c>
      <c r="AG1352">
        <v>0</v>
      </c>
      <c r="AH1352">
        <v>0</v>
      </c>
    </row>
    <row r="1353" spans="1:34" x14ac:dyDescent="0.2">
      <c r="A1353">
        <v>1342</v>
      </c>
      <c r="B1353">
        <f t="shared" si="20"/>
        <v>155</v>
      </c>
      <c r="E1353">
        <v>55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100</v>
      </c>
      <c r="AG1353">
        <v>0</v>
      </c>
      <c r="AH1353">
        <v>0</v>
      </c>
    </row>
    <row r="1354" spans="1:34" x14ac:dyDescent="0.2">
      <c r="A1354">
        <v>1343</v>
      </c>
      <c r="B1354">
        <f t="shared" si="20"/>
        <v>320</v>
      </c>
      <c r="E1354">
        <v>55</v>
      </c>
      <c r="F1354">
        <v>0</v>
      </c>
      <c r="G1354">
        <v>100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65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100</v>
      </c>
      <c r="AG1354">
        <v>0</v>
      </c>
      <c r="AH1354">
        <v>0</v>
      </c>
    </row>
    <row r="1355" spans="1:34" x14ac:dyDescent="0.2">
      <c r="A1355">
        <v>1344</v>
      </c>
      <c r="B1355">
        <f t="shared" si="20"/>
        <v>255</v>
      </c>
      <c r="E1355">
        <v>55</v>
      </c>
      <c r="F1355">
        <v>0</v>
      </c>
      <c r="G1355">
        <v>100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100</v>
      </c>
      <c r="AG1355">
        <v>0</v>
      </c>
      <c r="AH1355">
        <v>0</v>
      </c>
    </row>
    <row r="1356" spans="1:34" x14ac:dyDescent="0.2">
      <c r="A1356">
        <v>1345</v>
      </c>
      <c r="B1356">
        <f t="shared" si="20"/>
        <v>255</v>
      </c>
      <c r="E1356">
        <v>55</v>
      </c>
      <c r="F1356">
        <v>0</v>
      </c>
      <c r="G1356">
        <v>100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100</v>
      </c>
      <c r="AG1356">
        <v>0</v>
      </c>
      <c r="AH1356">
        <v>0</v>
      </c>
    </row>
    <row r="1357" spans="1:34" x14ac:dyDescent="0.2">
      <c r="A1357">
        <v>1346</v>
      </c>
      <c r="B1357">
        <f t="shared" ref="B1357:B1420" si="21">SUM(E1357:CA1357)</f>
        <v>315</v>
      </c>
      <c r="E1357">
        <v>55</v>
      </c>
      <c r="F1357">
        <v>0</v>
      </c>
      <c r="G1357">
        <v>100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60</v>
      </c>
      <c r="AC1357">
        <v>0</v>
      </c>
      <c r="AD1357">
        <v>0</v>
      </c>
      <c r="AE1357">
        <v>0</v>
      </c>
      <c r="AF1357">
        <v>100</v>
      </c>
      <c r="AG1357">
        <v>0</v>
      </c>
      <c r="AH1357">
        <v>0</v>
      </c>
    </row>
    <row r="1358" spans="1:34" x14ac:dyDescent="0.2">
      <c r="A1358">
        <v>1347</v>
      </c>
      <c r="B1358">
        <f t="shared" si="21"/>
        <v>315</v>
      </c>
      <c r="E1358">
        <v>55</v>
      </c>
      <c r="F1358">
        <v>0</v>
      </c>
      <c r="G1358">
        <v>100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60</v>
      </c>
      <c r="AC1358">
        <v>0</v>
      </c>
      <c r="AD1358">
        <v>0</v>
      </c>
      <c r="AE1358">
        <v>0</v>
      </c>
      <c r="AF1358">
        <v>100</v>
      </c>
      <c r="AG1358">
        <v>0</v>
      </c>
      <c r="AH1358">
        <v>0</v>
      </c>
    </row>
    <row r="1359" spans="1:34" x14ac:dyDescent="0.2">
      <c r="A1359">
        <v>1348</v>
      </c>
      <c r="B1359">
        <f t="shared" si="21"/>
        <v>315</v>
      </c>
      <c r="E1359">
        <v>55</v>
      </c>
      <c r="F1359">
        <v>0</v>
      </c>
      <c r="G1359">
        <v>100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60</v>
      </c>
      <c r="AC1359">
        <v>0</v>
      </c>
      <c r="AD1359">
        <v>0</v>
      </c>
      <c r="AE1359">
        <v>0</v>
      </c>
      <c r="AF1359">
        <v>100</v>
      </c>
      <c r="AG1359">
        <v>0</v>
      </c>
      <c r="AH1359">
        <v>0</v>
      </c>
    </row>
    <row r="1360" spans="1:34" x14ac:dyDescent="0.2">
      <c r="A1360">
        <v>1349</v>
      </c>
      <c r="B1360">
        <f t="shared" si="21"/>
        <v>315</v>
      </c>
      <c r="E1360">
        <v>55</v>
      </c>
      <c r="F1360">
        <v>0</v>
      </c>
      <c r="G1360">
        <v>100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60</v>
      </c>
      <c r="AC1360">
        <v>0</v>
      </c>
      <c r="AD1360">
        <v>0</v>
      </c>
      <c r="AE1360">
        <v>0</v>
      </c>
      <c r="AF1360">
        <v>100</v>
      </c>
      <c r="AG1360">
        <v>0</v>
      </c>
      <c r="AH1360">
        <v>0</v>
      </c>
    </row>
    <row r="1361" spans="1:34" x14ac:dyDescent="0.2">
      <c r="A1361">
        <v>1350</v>
      </c>
      <c r="B1361">
        <f t="shared" si="21"/>
        <v>315</v>
      </c>
      <c r="E1361">
        <v>55</v>
      </c>
      <c r="F1361">
        <v>0</v>
      </c>
      <c r="G1361">
        <v>100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60</v>
      </c>
      <c r="AC1361">
        <v>0</v>
      </c>
      <c r="AD1361">
        <v>0</v>
      </c>
      <c r="AE1361">
        <v>0</v>
      </c>
      <c r="AF1361">
        <v>100</v>
      </c>
      <c r="AG1361">
        <v>0</v>
      </c>
      <c r="AH1361">
        <v>0</v>
      </c>
    </row>
    <row r="1362" spans="1:34" x14ac:dyDescent="0.2">
      <c r="A1362">
        <v>1351</v>
      </c>
      <c r="B1362">
        <f t="shared" si="21"/>
        <v>335</v>
      </c>
      <c r="E1362">
        <v>55</v>
      </c>
      <c r="F1362">
        <v>0</v>
      </c>
      <c r="G1362">
        <v>100</v>
      </c>
      <c r="H1362">
        <v>0</v>
      </c>
      <c r="I1362">
        <v>0</v>
      </c>
      <c r="J1362">
        <v>0</v>
      </c>
      <c r="K1362">
        <v>20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60</v>
      </c>
      <c r="AC1362">
        <v>0</v>
      </c>
      <c r="AD1362">
        <v>0</v>
      </c>
      <c r="AE1362">
        <v>0</v>
      </c>
      <c r="AF1362">
        <v>100</v>
      </c>
      <c r="AG1362">
        <v>0</v>
      </c>
      <c r="AH1362">
        <v>0</v>
      </c>
    </row>
    <row r="1363" spans="1:34" x14ac:dyDescent="0.2">
      <c r="A1363">
        <v>1352</v>
      </c>
      <c r="B1363">
        <f t="shared" si="21"/>
        <v>275</v>
      </c>
      <c r="E1363">
        <v>55</v>
      </c>
      <c r="F1363">
        <v>0</v>
      </c>
      <c r="G1363">
        <v>100</v>
      </c>
      <c r="H1363">
        <v>0</v>
      </c>
      <c r="I1363">
        <v>0</v>
      </c>
      <c r="J1363">
        <v>0</v>
      </c>
      <c r="K1363">
        <v>20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100</v>
      </c>
      <c r="AG1363">
        <v>0</v>
      </c>
      <c r="AH1363">
        <v>0</v>
      </c>
    </row>
    <row r="1364" spans="1:34" x14ac:dyDescent="0.2">
      <c r="A1364">
        <v>1353</v>
      </c>
      <c r="B1364">
        <f t="shared" si="21"/>
        <v>275</v>
      </c>
      <c r="E1364">
        <v>55</v>
      </c>
      <c r="F1364">
        <v>0</v>
      </c>
      <c r="G1364">
        <v>100</v>
      </c>
      <c r="H1364">
        <v>0</v>
      </c>
      <c r="I1364">
        <v>0</v>
      </c>
      <c r="J1364">
        <v>0</v>
      </c>
      <c r="K1364">
        <v>20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100</v>
      </c>
      <c r="AG1364">
        <v>0</v>
      </c>
      <c r="AH1364">
        <v>0</v>
      </c>
    </row>
    <row r="1365" spans="1:34" x14ac:dyDescent="0.2">
      <c r="A1365">
        <v>1354</v>
      </c>
      <c r="B1365">
        <f t="shared" si="21"/>
        <v>275</v>
      </c>
      <c r="E1365">
        <v>55</v>
      </c>
      <c r="F1365">
        <v>0</v>
      </c>
      <c r="G1365">
        <v>100</v>
      </c>
      <c r="H1365">
        <v>0</v>
      </c>
      <c r="I1365">
        <v>0</v>
      </c>
      <c r="J1365">
        <v>0</v>
      </c>
      <c r="K1365">
        <v>20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100</v>
      </c>
      <c r="AG1365">
        <v>0</v>
      </c>
      <c r="AH1365">
        <v>0</v>
      </c>
    </row>
    <row r="1366" spans="1:34" x14ac:dyDescent="0.2">
      <c r="A1366">
        <v>1355</v>
      </c>
      <c r="B1366">
        <f t="shared" si="21"/>
        <v>275</v>
      </c>
      <c r="E1366">
        <v>55</v>
      </c>
      <c r="F1366">
        <v>0</v>
      </c>
      <c r="G1366">
        <v>100</v>
      </c>
      <c r="H1366">
        <v>0</v>
      </c>
      <c r="I1366">
        <v>0</v>
      </c>
      <c r="J1366">
        <v>0</v>
      </c>
      <c r="K1366">
        <v>20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100</v>
      </c>
      <c r="AG1366">
        <v>0</v>
      </c>
      <c r="AH1366">
        <v>0</v>
      </c>
    </row>
    <row r="1367" spans="1:34" x14ac:dyDescent="0.2">
      <c r="A1367">
        <v>1356</v>
      </c>
      <c r="B1367">
        <f t="shared" si="21"/>
        <v>275</v>
      </c>
      <c r="E1367">
        <v>55</v>
      </c>
      <c r="F1367">
        <v>0</v>
      </c>
      <c r="G1367">
        <v>100</v>
      </c>
      <c r="H1367">
        <v>0</v>
      </c>
      <c r="I1367">
        <v>0</v>
      </c>
      <c r="J1367">
        <v>0</v>
      </c>
      <c r="K1367">
        <v>20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100</v>
      </c>
      <c r="AG1367">
        <v>0</v>
      </c>
      <c r="AH1367">
        <v>0</v>
      </c>
    </row>
    <row r="1368" spans="1:34" x14ac:dyDescent="0.2">
      <c r="A1368">
        <v>1357</v>
      </c>
      <c r="B1368">
        <f t="shared" si="21"/>
        <v>275</v>
      </c>
      <c r="E1368">
        <v>55</v>
      </c>
      <c r="F1368">
        <v>0</v>
      </c>
      <c r="G1368">
        <v>100</v>
      </c>
      <c r="H1368">
        <v>0</v>
      </c>
      <c r="I1368">
        <v>0</v>
      </c>
      <c r="J1368">
        <v>0</v>
      </c>
      <c r="K1368">
        <v>20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100</v>
      </c>
      <c r="AG1368">
        <v>0</v>
      </c>
      <c r="AH1368">
        <v>0</v>
      </c>
    </row>
    <row r="1369" spans="1:34" x14ac:dyDescent="0.2">
      <c r="A1369">
        <v>1358</v>
      </c>
      <c r="B1369">
        <f t="shared" si="21"/>
        <v>275</v>
      </c>
      <c r="E1369">
        <v>55</v>
      </c>
      <c r="F1369">
        <v>0</v>
      </c>
      <c r="G1369">
        <v>100</v>
      </c>
      <c r="H1369">
        <v>0</v>
      </c>
      <c r="I1369">
        <v>0</v>
      </c>
      <c r="J1369">
        <v>0</v>
      </c>
      <c r="K1369">
        <v>20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100</v>
      </c>
      <c r="AG1369">
        <v>0</v>
      </c>
      <c r="AH1369">
        <v>0</v>
      </c>
    </row>
    <row r="1370" spans="1:34" x14ac:dyDescent="0.2">
      <c r="A1370">
        <v>1359</v>
      </c>
      <c r="B1370">
        <f t="shared" si="21"/>
        <v>275</v>
      </c>
      <c r="E1370">
        <v>55</v>
      </c>
      <c r="F1370">
        <v>0</v>
      </c>
      <c r="G1370">
        <v>100</v>
      </c>
      <c r="H1370">
        <v>0</v>
      </c>
      <c r="I1370">
        <v>0</v>
      </c>
      <c r="J1370">
        <v>0</v>
      </c>
      <c r="K1370">
        <v>20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100</v>
      </c>
      <c r="AG1370">
        <v>0</v>
      </c>
      <c r="AH1370">
        <v>0</v>
      </c>
    </row>
    <row r="1371" spans="1:34" x14ac:dyDescent="0.2">
      <c r="A1371">
        <v>1360</v>
      </c>
      <c r="B1371">
        <f t="shared" si="21"/>
        <v>275</v>
      </c>
      <c r="E1371">
        <v>55</v>
      </c>
      <c r="F1371">
        <v>0</v>
      </c>
      <c r="G1371">
        <v>100</v>
      </c>
      <c r="H1371">
        <v>0</v>
      </c>
      <c r="I1371">
        <v>0</v>
      </c>
      <c r="J1371">
        <v>0</v>
      </c>
      <c r="K1371">
        <v>20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100</v>
      </c>
      <c r="AG1371">
        <v>0</v>
      </c>
      <c r="AH1371">
        <v>0</v>
      </c>
    </row>
    <row r="1372" spans="1:34" x14ac:dyDescent="0.2">
      <c r="A1372">
        <v>1361</v>
      </c>
      <c r="B1372">
        <f t="shared" si="21"/>
        <v>315</v>
      </c>
      <c r="E1372">
        <v>55</v>
      </c>
      <c r="F1372">
        <v>0</v>
      </c>
      <c r="G1372">
        <v>100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60</v>
      </c>
      <c r="AF1372">
        <v>100</v>
      </c>
      <c r="AG1372">
        <v>0</v>
      </c>
      <c r="AH1372">
        <v>0</v>
      </c>
    </row>
    <row r="1373" spans="1:34" x14ac:dyDescent="0.2">
      <c r="A1373">
        <v>1362</v>
      </c>
      <c r="B1373">
        <f t="shared" si="21"/>
        <v>215</v>
      </c>
      <c r="E1373">
        <v>55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60</v>
      </c>
      <c r="AF1373">
        <v>100</v>
      </c>
      <c r="AG1373">
        <v>0</v>
      </c>
      <c r="AH1373">
        <v>0</v>
      </c>
    </row>
    <row r="1374" spans="1:34" x14ac:dyDescent="0.2">
      <c r="A1374">
        <v>1363</v>
      </c>
      <c r="B1374">
        <f t="shared" si="21"/>
        <v>215</v>
      </c>
      <c r="E1374">
        <v>55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60</v>
      </c>
      <c r="AF1374">
        <v>100</v>
      </c>
      <c r="AG1374">
        <v>0</v>
      </c>
      <c r="AH1374">
        <v>0</v>
      </c>
    </row>
    <row r="1375" spans="1:34" x14ac:dyDescent="0.2">
      <c r="A1375">
        <v>1364</v>
      </c>
      <c r="B1375">
        <f t="shared" si="21"/>
        <v>115</v>
      </c>
      <c r="E1375">
        <v>55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60</v>
      </c>
      <c r="AF1375">
        <v>0</v>
      </c>
      <c r="AG1375">
        <v>0</v>
      </c>
      <c r="AH1375">
        <v>0</v>
      </c>
    </row>
    <row r="1376" spans="1:34" x14ac:dyDescent="0.2">
      <c r="A1376">
        <v>1365</v>
      </c>
      <c r="B1376">
        <f t="shared" si="21"/>
        <v>115</v>
      </c>
      <c r="E1376">
        <v>55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60</v>
      </c>
      <c r="AF1376">
        <v>0</v>
      </c>
      <c r="AG1376">
        <v>0</v>
      </c>
      <c r="AH1376">
        <v>0</v>
      </c>
    </row>
    <row r="1377" spans="1:34" x14ac:dyDescent="0.2">
      <c r="A1377">
        <v>1366</v>
      </c>
      <c r="B1377">
        <f t="shared" si="21"/>
        <v>115</v>
      </c>
      <c r="E1377">
        <v>55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60</v>
      </c>
      <c r="AF1377">
        <v>0</v>
      </c>
      <c r="AG1377">
        <v>0</v>
      </c>
      <c r="AH1377">
        <v>0</v>
      </c>
    </row>
    <row r="1378" spans="1:34" x14ac:dyDescent="0.2">
      <c r="A1378">
        <v>1367</v>
      </c>
      <c r="B1378">
        <f t="shared" si="21"/>
        <v>115</v>
      </c>
      <c r="E1378">
        <v>55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60</v>
      </c>
      <c r="AF1378">
        <v>0</v>
      </c>
      <c r="AG1378">
        <v>0</v>
      </c>
      <c r="AH1378">
        <v>0</v>
      </c>
    </row>
    <row r="1379" spans="1:34" x14ac:dyDescent="0.2">
      <c r="A1379">
        <v>1368</v>
      </c>
      <c r="B1379">
        <f t="shared" si="21"/>
        <v>115</v>
      </c>
      <c r="E1379">
        <v>55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60</v>
      </c>
      <c r="AF1379">
        <v>0</v>
      </c>
      <c r="AG1379">
        <v>0</v>
      </c>
      <c r="AH1379">
        <v>0</v>
      </c>
    </row>
    <row r="1380" spans="1:34" x14ac:dyDescent="0.2">
      <c r="A1380">
        <v>1369</v>
      </c>
      <c r="B1380">
        <f t="shared" si="21"/>
        <v>115</v>
      </c>
      <c r="E1380">
        <v>55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60</v>
      </c>
      <c r="AF1380">
        <v>0</v>
      </c>
      <c r="AG1380">
        <v>0</v>
      </c>
      <c r="AH1380">
        <v>0</v>
      </c>
    </row>
    <row r="1381" spans="1:34" x14ac:dyDescent="0.2">
      <c r="A1381">
        <v>1370</v>
      </c>
      <c r="B1381">
        <f t="shared" si="21"/>
        <v>115</v>
      </c>
      <c r="E1381">
        <v>55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60</v>
      </c>
      <c r="AF1381">
        <v>0</v>
      </c>
      <c r="AG1381">
        <v>0</v>
      </c>
      <c r="AH1381">
        <v>0</v>
      </c>
    </row>
    <row r="1382" spans="1:34" x14ac:dyDescent="0.2">
      <c r="A1382">
        <v>1371</v>
      </c>
      <c r="B1382">
        <f t="shared" si="21"/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</row>
    <row r="1383" spans="1:34" x14ac:dyDescent="0.2">
      <c r="A1383">
        <v>1372</v>
      </c>
      <c r="B1383">
        <f t="shared" si="21"/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</row>
    <row r="1384" spans="1:34" x14ac:dyDescent="0.2">
      <c r="A1384">
        <v>1373</v>
      </c>
      <c r="B1384">
        <f t="shared" si="21"/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</row>
    <row r="1385" spans="1:34" x14ac:dyDescent="0.2">
      <c r="A1385">
        <v>1374</v>
      </c>
      <c r="B1385">
        <f t="shared" si="21"/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</row>
    <row r="1386" spans="1:34" x14ac:dyDescent="0.2">
      <c r="A1386">
        <v>1375</v>
      </c>
      <c r="B1386">
        <f t="shared" si="21"/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</row>
    <row r="1387" spans="1:34" x14ac:dyDescent="0.2">
      <c r="A1387">
        <v>1376</v>
      </c>
      <c r="B1387">
        <f t="shared" si="21"/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</row>
    <row r="1388" spans="1:34" x14ac:dyDescent="0.2">
      <c r="A1388">
        <v>1377</v>
      </c>
      <c r="B1388">
        <f t="shared" si="21"/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</row>
    <row r="1389" spans="1:34" x14ac:dyDescent="0.2">
      <c r="A1389">
        <v>1378</v>
      </c>
      <c r="B1389">
        <f t="shared" si="21"/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</row>
    <row r="1390" spans="1:34" x14ac:dyDescent="0.2">
      <c r="A1390">
        <v>1379</v>
      </c>
      <c r="B1390">
        <f t="shared" si="21"/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</row>
    <row r="1391" spans="1:34" x14ac:dyDescent="0.2">
      <c r="A1391">
        <v>1380</v>
      </c>
      <c r="B1391">
        <f t="shared" si="21"/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</row>
    <row r="1392" spans="1:34" x14ac:dyDescent="0.2">
      <c r="A1392">
        <v>1381</v>
      </c>
      <c r="B1392">
        <f t="shared" si="21"/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</row>
    <row r="1393" spans="1:34" x14ac:dyDescent="0.2">
      <c r="A1393">
        <v>1382</v>
      </c>
      <c r="B1393">
        <f t="shared" si="21"/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</row>
    <row r="1394" spans="1:34" x14ac:dyDescent="0.2">
      <c r="A1394">
        <v>1383</v>
      </c>
      <c r="B1394">
        <f t="shared" si="21"/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</row>
    <row r="1395" spans="1:34" x14ac:dyDescent="0.2">
      <c r="A1395">
        <v>1384</v>
      </c>
      <c r="B1395">
        <f t="shared" si="21"/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</row>
    <row r="1396" spans="1:34" x14ac:dyDescent="0.2">
      <c r="A1396">
        <v>1385</v>
      </c>
      <c r="B1396">
        <f t="shared" si="21"/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</row>
    <row r="1397" spans="1:34" x14ac:dyDescent="0.2">
      <c r="A1397">
        <v>1386</v>
      </c>
      <c r="B1397">
        <f t="shared" si="21"/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</row>
    <row r="1398" spans="1:34" x14ac:dyDescent="0.2">
      <c r="A1398">
        <v>1387</v>
      </c>
      <c r="B1398">
        <f t="shared" si="21"/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</row>
    <row r="1399" spans="1:34" x14ac:dyDescent="0.2">
      <c r="A1399">
        <v>1388</v>
      </c>
      <c r="B1399">
        <f t="shared" si="21"/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</row>
    <row r="1400" spans="1:34" x14ac:dyDescent="0.2">
      <c r="A1400">
        <v>1389</v>
      </c>
      <c r="B1400">
        <f t="shared" si="21"/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</row>
    <row r="1401" spans="1:34" x14ac:dyDescent="0.2">
      <c r="A1401">
        <v>1390</v>
      </c>
      <c r="B1401">
        <f t="shared" si="21"/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</row>
    <row r="1402" spans="1:34" x14ac:dyDescent="0.2">
      <c r="A1402">
        <v>1391</v>
      </c>
      <c r="B1402">
        <f t="shared" si="21"/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</row>
    <row r="1403" spans="1:34" x14ac:dyDescent="0.2">
      <c r="A1403">
        <v>1392</v>
      </c>
      <c r="B1403">
        <f t="shared" si="21"/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</row>
    <row r="1404" spans="1:34" x14ac:dyDescent="0.2">
      <c r="A1404">
        <v>1393</v>
      </c>
      <c r="B1404">
        <f t="shared" si="21"/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</row>
    <row r="1405" spans="1:34" x14ac:dyDescent="0.2">
      <c r="A1405">
        <v>1394</v>
      </c>
      <c r="B1405">
        <f t="shared" si="21"/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</row>
    <row r="1406" spans="1:34" x14ac:dyDescent="0.2">
      <c r="A1406">
        <v>1395</v>
      </c>
      <c r="B1406">
        <f t="shared" si="21"/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</row>
    <row r="1407" spans="1:34" x14ac:dyDescent="0.2">
      <c r="A1407">
        <v>1396</v>
      </c>
      <c r="B1407">
        <f t="shared" si="21"/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</row>
    <row r="1408" spans="1:34" x14ac:dyDescent="0.2">
      <c r="A1408">
        <v>1397</v>
      </c>
      <c r="B1408">
        <f t="shared" si="21"/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</row>
    <row r="1409" spans="1:34" x14ac:dyDescent="0.2">
      <c r="A1409">
        <v>1398</v>
      </c>
      <c r="B1409">
        <f t="shared" si="21"/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</row>
    <row r="1410" spans="1:34" x14ac:dyDescent="0.2">
      <c r="A1410">
        <v>1399</v>
      </c>
      <c r="B1410">
        <f t="shared" si="21"/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</row>
    <row r="1411" spans="1:34" x14ac:dyDescent="0.2">
      <c r="A1411">
        <v>1400</v>
      </c>
      <c r="B1411">
        <f t="shared" si="21"/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</row>
    <row r="1412" spans="1:34" x14ac:dyDescent="0.2">
      <c r="A1412">
        <v>1401</v>
      </c>
      <c r="B1412">
        <f t="shared" si="21"/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</row>
    <row r="1413" spans="1:34" x14ac:dyDescent="0.2">
      <c r="A1413">
        <v>1402</v>
      </c>
      <c r="B1413">
        <f t="shared" si="21"/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</row>
    <row r="1414" spans="1:34" x14ac:dyDescent="0.2">
      <c r="A1414">
        <v>1403</v>
      </c>
      <c r="B1414">
        <f t="shared" si="21"/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</row>
    <row r="1415" spans="1:34" x14ac:dyDescent="0.2">
      <c r="A1415">
        <v>1404</v>
      </c>
      <c r="B1415">
        <f t="shared" si="21"/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</row>
    <row r="1416" spans="1:34" x14ac:dyDescent="0.2">
      <c r="A1416">
        <v>1405</v>
      </c>
      <c r="B1416">
        <f t="shared" si="21"/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</row>
    <row r="1417" spans="1:34" x14ac:dyDescent="0.2">
      <c r="A1417">
        <v>1406</v>
      </c>
      <c r="B1417">
        <f t="shared" si="21"/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</row>
    <row r="1418" spans="1:34" x14ac:dyDescent="0.2">
      <c r="A1418">
        <v>1407</v>
      </c>
      <c r="B1418">
        <f t="shared" si="21"/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</row>
    <row r="1419" spans="1:34" x14ac:dyDescent="0.2">
      <c r="A1419">
        <v>1408</v>
      </c>
      <c r="B1419">
        <f t="shared" si="21"/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</row>
    <row r="1420" spans="1:34" x14ac:dyDescent="0.2">
      <c r="A1420">
        <v>1409</v>
      </c>
      <c r="B1420">
        <f t="shared" si="21"/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</row>
    <row r="1421" spans="1:34" x14ac:dyDescent="0.2">
      <c r="A1421">
        <v>1410</v>
      </c>
      <c r="B1421">
        <f t="shared" ref="B1421:B1451" si="22">SUM(E1421:CA1421)</f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</row>
    <row r="1422" spans="1:34" x14ac:dyDescent="0.2">
      <c r="A1422">
        <v>1411</v>
      </c>
      <c r="B1422">
        <f t="shared" si="22"/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</row>
    <row r="1423" spans="1:34" x14ac:dyDescent="0.2">
      <c r="A1423">
        <v>1412</v>
      </c>
      <c r="B1423">
        <f t="shared" si="22"/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</row>
    <row r="1424" spans="1:34" x14ac:dyDescent="0.2">
      <c r="A1424">
        <v>1413</v>
      </c>
      <c r="B1424">
        <f t="shared" si="22"/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</row>
    <row r="1425" spans="1:34" x14ac:dyDescent="0.2">
      <c r="A1425">
        <v>1414</v>
      </c>
      <c r="B1425">
        <f t="shared" si="22"/>
        <v>60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60</v>
      </c>
      <c r="AF1425">
        <v>0</v>
      </c>
      <c r="AG1425">
        <v>0</v>
      </c>
      <c r="AH1425">
        <v>0</v>
      </c>
    </row>
    <row r="1426" spans="1:34" x14ac:dyDescent="0.2">
      <c r="A1426">
        <v>1415</v>
      </c>
      <c r="B1426">
        <f t="shared" si="22"/>
        <v>60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60</v>
      </c>
      <c r="AF1426">
        <v>0</v>
      </c>
      <c r="AG1426">
        <v>0</v>
      </c>
      <c r="AH1426">
        <v>0</v>
      </c>
    </row>
    <row r="1427" spans="1:34" x14ac:dyDescent="0.2">
      <c r="A1427">
        <v>1416</v>
      </c>
      <c r="B1427">
        <f t="shared" si="22"/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</row>
    <row r="1428" spans="1:34" x14ac:dyDescent="0.2">
      <c r="A1428">
        <v>1417</v>
      </c>
      <c r="B1428">
        <f t="shared" si="22"/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</row>
    <row r="1429" spans="1:34" x14ac:dyDescent="0.2">
      <c r="A1429">
        <v>1418</v>
      </c>
      <c r="B1429">
        <f t="shared" si="22"/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</row>
    <row r="1430" spans="1:34" x14ac:dyDescent="0.2">
      <c r="A1430">
        <v>1419</v>
      </c>
      <c r="B1430">
        <f t="shared" si="22"/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</row>
    <row r="1431" spans="1:34" x14ac:dyDescent="0.2">
      <c r="A1431">
        <v>1420</v>
      </c>
      <c r="B1431">
        <f t="shared" si="22"/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</row>
    <row r="1432" spans="1:34" x14ac:dyDescent="0.2">
      <c r="A1432">
        <v>1421</v>
      </c>
      <c r="B1432">
        <f t="shared" si="22"/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</row>
    <row r="1433" spans="1:34" x14ac:dyDescent="0.2">
      <c r="A1433">
        <v>1422</v>
      </c>
      <c r="B1433">
        <f t="shared" si="22"/>
        <v>12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12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</row>
    <row r="1434" spans="1:34" x14ac:dyDescent="0.2">
      <c r="A1434">
        <v>1423</v>
      </c>
      <c r="B1434">
        <f t="shared" si="22"/>
        <v>12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12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</row>
    <row r="1435" spans="1:34" x14ac:dyDescent="0.2">
      <c r="A1435">
        <v>1424</v>
      </c>
      <c r="B1435">
        <f t="shared" si="22"/>
        <v>12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12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</row>
    <row r="1436" spans="1:34" x14ac:dyDescent="0.2">
      <c r="A1436">
        <v>1425</v>
      </c>
      <c r="B1436">
        <f t="shared" si="22"/>
        <v>112</v>
      </c>
      <c r="E1436">
        <v>0</v>
      </c>
      <c r="F1436">
        <v>0</v>
      </c>
      <c r="G1436">
        <v>100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12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</row>
    <row r="1437" spans="1:34" x14ac:dyDescent="0.2">
      <c r="A1437">
        <v>1426</v>
      </c>
      <c r="B1437">
        <f t="shared" si="22"/>
        <v>112</v>
      </c>
      <c r="E1437">
        <v>0</v>
      </c>
      <c r="F1437">
        <v>0</v>
      </c>
      <c r="G1437">
        <v>100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12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</row>
    <row r="1438" spans="1:34" x14ac:dyDescent="0.2">
      <c r="A1438">
        <v>1427</v>
      </c>
      <c r="B1438">
        <f t="shared" si="22"/>
        <v>112</v>
      </c>
      <c r="E1438">
        <v>0</v>
      </c>
      <c r="F1438">
        <v>0</v>
      </c>
      <c r="G1438">
        <v>100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12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</row>
    <row r="1439" spans="1:34" x14ac:dyDescent="0.2">
      <c r="A1439">
        <v>1428</v>
      </c>
      <c r="B1439">
        <f t="shared" si="22"/>
        <v>112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12</v>
      </c>
      <c r="V1439">
        <v>100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</row>
    <row r="1440" spans="1:34" x14ac:dyDescent="0.2">
      <c r="A1440">
        <v>1429</v>
      </c>
      <c r="B1440">
        <f t="shared" si="22"/>
        <v>112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12</v>
      </c>
      <c r="V1440">
        <v>100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</row>
    <row r="1441" spans="1:34" x14ac:dyDescent="0.2">
      <c r="A1441">
        <v>1430</v>
      </c>
      <c r="B1441">
        <f t="shared" si="22"/>
        <v>112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12</v>
      </c>
      <c r="V1441">
        <v>100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</row>
    <row r="1442" spans="1:34" x14ac:dyDescent="0.2">
      <c r="A1442">
        <v>1431</v>
      </c>
      <c r="B1442">
        <f t="shared" si="22"/>
        <v>112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12</v>
      </c>
      <c r="V1442">
        <v>100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</row>
    <row r="1443" spans="1:34" x14ac:dyDescent="0.2">
      <c r="A1443">
        <v>1432</v>
      </c>
      <c r="B1443">
        <f t="shared" si="22"/>
        <v>112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12</v>
      </c>
      <c r="V1443">
        <v>100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</row>
    <row r="1444" spans="1:34" x14ac:dyDescent="0.2">
      <c r="A1444">
        <v>1433</v>
      </c>
      <c r="B1444">
        <f t="shared" si="22"/>
        <v>112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12</v>
      </c>
      <c r="V1444">
        <v>100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</row>
    <row r="1445" spans="1:34" x14ac:dyDescent="0.2">
      <c r="A1445">
        <v>1434</v>
      </c>
      <c r="B1445">
        <f t="shared" si="22"/>
        <v>112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12</v>
      </c>
      <c r="V1445">
        <v>100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</row>
    <row r="1446" spans="1:34" x14ac:dyDescent="0.2">
      <c r="A1446">
        <v>1435</v>
      </c>
      <c r="B1446">
        <f t="shared" si="22"/>
        <v>112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12</v>
      </c>
      <c r="V1446">
        <v>100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</row>
    <row r="1447" spans="1:34" x14ac:dyDescent="0.2">
      <c r="A1447">
        <v>1436</v>
      </c>
      <c r="B1447">
        <f t="shared" si="22"/>
        <v>100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100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</row>
    <row r="1448" spans="1:34" x14ac:dyDescent="0.2">
      <c r="A1448">
        <v>1437</v>
      </c>
      <c r="B1448">
        <f t="shared" si="22"/>
        <v>100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100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</row>
    <row r="1449" spans="1:34" x14ac:dyDescent="0.2">
      <c r="A1449">
        <v>1438</v>
      </c>
      <c r="B1449">
        <f t="shared" si="22"/>
        <v>150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100</v>
      </c>
      <c r="W1449">
        <v>0</v>
      </c>
      <c r="X1449">
        <v>0</v>
      </c>
      <c r="Y1449">
        <v>50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</row>
    <row r="1450" spans="1:34" x14ac:dyDescent="0.2">
      <c r="A1450">
        <v>1439</v>
      </c>
      <c r="B1450">
        <f t="shared" si="22"/>
        <v>150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100</v>
      </c>
      <c r="W1450">
        <v>0</v>
      </c>
      <c r="X1450">
        <v>0</v>
      </c>
      <c r="Y1450">
        <v>50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</row>
    <row r="1451" spans="1:34" x14ac:dyDescent="0.2">
      <c r="A1451">
        <v>1440</v>
      </c>
      <c r="B1451">
        <f t="shared" si="22"/>
        <v>150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100</v>
      </c>
      <c r="W1451">
        <v>0</v>
      </c>
      <c r="X1451">
        <v>0</v>
      </c>
      <c r="Y1451">
        <v>50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C154"/>
  <sheetViews>
    <sheetView workbookViewId="0"/>
  </sheetViews>
  <sheetFormatPr defaultRowHeight="12.75" x14ac:dyDescent="0.2"/>
  <cols>
    <col min="1" max="1" width="16.7109375" customWidth="1"/>
    <col min="2" max="2" width="22.42578125" customWidth="1"/>
    <col min="3" max="3" width="23.7109375" customWidth="1"/>
  </cols>
  <sheetData>
    <row r="1" spans="1:3" x14ac:dyDescent="0.2">
      <c r="A1" s="1" t="s">
        <v>11</v>
      </c>
    </row>
    <row r="3" spans="1:3" x14ac:dyDescent="0.2">
      <c r="A3" s="1" t="s">
        <v>70</v>
      </c>
    </row>
    <row r="5" spans="1:3" x14ac:dyDescent="0.2">
      <c r="A5" s="10" t="s">
        <v>102</v>
      </c>
      <c r="B5" s="17" t="s">
        <v>103</v>
      </c>
    </row>
    <row r="10" spans="1:3" ht="25.5" x14ac:dyDescent="0.2">
      <c r="A10" s="2" t="s">
        <v>15</v>
      </c>
      <c r="B10" s="2" t="s">
        <v>14</v>
      </c>
      <c r="C10" s="2" t="s">
        <v>67</v>
      </c>
    </row>
    <row r="11" spans="1:3" x14ac:dyDescent="0.2">
      <c r="A11">
        <v>1</v>
      </c>
      <c r="B11" s="8">
        <f t="shared" ref="B11:B42" si="0">(A11-1)/(24*6)</f>
        <v>0</v>
      </c>
      <c r="C11">
        <v>0</v>
      </c>
    </row>
    <row r="12" spans="1:3" x14ac:dyDescent="0.2">
      <c r="A12">
        <v>2</v>
      </c>
      <c r="B12" s="8">
        <f t="shared" si="0"/>
        <v>6.9444444444444441E-3</v>
      </c>
      <c r="C12">
        <v>0</v>
      </c>
    </row>
    <row r="13" spans="1:3" x14ac:dyDescent="0.2">
      <c r="A13">
        <v>3</v>
      </c>
      <c r="B13" s="8">
        <f t="shared" si="0"/>
        <v>1.3888888888888888E-2</v>
      </c>
      <c r="C13">
        <v>0</v>
      </c>
    </row>
    <row r="14" spans="1:3" x14ac:dyDescent="0.2">
      <c r="A14">
        <v>4</v>
      </c>
      <c r="B14" s="8">
        <f t="shared" si="0"/>
        <v>2.0833333333333332E-2</v>
      </c>
      <c r="C14">
        <v>0</v>
      </c>
    </row>
    <row r="15" spans="1:3" x14ac:dyDescent="0.2">
      <c r="A15">
        <v>5</v>
      </c>
      <c r="B15" s="8">
        <f t="shared" si="0"/>
        <v>2.7777777777777776E-2</v>
      </c>
      <c r="C15">
        <v>0</v>
      </c>
    </row>
    <row r="16" spans="1:3" x14ac:dyDescent="0.2">
      <c r="A16">
        <v>6</v>
      </c>
      <c r="B16" s="8">
        <f t="shared" si="0"/>
        <v>3.4722222222222224E-2</v>
      </c>
      <c r="C16">
        <v>0</v>
      </c>
    </row>
    <row r="17" spans="1:3" x14ac:dyDescent="0.2">
      <c r="A17">
        <v>7</v>
      </c>
      <c r="B17" s="8">
        <f t="shared" si="0"/>
        <v>4.1666666666666664E-2</v>
      </c>
      <c r="C17">
        <v>0</v>
      </c>
    </row>
    <row r="18" spans="1:3" x14ac:dyDescent="0.2">
      <c r="A18">
        <v>8</v>
      </c>
      <c r="B18" s="8">
        <f t="shared" si="0"/>
        <v>4.8611111111111112E-2</v>
      </c>
      <c r="C18">
        <v>0</v>
      </c>
    </row>
    <row r="19" spans="1:3" x14ac:dyDescent="0.2">
      <c r="A19">
        <v>9</v>
      </c>
      <c r="B19" s="8">
        <f t="shared" si="0"/>
        <v>5.5555555555555552E-2</v>
      </c>
      <c r="C19">
        <v>0</v>
      </c>
    </row>
    <row r="20" spans="1:3" x14ac:dyDescent="0.2">
      <c r="A20">
        <v>10</v>
      </c>
      <c r="B20" s="8">
        <f t="shared" si="0"/>
        <v>6.25E-2</v>
      </c>
      <c r="C20">
        <v>0</v>
      </c>
    </row>
    <row r="21" spans="1:3" x14ac:dyDescent="0.2">
      <c r="A21">
        <v>11</v>
      </c>
      <c r="B21" s="8">
        <f t="shared" si="0"/>
        <v>6.9444444444444448E-2</v>
      </c>
      <c r="C21">
        <v>0</v>
      </c>
    </row>
    <row r="22" spans="1:3" x14ac:dyDescent="0.2">
      <c r="A22">
        <v>12</v>
      </c>
      <c r="B22" s="8">
        <f t="shared" si="0"/>
        <v>7.6388888888888895E-2</v>
      </c>
      <c r="C22">
        <v>0</v>
      </c>
    </row>
    <row r="23" spans="1:3" x14ac:dyDescent="0.2">
      <c r="A23">
        <v>13</v>
      </c>
      <c r="B23" s="8">
        <f t="shared" si="0"/>
        <v>8.3333333333333329E-2</v>
      </c>
      <c r="C23">
        <v>0</v>
      </c>
    </row>
    <row r="24" spans="1:3" x14ac:dyDescent="0.2">
      <c r="A24">
        <v>14</v>
      </c>
      <c r="B24" s="8">
        <f t="shared" si="0"/>
        <v>9.0277777777777776E-2</v>
      </c>
      <c r="C24">
        <v>0</v>
      </c>
    </row>
    <row r="25" spans="1:3" x14ac:dyDescent="0.2">
      <c r="A25">
        <v>15</v>
      </c>
      <c r="B25" s="8">
        <f t="shared" si="0"/>
        <v>9.7222222222222224E-2</v>
      </c>
      <c r="C25">
        <v>0</v>
      </c>
    </row>
    <row r="26" spans="1:3" x14ac:dyDescent="0.2">
      <c r="A26">
        <v>16</v>
      </c>
      <c r="B26" s="8">
        <f t="shared" si="0"/>
        <v>0.10416666666666667</v>
      </c>
      <c r="C26">
        <v>0</v>
      </c>
    </row>
    <row r="27" spans="1:3" x14ac:dyDescent="0.2">
      <c r="A27">
        <v>17</v>
      </c>
      <c r="B27" s="8">
        <f t="shared" si="0"/>
        <v>0.1111111111111111</v>
      </c>
      <c r="C27">
        <v>0</v>
      </c>
    </row>
    <row r="28" spans="1:3" x14ac:dyDescent="0.2">
      <c r="A28">
        <v>18</v>
      </c>
      <c r="B28" s="8">
        <f t="shared" si="0"/>
        <v>0.11805555555555555</v>
      </c>
      <c r="C28">
        <v>0</v>
      </c>
    </row>
    <row r="29" spans="1:3" x14ac:dyDescent="0.2">
      <c r="A29">
        <v>19</v>
      </c>
      <c r="B29" s="8">
        <f t="shared" si="0"/>
        <v>0.125</v>
      </c>
      <c r="C29">
        <v>0</v>
      </c>
    </row>
    <row r="30" spans="1:3" x14ac:dyDescent="0.2">
      <c r="A30">
        <v>20</v>
      </c>
      <c r="B30" s="8">
        <f t="shared" si="0"/>
        <v>0.13194444444444445</v>
      </c>
      <c r="C30">
        <v>0</v>
      </c>
    </row>
    <row r="31" spans="1:3" x14ac:dyDescent="0.2">
      <c r="A31">
        <v>21</v>
      </c>
      <c r="B31" s="8">
        <f t="shared" si="0"/>
        <v>0.1388888888888889</v>
      </c>
      <c r="C31">
        <v>0</v>
      </c>
    </row>
    <row r="32" spans="1:3" x14ac:dyDescent="0.2">
      <c r="A32">
        <v>22</v>
      </c>
      <c r="B32" s="8">
        <f t="shared" si="0"/>
        <v>0.14583333333333334</v>
      </c>
      <c r="C32">
        <v>0</v>
      </c>
    </row>
    <row r="33" spans="1:3" x14ac:dyDescent="0.2">
      <c r="A33">
        <v>23</v>
      </c>
      <c r="B33" s="8">
        <f t="shared" si="0"/>
        <v>0.15277777777777779</v>
      </c>
      <c r="C33">
        <v>0</v>
      </c>
    </row>
    <row r="34" spans="1:3" x14ac:dyDescent="0.2">
      <c r="A34">
        <v>24</v>
      </c>
      <c r="B34" s="8">
        <f t="shared" si="0"/>
        <v>0.15972222222222221</v>
      </c>
      <c r="C34">
        <v>0</v>
      </c>
    </row>
    <row r="35" spans="1:3" x14ac:dyDescent="0.2">
      <c r="A35">
        <v>25</v>
      </c>
      <c r="B35" s="8">
        <f t="shared" si="0"/>
        <v>0.16666666666666666</v>
      </c>
      <c r="C35">
        <v>0</v>
      </c>
    </row>
    <row r="36" spans="1:3" x14ac:dyDescent="0.2">
      <c r="A36">
        <v>26</v>
      </c>
      <c r="B36" s="8">
        <f t="shared" si="0"/>
        <v>0.1736111111111111</v>
      </c>
      <c r="C36">
        <v>0</v>
      </c>
    </row>
    <row r="37" spans="1:3" x14ac:dyDescent="0.2">
      <c r="A37">
        <v>27</v>
      </c>
      <c r="B37" s="8">
        <f t="shared" si="0"/>
        <v>0.18055555555555555</v>
      </c>
      <c r="C37">
        <v>0</v>
      </c>
    </row>
    <row r="38" spans="1:3" x14ac:dyDescent="0.2">
      <c r="A38">
        <v>28</v>
      </c>
      <c r="B38" s="8">
        <f t="shared" si="0"/>
        <v>0.1875</v>
      </c>
      <c r="C38">
        <v>0</v>
      </c>
    </row>
    <row r="39" spans="1:3" x14ac:dyDescent="0.2">
      <c r="A39">
        <v>29</v>
      </c>
      <c r="B39" s="8">
        <f t="shared" si="0"/>
        <v>0.19444444444444445</v>
      </c>
      <c r="C39">
        <v>0</v>
      </c>
    </row>
    <row r="40" spans="1:3" x14ac:dyDescent="0.2">
      <c r="A40">
        <v>30</v>
      </c>
      <c r="B40" s="8">
        <f t="shared" si="0"/>
        <v>0.2013888888888889</v>
      </c>
      <c r="C40">
        <v>0</v>
      </c>
    </row>
    <row r="41" spans="1:3" x14ac:dyDescent="0.2">
      <c r="A41">
        <v>31</v>
      </c>
      <c r="B41" s="8">
        <f t="shared" si="0"/>
        <v>0.20833333333333334</v>
      </c>
      <c r="C41">
        <v>0</v>
      </c>
    </row>
    <row r="42" spans="1:3" x14ac:dyDescent="0.2">
      <c r="A42">
        <v>32</v>
      </c>
      <c r="B42" s="8">
        <f t="shared" si="0"/>
        <v>0.21527777777777779</v>
      </c>
      <c r="C42">
        <v>0</v>
      </c>
    </row>
    <row r="43" spans="1:3" x14ac:dyDescent="0.2">
      <c r="A43">
        <v>33</v>
      </c>
      <c r="B43" s="8">
        <f t="shared" ref="B43:B74" si="1">(A43-1)/(24*6)</f>
        <v>0.22222222222222221</v>
      </c>
      <c r="C43">
        <v>0</v>
      </c>
    </row>
    <row r="44" spans="1:3" x14ac:dyDescent="0.2">
      <c r="A44">
        <v>34</v>
      </c>
      <c r="B44" s="8">
        <f t="shared" si="1"/>
        <v>0.22916666666666666</v>
      </c>
      <c r="C44">
        <v>0</v>
      </c>
    </row>
    <row r="45" spans="1:3" x14ac:dyDescent="0.2">
      <c r="A45">
        <v>35</v>
      </c>
      <c r="B45" s="8">
        <f t="shared" si="1"/>
        <v>0.2361111111111111</v>
      </c>
      <c r="C45">
        <v>0</v>
      </c>
    </row>
    <row r="46" spans="1:3" x14ac:dyDescent="0.2">
      <c r="A46">
        <v>36</v>
      </c>
      <c r="B46" s="8">
        <f t="shared" si="1"/>
        <v>0.24305555555555555</v>
      </c>
      <c r="C46">
        <v>0</v>
      </c>
    </row>
    <row r="47" spans="1:3" x14ac:dyDescent="0.2">
      <c r="A47">
        <v>37</v>
      </c>
      <c r="B47" s="8">
        <f t="shared" si="1"/>
        <v>0.25</v>
      </c>
      <c r="C47">
        <v>0</v>
      </c>
    </row>
    <row r="48" spans="1:3" x14ac:dyDescent="0.2">
      <c r="A48">
        <v>38</v>
      </c>
      <c r="B48" s="8">
        <f t="shared" si="1"/>
        <v>0.25694444444444442</v>
      </c>
      <c r="C48">
        <v>0</v>
      </c>
    </row>
    <row r="49" spans="1:3" x14ac:dyDescent="0.2">
      <c r="A49">
        <v>39</v>
      </c>
      <c r="B49" s="8">
        <f t="shared" si="1"/>
        <v>0.2638888888888889</v>
      </c>
      <c r="C49">
        <v>0</v>
      </c>
    </row>
    <row r="50" spans="1:3" x14ac:dyDescent="0.2">
      <c r="A50">
        <v>40</v>
      </c>
      <c r="B50" s="8">
        <f t="shared" si="1"/>
        <v>0.27083333333333331</v>
      </c>
      <c r="C50">
        <v>0</v>
      </c>
    </row>
    <row r="51" spans="1:3" x14ac:dyDescent="0.2">
      <c r="A51">
        <v>41</v>
      </c>
      <c r="B51" s="8">
        <f t="shared" si="1"/>
        <v>0.27777777777777779</v>
      </c>
      <c r="C51">
        <v>0</v>
      </c>
    </row>
    <row r="52" spans="1:3" x14ac:dyDescent="0.2">
      <c r="A52">
        <v>42</v>
      </c>
      <c r="B52" s="8">
        <f t="shared" si="1"/>
        <v>0.28472222222222221</v>
      </c>
      <c r="C52">
        <v>1</v>
      </c>
    </row>
    <row r="53" spans="1:3" x14ac:dyDescent="0.2">
      <c r="A53">
        <v>43</v>
      </c>
      <c r="B53" s="8">
        <f t="shared" si="1"/>
        <v>0.29166666666666669</v>
      </c>
      <c r="C53">
        <v>1</v>
      </c>
    </row>
    <row r="54" spans="1:3" x14ac:dyDescent="0.2">
      <c r="A54">
        <v>44</v>
      </c>
      <c r="B54" s="8">
        <f t="shared" si="1"/>
        <v>0.2986111111111111</v>
      </c>
      <c r="C54">
        <v>1</v>
      </c>
    </row>
    <row r="55" spans="1:3" x14ac:dyDescent="0.2">
      <c r="A55">
        <v>45</v>
      </c>
      <c r="B55" s="8">
        <f t="shared" si="1"/>
        <v>0.30555555555555558</v>
      </c>
      <c r="C55">
        <v>1</v>
      </c>
    </row>
    <row r="56" spans="1:3" x14ac:dyDescent="0.2">
      <c r="A56">
        <v>46</v>
      </c>
      <c r="B56" s="8">
        <f t="shared" si="1"/>
        <v>0.3125</v>
      </c>
      <c r="C56">
        <v>3</v>
      </c>
    </row>
    <row r="57" spans="1:3" x14ac:dyDescent="0.2">
      <c r="A57">
        <v>47</v>
      </c>
      <c r="B57" s="8">
        <f t="shared" si="1"/>
        <v>0.31944444444444442</v>
      </c>
      <c r="C57">
        <v>3</v>
      </c>
    </row>
    <row r="58" spans="1:3" x14ac:dyDescent="0.2">
      <c r="A58">
        <v>48</v>
      </c>
      <c r="B58" s="8">
        <f t="shared" si="1"/>
        <v>0.3263888888888889</v>
      </c>
      <c r="C58">
        <v>2</v>
      </c>
    </row>
    <row r="59" spans="1:3" x14ac:dyDescent="0.2">
      <c r="A59">
        <v>49</v>
      </c>
      <c r="B59" s="8">
        <f t="shared" si="1"/>
        <v>0.33333333333333331</v>
      </c>
      <c r="C59">
        <v>2</v>
      </c>
    </row>
    <row r="60" spans="1:3" x14ac:dyDescent="0.2">
      <c r="A60">
        <v>50</v>
      </c>
      <c r="B60" s="8">
        <f t="shared" si="1"/>
        <v>0.34027777777777779</v>
      </c>
      <c r="C60">
        <v>2</v>
      </c>
    </row>
    <row r="61" spans="1:3" x14ac:dyDescent="0.2">
      <c r="A61">
        <v>51</v>
      </c>
      <c r="B61" s="8">
        <f t="shared" si="1"/>
        <v>0.34722222222222221</v>
      </c>
      <c r="C61">
        <v>2</v>
      </c>
    </row>
    <row r="62" spans="1:3" x14ac:dyDescent="0.2">
      <c r="A62">
        <v>52</v>
      </c>
      <c r="B62" s="8">
        <f t="shared" si="1"/>
        <v>0.35416666666666669</v>
      </c>
      <c r="C62">
        <v>1</v>
      </c>
    </row>
    <row r="63" spans="1:3" x14ac:dyDescent="0.2">
      <c r="A63">
        <v>53</v>
      </c>
      <c r="B63" s="8">
        <f t="shared" si="1"/>
        <v>0.3611111111111111</v>
      </c>
      <c r="C63">
        <v>2</v>
      </c>
    </row>
    <row r="64" spans="1:3" x14ac:dyDescent="0.2">
      <c r="A64">
        <v>54</v>
      </c>
      <c r="B64" s="8">
        <f t="shared" si="1"/>
        <v>0.36805555555555558</v>
      </c>
      <c r="C64">
        <v>1</v>
      </c>
    </row>
    <row r="65" spans="1:3" x14ac:dyDescent="0.2">
      <c r="A65">
        <v>55</v>
      </c>
      <c r="B65" s="8">
        <f t="shared" si="1"/>
        <v>0.375</v>
      </c>
      <c r="C65">
        <v>2</v>
      </c>
    </row>
    <row r="66" spans="1:3" x14ac:dyDescent="0.2">
      <c r="A66">
        <v>56</v>
      </c>
      <c r="B66" s="8">
        <f t="shared" si="1"/>
        <v>0.38194444444444442</v>
      </c>
      <c r="C66">
        <v>2</v>
      </c>
    </row>
    <row r="67" spans="1:3" x14ac:dyDescent="0.2">
      <c r="A67">
        <v>57</v>
      </c>
      <c r="B67" s="8">
        <f t="shared" si="1"/>
        <v>0.3888888888888889</v>
      </c>
      <c r="C67">
        <v>1</v>
      </c>
    </row>
    <row r="68" spans="1:3" x14ac:dyDescent="0.2">
      <c r="A68">
        <v>58</v>
      </c>
      <c r="B68" s="8">
        <f t="shared" si="1"/>
        <v>0.39583333333333331</v>
      </c>
      <c r="C68">
        <v>1</v>
      </c>
    </row>
    <row r="69" spans="1:3" x14ac:dyDescent="0.2">
      <c r="A69">
        <v>59</v>
      </c>
      <c r="B69" s="8">
        <f t="shared" si="1"/>
        <v>0.40277777777777779</v>
      </c>
      <c r="C69">
        <v>1</v>
      </c>
    </row>
    <row r="70" spans="1:3" x14ac:dyDescent="0.2">
      <c r="A70">
        <v>60</v>
      </c>
      <c r="B70" s="8">
        <f t="shared" si="1"/>
        <v>0.40972222222222221</v>
      </c>
      <c r="C70">
        <v>1</v>
      </c>
    </row>
    <row r="71" spans="1:3" x14ac:dyDescent="0.2">
      <c r="A71">
        <v>61</v>
      </c>
      <c r="B71" s="8">
        <f t="shared" si="1"/>
        <v>0.41666666666666669</v>
      </c>
      <c r="C71">
        <v>1</v>
      </c>
    </row>
    <row r="72" spans="1:3" x14ac:dyDescent="0.2">
      <c r="A72">
        <v>62</v>
      </c>
      <c r="B72" s="8">
        <f t="shared" si="1"/>
        <v>0.4236111111111111</v>
      </c>
      <c r="C72">
        <v>0</v>
      </c>
    </row>
    <row r="73" spans="1:3" x14ac:dyDescent="0.2">
      <c r="A73">
        <v>63</v>
      </c>
      <c r="B73" s="8">
        <f t="shared" si="1"/>
        <v>0.43055555555555558</v>
      </c>
      <c r="C73">
        <v>0</v>
      </c>
    </row>
    <row r="74" spans="1:3" x14ac:dyDescent="0.2">
      <c r="A74">
        <v>64</v>
      </c>
      <c r="B74" s="8">
        <f t="shared" si="1"/>
        <v>0.4375</v>
      </c>
      <c r="C74">
        <v>0</v>
      </c>
    </row>
    <row r="75" spans="1:3" x14ac:dyDescent="0.2">
      <c r="A75">
        <v>65</v>
      </c>
      <c r="B75" s="8">
        <f t="shared" ref="B75:B106" si="2">(A75-1)/(24*6)</f>
        <v>0.44444444444444442</v>
      </c>
      <c r="C75">
        <v>0</v>
      </c>
    </row>
    <row r="76" spans="1:3" x14ac:dyDescent="0.2">
      <c r="A76">
        <v>66</v>
      </c>
      <c r="B76" s="8">
        <f t="shared" si="2"/>
        <v>0.4513888888888889</v>
      </c>
      <c r="C76">
        <v>0</v>
      </c>
    </row>
    <row r="77" spans="1:3" x14ac:dyDescent="0.2">
      <c r="A77">
        <v>67</v>
      </c>
      <c r="B77" s="8">
        <f t="shared" si="2"/>
        <v>0.45833333333333331</v>
      </c>
      <c r="C77">
        <v>1</v>
      </c>
    </row>
    <row r="78" spans="1:3" x14ac:dyDescent="0.2">
      <c r="A78">
        <v>68</v>
      </c>
      <c r="B78" s="8">
        <f t="shared" si="2"/>
        <v>0.46527777777777779</v>
      </c>
      <c r="C78">
        <v>1</v>
      </c>
    </row>
    <row r="79" spans="1:3" x14ac:dyDescent="0.2">
      <c r="A79">
        <v>69</v>
      </c>
      <c r="B79" s="8">
        <f t="shared" si="2"/>
        <v>0.47222222222222221</v>
      </c>
      <c r="C79">
        <v>1</v>
      </c>
    </row>
    <row r="80" spans="1:3" x14ac:dyDescent="0.2">
      <c r="A80">
        <v>70</v>
      </c>
      <c r="B80" s="8">
        <f t="shared" si="2"/>
        <v>0.47916666666666669</v>
      </c>
      <c r="C80">
        <v>1</v>
      </c>
    </row>
    <row r="81" spans="1:3" x14ac:dyDescent="0.2">
      <c r="A81">
        <v>71</v>
      </c>
      <c r="B81" s="8">
        <f t="shared" si="2"/>
        <v>0.4861111111111111</v>
      </c>
      <c r="C81">
        <v>1</v>
      </c>
    </row>
    <row r="82" spans="1:3" x14ac:dyDescent="0.2">
      <c r="A82">
        <v>72</v>
      </c>
      <c r="B82" s="8">
        <f t="shared" si="2"/>
        <v>0.49305555555555558</v>
      </c>
      <c r="C82">
        <v>1</v>
      </c>
    </row>
    <row r="83" spans="1:3" x14ac:dyDescent="0.2">
      <c r="A83">
        <v>73</v>
      </c>
      <c r="B83" s="8">
        <f t="shared" si="2"/>
        <v>0.5</v>
      </c>
      <c r="C83">
        <v>1</v>
      </c>
    </row>
    <row r="84" spans="1:3" x14ac:dyDescent="0.2">
      <c r="A84">
        <v>74</v>
      </c>
      <c r="B84" s="8">
        <f t="shared" si="2"/>
        <v>0.50694444444444442</v>
      </c>
      <c r="C84">
        <v>1</v>
      </c>
    </row>
    <row r="85" spans="1:3" x14ac:dyDescent="0.2">
      <c r="A85">
        <v>75</v>
      </c>
      <c r="B85" s="8">
        <f t="shared" si="2"/>
        <v>0.51388888888888884</v>
      </c>
      <c r="C85">
        <v>0</v>
      </c>
    </row>
    <row r="86" spans="1:3" x14ac:dyDescent="0.2">
      <c r="A86">
        <v>76</v>
      </c>
      <c r="B86" s="8">
        <f t="shared" si="2"/>
        <v>0.52083333333333337</v>
      </c>
      <c r="C86">
        <v>0</v>
      </c>
    </row>
    <row r="87" spans="1:3" x14ac:dyDescent="0.2">
      <c r="A87">
        <v>77</v>
      </c>
      <c r="B87" s="8">
        <f t="shared" si="2"/>
        <v>0.52777777777777779</v>
      </c>
      <c r="C87">
        <v>0</v>
      </c>
    </row>
    <row r="88" spans="1:3" x14ac:dyDescent="0.2">
      <c r="A88">
        <v>78</v>
      </c>
      <c r="B88" s="8">
        <f t="shared" si="2"/>
        <v>0.53472222222222221</v>
      </c>
      <c r="C88">
        <v>0</v>
      </c>
    </row>
    <row r="89" spans="1:3" x14ac:dyDescent="0.2">
      <c r="A89">
        <v>79</v>
      </c>
      <c r="B89" s="8">
        <f t="shared" si="2"/>
        <v>0.54166666666666663</v>
      </c>
      <c r="C89">
        <v>1</v>
      </c>
    </row>
    <row r="90" spans="1:3" x14ac:dyDescent="0.2">
      <c r="A90">
        <v>80</v>
      </c>
      <c r="B90" s="8">
        <f t="shared" si="2"/>
        <v>0.54861111111111116</v>
      </c>
      <c r="C90">
        <v>1</v>
      </c>
    </row>
    <row r="91" spans="1:3" x14ac:dyDescent="0.2">
      <c r="A91">
        <v>81</v>
      </c>
      <c r="B91" s="8">
        <f t="shared" si="2"/>
        <v>0.55555555555555558</v>
      </c>
      <c r="C91">
        <v>1</v>
      </c>
    </row>
    <row r="92" spans="1:3" x14ac:dyDescent="0.2">
      <c r="A92">
        <v>82</v>
      </c>
      <c r="B92" s="8">
        <f t="shared" si="2"/>
        <v>0.5625</v>
      </c>
      <c r="C92">
        <v>1</v>
      </c>
    </row>
    <row r="93" spans="1:3" x14ac:dyDescent="0.2">
      <c r="A93">
        <v>83</v>
      </c>
      <c r="B93" s="8">
        <f t="shared" si="2"/>
        <v>0.56944444444444442</v>
      </c>
      <c r="C93">
        <v>1</v>
      </c>
    </row>
    <row r="94" spans="1:3" x14ac:dyDescent="0.2">
      <c r="A94">
        <v>84</v>
      </c>
      <c r="B94" s="8">
        <f t="shared" si="2"/>
        <v>0.57638888888888884</v>
      </c>
      <c r="C94">
        <v>1</v>
      </c>
    </row>
    <row r="95" spans="1:3" x14ac:dyDescent="0.2">
      <c r="A95">
        <v>85</v>
      </c>
      <c r="B95" s="8">
        <f t="shared" si="2"/>
        <v>0.58333333333333337</v>
      </c>
      <c r="C95">
        <v>1</v>
      </c>
    </row>
    <row r="96" spans="1:3" x14ac:dyDescent="0.2">
      <c r="A96">
        <v>86</v>
      </c>
      <c r="B96" s="8">
        <f t="shared" si="2"/>
        <v>0.59027777777777779</v>
      </c>
      <c r="C96">
        <v>1</v>
      </c>
    </row>
    <row r="97" spans="1:3" x14ac:dyDescent="0.2">
      <c r="A97">
        <v>87</v>
      </c>
      <c r="B97" s="8">
        <f t="shared" si="2"/>
        <v>0.59722222222222221</v>
      </c>
      <c r="C97">
        <v>1</v>
      </c>
    </row>
    <row r="98" spans="1:3" x14ac:dyDescent="0.2">
      <c r="A98">
        <v>88</v>
      </c>
      <c r="B98" s="8">
        <f t="shared" si="2"/>
        <v>0.60416666666666663</v>
      </c>
      <c r="C98">
        <v>1</v>
      </c>
    </row>
    <row r="99" spans="1:3" x14ac:dyDescent="0.2">
      <c r="A99">
        <v>89</v>
      </c>
      <c r="B99" s="8">
        <f t="shared" si="2"/>
        <v>0.61111111111111116</v>
      </c>
      <c r="C99">
        <v>1</v>
      </c>
    </row>
    <row r="100" spans="1:3" x14ac:dyDescent="0.2">
      <c r="A100">
        <v>90</v>
      </c>
      <c r="B100" s="8">
        <f t="shared" si="2"/>
        <v>0.61805555555555558</v>
      </c>
      <c r="C100">
        <v>1</v>
      </c>
    </row>
    <row r="101" spans="1:3" x14ac:dyDescent="0.2">
      <c r="A101">
        <v>91</v>
      </c>
      <c r="B101" s="8">
        <f t="shared" si="2"/>
        <v>0.625</v>
      </c>
      <c r="C101">
        <v>1</v>
      </c>
    </row>
    <row r="102" spans="1:3" x14ac:dyDescent="0.2">
      <c r="A102">
        <v>92</v>
      </c>
      <c r="B102" s="8">
        <f t="shared" si="2"/>
        <v>0.63194444444444442</v>
      </c>
      <c r="C102">
        <v>1</v>
      </c>
    </row>
    <row r="103" spans="1:3" x14ac:dyDescent="0.2">
      <c r="A103">
        <v>93</v>
      </c>
      <c r="B103" s="8">
        <f t="shared" si="2"/>
        <v>0.63888888888888884</v>
      </c>
      <c r="C103">
        <v>1</v>
      </c>
    </row>
    <row r="104" spans="1:3" x14ac:dyDescent="0.2">
      <c r="A104">
        <v>94</v>
      </c>
      <c r="B104" s="8">
        <f t="shared" si="2"/>
        <v>0.64583333333333337</v>
      </c>
      <c r="C104">
        <v>1</v>
      </c>
    </row>
    <row r="105" spans="1:3" x14ac:dyDescent="0.2">
      <c r="A105">
        <v>95</v>
      </c>
      <c r="B105" s="8">
        <f t="shared" si="2"/>
        <v>0.65277777777777779</v>
      </c>
      <c r="C105">
        <v>2</v>
      </c>
    </row>
    <row r="106" spans="1:3" x14ac:dyDescent="0.2">
      <c r="A106">
        <v>96</v>
      </c>
      <c r="B106" s="8">
        <f t="shared" si="2"/>
        <v>0.65972222222222221</v>
      </c>
      <c r="C106">
        <v>2</v>
      </c>
    </row>
    <row r="107" spans="1:3" x14ac:dyDescent="0.2">
      <c r="A107">
        <v>97</v>
      </c>
      <c r="B107" s="8">
        <f t="shared" ref="B107:B138" si="3">(A107-1)/(24*6)</f>
        <v>0.66666666666666663</v>
      </c>
      <c r="C107">
        <v>2</v>
      </c>
    </row>
    <row r="108" spans="1:3" x14ac:dyDescent="0.2">
      <c r="A108">
        <v>98</v>
      </c>
      <c r="B108" s="8">
        <f t="shared" si="3"/>
        <v>0.67361111111111116</v>
      </c>
      <c r="C108">
        <v>2</v>
      </c>
    </row>
    <row r="109" spans="1:3" x14ac:dyDescent="0.2">
      <c r="A109">
        <v>99</v>
      </c>
      <c r="B109" s="8">
        <f t="shared" si="3"/>
        <v>0.68055555555555558</v>
      </c>
      <c r="C109">
        <v>2</v>
      </c>
    </row>
    <row r="110" spans="1:3" x14ac:dyDescent="0.2">
      <c r="A110">
        <v>100</v>
      </c>
      <c r="B110" s="8">
        <f t="shared" si="3"/>
        <v>0.6875</v>
      </c>
      <c r="C110">
        <v>2</v>
      </c>
    </row>
    <row r="111" spans="1:3" x14ac:dyDescent="0.2">
      <c r="A111">
        <v>101</v>
      </c>
      <c r="B111" s="8">
        <f t="shared" si="3"/>
        <v>0.69444444444444442</v>
      </c>
      <c r="C111">
        <v>2</v>
      </c>
    </row>
    <row r="112" spans="1:3" x14ac:dyDescent="0.2">
      <c r="A112">
        <v>102</v>
      </c>
      <c r="B112" s="8">
        <f t="shared" si="3"/>
        <v>0.70138888888888884</v>
      </c>
      <c r="C112">
        <v>3</v>
      </c>
    </row>
    <row r="113" spans="1:3" x14ac:dyDescent="0.2">
      <c r="A113">
        <v>103</v>
      </c>
      <c r="B113" s="8">
        <f t="shared" si="3"/>
        <v>0.70833333333333337</v>
      </c>
      <c r="C113">
        <v>3</v>
      </c>
    </row>
    <row r="114" spans="1:3" x14ac:dyDescent="0.2">
      <c r="A114">
        <v>104</v>
      </c>
      <c r="B114" s="8">
        <f t="shared" si="3"/>
        <v>0.71527777777777779</v>
      </c>
      <c r="C114">
        <v>2</v>
      </c>
    </row>
    <row r="115" spans="1:3" x14ac:dyDescent="0.2">
      <c r="A115">
        <v>105</v>
      </c>
      <c r="B115" s="8">
        <f t="shared" si="3"/>
        <v>0.72222222222222221</v>
      </c>
      <c r="C115">
        <v>2</v>
      </c>
    </row>
    <row r="116" spans="1:3" x14ac:dyDescent="0.2">
      <c r="A116">
        <v>106</v>
      </c>
      <c r="B116" s="8">
        <f t="shared" si="3"/>
        <v>0.72916666666666663</v>
      </c>
      <c r="C116">
        <v>2</v>
      </c>
    </row>
    <row r="117" spans="1:3" x14ac:dyDescent="0.2">
      <c r="A117">
        <v>107</v>
      </c>
      <c r="B117" s="8">
        <f t="shared" si="3"/>
        <v>0.73611111111111116</v>
      </c>
      <c r="C117">
        <v>3</v>
      </c>
    </row>
    <row r="118" spans="1:3" x14ac:dyDescent="0.2">
      <c r="A118">
        <v>108</v>
      </c>
      <c r="B118" s="8">
        <f t="shared" si="3"/>
        <v>0.74305555555555558</v>
      </c>
      <c r="C118">
        <v>3</v>
      </c>
    </row>
    <row r="119" spans="1:3" x14ac:dyDescent="0.2">
      <c r="A119">
        <v>109</v>
      </c>
      <c r="B119" s="8">
        <f t="shared" si="3"/>
        <v>0.75</v>
      </c>
      <c r="C119">
        <v>3</v>
      </c>
    </row>
    <row r="120" spans="1:3" x14ac:dyDescent="0.2">
      <c r="A120">
        <v>110</v>
      </c>
      <c r="B120" s="8">
        <f t="shared" si="3"/>
        <v>0.75694444444444442</v>
      </c>
      <c r="C120">
        <v>3</v>
      </c>
    </row>
    <row r="121" spans="1:3" x14ac:dyDescent="0.2">
      <c r="A121">
        <v>111</v>
      </c>
      <c r="B121" s="8">
        <f t="shared" si="3"/>
        <v>0.76388888888888884</v>
      </c>
      <c r="C121">
        <v>3</v>
      </c>
    </row>
    <row r="122" spans="1:3" x14ac:dyDescent="0.2">
      <c r="A122">
        <v>112</v>
      </c>
      <c r="B122" s="8">
        <f t="shared" si="3"/>
        <v>0.77083333333333337</v>
      </c>
      <c r="C122">
        <v>1</v>
      </c>
    </row>
    <row r="123" spans="1:3" x14ac:dyDescent="0.2">
      <c r="A123">
        <v>113</v>
      </c>
      <c r="B123" s="8">
        <f t="shared" si="3"/>
        <v>0.77777777777777779</v>
      </c>
      <c r="C123">
        <v>1</v>
      </c>
    </row>
    <row r="124" spans="1:3" x14ac:dyDescent="0.2">
      <c r="A124">
        <v>114</v>
      </c>
      <c r="B124" s="8">
        <f t="shared" si="3"/>
        <v>0.78472222222222221</v>
      </c>
      <c r="C124">
        <v>1</v>
      </c>
    </row>
    <row r="125" spans="1:3" x14ac:dyDescent="0.2">
      <c r="A125">
        <v>115</v>
      </c>
      <c r="B125" s="8">
        <f t="shared" si="3"/>
        <v>0.79166666666666663</v>
      </c>
      <c r="C125">
        <v>2</v>
      </c>
    </row>
    <row r="126" spans="1:3" x14ac:dyDescent="0.2">
      <c r="A126">
        <v>116</v>
      </c>
      <c r="B126" s="8">
        <f t="shared" si="3"/>
        <v>0.79861111111111116</v>
      </c>
      <c r="C126">
        <v>2</v>
      </c>
    </row>
    <row r="127" spans="1:3" x14ac:dyDescent="0.2">
      <c r="A127">
        <v>117</v>
      </c>
      <c r="B127" s="8">
        <f t="shared" si="3"/>
        <v>0.80555555555555558</v>
      </c>
      <c r="C127">
        <v>2</v>
      </c>
    </row>
    <row r="128" spans="1:3" x14ac:dyDescent="0.2">
      <c r="A128">
        <v>118</v>
      </c>
      <c r="B128" s="8">
        <f t="shared" si="3"/>
        <v>0.8125</v>
      </c>
      <c r="C128">
        <v>2</v>
      </c>
    </row>
    <row r="129" spans="1:3" x14ac:dyDescent="0.2">
      <c r="A129">
        <v>119</v>
      </c>
      <c r="B129" s="8">
        <f t="shared" si="3"/>
        <v>0.81944444444444442</v>
      </c>
      <c r="C129">
        <v>2</v>
      </c>
    </row>
    <row r="130" spans="1:3" x14ac:dyDescent="0.2">
      <c r="A130">
        <v>120</v>
      </c>
      <c r="B130" s="8">
        <f t="shared" si="3"/>
        <v>0.82638888888888884</v>
      </c>
      <c r="C130">
        <v>2</v>
      </c>
    </row>
    <row r="131" spans="1:3" x14ac:dyDescent="0.2">
      <c r="A131">
        <v>121</v>
      </c>
      <c r="B131" s="8">
        <f t="shared" si="3"/>
        <v>0.83333333333333337</v>
      </c>
      <c r="C131">
        <v>1</v>
      </c>
    </row>
    <row r="132" spans="1:3" x14ac:dyDescent="0.2">
      <c r="A132">
        <v>122</v>
      </c>
      <c r="B132" s="8">
        <f t="shared" si="3"/>
        <v>0.84027777777777779</v>
      </c>
      <c r="C132">
        <v>1</v>
      </c>
    </row>
    <row r="133" spans="1:3" x14ac:dyDescent="0.2">
      <c r="A133">
        <v>123</v>
      </c>
      <c r="B133" s="8">
        <f t="shared" si="3"/>
        <v>0.84722222222222221</v>
      </c>
      <c r="C133">
        <v>1</v>
      </c>
    </row>
    <row r="134" spans="1:3" x14ac:dyDescent="0.2">
      <c r="A134">
        <v>124</v>
      </c>
      <c r="B134" s="8">
        <f t="shared" si="3"/>
        <v>0.85416666666666663</v>
      </c>
      <c r="C134">
        <v>1</v>
      </c>
    </row>
    <row r="135" spans="1:3" x14ac:dyDescent="0.2">
      <c r="A135">
        <v>125</v>
      </c>
      <c r="B135" s="8">
        <f t="shared" si="3"/>
        <v>0.86111111111111116</v>
      </c>
      <c r="C135">
        <v>1</v>
      </c>
    </row>
    <row r="136" spans="1:3" x14ac:dyDescent="0.2">
      <c r="A136">
        <v>126</v>
      </c>
      <c r="B136" s="8">
        <f t="shared" si="3"/>
        <v>0.86805555555555558</v>
      </c>
      <c r="C136">
        <v>1</v>
      </c>
    </row>
    <row r="137" spans="1:3" x14ac:dyDescent="0.2">
      <c r="A137">
        <v>127</v>
      </c>
      <c r="B137" s="8">
        <f t="shared" si="3"/>
        <v>0.875</v>
      </c>
      <c r="C137">
        <v>1</v>
      </c>
    </row>
    <row r="138" spans="1:3" x14ac:dyDescent="0.2">
      <c r="A138">
        <v>128</v>
      </c>
      <c r="B138" s="8">
        <f t="shared" si="3"/>
        <v>0.88194444444444442</v>
      </c>
      <c r="C138">
        <v>1</v>
      </c>
    </row>
    <row r="139" spans="1:3" x14ac:dyDescent="0.2">
      <c r="A139">
        <v>129</v>
      </c>
      <c r="B139" s="8">
        <f t="shared" ref="B139:B154" si="4">(A139-1)/(24*6)</f>
        <v>0.88888888888888884</v>
      </c>
      <c r="C139">
        <v>1</v>
      </c>
    </row>
    <row r="140" spans="1:3" x14ac:dyDescent="0.2">
      <c r="A140">
        <v>130</v>
      </c>
      <c r="B140" s="8">
        <f t="shared" si="4"/>
        <v>0.89583333333333337</v>
      </c>
      <c r="C140">
        <v>1</v>
      </c>
    </row>
    <row r="141" spans="1:3" x14ac:dyDescent="0.2">
      <c r="A141">
        <v>131</v>
      </c>
      <c r="B141" s="8">
        <f t="shared" si="4"/>
        <v>0.90277777777777779</v>
      </c>
      <c r="C141">
        <v>1</v>
      </c>
    </row>
    <row r="142" spans="1:3" x14ac:dyDescent="0.2">
      <c r="A142">
        <v>132</v>
      </c>
      <c r="B142" s="8">
        <f t="shared" si="4"/>
        <v>0.90972222222222221</v>
      </c>
      <c r="C142">
        <v>1</v>
      </c>
    </row>
    <row r="143" spans="1:3" x14ac:dyDescent="0.2">
      <c r="A143">
        <v>133</v>
      </c>
      <c r="B143" s="8">
        <f t="shared" si="4"/>
        <v>0.91666666666666663</v>
      </c>
      <c r="C143">
        <v>1</v>
      </c>
    </row>
    <row r="144" spans="1:3" x14ac:dyDescent="0.2">
      <c r="A144">
        <v>134</v>
      </c>
      <c r="B144" s="8">
        <f t="shared" si="4"/>
        <v>0.92361111111111116</v>
      </c>
      <c r="C144">
        <v>1</v>
      </c>
    </row>
    <row r="145" spans="1:3" x14ac:dyDescent="0.2">
      <c r="A145">
        <v>135</v>
      </c>
      <c r="B145" s="8">
        <f t="shared" si="4"/>
        <v>0.93055555555555558</v>
      </c>
      <c r="C145">
        <v>1</v>
      </c>
    </row>
    <row r="146" spans="1:3" x14ac:dyDescent="0.2">
      <c r="A146">
        <v>136</v>
      </c>
      <c r="B146" s="8">
        <f t="shared" si="4"/>
        <v>0.9375</v>
      </c>
      <c r="C146">
        <v>1</v>
      </c>
    </row>
    <row r="147" spans="1:3" x14ac:dyDescent="0.2">
      <c r="A147">
        <v>137</v>
      </c>
      <c r="B147" s="8">
        <f t="shared" si="4"/>
        <v>0.94444444444444442</v>
      </c>
      <c r="C147">
        <v>1</v>
      </c>
    </row>
    <row r="148" spans="1:3" x14ac:dyDescent="0.2">
      <c r="A148">
        <v>138</v>
      </c>
      <c r="B148" s="8">
        <f t="shared" si="4"/>
        <v>0.95138888888888884</v>
      </c>
      <c r="C148">
        <v>0</v>
      </c>
    </row>
    <row r="149" spans="1:3" x14ac:dyDescent="0.2">
      <c r="A149">
        <v>139</v>
      </c>
      <c r="B149" s="8">
        <f t="shared" si="4"/>
        <v>0.95833333333333337</v>
      </c>
      <c r="C149">
        <v>0</v>
      </c>
    </row>
    <row r="150" spans="1:3" x14ac:dyDescent="0.2">
      <c r="A150">
        <v>140</v>
      </c>
      <c r="B150" s="8">
        <f t="shared" si="4"/>
        <v>0.96527777777777779</v>
      </c>
      <c r="C150">
        <v>0</v>
      </c>
    </row>
    <row r="151" spans="1:3" x14ac:dyDescent="0.2">
      <c r="A151">
        <v>141</v>
      </c>
      <c r="B151" s="8">
        <f t="shared" si="4"/>
        <v>0.97222222222222221</v>
      </c>
      <c r="C151">
        <v>0</v>
      </c>
    </row>
    <row r="152" spans="1:3" x14ac:dyDescent="0.2">
      <c r="A152">
        <v>142</v>
      </c>
      <c r="B152" s="8">
        <f t="shared" si="4"/>
        <v>0.97916666666666663</v>
      </c>
      <c r="C152">
        <v>1</v>
      </c>
    </row>
    <row r="153" spans="1:3" x14ac:dyDescent="0.2">
      <c r="A153">
        <v>143</v>
      </c>
      <c r="B153" s="8">
        <f t="shared" si="4"/>
        <v>0.98611111111111116</v>
      </c>
      <c r="C153">
        <v>1</v>
      </c>
    </row>
    <row r="154" spans="1:3" x14ac:dyDescent="0.2">
      <c r="A154">
        <v>144</v>
      </c>
      <c r="B154" s="8">
        <f t="shared" si="4"/>
        <v>0.99305555555555558</v>
      </c>
      <c r="C154">
        <v>1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G29"/>
  <sheetViews>
    <sheetView workbookViewId="0"/>
  </sheetViews>
  <sheetFormatPr defaultRowHeight="12.75" x14ac:dyDescent="0.2"/>
  <cols>
    <col min="1" max="1" width="33" customWidth="1"/>
    <col min="2" max="7" width="10.7109375" customWidth="1"/>
  </cols>
  <sheetData>
    <row r="1" spans="1:7" x14ac:dyDescent="0.2">
      <c r="A1" s="1" t="s">
        <v>11</v>
      </c>
    </row>
    <row r="2" spans="1:7" x14ac:dyDescent="0.2">
      <c r="A2" s="1"/>
    </row>
    <row r="3" spans="1:7" x14ac:dyDescent="0.2">
      <c r="A3" s="1" t="s">
        <v>12</v>
      </c>
    </row>
    <row r="8" spans="1:7" x14ac:dyDescent="0.2">
      <c r="A8" s="1" t="s">
        <v>0</v>
      </c>
    </row>
    <row r="9" spans="1:7" x14ac:dyDescent="0.2">
      <c r="A9" s="1"/>
    </row>
    <row r="10" spans="1:7" x14ac:dyDescent="0.2">
      <c r="A10" s="7" t="s">
        <v>3</v>
      </c>
      <c r="B10" s="6"/>
      <c r="C10" s="6"/>
      <c r="D10" s="6"/>
      <c r="E10" s="6"/>
      <c r="F10" s="6"/>
      <c r="G10" s="6"/>
    </row>
    <row r="11" spans="1:7" x14ac:dyDescent="0.2">
      <c r="A11" s="1" t="s">
        <v>13</v>
      </c>
      <c r="B11" s="1">
        <v>1</v>
      </c>
      <c r="C11" s="1">
        <v>2</v>
      </c>
      <c r="D11" s="1">
        <v>3</v>
      </c>
      <c r="E11" s="1">
        <v>4</v>
      </c>
      <c r="F11" s="1">
        <v>5</v>
      </c>
      <c r="G11" s="1">
        <v>6</v>
      </c>
    </row>
    <row r="12" spans="1:7" x14ac:dyDescent="0.2">
      <c r="A12" t="s">
        <v>9</v>
      </c>
      <c r="B12" s="4">
        <v>0.84371327849588718</v>
      </c>
      <c r="C12" s="4">
        <v>0.79761904761904767</v>
      </c>
      <c r="D12" s="4">
        <v>0.75400291120815133</v>
      </c>
      <c r="E12" s="4">
        <v>0.73409090909090913</v>
      </c>
      <c r="F12" s="4">
        <v>0.68</v>
      </c>
      <c r="G12" s="4">
        <v>0.61538461538461542</v>
      </c>
    </row>
    <row r="13" spans="1:7" x14ac:dyDescent="0.2">
      <c r="A13" t="s">
        <v>5</v>
      </c>
      <c r="B13" s="4">
        <v>0.1562867215041128</v>
      </c>
      <c r="C13" s="4">
        <v>0.14484126984126985</v>
      </c>
      <c r="D13" s="4">
        <v>0.18922852983988356</v>
      </c>
      <c r="E13" s="4">
        <v>0.18181818181818182</v>
      </c>
      <c r="F13" s="4">
        <v>0.17599999999999999</v>
      </c>
      <c r="G13" s="4">
        <v>0.20512820512820512</v>
      </c>
    </row>
    <row r="14" spans="1:7" x14ac:dyDescent="0.2">
      <c r="A14" t="s">
        <v>4</v>
      </c>
      <c r="B14" s="4">
        <v>0</v>
      </c>
      <c r="C14" s="4">
        <v>5.7539682539682536E-2</v>
      </c>
      <c r="D14" s="4">
        <v>4.3668122270742356E-2</v>
      </c>
      <c r="E14" s="4">
        <v>6.1363636363636363E-2</v>
      </c>
      <c r="F14" s="4">
        <v>0.12</v>
      </c>
      <c r="G14" s="4">
        <v>0.10256410256410256</v>
      </c>
    </row>
    <row r="15" spans="1:7" x14ac:dyDescent="0.2">
      <c r="A15" t="s">
        <v>6</v>
      </c>
      <c r="B15" s="4">
        <v>0</v>
      </c>
      <c r="C15" s="4">
        <v>0</v>
      </c>
      <c r="D15" s="4">
        <v>1.3100436681222707E-2</v>
      </c>
      <c r="E15" s="4">
        <v>2.0454545454545454E-2</v>
      </c>
      <c r="F15" s="4">
        <v>8.0000000000000002E-3</v>
      </c>
      <c r="G15" s="4">
        <v>5.128205128205128E-2</v>
      </c>
    </row>
    <row r="16" spans="1:7" x14ac:dyDescent="0.2">
      <c r="A16" t="s">
        <v>7</v>
      </c>
      <c r="B16" s="4">
        <v>0</v>
      </c>
      <c r="C16" s="4">
        <v>0</v>
      </c>
      <c r="D16" s="4">
        <v>0</v>
      </c>
      <c r="E16" s="4">
        <v>2.2727272727272726E-3</v>
      </c>
      <c r="F16" s="4">
        <v>8.0000000000000002E-3</v>
      </c>
      <c r="G16" s="4">
        <v>0</v>
      </c>
    </row>
    <row r="17" spans="1:7" x14ac:dyDescent="0.2">
      <c r="A17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8.0000000000000002E-3</v>
      </c>
      <c r="G17" s="4">
        <v>2.564102564102564E-2</v>
      </c>
    </row>
    <row r="18" spans="1:7" x14ac:dyDescent="0.2">
      <c r="A18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21" spans="1:7" x14ac:dyDescent="0.2">
      <c r="A21" s="7" t="s">
        <v>2</v>
      </c>
      <c r="B21" s="6"/>
      <c r="C21" s="6"/>
      <c r="D21" s="6"/>
      <c r="E21" s="6"/>
      <c r="F21" s="6"/>
      <c r="G21" s="6"/>
    </row>
    <row r="22" spans="1:7" x14ac:dyDescent="0.2">
      <c r="A22" s="1" t="s">
        <v>13</v>
      </c>
      <c r="B22" s="1">
        <v>1</v>
      </c>
      <c r="C22" s="1">
        <v>2</v>
      </c>
      <c r="D22" s="1">
        <v>3</v>
      </c>
      <c r="E22" s="1">
        <v>4</v>
      </c>
      <c r="F22" s="1">
        <v>5</v>
      </c>
      <c r="G22" s="1">
        <v>6</v>
      </c>
    </row>
    <row r="23" spans="1:7" x14ac:dyDescent="0.2">
      <c r="A23" t="s">
        <v>9</v>
      </c>
      <c r="B23" s="4">
        <v>0.82892416225749554</v>
      </c>
      <c r="C23" s="4">
        <v>0.76766169154228858</v>
      </c>
      <c r="D23" s="4">
        <v>0.6763425253991292</v>
      </c>
      <c r="E23" s="4">
        <v>0.67567567567567566</v>
      </c>
      <c r="F23" s="4">
        <v>0.546875</v>
      </c>
      <c r="G23" s="4">
        <v>0.66666666666666663</v>
      </c>
    </row>
    <row r="24" spans="1:7" x14ac:dyDescent="0.2">
      <c r="A24" t="s">
        <v>5</v>
      </c>
      <c r="B24" s="4">
        <v>0.1710758377425044</v>
      </c>
      <c r="C24" s="4">
        <v>0.16119402985074627</v>
      </c>
      <c r="D24" s="4">
        <v>0.2104499274310595</v>
      </c>
      <c r="E24" s="4">
        <v>0.2072072072072072</v>
      </c>
      <c r="F24" s="4">
        <v>0.25</v>
      </c>
      <c r="G24" s="4">
        <v>0.1388888888888889</v>
      </c>
    </row>
    <row r="25" spans="1:7" x14ac:dyDescent="0.2">
      <c r="A25" t="s">
        <v>4</v>
      </c>
      <c r="B25" s="4">
        <v>0</v>
      </c>
      <c r="C25" s="4">
        <v>7.1144278606965178E-2</v>
      </c>
      <c r="D25" s="4">
        <v>9.4339622641509441E-2</v>
      </c>
      <c r="E25" s="4">
        <v>9.2342342342342343E-2</v>
      </c>
      <c r="F25" s="4">
        <v>0.109375</v>
      </c>
      <c r="G25" s="4">
        <v>0.1111111111111111</v>
      </c>
    </row>
    <row r="26" spans="1:7" x14ac:dyDescent="0.2">
      <c r="A26" t="s">
        <v>6</v>
      </c>
      <c r="B26" s="4">
        <v>0</v>
      </c>
      <c r="C26" s="4">
        <v>0</v>
      </c>
      <c r="D26" s="4">
        <v>1.8867924528301886E-2</v>
      </c>
      <c r="E26" s="4">
        <v>1.5765765765765764E-2</v>
      </c>
      <c r="F26" s="4">
        <v>7.8125E-2</v>
      </c>
      <c r="G26" s="4">
        <v>2.7777777777777776E-2</v>
      </c>
    </row>
    <row r="27" spans="1:7" x14ac:dyDescent="0.2">
      <c r="A27" t="s">
        <v>7</v>
      </c>
      <c r="B27" s="4">
        <v>0</v>
      </c>
      <c r="C27" s="4">
        <v>0</v>
      </c>
      <c r="D27" s="4">
        <v>0</v>
      </c>
      <c r="E27" s="4">
        <v>9.0090090090090089E-3</v>
      </c>
      <c r="F27" s="4">
        <v>0</v>
      </c>
      <c r="G27" s="4">
        <v>5.5555555555555552E-2</v>
      </c>
    </row>
    <row r="28" spans="1:7" x14ac:dyDescent="0.2">
      <c r="A28" t="s">
        <v>8</v>
      </c>
      <c r="B28" s="4">
        <v>0</v>
      </c>
      <c r="C28" s="4">
        <v>0</v>
      </c>
      <c r="D28" s="4">
        <v>0</v>
      </c>
      <c r="E28" s="4">
        <v>0</v>
      </c>
      <c r="F28" s="4">
        <v>1.5625E-2</v>
      </c>
      <c r="G28" s="4">
        <v>0</v>
      </c>
    </row>
    <row r="29" spans="1:7" x14ac:dyDescent="0.2">
      <c r="A29" t="s">
        <v>10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occ_start_states!A1</f>
        <v>Active Occupancy Model</v>
      </c>
    </row>
    <row r="3" spans="1:9" x14ac:dyDescent="0.2">
      <c r="A3" s="1" t="s">
        <v>24</v>
      </c>
    </row>
    <row r="5" spans="1:9" x14ac:dyDescent="0.2">
      <c r="A5" t="s">
        <v>25</v>
      </c>
    </row>
    <row r="6" spans="1:9" x14ac:dyDescent="0.2">
      <c r="A6" t="s">
        <v>1</v>
      </c>
    </row>
    <row r="9" spans="1:9" ht="12.75" customHeight="1" x14ac:dyDescent="0.2"/>
    <row r="10" spans="1:9" s="2" customFormat="1" ht="69" customHeight="1" x14ac:dyDescent="0.2">
      <c r="A10" s="2" t="s">
        <v>15</v>
      </c>
      <c r="B10" s="2" t="s">
        <v>16</v>
      </c>
      <c r="C10" s="9" t="s">
        <v>17</v>
      </c>
      <c r="D10" s="9" t="s">
        <v>18</v>
      </c>
      <c r="E10" s="9" t="s">
        <v>19</v>
      </c>
      <c r="F10" s="9" t="s">
        <v>20</v>
      </c>
      <c r="G10" s="9" t="s">
        <v>21</v>
      </c>
      <c r="H10" s="9" t="s">
        <v>22</v>
      </c>
      <c r="I10" s="9" t="s">
        <v>23</v>
      </c>
    </row>
    <row r="11" spans="1:9" x14ac:dyDescent="0.2">
      <c r="A11">
        <v>1</v>
      </c>
      <c r="B11">
        <v>0</v>
      </c>
      <c r="C11" s="4">
        <v>0.99442896935933101</v>
      </c>
      <c r="D11" s="4">
        <v>5.5710306406685202E-3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0.20676691729323299</v>
      </c>
      <c r="D12" s="4">
        <v>0.79323308270676696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0.99460552933243396</v>
      </c>
      <c r="D18" s="4">
        <v>5.3944706675657502E-3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0.16894977168949801</v>
      </c>
      <c r="D19" s="4">
        <v>0.83105022831050201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0.99735449735449699</v>
      </c>
      <c r="D25" s="4">
        <v>2.6455026455026501E-3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0.24736842105263199</v>
      </c>
      <c r="D26" s="4">
        <v>0.75263157894736799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0.99742765273311895</v>
      </c>
      <c r="D32" s="4">
        <v>2.5723472668810299E-3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0.14965986394557801</v>
      </c>
      <c r="D33" s="4">
        <v>0.85034013605442205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0.99618563254926895</v>
      </c>
      <c r="D39" s="4">
        <v>3.81436745073109E-3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0.162790697674419</v>
      </c>
      <c r="D40" s="4">
        <v>0.837209302325581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0.993702770780856</v>
      </c>
      <c r="D46" s="4">
        <v>6.2972292191435797E-3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0.47368421052631599</v>
      </c>
      <c r="D47" s="4">
        <v>0.52631578947368396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0.99693627450980404</v>
      </c>
      <c r="D53" s="4">
        <v>3.0637254901960801E-3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</v>
      </c>
      <c r="D54" s="4">
        <v>0.8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0.99878123095673399</v>
      </c>
      <c r="D60" s="4">
        <v>1.2187690432663E-3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0.19672131147541</v>
      </c>
      <c r="D61" s="4">
        <v>0.80327868852458995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0.99576014536644497</v>
      </c>
      <c r="D67" s="4">
        <v>4.2398546335554203E-3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0.15686274509803899</v>
      </c>
      <c r="D68" s="4">
        <v>0.84313725490196101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0.99818401937045997</v>
      </c>
      <c r="D74" s="4">
        <v>1.8159806295399499E-3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</v>
      </c>
      <c r="D75" s="4">
        <v>0.78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0.99578313253012096</v>
      </c>
      <c r="D81" s="4">
        <v>4.2168674698795199E-3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0.28571428571428598</v>
      </c>
      <c r="D82" s="4">
        <v>0.71428571428571397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0.99399399399399402</v>
      </c>
      <c r="D88" s="4">
        <v>6.0060060060060103E-3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0.27027027027027001</v>
      </c>
      <c r="D89" s="4">
        <v>0.72972972972973005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0.99579579579579602</v>
      </c>
      <c r="D95" s="4">
        <v>4.2042042042042E-3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0.32432432432432401</v>
      </c>
      <c r="D96" s="4">
        <v>0.67567567567567599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0.99221556886227502</v>
      </c>
      <c r="D102" s="4">
        <v>7.7844311377245502E-3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0.99700059988002399</v>
      </c>
      <c r="D109" s="4">
        <v>2.9994001199760102E-3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0.17142857142857101</v>
      </c>
      <c r="D110" s="4">
        <v>0.82857142857142896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0.99640287769784197</v>
      </c>
      <c r="D116" s="4">
        <v>3.5971223021582701E-3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0.11764705882352899</v>
      </c>
      <c r="D117" s="4">
        <v>0.88235294117647101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0.99399759903961604</v>
      </c>
      <c r="D123" s="4">
        <v>6.0024009603841504E-3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0.38888888888888901</v>
      </c>
      <c r="D124" s="4">
        <v>0.61111111111111105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0.99221556886227502</v>
      </c>
      <c r="D130" s="4">
        <v>7.7844311377245502E-3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0.28125</v>
      </c>
      <c r="D131" s="4">
        <v>0.71875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0.99519807923169301</v>
      </c>
      <c r="D137" s="4">
        <v>4.80192076830732E-3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0.99820035992801404</v>
      </c>
      <c r="D144" s="4">
        <v>1.7996400719855999E-3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0.314285714285714</v>
      </c>
      <c r="D145" s="4">
        <v>0.68571428571428605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0.18518518518518501</v>
      </c>
      <c r="D152" s="4">
        <v>0.81481481481481499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0.99702380952380998</v>
      </c>
      <c r="D158" s="4">
        <v>2.9761904761904799E-3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0.18181818181818199</v>
      </c>
      <c r="D159" s="4">
        <v>0.81818181818181801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0.99285288862418097</v>
      </c>
      <c r="D165" s="4">
        <v>7.1471113758189396E-3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0.34782608695652201</v>
      </c>
      <c r="D166" s="4">
        <v>0.65217391304347805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0.98985074626865699</v>
      </c>
      <c r="D172" s="4">
        <v>1.0149253731343301E-2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0.77777777777777801</v>
      </c>
      <c r="D173" s="4">
        <v>0.22222222222222199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0.99463966646813595</v>
      </c>
      <c r="D179" s="4">
        <v>5.3603335318642004E-3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0.26086956521739102</v>
      </c>
      <c r="D180" s="4">
        <v>0.73913043478260898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0.99224343675417703</v>
      </c>
      <c r="D186" s="4">
        <v>7.7565632458233896E-3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0.15384615384615399</v>
      </c>
      <c r="D187" s="4">
        <v>0.84615384615384603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0.99160167966406698</v>
      </c>
      <c r="D193" s="4">
        <v>8.3983203359328101E-3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0.314285714285714</v>
      </c>
      <c r="D194" s="4">
        <v>0.68571428571428605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0.99038461538461497</v>
      </c>
      <c r="D200" s="4">
        <v>9.6153846153846194E-3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0.26315789473684198</v>
      </c>
      <c r="D201" s="4">
        <v>0.73684210526315796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0.99155609167671899</v>
      </c>
      <c r="D207" s="4">
        <v>8.4439083232810599E-3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0.204545454545455</v>
      </c>
      <c r="D208" s="4">
        <v>0.79545454545454497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0.98487598306110102</v>
      </c>
      <c r="D214" s="4">
        <v>1.5124016938899001E-2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0.16326530612244899</v>
      </c>
      <c r="D215" s="4">
        <v>0.83673469387755095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0.98838630806845995</v>
      </c>
      <c r="D221" s="4">
        <v>1.16136919315403E-2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0.21212121212121199</v>
      </c>
      <c r="D222" s="4">
        <v>0.78787878787878796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0.99019006744328597</v>
      </c>
      <c r="D228" s="4">
        <v>9.8099325567136703E-3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0.22535211267605601</v>
      </c>
      <c r="D229" s="4">
        <v>0.77464788732394396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0.98283261802575095</v>
      </c>
      <c r="D235" s="4">
        <v>1.7167381974248899E-2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0.183098591549296</v>
      </c>
      <c r="D236" s="4">
        <v>0.81690140845070403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0.98638613861386104</v>
      </c>
      <c r="D242" s="4">
        <v>1.36138613861386E-2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9.3023255813953501E-2</v>
      </c>
      <c r="D243" s="4">
        <v>0.90697674418604601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0.97877652933832704</v>
      </c>
      <c r="D249" s="4">
        <v>2.1223470661672902E-2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</v>
      </c>
      <c r="D250" s="4">
        <v>0.8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0.95906801007556697</v>
      </c>
      <c r="D256" s="4">
        <v>4.0931989924433199E-2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7.8947368421052599E-2</v>
      </c>
      <c r="D257" s="4">
        <v>0.92105263157894701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0.96671018276762399</v>
      </c>
      <c r="D263" s="4">
        <v>3.3289817232376E-2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0.105882352941176</v>
      </c>
      <c r="D264" s="4">
        <v>0.89411764705882402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0.97131420947298197</v>
      </c>
      <c r="D270" s="4">
        <v>2.8685790527018001E-2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8.3743842364532001E-2</v>
      </c>
      <c r="D271" s="4">
        <v>0.91625615763546797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0.95451459606245803</v>
      </c>
      <c r="D277" s="4">
        <v>4.5485403937542399E-2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9.1703056768558999E-2</v>
      </c>
      <c r="D278" s="4">
        <v>0.90829694323144095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0.96005606166783497</v>
      </c>
      <c r="D284" s="4">
        <v>3.9943938332165398E-2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8.7272727272727293E-2</v>
      </c>
      <c r="D285" s="4">
        <v>0.91272727272727305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0.946915351506456</v>
      </c>
      <c r="D291" s="4">
        <v>5.3084648493543801E-2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7.7922077922077906E-2</v>
      </c>
      <c r="D292" s="4">
        <v>0.92207792207792205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0.83630952380952395</v>
      </c>
      <c r="D298" s="4">
        <v>0.163690476190476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9.77653631284916E-2</v>
      </c>
      <c r="D299" s="4">
        <v>0.90223463687150796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0.92666091458153599</v>
      </c>
      <c r="D305" s="4">
        <v>7.3339085418464206E-2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4.7882136279926303E-2</v>
      </c>
      <c r="D306" s="4">
        <v>0.95211786372007401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0.90363636363636402</v>
      </c>
      <c r="D312" s="4">
        <v>9.6363636363636401E-2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6.3122923588039906E-2</v>
      </c>
      <c r="D313" s="4">
        <v>0.93687707641196005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0.87790697674418605</v>
      </c>
      <c r="D319" s="4">
        <v>0.122093023255814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5.9701492537313397E-2</v>
      </c>
      <c r="D320" s="4">
        <v>0.94029850746268695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0.92494714587737803</v>
      </c>
      <c r="D326" s="4">
        <v>7.5052854122621596E-2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5.8201058201058198E-2</v>
      </c>
      <c r="D327" s="4">
        <v>0.94179894179894197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0.89336235038084899</v>
      </c>
      <c r="D333" s="4">
        <v>0.106637649619151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5.8748403575989802E-2</v>
      </c>
      <c r="D334" s="4">
        <v>0.94125159642401002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0.82468281430219104</v>
      </c>
      <c r="D340" s="4">
        <v>0.17531718569780899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5.6287425149700601E-2</v>
      </c>
      <c r="D341" s="4">
        <v>0.94371257485029902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0.91863517060367506</v>
      </c>
      <c r="D347" s="4">
        <v>8.13648293963255E-2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4.3617021276595697E-2</v>
      </c>
      <c r="D348" s="4">
        <v>0.95638297872340405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0.944669365721997</v>
      </c>
      <c r="D354" s="4">
        <v>5.5330634278002701E-2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5.93132154006243E-2</v>
      </c>
      <c r="D355" s="4">
        <v>0.94068678459937605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0.91941875825627495</v>
      </c>
      <c r="D361" s="4">
        <v>8.0581241743725204E-2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9.5238095238095205E-2</v>
      </c>
      <c r="D362" s="4">
        <v>0.90476190476190499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0.95674300254452904</v>
      </c>
      <c r="D368" s="4">
        <v>4.3256997455470701E-2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9.6069868995633204E-2</v>
      </c>
      <c r="D369" s="4">
        <v>0.90393013100436703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0.95119047619047603</v>
      </c>
      <c r="D375" s="4">
        <v>4.8809523809523803E-2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7.5406032482598598E-2</v>
      </c>
      <c r="D376" s="4">
        <v>0.92459396751740097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0.92361111111111105</v>
      </c>
      <c r="D382" s="4">
        <v>7.6388888888888895E-2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7.5178997613365203E-2</v>
      </c>
      <c r="D383" s="4">
        <v>0.924821002386635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0.94076655052264802</v>
      </c>
      <c r="D389" s="4">
        <v>5.9233449477351902E-2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5.9453032104637302E-2</v>
      </c>
      <c r="D390" s="4">
        <v>0.94054696789536296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0.96860465116279104</v>
      </c>
      <c r="D396" s="4">
        <v>3.1395348837209298E-2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5.9382422802850401E-2</v>
      </c>
      <c r="D397" s="4">
        <v>0.94061757719715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0.95469988674971695</v>
      </c>
      <c r="D403" s="4">
        <v>4.5300113250283103E-2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5.4945054945054903E-2</v>
      </c>
      <c r="D404" s="4">
        <v>0.94505494505494503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0.97522522522522503</v>
      </c>
      <c r="D410" s="4">
        <v>2.4774774774774799E-2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4.6683046683046701E-2</v>
      </c>
      <c r="D411" s="4">
        <v>0.95331695331695299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0.97676991150442505</v>
      </c>
      <c r="D417" s="4">
        <v>2.3230088495575198E-2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6.5162907268170395E-2</v>
      </c>
      <c r="D418" s="4">
        <v>0.93483709273183002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0.93155080213903696</v>
      </c>
      <c r="D424" s="4">
        <v>6.8449197860962596E-2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0.116036505867014</v>
      </c>
      <c r="D425" s="4">
        <v>0.88396349413298603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0.984375</v>
      </c>
      <c r="D431" s="4">
        <v>1.5625E-2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4.1778975741239899E-2</v>
      </c>
      <c r="D432" s="4">
        <v>0.95822102425875999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0.97131147540983598</v>
      </c>
      <c r="D438" s="4">
        <v>2.86885245901639E-2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4.9586776859504099E-2</v>
      </c>
      <c r="D439" s="4">
        <v>0.95041322314049603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0.96747967479674801</v>
      </c>
      <c r="D445" s="4">
        <v>3.2520325203252001E-2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8.3565459610027898E-2</v>
      </c>
      <c r="D446" s="4">
        <v>0.91643454038997196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0.96936758893280595</v>
      </c>
      <c r="D452" s="4">
        <v>3.06324110671937E-2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4.6376811594202899E-2</v>
      </c>
      <c r="D453" s="4">
        <v>0.95362318840579696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0.97038499506416598</v>
      </c>
      <c r="D459" s="4">
        <v>2.9615004935834199E-2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5.8055152394775003E-2</v>
      </c>
      <c r="D460" s="4">
        <v>0.94194484760522501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0.95601173020527896</v>
      </c>
      <c r="D466" s="4">
        <v>4.3988269794721403E-2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6.7746686303387302E-2</v>
      </c>
      <c r="D467" s="4">
        <v>0.93225331369661302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0.9755859375</v>
      </c>
      <c r="D473" s="4">
        <v>2.44140625E-2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4.2772861356932201E-2</v>
      </c>
      <c r="D474" s="4">
        <v>0.95722713864306797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0.96498054474708195</v>
      </c>
      <c r="D480" s="4">
        <v>3.5019455252918302E-2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5.6379821958456998E-2</v>
      </c>
      <c r="D481" s="4">
        <v>0.94362017804154297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0.95631067961165095</v>
      </c>
      <c r="D487" s="4">
        <v>4.3689320388349502E-2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5.0595238095238103E-2</v>
      </c>
      <c r="D488" s="4">
        <v>0.94940476190476197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0.97644749754661397</v>
      </c>
      <c r="D494" s="4">
        <v>2.35525024533857E-2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3.3674963396778897E-2</v>
      </c>
      <c r="D495" s="4">
        <v>0.966325036603221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0.96758349705304503</v>
      </c>
      <c r="D501" s="4">
        <v>3.2416502946954799E-2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4.9707602339181298E-2</v>
      </c>
      <c r="D502" s="4">
        <v>0.95029239766081897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0.95289499509322895</v>
      </c>
      <c r="D508" s="4">
        <v>4.7105004906771303E-2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5.4172767203513897E-2</v>
      </c>
      <c r="D509" s="4">
        <v>0.94582723279648595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0.95932539682539697</v>
      </c>
      <c r="D515" s="4">
        <v>4.0674603174603197E-2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3.3141210374639803E-2</v>
      </c>
      <c r="D516" s="4">
        <v>0.96685878962535998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0.96767676767676802</v>
      </c>
      <c r="D522" s="4">
        <v>3.2323232323232302E-2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4.0730337078651702E-2</v>
      </c>
      <c r="D523" s="4">
        <v>0.95926966292134797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0.95744680851063801</v>
      </c>
      <c r="D529" s="4">
        <v>4.2553191489361701E-2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1.9580419580419599E-2</v>
      </c>
      <c r="D530" s="4">
        <v>0.98041958041957999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0.96767466110531797</v>
      </c>
      <c r="D536" s="4">
        <v>3.2325338894681997E-2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3.2301480484522201E-2</v>
      </c>
      <c r="D537" s="4">
        <v>0.96769851951547803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0.97058823529411797</v>
      </c>
      <c r="D543" s="4">
        <v>2.9411764705882401E-2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4.1333333333333298E-2</v>
      </c>
      <c r="D544" s="4">
        <v>0.958666666666667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0.93612565445026197</v>
      </c>
      <c r="D550" s="4">
        <v>6.3874345549738198E-2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8.1659973226238303E-2</v>
      </c>
      <c r="D551" s="4">
        <v>0.91834002677376203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0.96963350785340297</v>
      </c>
      <c r="D557" s="4">
        <v>3.03664921465969E-2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4.2838018741633198E-2</v>
      </c>
      <c r="D558" s="4">
        <v>0.95716198125836705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0.96868475991649305</v>
      </c>
      <c r="D564" s="4">
        <v>3.1315240083507299E-2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4.0322580645161303E-2</v>
      </c>
      <c r="D565" s="4">
        <v>0.95967741935483897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0.97181628392484298</v>
      </c>
      <c r="D571" s="4">
        <v>2.8183716075156601E-2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4.8387096774193498E-2</v>
      </c>
      <c r="D572" s="4">
        <v>0.95161290322580605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0.97414684591520195</v>
      </c>
      <c r="D578" s="4">
        <v>2.58531540847983E-2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5.3061224489795902E-2</v>
      </c>
      <c r="D579" s="4">
        <v>0.946938775510204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0.96941896024464802</v>
      </c>
      <c r="D585" s="4">
        <v>3.0581039755351699E-2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6.24133148404993E-2</v>
      </c>
      <c r="D586" s="4">
        <v>0.93758668515950105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0.96586345381526095</v>
      </c>
      <c r="D592" s="4">
        <v>3.4136546184738999E-2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9.3484419263456103E-2</v>
      </c>
      <c r="D593" s="4">
        <v>0.90651558073654404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0.98249027237354103</v>
      </c>
      <c r="D599" s="4">
        <v>1.7509727626459099E-2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5.4896142433234402E-2</v>
      </c>
      <c r="D600" s="4">
        <v>0.94510385756676596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0.97325692454632295</v>
      </c>
      <c r="D606" s="4">
        <v>2.6743075453677202E-2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5.0381679389312997E-2</v>
      </c>
      <c r="D607" s="4">
        <v>0.94961832061068696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0.96958174904942995</v>
      </c>
      <c r="D613" s="4">
        <v>3.04182509505703E-2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6.30769230769231E-2</v>
      </c>
      <c r="D614" s="4">
        <v>0.93692307692307697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0.977379830348728</v>
      </c>
      <c r="D620" s="4">
        <v>2.26201696512724E-2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5.4602184087363503E-2</v>
      </c>
      <c r="D621" s="4">
        <v>0.94539781591263705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0.96828358208955201</v>
      </c>
      <c r="D627" s="4">
        <v>3.1716417910447797E-2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5.8730158730158702E-2</v>
      </c>
      <c r="D628" s="4">
        <v>0.94126984126984103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0.95162790697674404</v>
      </c>
      <c r="D634" s="4">
        <v>4.8372093023255798E-2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6.3795853269537503E-2</v>
      </c>
      <c r="D635" s="4">
        <v>0.93620414673046204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0.970837253057385</v>
      </c>
      <c r="D641" s="4">
        <v>2.9162746942615201E-2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3.12989045383412E-2</v>
      </c>
      <c r="D642" s="4">
        <v>0.96870109546165895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0.96197718631178697</v>
      </c>
      <c r="D648" s="4">
        <v>3.8022813688212899E-2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0.96153846153846201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0.94214079074252699</v>
      </c>
      <c r="D655" s="4">
        <v>5.7859209257473503E-2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4.66165413533835E-2</v>
      </c>
      <c r="D656" s="4">
        <v>0.953383458646617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0.947420634920635</v>
      </c>
      <c r="D662" s="4">
        <v>5.2579365079365101E-2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2.1613832853025899E-2</v>
      </c>
      <c r="D663" s="4">
        <v>0.97838616714697402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0.94845360824742297</v>
      </c>
      <c r="D669" s="4">
        <v>5.1546391752577303E-2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3.0054644808743199E-2</v>
      </c>
      <c r="D670" s="4">
        <v>0.96994535519125702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0.89171974522292996</v>
      </c>
      <c r="D676" s="4">
        <v>0.10828025477707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7.1052631578947395E-2</v>
      </c>
      <c r="D677" s="4">
        <v>0.92894736842105297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0.951901565995526</v>
      </c>
      <c r="D683" s="4">
        <v>4.8098434004474298E-2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2.4752475247524799E-2</v>
      </c>
      <c r="D684" s="4">
        <v>0.975247524752475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0.95866819747416798</v>
      </c>
      <c r="D690" s="4">
        <v>4.1331802525832399E-2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1.9253910950661899E-2</v>
      </c>
      <c r="D691" s="4">
        <v>0.98074608904933802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0.95652173913043503</v>
      </c>
      <c r="D697" s="4">
        <v>4.3478260869565202E-2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2.8202115158636899E-2</v>
      </c>
      <c r="D698" s="4">
        <v>0.97179788484136298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0.93078758949880702</v>
      </c>
      <c r="D704" s="4">
        <v>6.9212410501193297E-2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2.0833333333333301E-2</v>
      </c>
      <c r="D705" s="4">
        <v>0.97916666666666696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0.94360902255639101</v>
      </c>
      <c r="D711" s="4">
        <v>5.6390977443608999E-2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2.3230088495575198E-2</v>
      </c>
      <c r="D712" s="4">
        <v>0.97676991150442505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0.918604651162791</v>
      </c>
      <c r="D718" s="4">
        <v>8.1395348837209294E-2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3.0172413793103502E-2</v>
      </c>
      <c r="D719" s="4">
        <v>0.96982758620689702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0.93640054127198902</v>
      </c>
      <c r="D725" s="4">
        <v>6.3599458728010802E-2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1.66147455867082E-2</v>
      </c>
      <c r="D726" s="4">
        <v>0.98338525441329205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0.94209039548022599</v>
      </c>
      <c r="D732" s="4">
        <v>5.7909604519773998E-2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2.01207243460765E-2</v>
      </c>
      <c r="D733" s="4">
        <v>0.97987927565392396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0.91266375545851497</v>
      </c>
      <c r="D739" s="4">
        <v>8.7336244541484698E-2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2.6600985221674901E-2</v>
      </c>
      <c r="D740" s="4">
        <v>0.97339901477832502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0.92966360856269104</v>
      </c>
      <c r="D746" s="4">
        <v>7.0336391437308896E-2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1.7175572519084002E-2</v>
      </c>
      <c r="D747" s="4">
        <v>0.98282442748091603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0.91533546325878601</v>
      </c>
      <c r="D753" s="4">
        <v>8.4664536741214103E-2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1.57992565055762E-2</v>
      </c>
      <c r="D754" s="4">
        <v>0.98420074349442399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0.86779661016949206</v>
      </c>
      <c r="D760" s="4">
        <v>0.132203389830508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2.96762589928058E-2</v>
      </c>
      <c r="D761" s="4">
        <v>0.97032374100719399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0.91009174311926599</v>
      </c>
      <c r="D767" s="4">
        <v>8.9908256880734005E-2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1.98789974070873E-2</v>
      </c>
      <c r="D768" s="4">
        <v>0.98012100259291302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0.92678227360308296</v>
      </c>
      <c r="D774" s="4">
        <v>7.3217726396917093E-2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2.1132713440405699E-2</v>
      </c>
      <c r="D775" s="4">
        <v>0.97886728655959399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0.91304347826086996</v>
      </c>
      <c r="D781" s="4">
        <v>8.6956521739130405E-2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2.59197324414716E-2</v>
      </c>
      <c r="D782" s="4">
        <v>0.97408026755852795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0.92900608519269801</v>
      </c>
      <c r="D788" s="4">
        <v>7.0993914807302202E-2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2.1505376344085999E-2</v>
      </c>
      <c r="D789" s="4">
        <v>0.978494623655914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0.93181818181818199</v>
      </c>
      <c r="D795" s="4">
        <v>6.8181818181818205E-2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2.8735632183908E-2</v>
      </c>
      <c r="D796" s="4">
        <v>0.97126436781609204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0.89300411522633705</v>
      </c>
      <c r="D802" s="4">
        <v>0.10699588477366299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5.3453947368421101E-2</v>
      </c>
      <c r="D803" s="4">
        <v>0.94654605263157898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0.93987975951903802</v>
      </c>
      <c r="D809" s="4">
        <v>6.0120240480961901E-2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1.41313383208645E-2</v>
      </c>
      <c r="D810" s="4">
        <v>0.98586866167913501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0.938271604938272</v>
      </c>
      <c r="D816" s="4">
        <v>6.1728395061728399E-2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1.4802631578947401E-2</v>
      </c>
      <c r="D817" s="4">
        <v>0.98519736842105299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0.93248945147679296</v>
      </c>
      <c r="D823" s="4">
        <v>6.7510548523206704E-2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2.9315960912052099E-2</v>
      </c>
      <c r="D824" s="4">
        <v>0.97068403908794798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0.94351464435146404</v>
      </c>
      <c r="D830" s="4">
        <v>5.6485355648535601E-2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1.5522875816993501E-2</v>
      </c>
      <c r="D831" s="4">
        <v>0.98447712418300704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0.95744680851063801</v>
      </c>
      <c r="D837" s="4">
        <v>4.2553191489361701E-2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3.0032467532467501E-2</v>
      </c>
      <c r="D838" s="4">
        <v>0.96996753246753198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0.928131416837782</v>
      </c>
      <c r="D844" s="4">
        <v>7.1868583162217697E-2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2.0576131687242798E-2</v>
      </c>
      <c r="D845" s="4">
        <v>0.97942386831275696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0.94549266247379504</v>
      </c>
      <c r="D851" s="4">
        <v>5.4507337526205499E-2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9.79591836734694E-3</v>
      </c>
      <c r="D852" s="4">
        <v>0.99020408163265305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0.96976241900647997</v>
      </c>
      <c r="D858" s="4">
        <v>3.0237580993520499E-2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1.6949152542372899E-2</v>
      </c>
      <c r="D859" s="4">
        <v>0.98305084745762705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0.94680851063829796</v>
      </c>
      <c r="D865" s="4">
        <v>5.31914893617021E-2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2.0292207792207799E-2</v>
      </c>
      <c r="D866" s="4">
        <v>0.97970779220779203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0.96170212765957397</v>
      </c>
      <c r="D872" s="4">
        <v>3.8297872340425497E-2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1.37987012987013E-2</v>
      </c>
      <c r="D873" s="4">
        <v>0.98620129870129902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0.94669509594882695</v>
      </c>
      <c r="D879" s="4">
        <v>5.3304904051172698E-2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1.6220600162206E-2</v>
      </c>
      <c r="D880" s="4">
        <v>0.98377939983779406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0.943965517241379</v>
      </c>
      <c r="D886" s="4">
        <v>5.6034482758620698E-2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2.82714054927302E-2</v>
      </c>
      <c r="D887" s="4">
        <v>0.97172859450727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0.94714587737843503</v>
      </c>
      <c r="D893" s="4">
        <v>5.2854122621564498E-2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1.1391375101708699E-2</v>
      </c>
      <c r="D894" s="4">
        <v>0.98860862489829104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0.95454545454545503</v>
      </c>
      <c r="D900" s="4">
        <v>4.5454545454545497E-2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1.8548387096774199E-2</v>
      </c>
      <c r="D901" s="4">
        <v>0.98145161290322602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0.94827586206896597</v>
      </c>
      <c r="D907" s="4">
        <v>5.1724137931034503E-2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2.4232633279482999E-2</v>
      </c>
      <c r="D908" s="4">
        <v>0.975767366720517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0.963829787234043</v>
      </c>
      <c r="D914" s="4">
        <v>3.6170212765957402E-2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2.27272727272727E-2</v>
      </c>
      <c r="D915" s="4">
        <v>0.97727272727272696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0.95634095634095595</v>
      </c>
      <c r="D921" s="4">
        <v>4.3659043659043703E-2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8.3538083538083494E-2</v>
      </c>
      <c r="D922" s="4">
        <v>0.91646191646191599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0.93594306049822096</v>
      </c>
      <c r="D928" s="4">
        <v>6.4056939501779403E-2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0.110526315789474</v>
      </c>
      <c r="D929" s="4">
        <v>0.88947368421052597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0.96472392638036797</v>
      </c>
      <c r="D935" s="4">
        <v>3.5276073619631899E-2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3.3333333333333298E-2</v>
      </c>
      <c r="D936" s="4">
        <v>0.96666666666666701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0.96536144578313299</v>
      </c>
      <c r="D942" s="4">
        <v>3.4638554216867498E-2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5.5876685934489398E-2</v>
      </c>
      <c r="D943" s="4">
        <v>0.94412331406551098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0.97281831187410595</v>
      </c>
      <c r="D949" s="4">
        <v>2.71816881258941E-2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9.1724825523429698E-2</v>
      </c>
      <c r="D950" s="4">
        <v>0.90827517447657002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0.97538860103626901</v>
      </c>
      <c r="D956" s="4">
        <v>2.4611398963730598E-2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7.4193548387096797E-2</v>
      </c>
      <c r="D957" s="4">
        <v>0.92580645161290298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0.984184914841849</v>
      </c>
      <c r="D963" s="4">
        <v>1.5815085158150902E-2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0.105681818181818</v>
      </c>
      <c r="D964" s="4">
        <v>0.89431818181818201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0.97671840354767203</v>
      </c>
      <c r="D970" s="4">
        <v>2.3281596452328201E-2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0.20749999999999999</v>
      </c>
      <c r="D971" s="4">
        <v>0.79249999999999998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0.99044890162368704</v>
      </c>
      <c r="D977" s="4">
        <v>9.5510983763132801E-3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0.117557251908397</v>
      </c>
      <c r="D978" s="4">
        <v>0.88244274809160295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0.98743267504488297</v>
      </c>
      <c r="D984" s="4">
        <v>1.2567324955116701E-2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0.115646258503401</v>
      </c>
      <c r="D985" s="4">
        <v>0.88435374149659896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0.98886986301369895</v>
      </c>
      <c r="D991" s="4">
        <v>1.11301369863014E-2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0.174157303370787</v>
      </c>
      <c r="D992" s="4">
        <v>0.82584269662921395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0.98637820512820495</v>
      </c>
      <c r="D998" s="4">
        <v>1.36217948717949E-2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0.129955947136564</v>
      </c>
      <c r="D999" s="4">
        <v>0.870044052863436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0.99457364341085297</v>
      </c>
      <c r="D1005" s="4">
        <v>5.4263565891472902E-3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0.18689320388349501</v>
      </c>
      <c r="D1006" s="4">
        <v>0.81310679611650505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0.99044117647058805</v>
      </c>
      <c r="D1012" s="4">
        <v>9.5588235294117706E-3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0.26023391812865498</v>
      </c>
      <c r="D1013" s="4">
        <v>0.73976608187134496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2" spans="1:9" x14ac:dyDescent="0.2">
      <c r="A2" s="1"/>
    </row>
    <row r="3" spans="1:9" x14ac:dyDescent="0.2">
      <c r="A3" s="1" t="str">
        <f>tpm1_wd!A3</f>
        <v>Transition Probability Matrix</v>
      </c>
    </row>
    <row r="4" spans="1:9" x14ac:dyDescent="0.2">
      <c r="A4" s="1"/>
    </row>
    <row r="5" spans="1:9" x14ac:dyDescent="0.2">
      <c r="A5" s="10" t="s">
        <v>25</v>
      </c>
    </row>
    <row r="6" spans="1:9" x14ac:dyDescent="0.2">
      <c r="A6" s="10" t="s">
        <v>26</v>
      </c>
    </row>
    <row r="7" spans="1:9" x14ac:dyDescent="0.2">
      <c r="A7" s="1"/>
    </row>
    <row r="8" spans="1:9" x14ac:dyDescent="0.2">
      <c r="A8" s="1"/>
    </row>
    <row r="9" spans="1:9" x14ac:dyDescent="0.2">
      <c r="A9" s="1"/>
    </row>
    <row r="10" spans="1:9" ht="69" customHeight="1" x14ac:dyDescent="0.2">
      <c r="A10" s="2" t="str">
        <f>tpm1_wd!A10</f>
        <v>Ten minute period number</v>
      </c>
      <c r="B10" s="2" t="str">
        <f>tpm1_wd!B10</f>
        <v>Active occupant count in time period</v>
      </c>
      <c r="C10" s="2" t="str">
        <f>tpm1_wd!C10</f>
        <v>Probability of transition to zero active occupants in next time period</v>
      </c>
      <c r="D10" s="2" t="str">
        <f>tpm1_wd!D10</f>
        <v>Probability of transition to one active occupant in next time period</v>
      </c>
      <c r="E10" s="2" t="str">
        <f>tpm1_wd!E10</f>
        <v>Probability of transition to two active occupants in next time period</v>
      </c>
      <c r="F10" s="2" t="str">
        <f>tpm1_wd!F10</f>
        <v>Probability of transition to three active occupants in next time period</v>
      </c>
      <c r="G10" s="2" t="str">
        <f>tpm1_wd!G10</f>
        <v>Probability of transition to four active occupants in next time period</v>
      </c>
      <c r="H10" s="2" t="str">
        <f>tpm1_wd!H10</f>
        <v>Probability of transition to five active occupants in next time period</v>
      </c>
      <c r="I10" s="2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0.99007092198581603</v>
      </c>
      <c r="D11" s="4">
        <v>9.9290780141843994E-3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0.189003436426117</v>
      </c>
      <c r="D12" s="4">
        <v>0.81099656357388294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0.99379738111647098</v>
      </c>
      <c r="D18" s="4">
        <v>6.2026188835286001E-3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0.17599999999999999</v>
      </c>
      <c r="D19" s="4">
        <v>0.82399999999999995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0.99192462987886898</v>
      </c>
      <c r="D25" s="4">
        <v>8.0753701211305502E-3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0.162790697674419</v>
      </c>
      <c r="D26" s="4">
        <v>0.837209302325581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0.99668654738237195</v>
      </c>
      <c r="D32" s="4">
        <v>3.3134526176275699E-3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0.14583333333333301</v>
      </c>
      <c r="D33" s="4">
        <v>0.85416666666666696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0.99608355091383805</v>
      </c>
      <c r="D39" s="4">
        <v>3.9164490861618804E-3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0.201183431952663</v>
      </c>
      <c r="D40" s="4">
        <v>0.79881656804733703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0.99358974358974395</v>
      </c>
      <c r="D46" s="4">
        <v>6.41025641025641E-3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0.439716312056738</v>
      </c>
      <c r="D47" s="4">
        <v>0.560283687943262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0.99565756823821305</v>
      </c>
      <c r="D53" s="4">
        <v>4.3424317617865998E-3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0.16853932584269701</v>
      </c>
      <c r="D54" s="4">
        <v>0.83146067415730296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0.99506172839506202</v>
      </c>
      <c r="D60" s="4">
        <v>4.9382716049382698E-3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0.19753086419753099</v>
      </c>
      <c r="D61" s="4">
        <v>0.80246913580246904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0.99324324324324298</v>
      </c>
      <c r="D67" s="4">
        <v>6.7567567567567597E-3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0.164383561643836</v>
      </c>
      <c r="D68" s="4">
        <v>0.83561643835616395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0.99447513812154698</v>
      </c>
      <c r="D74" s="4">
        <v>5.5248618784530402E-3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0.15277777777777801</v>
      </c>
      <c r="D75" s="4">
        <v>0.84722222222222199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0.99448191293684896</v>
      </c>
      <c r="D81" s="4">
        <v>5.5180870631514403E-3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0.99388753056234702</v>
      </c>
      <c r="D88" s="4">
        <v>6.1124694376528104E-3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0.33846153846153798</v>
      </c>
      <c r="D89" s="4">
        <v>0.66153846153846196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0.99453883495145601</v>
      </c>
      <c r="D95" s="4">
        <v>5.4611650485436904E-3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0.113207547169811</v>
      </c>
      <c r="D96" s="4">
        <v>0.88679245283018904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0.99635258358662604</v>
      </c>
      <c r="D102" s="4">
        <v>3.64741641337386E-3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0.28571428571428598</v>
      </c>
      <c r="D103" s="4">
        <v>0.71428571428571397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0.99697885196374603</v>
      </c>
      <c r="D109" s="4">
        <v>3.0211480362537799E-3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0.19565217391304299</v>
      </c>
      <c r="D110" s="4">
        <v>0.80434782608695699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0.99578059071729996</v>
      </c>
      <c r="D116" s="4">
        <v>4.2194092827004199E-3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9.5238095238095205E-2</v>
      </c>
      <c r="D117" s="4">
        <v>0.90476190476190499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0.99396135265700503</v>
      </c>
      <c r="D123" s="4">
        <v>6.0386473429951699E-3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0.31111111111111101</v>
      </c>
      <c r="D124" s="4">
        <v>0.68888888888888899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0.99277108433734895</v>
      </c>
      <c r="D130" s="4">
        <v>7.2289156626506E-3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0.31707317073170699</v>
      </c>
      <c r="D131" s="4">
        <v>0.68292682926829296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0.99578567128235995</v>
      </c>
      <c r="D137" s="4">
        <v>4.2143287176399803E-3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0.32500000000000001</v>
      </c>
      <c r="D138" s="4">
        <v>0.67500000000000004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0.99640071985602896</v>
      </c>
      <c r="D144" s="4">
        <v>3.5992801439712098E-3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0.29411764705882398</v>
      </c>
      <c r="D145" s="4">
        <v>0.70588235294117696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0.99760622381807296</v>
      </c>
      <c r="D151" s="4">
        <v>2.3937761819269902E-3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</v>
      </c>
      <c r="D152" s="4">
        <v>0.7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0.998806682577566</v>
      </c>
      <c r="D158" s="4">
        <v>1.19331742243437E-3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0.04</v>
      </c>
      <c r="D159" s="4">
        <v>0.96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0.99701492537313396</v>
      </c>
      <c r="D165" s="4">
        <v>2.9850746268656699E-3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0.269230769230769</v>
      </c>
      <c r="D166" s="4">
        <v>0.73076923076923095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0.98986285032796695</v>
      </c>
      <c r="D172" s="4">
        <v>1.0137149672033399E-2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0.875</v>
      </c>
      <c r="D173" s="4">
        <v>0.125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0.99286139202855395</v>
      </c>
      <c r="D179" s="4">
        <v>7.1386079714455698E-3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0.15</v>
      </c>
      <c r="D180" s="4">
        <v>0.85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0.99461722488038296</v>
      </c>
      <c r="D186" s="4">
        <v>5.3827751196172304E-3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0.34482758620689702</v>
      </c>
      <c r="D187" s="4">
        <v>0.65517241379310298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0.993424985056784</v>
      </c>
      <c r="D193" s="4">
        <v>6.5750149432157803E-3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0.39285714285714302</v>
      </c>
      <c r="D194" s="4">
        <v>0.60714285714285698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0.996413628212791</v>
      </c>
      <c r="D200" s="4">
        <v>3.58637178720861E-3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0.28571428571428598</v>
      </c>
      <c r="D201" s="4">
        <v>0.71428571428571397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0.99044776119403</v>
      </c>
      <c r="D207" s="4">
        <v>9.5522388059701493E-3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0.115384615384615</v>
      </c>
      <c r="D208" s="4">
        <v>0.88461538461538503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0.98616125150421197</v>
      </c>
      <c r="D214" s="4">
        <v>1.38387484957882E-2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0.17948717948717899</v>
      </c>
      <c r="D215" s="4">
        <v>0.82051282051282004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0.99027946537059497</v>
      </c>
      <c r="D221" s="4">
        <v>9.7205346294046199E-3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9.0909090909090898E-2</v>
      </c>
      <c r="D222" s="4">
        <v>0.90909090909090895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0.99082568807339499</v>
      </c>
      <c r="D228" s="4">
        <v>9.1743119266055103E-3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0.31818181818181801</v>
      </c>
      <c r="D229" s="4">
        <v>0.68181818181818199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0.98781230956733701</v>
      </c>
      <c r="D235" s="4">
        <v>1.2187690432663E-2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0.99572127139364297</v>
      </c>
      <c r="D242" s="4">
        <v>4.2787286063569697E-3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0.15384615384615399</v>
      </c>
      <c r="D243" s="4">
        <v>0.84615384615384603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0.98596705308114696</v>
      </c>
      <c r="D249" s="4">
        <v>1.4032946918853E-2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0.14516129032258099</v>
      </c>
      <c r="D250" s="4">
        <v>0.85483870967741904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0.96676923076923105</v>
      </c>
      <c r="D256" s="4">
        <v>3.3230769230769203E-2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0.17105263157894701</v>
      </c>
      <c r="D257" s="4">
        <v>0.82894736842105299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0.98421717171717205</v>
      </c>
      <c r="D263" s="4">
        <v>1.5782828282828301E-2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0.128205128205128</v>
      </c>
      <c r="D264" s="4">
        <v>0.87179487179487203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0.98157560355781404</v>
      </c>
      <c r="D270" s="4">
        <v>1.8424396442185499E-2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7.0866141732283505E-2</v>
      </c>
      <c r="D271" s="4">
        <v>0.92913385826771699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0.97361647361647397</v>
      </c>
      <c r="D277" s="4">
        <v>2.6383526383526399E-2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6.1224489795918401E-2</v>
      </c>
      <c r="D278" s="4">
        <v>0.93877551020408201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0.98554533508541398</v>
      </c>
      <c r="D284" s="4">
        <v>1.44546649145861E-2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6.1452513966480403E-2</v>
      </c>
      <c r="D285" s="4">
        <v>0.93854748603352001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0.96293845135671696</v>
      </c>
      <c r="D291" s="4">
        <v>3.7061548643282601E-2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9.4736842105263203E-2</v>
      </c>
      <c r="D292" s="4">
        <v>0.90526315789473699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0.906313645621181</v>
      </c>
      <c r="D298" s="4">
        <v>9.3686354378818698E-2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0.118421052631579</v>
      </c>
      <c r="D299" s="4">
        <v>0.88157894736842102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0.95521292217327503</v>
      </c>
      <c r="D305" s="4">
        <v>4.4787077826725398E-2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4.71976401179941E-2</v>
      </c>
      <c r="D306" s="4">
        <v>0.95280235988200601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0.95444191343963602</v>
      </c>
      <c r="D312" s="4">
        <v>4.5558086560364502E-2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3.3854166666666699E-2</v>
      </c>
      <c r="D313" s="4">
        <v>0.96614583333333304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0.92677165354330704</v>
      </c>
      <c r="D319" s="4">
        <v>7.3228346456692905E-2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5.1044083526682098E-2</v>
      </c>
      <c r="D320" s="4">
        <v>0.94895591647331801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0.94912427022518797</v>
      </c>
      <c r="D326" s="4">
        <v>5.0875729774812299E-2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3.38645418326693E-2</v>
      </c>
      <c r="D327" s="4">
        <v>0.96613545816733104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0.91774891774891798</v>
      </c>
      <c r="D333" s="4">
        <v>8.2251082251082297E-2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5.3113553113553098E-2</v>
      </c>
      <c r="D334" s="4">
        <v>0.94688644688644696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0.85766758494031203</v>
      </c>
      <c r="D340" s="4">
        <v>0.14233241505968799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4.5751633986928102E-2</v>
      </c>
      <c r="D341" s="4">
        <v>0.95424836601307195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0.91683991683991695</v>
      </c>
      <c r="D347" s="4">
        <v>8.3160083160083206E-2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2.16508795669824E-2</v>
      </c>
      <c r="D348" s="4">
        <v>0.97834912043301803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0.91202672605790602</v>
      </c>
      <c r="D354" s="4">
        <v>8.7973273942093505E-2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4.1095890410958902E-2</v>
      </c>
      <c r="D355" s="4">
        <v>0.95890410958904104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0.89553990610328604</v>
      </c>
      <c r="D361" s="4">
        <v>0.104460093896714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3.8869257950529999E-2</v>
      </c>
      <c r="D362" s="4">
        <v>0.96113074204947002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0.93718592964824099</v>
      </c>
      <c r="D368" s="4">
        <v>6.2814070351758802E-2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4.53038674033149E-2</v>
      </c>
      <c r="D369" s="4">
        <v>0.95469613259668495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0.91867852604828504</v>
      </c>
      <c r="D375" s="4">
        <v>8.1321473951715406E-2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3.93873085339169E-2</v>
      </c>
      <c r="D376" s="4">
        <v>0.96061269146608297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0.86561264822134398</v>
      </c>
      <c r="D382" s="4">
        <v>0.13438735177865599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6.3694267515923594E-2</v>
      </c>
      <c r="D383" s="4">
        <v>0.936305732484076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0.92189679218967902</v>
      </c>
      <c r="D389" s="4">
        <v>7.8103207810320804E-2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4.0650406504064998E-2</v>
      </c>
      <c r="D390" s="4">
        <v>0.95934959349593496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0.94579172610556395</v>
      </c>
      <c r="D396" s="4">
        <v>5.4208273894436498E-2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4.5999999999999999E-2</v>
      </c>
      <c r="D397" s="4">
        <v>0.95399999999999996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0.91960507757404797</v>
      </c>
      <c r="D403" s="4">
        <v>8.0394922425952003E-2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4.4354838709677401E-2</v>
      </c>
      <c r="D404" s="4">
        <v>0.95564516129032295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0.95545977011494299</v>
      </c>
      <c r="D410" s="4">
        <v>4.45402298850575E-2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4.8756218905472597E-2</v>
      </c>
      <c r="D411" s="4">
        <v>0.95124378109452701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0.94817927170868299</v>
      </c>
      <c r="D417" s="4">
        <v>5.1820728291316502E-2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4.4579533941236101E-2</v>
      </c>
      <c r="D418" s="4">
        <v>0.95542046605876396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0.85714285714285698</v>
      </c>
      <c r="D424" s="4">
        <v>0.14285714285714299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0.12448979591836699</v>
      </c>
      <c r="D425" s="4">
        <v>0.87551020408163305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0.963513513513514</v>
      </c>
      <c r="D431" s="4">
        <v>3.6486486486486502E-2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3.1217481789802298E-2</v>
      </c>
      <c r="D432" s="4">
        <v>0.96878251821019801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0.96635262449528903</v>
      </c>
      <c r="D438" s="4">
        <v>3.36473755047106E-2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4.8016701461377903E-2</v>
      </c>
      <c r="D439" s="4">
        <v>0.95198329853862196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0.93979057591623005</v>
      </c>
      <c r="D445" s="4">
        <v>6.02094240837696E-2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4.4823906083244401E-2</v>
      </c>
      <c r="D446" s="4">
        <v>0.95517609391675595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0.95263157894736805</v>
      </c>
      <c r="D452" s="4">
        <v>4.7368421052631601E-2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4.9946865037194497E-2</v>
      </c>
      <c r="D453" s="4">
        <v>0.95005313496280597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0.95201037613489004</v>
      </c>
      <c r="D459" s="4">
        <v>4.7989623865110201E-2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4.6236559139784902E-2</v>
      </c>
      <c r="D460" s="4">
        <v>0.95376344086021503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0.93436293436293405</v>
      </c>
      <c r="D466" s="4">
        <v>6.5637065637065603E-2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5.5194805194805199E-2</v>
      </c>
      <c r="D467" s="4">
        <v>0.94480519480519498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0.96525096525096499</v>
      </c>
      <c r="D473" s="4">
        <v>3.47490347490347E-2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4.11255411255411E-2</v>
      </c>
      <c r="D474" s="4">
        <v>0.95887445887445899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0.95812182741116703</v>
      </c>
      <c r="D480" s="4">
        <v>4.1878172588832502E-2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4.3811610076670303E-2</v>
      </c>
      <c r="D481" s="4">
        <v>0.95618838992333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0.94591194968553505</v>
      </c>
      <c r="D487" s="4">
        <v>5.4088050314465397E-2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5.5187637969094899E-2</v>
      </c>
      <c r="D488" s="4">
        <v>0.94481236203090502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0.97630922693266797</v>
      </c>
      <c r="D494" s="4">
        <v>2.3690773067331701E-2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4.0044493882091199E-2</v>
      </c>
      <c r="D495" s="4">
        <v>0.95995550611790903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0.95848595848595897</v>
      </c>
      <c r="D501" s="4">
        <v>4.1514041514041498E-2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3.7414965986394599E-2</v>
      </c>
      <c r="D502" s="4">
        <v>0.96258503401360496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0.929095354523227</v>
      </c>
      <c r="D508" s="4">
        <v>7.0904645476772596E-2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6.0022650056625097E-2</v>
      </c>
      <c r="D509" s="4">
        <v>0.93997734994337501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0.94341943419434204</v>
      </c>
      <c r="D515" s="4">
        <v>5.6580565805658102E-2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3.04054054054054E-2</v>
      </c>
      <c r="D516" s="4">
        <v>0.96959459459459496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0.95969773299748096</v>
      </c>
      <c r="D522" s="4">
        <v>4.0302267002518898E-2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4.2998897464167601E-2</v>
      </c>
      <c r="D523" s="4">
        <v>0.95700110253583204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0.93632958801498101</v>
      </c>
      <c r="D529" s="4">
        <v>6.3670411985018702E-2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4.6666666666666697E-2</v>
      </c>
      <c r="D530" s="4">
        <v>0.95333333333333303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0.955808080808081</v>
      </c>
      <c r="D536" s="4">
        <v>4.4191919191919199E-2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3.5203520352035202E-2</v>
      </c>
      <c r="D537" s="4">
        <v>0.964796479647965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0.95817490494296598</v>
      </c>
      <c r="D543" s="4">
        <v>4.1825095057034203E-2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3.6184210526315798E-2</v>
      </c>
      <c r="D544" s="4">
        <v>0.96381578947368396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0.92648922686945501</v>
      </c>
      <c r="D550" s="4">
        <v>7.3510773130545007E-2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7.4561403508771898E-2</v>
      </c>
      <c r="D551" s="4">
        <v>0.92543859649122795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0.96745932415519398</v>
      </c>
      <c r="D557" s="4">
        <v>3.2540675844806001E-2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3.4368070953436802E-2</v>
      </c>
      <c r="D558" s="4">
        <v>0.96563192904656303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0.96766169154228898</v>
      </c>
      <c r="D564" s="4">
        <v>3.23383084577114E-2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3.5674470457079201E-2</v>
      </c>
      <c r="D565" s="4">
        <v>0.96432552954292095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0.95802469135802504</v>
      </c>
      <c r="D571" s="4">
        <v>4.1975308641975302E-2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5.3872053872053897E-2</v>
      </c>
      <c r="D572" s="4">
        <v>0.94612794612794604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0.97815533980582503</v>
      </c>
      <c r="D578" s="4">
        <v>2.18446601941748E-2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3.8768529076396802E-2</v>
      </c>
      <c r="D579" s="4">
        <v>0.96123147092360295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0.96428571428571397</v>
      </c>
      <c r="D585" s="4">
        <v>3.5714285714285698E-2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4.5296167247386797E-2</v>
      </c>
      <c r="D586" s="4">
        <v>0.95470383275261295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0.93992932862190803</v>
      </c>
      <c r="D592" s="4">
        <v>6.0070671378091897E-2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7.0422535211267595E-2</v>
      </c>
      <c r="D593" s="4">
        <v>0.92957746478873204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0.96620046620046596</v>
      </c>
      <c r="D599" s="4">
        <v>3.37995337995338E-2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3.5587188612099599E-2</v>
      </c>
      <c r="D600" s="4">
        <v>0.96441281138790003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0.96740395809080304</v>
      </c>
      <c r="D606" s="4">
        <v>3.2596041909196703E-2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4.0380047505938203E-2</v>
      </c>
      <c r="D607" s="4">
        <v>0.95961995249406196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0.95838150289017299</v>
      </c>
      <c r="D613" s="4">
        <v>4.1618497109826597E-2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5.6220095693779899E-2</v>
      </c>
      <c r="D614" s="4">
        <v>0.94377990430622005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0.97031963470319604</v>
      </c>
      <c r="D620" s="4">
        <v>2.96803652968037E-2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2.3030303030303002E-2</v>
      </c>
      <c r="D621" s="4">
        <v>0.97696969696969704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0.962025316455696</v>
      </c>
      <c r="D627" s="4">
        <v>3.7974683544303799E-2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4.6875E-2</v>
      </c>
      <c r="D628" s="4">
        <v>0.953125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0.94742857142857095</v>
      </c>
      <c r="D634" s="4">
        <v>5.2571428571428602E-2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5.6900726392251799E-2</v>
      </c>
      <c r="D635" s="4">
        <v>0.94309927360774803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0.95890410958904104</v>
      </c>
      <c r="D641" s="4">
        <v>4.1095890410958902E-2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3.3939393939393901E-2</v>
      </c>
      <c r="D642" s="4">
        <v>0.96606060606060595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0.96198156682027602</v>
      </c>
      <c r="D648" s="4">
        <v>3.8018433179723497E-2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4.3217286914765903E-2</v>
      </c>
      <c r="D649" s="4">
        <v>0.95678271308523399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0.94948335246842697</v>
      </c>
      <c r="D655" s="4">
        <v>5.0516647531572902E-2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2.89156626506024E-2</v>
      </c>
      <c r="D656" s="4">
        <v>0.97108433734939803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0.97062279670975304</v>
      </c>
      <c r="D662" s="4">
        <v>2.93772032902468E-2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2.11764705882353E-2</v>
      </c>
      <c r="D663" s="4">
        <v>0.97882352941176498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0.964454976303318</v>
      </c>
      <c r="D669" s="4">
        <v>3.5545023696682498E-2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2.5670945157526302E-2</v>
      </c>
      <c r="D670" s="4">
        <v>0.97432905484247401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0.88636363636363602</v>
      </c>
      <c r="D676" s="4">
        <v>0.11363636363636399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6.4739884393063593E-2</v>
      </c>
      <c r="D677" s="4">
        <v>0.935260115606936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0.95859473023839403</v>
      </c>
      <c r="D683" s="4">
        <v>4.1405269761606002E-2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1.54867256637168E-2</v>
      </c>
      <c r="D684" s="4">
        <v>0.984513274336283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0.94473007712082302</v>
      </c>
      <c r="D690" s="4">
        <v>5.5269922879177397E-2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2.16684723726977E-2</v>
      </c>
      <c r="D691" s="4">
        <v>0.97833152762730202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0.94437086092715194</v>
      </c>
      <c r="D697" s="4">
        <v>5.5629139072847701E-2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2.2198731501057101E-2</v>
      </c>
      <c r="D698" s="4">
        <v>0.977801268498943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0.94822888283378703</v>
      </c>
      <c r="D704" s="4">
        <v>5.1771117166212501E-2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2.7921406411582202E-2</v>
      </c>
      <c r="D705" s="4">
        <v>0.97207859358841797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0.95573997233748298</v>
      </c>
      <c r="D711" s="4">
        <v>4.4260027662517298E-2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2.6584867075664601E-2</v>
      </c>
      <c r="D712" s="4">
        <v>0.97341513292433501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0.89679218967921903</v>
      </c>
      <c r="D718" s="4">
        <v>0.103207810320781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2.23577235772358E-2</v>
      </c>
      <c r="D719" s="4">
        <v>0.97764227642276402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0.929323308270677</v>
      </c>
      <c r="D725" s="4">
        <v>7.0676691729323296E-2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1.2548262548262501E-2</v>
      </c>
      <c r="D726" s="4">
        <v>0.98745173745173698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0.92868462757527703</v>
      </c>
      <c r="D732" s="4">
        <v>7.1315372424722703E-2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1.6822429906542102E-2</v>
      </c>
      <c r="D733" s="4">
        <v>0.98317757009345796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0.93708609271523202</v>
      </c>
      <c r="D739" s="4">
        <v>6.29139072847682E-2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2.18778486782133E-2</v>
      </c>
      <c r="D740" s="4">
        <v>0.97812215132178704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0.94745762711864401</v>
      </c>
      <c r="D746" s="4">
        <v>5.2542372881355902E-2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2.1602160216021599E-2</v>
      </c>
      <c r="D747" s="4">
        <v>0.97839783978397799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0.94682675814751305</v>
      </c>
      <c r="D753" s="4">
        <v>5.3173241852487098E-2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9.8389982110912294E-3</v>
      </c>
      <c r="D754" s="4">
        <v>0.99016100178890898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0.92007104795737105</v>
      </c>
      <c r="D760" s="4">
        <v>7.9928952042628801E-2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2.8119507908611601E-2</v>
      </c>
      <c r="D761" s="4">
        <v>0.97188049209138805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0.92363636363636403</v>
      </c>
      <c r="D767" s="4">
        <v>7.6363636363636397E-2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1.8245004344048701E-2</v>
      </c>
      <c r="D768" s="4">
        <v>0.98175499565595103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0.947069943289225</v>
      </c>
      <c r="D774" s="4">
        <v>5.2930056710774998E-2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2.0477815699658699E-2</v>
      </c>
      <c r="D775" s="4">
        <v>0.97952218430034099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0.93523809523809498</v>
      </c>
      <c r="D781" s="4">
        <v>6.4761904761904798E-2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2.2959183673469399E-2</v>
      </c>
      <c r="D782" s="4">
        <v>0.97704081632653095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0.95366795366795398</v>
      </c>
      <c r="D788" s="4">
        <v>4.6332046332046302E-2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1.5215553677092101E-2</v>
      </c>
      <c r="D789" s="4">
        <v>0.98478444632290796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0.94921875</v>
      </c>
      <c r="D795" s="4">
        <v>5.078125E-2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1.76619007569386E-2</v>
      </c>
      <c r="D796" s="4">
        <v>0.98233809924306104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0.88560157790926997</v>
      </c>
      <c r="D802" s="4">
        <v>0.11439842209073001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6.1139028475711898E-2</v>
      </c>
      <c r="D803" s="4">
        <v>0.93886097152428805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0.94636015325670497</v>
      </c>
      <c r="D809" s="4">
        <v>5.3639846743295E-2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1.18744698897371E-2</v>
      </c>
      <c r="D810" s="4">
        <v>0.98812553011026305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0.952755905511811</v>
      </c>
      <c r="D816" s="4">
        <v>4.7244094488188997E-2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2.1793797150041899E-2</v>
      </c>
      <c r="D817" s="4">
        <v>0.97820620284995796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0.95294117647058796</v>
      </c>
      <c r="D823" s="4">
        <v>4.7058823529411799E-2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1.7632241813602002E-2</v>
      </c>
      <c r="D824" s="4">
        <v>0.98236775818639799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0.96449704142011805</v>
      </c>
      <c r="D830" s="4">
        <v>3.5502958579881699E-2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2.0938023450586301E-2</v>
      </c>
      <c r="D831" s="4">
        <v>0.97906197654941396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0.97276264591439698</v>
      </c>
      <c r="D837" s="4">
        <v>2.7237354085603099E-2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1.7691659646166799E-2</v>
      </c>
      <c r="D838" s="4">
        <v>0.98230834035383296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0.94049904030710196</v>
      </c>
      <c r="D844" s="4">
        <v>5.95009596928983E-2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3.2203389830508501E-2</v>
      </c>
      <c r="D845" s="4">
        <v>0.96779661016949103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0.96401515151515105</v>
      </c>
      <c r="D851" s="4">
        <v>3.5984848484848501E-2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9.3776641091219103E-3</v>
      </c>
      <c r="D852" s="4">
        <v>0.990622335890878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0.96923076923076901</v>
      </c>
      <c r="D858" s="4">
        <v>3.0769230769230799E-2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1.35478408128704E-2</v>
      </c>
      <c r="D859" s="4">
        <v>0.98645215918713003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0.96346153846153804</v>
      </c>
      <c r="D865" s="4">
        <v>3.6538461538461499E-2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1.10076206604572E-2</v>
      </c>
      <c r="D866" s="4">
        <v>0.98899237933954298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0.98249027237354103</v>
      </c>
      <c r="D872" s="4">
        <v>1.7509727626459099E-2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9.2670598146587999E-3</v>
      </c>
      <c r="D873" s="4">
        <v>0.99073294018534097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0.968992248062015</v>
      </c>
      <c r="D879" s="4">
        <v>3.1007751937984499E-2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1.7721518987341801E-2</v>
      </c>
      <c r="D880" s="4">
        <v>0.98227848101265802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0.96737044145873297</v>
      </c>
      <c r="D886" s="4">
        <v>3.2629558541266798E-2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2.6271186440677999E-2</v>
      </c>
      <c r="D887" s="4">
        <v>0.97372881355932195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0.95700934579439301</v>
      </c>
      <c r="D893" s="4">
        <v>4.2990654205607499E-2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1.45797598627787E-2</v>
      </c>
      <c r="D894" s="4">
        <v>0.98542024013722096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0.95841209829867702</v>
      </c>
      <c r="D900" s="4">
        <v>4.1587901701323302E-2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1.87713310580205E-2</v>
      </c>
      <c r="D901" s="4">
        <v>0.98122866894198002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0.96219281663516099</v>
      </c>
      <c r="D907" s="4">
        <v>3.7807183364839299E-2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1.7064846416382298E-2</v>
      </c>
      <c r="D908" s="4">
        <v>0.98293515358361805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0.96219281663516099</v>
      </c>
      <c r="D914" s="4">
        <v>3.7807183364839299E-2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2.4744027303754301E-2</v>
      </c>
      <c r="D915" s="4">
        <v>0.97525597269624598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0.96468401486988897</v>
      </c>
      <c r="D921" s="4">
        <v>3.5315985130111499E-2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6.2768701633705903E-2</v>
      </c>
      <c r="D922" s="4">
        <v>0.93723129836629404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0.9375</v>
      </c>
      <c r="D928" s="4">
        <v>6.25E-2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0.111812443642922</v>
      </c>
      <c r="D929" s="4">
        <v>0.88818755635707802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0.98232695139911597</v>
      </c>
      <c r="D935" s="4">
        <v>1.7673048600883701E-2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3.8160469667319001E-2</v>
      </c>
      <c r="D936" s="4">
        <v>0.96183953033268099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0.97875354107648704</v>
      </c>
      <c r="D942" s="4">
        <v>2.12464589235127E-2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4.3216080402009999E-2</v>
      </c>
      <c r="D943" s="4">
        <v>0.95678391959799003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0.97411444141689396</v>
      </c>
      <c r="D949" s="4">
        <v>2.5885558583106299E-2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5.8945191313340202E-2</v>
      </c>
      <c r="D950" s="4">
        <v>0.94105480868666003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0.977979274611399</v>
      </c>
      <c r="D956" s="4">
        <v>2.2020725388601E-2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5.8127018299246498E-2</v>
      </c>
      <c r="D957" s="4">
        <v>0.94187298170075395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0.99258343634116197</v>
      </c>
      <c r="D963" s="4">
        <v>7.4165636588380702E-3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0.11322869955157</v>
      </c>
      <c r="D964" s="4">
        <v>0.88677130044843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0.97787610619469001</v>
      </c>
      <c r="D970" s="4">
        <v>2.21238938053097E-2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0.185696361355082</v>
      </c>
      <c r="D971" s="4">
        <v>0.81430363864491795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0.98062015503875999</v>
      </c>
      <c r="D977" s="4">
        <v>1.9379844961240299E-2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0.11808669656203299</v>
      </c>
      <c r="D978" s="4">
        <v>0.88191330343796703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0.98166819431714003</v>
      </c>
      <c r="D984" s="4">
        <v>1.83318056828598E-2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0.127868852459016</v>
      </c>
      <c r="D985" s="4">
        <v>0.87213114754098398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0.97650130548302905</v>
      </c>
      <c r="D991" s="4">
        <v>2.34986945169713E-2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0.13768115942028999</v>
      </c>
      <c r="D992" s="4">
        <v>0.86231884057970998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0.98747913188647796</v>
      </c>
      <c r="D998" s="4">
        <v>1.25208681135225E-2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0.12922465208747499</v>
      </c>
      <c r="D999" s="4">
        <v>0.87077534791252498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0.98798076923076905</v>
      </c>
      <c r="D1005" s="4">
        <v>1.2019230769230799E-2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0.16997792494481201</v>
      </c>
      <c r="D1006" s="4">
        <v>0.83002207505518799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0.99083969465648902</v>
      </c>
      <c r="D1012" s="4">
        <v>9.1603053435114507E-3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0.286445012787724</v>
      </c>
      <c r="D1013" s="4">
        <v>0.71355498721227595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0.99440298507462699</v>
      </c>
      <c r="D11" s="4">
        <v>4.97512437810945E-3</v>
      </c>
      <c r="E11" s="4">
        <v>6.2189054726368201E-4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0.25684931506849301</v>
      </c>
      <c r="D12" s="4">
        <v>0.72945205479452102</v>
      </c>
      <c r="E12" s="4">
        <v>1.3698630136986301E-2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6.0344827586206899E-2</v>
      </c>
      <c r="D13" s="4">
        <v>0.21551724137931</v>
      </c>
      <c r="E13" s="4">
        <v>0.72413793103448298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0.99286139202855395</v>
      </c>
      <c r="D18" s="4">
        <v>7.1386079714455698E-3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0.219512195121951</v>
      </c>
      <c r="D19" s="4">
        <v>0.77235772357723598</v>
      </c>
      <c r="E19" s="4">
        <v>8.1300813008130107E-3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6.7415730337078705E-2</v>
      </c>
      <c r="D20" s="4">
        <v>0.15730337078651699</v>
      </c>
      <c r="E20" s="4">
        <v>0.77528089887640494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0.99421631000578403</v>
      </c>
      <c r="D25" s="4">
        <v>5.7836899942163098E-3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0.25462962962962998</v>
      </c>
      <c r="D26" s="4">
        <v>0.73148148148148195</v>
      </c>
      <c r="E26" s="4">
        <v>1.38888888888889E-2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4.2253521126760597E-2</v>
      </c>
      <c r="D27" s="4">
        <v>0.21126760563380301</v>
      </c>
      <c r="E27" s="4">
        <v>0.74647887323943696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0.99268429938097902</v>
      </c>
      <c r="D32" s="4">
        <v>6.7529544175576797E-3</v>
      </c>
      <c r="E32" s="4">
        <v>5.6274620146314004E-4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0.218579234972678</v>
      </c>
      <c r="D33" s="4">
        <v>0.77595628415300499</v>
      </c>
      <c r="E33" s="4">
        <v>5.4644808743169399E-3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5.3571428571428603E-2</v>
      </c>
      <c r="D34" s="4">
        <v>0.160714285714286</v>
      </c>
      <c r="E34" s="4">
        <v>0.78571428571428603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0.99391256225788605</v>
      </c>
      <c r="D39" s="4">
        <v>5.5340343110127296E-3</v>
      </c>
      <c r="E39" s="4">
        <v>5.5340343110127301E-4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0.184049079754601</v>
      </c>
      <c r="D40" s="4">
        <v>0.80981595092024505</v>
      </c>
      <c r="E40" s="4">
        <v>6.13496932515337E-3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0.13043478260869601</v>
      </c>
      <c r="D41" s="4">
        <v>0.13043478260869601</v>
      </c>
      <c r="E41" s="4">
        <v>0.73913043478260898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0.99072052401746702</v>
      </c>
      <c r="D46" s="4">
        <v>8.1877729257641904E-3</v>
      </c>
      <c r="E46" s="4">
        <v>1.09170305676856E-3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0.41891891891891903</v>
      </c>
      <c r="D47" s="4">
        <v>0.57432432432432401</v>
      </c>
      <c r="E47" s="4">
        <v>6.7567567567567597E-3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0.194444444444444</v>
      </c>
      <c r="D48" s="4">
        <v>0.30555555555555602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0.99734607218683602</v>
      </c>
      <c r="D53" s="4">
        <v>1.5923566878980899E-3</v>
      </c>
      <c r="E53" s="4">
        <v>1.0615711252653899E-3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0.20720720720720701</v>
      </c>
      <c r="D54" s="4">
        <v>0.78378378378378399</v>
      </c>
      <c r="E54" s="4">
        <v>9.0090090090090107E-3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9.5238095238095205E-2</v>
      </c>
      <c r="E55" s="4">
        <v>0.90476190476190499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0.99737118822292303</v>
      </c>
      <c r="D60" s="4">
        <v>2.6288117770767601E-3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0.15217391304347799</v>
      </c>
      <c r="D61" s="4">
        <v>0.84782608695652195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9.0909090909090898E-2</v>
      </c>
      <c r="D62" s="4">
        <v>0.13636363636363599</v>
      </c>
      <c r="E62" s="4">
        <v>0.77272727272727304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0.99738630423418695</v>
      </c>
      <c r="D67" s="4">
        <v>2.6136957658128598E-3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0.232558139534884</v>
      </c>
      <c r="D68" s="4">
        <v>0.76744186046511598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5.8823529411764698E-2</v>
      </c>
      <c r="D69" s="4">
        <v>5.8823529411764698E-2</v>
      </c>
      <c r="E69" s="4">
        <v>0.88235294117647101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0.99585277345775003</v>
      </c>
      <c r="D74" s="4">
        <v>4.1472265422498704E-3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8.3333333333333301E-2</v>
      </c>
      <c r="D75" s="4">
        <v>0.91666666666666696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6.6666666666666693E-2</v>
      </c>
      <c r="D76" s="4">
        <v>0.133333333333333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0.994813278008299</v>
      </c>
      <c r="D81" s="4">
        <v>4.6680497925311202E-3</v>
      </c>
      <c r="E81" s="4">
        <v>5.1867219917012405E-4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0.23684210526315799</v>
      </c>
      <c r="D82" s="4">
        <v>0.73684210526315796</v>
      </c>
      <c r="E82" s="4">
        <v>2.6315789473684199E-2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0.99225206611570205</v>
      </c>
      <c r="D88" s="4">
        <v>7.2314049586776896E-3</v>
      </c>
      <c r="E88" s="4">
        <v>5.1652892561983505E-4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0.66153846153846196</v>
      </c>
      <c r="E89" s="4">
        <v>1.5384615384615399E-2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0.2</v>
      </c>
      <c r="D90" s="4">
        <v>0.133333333333333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0.99691516709511596</v>
      </c>
      <c r="D95" s="4">
        <v>2.5706940874036001E-3</v>
      </c>
      <c r="E95" s="4">
        <v>5.1413881748071997E-4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0.22033898305084701</v>
      </c>
      <c r="D96" s="4">
        <v>0.77966101694915302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0.99590163934426201</v>
      </c>
      <c r="D102" s="4">
        <v>3.5860655737704901E-3</v>
      </c>
      <c r="E102" s="4">
        <v>5.1229508196721303E-4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0.11764705882352899</v>
      </c>
      <c r="D103" s="4">
        <v>0.88235294117647101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7.69230769230769E-2</v>
      </c>
      <c r="E104" s="4">
        <v>0.92307692307692302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0.99435897435897402</v>
      </c>
      <c r="D109" s="4">
        <v>5.1282051282051299E-3</v>
      </c>
      <c r="E109" s="4">
        <v>5.1282051282051304E-4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0.245283018867925</v>
      </c>
      <c r="D110" s="4">
        <v>0.75471698113207597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0.15384615384615399</v>
      </c>
      <c r="E111" s="4">
        <v>0.76923076923076905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0.996927803379416</v>
      </c>
      <c r="D116" s="4">
        <v>3.07219662058372E-3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0.17307692307692299</v>
      </c>
      <c r="D117" s="4">
        <v>0.80769230769230804</v>
      </c>
      <c r="E117" s="4">
        <v>1.9230769230769201E-2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9.0909090909090898E-2</v>
      </c>
      <c r="E118" s="4">
        <v>0.90909090909090895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0.99488752556237203</v>
      </c>
      <c r="D123" s="4">
        <v>5.1124744376278104E-3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0.20408163265306101</v>
      </c>
      <c r="D124" s="4">
        <v>0.79591836734693899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0.18181818181818199</v>
      </c>
      <c r="D125" s="4">
        <v>9.0909090909090898E-2</v>
      </c>
      <c r="E125" s="4">
        <v>0.72727272727272696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0.99438202247190999</v>
      </c>
      <c r="D130" s="4">
        <v>5.6179775280898901E-3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0.26</v>
      </c>
      <c r="D131" s="4">
        <v>0.74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0.125</v>
      </c>
      <c r="E132" s="4">
        <v>0.875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0.99438775510204103</v>
      </c>
      <c r="D137" s="4">
        <v>5.6122448979591798E-3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0.24489795918367299</v>
      </c>
      <c r="D138" s="4">
        <v>0.75510204081632604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0.14285714285714299</v>
      </c>
      <c r="E139" s="4">
        <v>0.85714285714285698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0.99337072921978598</v>
      </c>
      <c r="D144" s="4">
        <v>6.1193268740438603E-3</v>
      </c>
      <c r="E144" s="4">
        <v>5.0994390617032097E-4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0.24489795918367299</v>
      </c>
      <c r="D145" s="4">
        <v>0.71428571428571397</v>
      </c>
      <c r="E145" s="4">
        <v>4.08163265306122E-2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0.16666666666666699</v>
      </c>
      <c r="D146" s="4">
        <v>0.16666666666666699</v>
      </c>
      <c r="E146" s="4">
        <v>0.66666666666666696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0.99643039265680799</v>
      </c>
      <c r="D151" s="4">
        <v>3.56960734319225E-3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0.27083333333333298</v>
      </c>
      <c r="D152" s="4">
        <v>0.72916666666666696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0.14285714285714299</v>
      </c>
      <c r="D153" s="4">
        <v>0.14285714285714299</v>
      </c>
      <c r="E153" s="4">
        <v>0.71428571428571397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0.99237804878048796</v>
      </c>
      <c r="D158" s="4">
        <v>7.11382113821138E-3</v>
      </c>
      <c r="E158" s="4">
        <v>5.0813008130081295E-4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0.162790697674419</v>
      </c>
      <c r="D159" s="4">
        <v>0.837209302325581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0.2</v>
      </c>
      <c r="E160" s="4">
        <v>0.8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0.99285714285714299</v>
      </c>
      <c r="D165" s="4">
        <v>6.1224489795918399E-3</v>
      </c>
      <c r="E165" s="4">
        <v>1.0204081632653099E-3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0.39215686274509798</v>
      </c>
      <c r="D166" s="4">
        <v>0.58823529411764697</v>
      </c>
      <c r="E166" s="4">
        <v>1.9607843137254902E-2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0.98321464903357103</v>
      </c>
      <c r="D172" s="4">
        <v>1.5768056968463898E-2</v>
      </c>
      <c r="E172" s="4">
        <v>1.01729399796541E-3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0.73809523809523803</v>
      </c>
      <c r="D173" s="4">
        <v>0.238095238095238</v>
      </c>
      <c r="E173" s="4">
        <v>2.3809523809523801E-2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0.875</v>
      </c>
      <c r="D174" s="4">
        <v>0.125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0.99391171993911698</v>
      </c>
      <c r="D179" s="4">
        <v>6.0882800608828003E-3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0.14285714285714299</v>
      </c>
      <c r="D180" s="4">
        <v>0.83333333333333304</v>
      </c>
      <c r="E180" s="4">
        <v>2.3809523809523801E-2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0.99236641221374</v>
      </c>
      <c r="D186" s="4">
        <v>7.63358778625954E-3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0.23404255319148901</v>
      </c>
      <c r="D187" s="4">
        <v>0.72340425531914898</v>
      </c>
      <c r="E187" s="4">
        <v>4.2553191489361701E-2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0.25</v>
      </c>
      <c r="E188" s="4">
        <v>0.75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0.98929117797042299</v>
      </c>
      <c r="D193" s="4">
        <v>9.6889342172361004E-3</v>
      </c>
      <c r="E193" s="4">
        <v>1.01988781234064E-3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0.32</v>
      </c>
      <c r="D194" s="4">
        <v>0.64</v>
      </c>
      <c r="E194" s="4">
        <v>0.04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0.6</v>
      </c>
      <c r="E195" s="4">
        <v>0.4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0.99130879345603296</v>
      </c>
      <c r="D200" s="4">
        <v>8.1799591002044997E-3</v>
      </c>
      <c r="E200" s="4">
        <v>5.1124744376278102E-4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0.148148148148148</v>
      </c>
      <c r="D201" s="4">
        <v>0.85185185185185197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0.16666666666666699</v>
      </c>
      <c r="D202" s="4">
        <v>0</v>
      </c>
      <c r="E202" s="4">
        <v>0.83333333333333304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0.98459958932238201</v>
      </c>
      <c r="D207" s="4">
        <v>1.4887063655030799E-2</v>
      </c>
      <c r="E207" s="4">
        <v>5.1334702258726901E-4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0.241935483870968</v>
      </c>
      <c r="D208" s="4">
        <v>0.74193548387096797</v>
      </c>
      <c r="E208" s="4">
        <v>1.6129032258064498E-2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0.33333333333333298</v>
      </c>
      <c r="D209" s="4">
        <v>0.16666666666666699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0.96589147286821697</v>
      </c>
      <c r="D214" s="4">
        <v>3.35917312661499E-2</v>
      </c>
      <c r="E214" s="4">
        <v>5.16795865633075E-4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0.22368421052631601</v>
      </c>
      <c r="D215" s="4">
        <v>0.69736842105263197</v>
      </c>
      <c r="E215" s="4">
        <v>7.8947368421052599E-2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0.2</v>
      </c>
      <c r="D216" s="4">
        <v>0</v>
      </c>
      <c r="E216" s="4">
        <v>0.8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0.98569157392686801</v>
      </c>
      <c r="D221" s="4">
        <v>1.37784843667197E-2</v>
      </c>
      <c r="E221" s="4">
        <v>5.2994170641229501E-4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0.13559322033898299</v>
      </c>
      <c r="D222" s="4">
        <v>0.77966101694915302</v>
      </c>
      <c r="E222" s="4">
        <v>8.4745762711864403E-2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0.18181818181818199</v>
      </c>
      <c r="E223" s="4">
        <v>0.81818181818181801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0.98027718550106602</v>
      </c>
      <c r="D228" s="4">
        <v>1.91897654584222E-2</v>
      </c>
      <c r="E228" s="4">
        <v>5.3304904051172696E-4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0.19166666666666701</v>
      </c>
      <c r="D229" s="4">
        <v>0.79166666666666696</v>
      </c>
      <c r="E229" s="4">
        <v>1.6666666666666701E-2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0.05</v>
      </c>
      <c r="D230" s="4">
        <v>0.15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0.97691894793344103</v>
      </c>
      <c r="D235" s="4">
        <v>2.1470746108427301E-2</v>
      </c>
      <c r="E235" s="4">
        <v>1.6103059581320501E-3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0.25373134328358199</v>
      </c>
      <c r="D236" s="4">
        <v>0.68656716417910402</v>
      </c>
      <c r="E236" s="4">
        <v>5.9701492537313397E-2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5.2631578947368397E-2</v>
      </c>
      <c r="D237" s="4">
        <v>0.26315789473684198</v>
      </c>
      <c r="E237" s="4">
        <v>0.68421052631578905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0.98274932614555299</v>
      </c>
      <c r="D242" s="4">
        <v>1.6711590296496E-2</v>
      </c>
      <c r="E242" s="4">
        <v>5.3908355795148296E-4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0.18248175182481799</v>
      </c>
      <c r="D243" s="4">
        <v>0.78832116788321205</v>
      </c>
      <c r="E243" s="4">
        <v>2.9197080291970798E-2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0.25</v>
      </c>
      <c r="E244" s="4">
        <v>0.75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0.96374458874458901</v>
      </c>
      <c r="D249" s="4">
        <v>3.4090909090909102E-2</v>
      </c>
      <c r="E249" s="4">
        <v>2.1645021645021602E-3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0.15862068965517201</v>
      </c>
      <c r="D250" s="4">
        <v>0.78620689655172404</v>
      </c>
      <c r="E250" s="4">
        <v>5.5172413793103399E-2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8.6956521739130405E-2</v>
      </c>
      <c r="E251" s="4">
        <v>0.91304347826086996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0.92572062084257201</v>
      </c>
      <c r="D256" s="4">
        <v>6.7073170731707293E-2</v>
      </c>
      <c r="E256" s="4">
        <v>7.2062084257206198E-3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0.122905027932961</v>
      </c>
      <c r="D257" s="4">
        <v>0.78212290502793302</v>
      </c>
      <c r="E257" s="4">
        <v>9.4972067039106101E-2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0.15151515151515199</v>
      </c>
      <c r="E258" s="4">
        <v>0.84848484848484895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0.95271867612293104</v>
      </c>
      <c r="D263" s="4">
        <v>4.4326241134751802E-2</v>
      </c>
      <c r="E263" s="4">
        <v>2.95508274231678E-3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6.7669172932330796E-2</v>
      </c>
      <c r="D264" s="4">
        <v>0.84962406015037595</v>
      </c>
      <c r="E264" s="4">
        <v>8.2706766917293201E-2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1.72413793103448E-2</v>
      </c>
      <c r="D265" s="4">
        <v>8.6206896551724102E-2</v>
      </c>
      <c r="E265" s="4">
        <v>0.89655172413793105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0.94665849172286898</v>
      </c>
      <c r="D270" s="4">
        <v>4.8436541998773799E-2</v>
      </c>
      <c r="E270" s="4">
        <v>4.9049662783568404E-3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0.10130718954248399</v>
      </c>
      <c r="D271" s="4">
        <v>0.80392156862745101</v>
      </c>
      <c r="E271" s="4">
        <v>9.4771241830065397E-2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1.26582278481013E-2</v>
      </c>
      <c r="D272" s="4">
        <v>0.20253164556962</v>
      </c>
      <c r="E272" s="4">
        <v>0.784810126582278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0.89657360406091402</v>
      </c>
      <c r="D277" s="4">
        <v>8.8197969543147195E-2</v>
      </c>
      <c r="E277" s="4">
        <v>1.5228426395939101E-2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9.3841642228739003E-2</v>
      </c>
      <c r="D278" s="4">
        <v>0.78885630498533699</v>
      </c>
      <c r="E278" s="4">
        <v>0.117302052785924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4.0404040404040401E-2</v>
      </c>
      <c r="D279" s="4">
        <v>0.12121212121212099</v>
      </c>
      <c r="E279" s="4">
        <v>0.83838383838383801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0.929606625258799</v>
      </c>
      <c r="D284" s="4">
        <v>6.0041407867494803E-2</v>
      </c>
      <c r="E284" s="4">
        <v>1.0351966873706001E-2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9.5238095238095205E-2</v>
      </c>
      <c r="D285" s="4">
        <v>0.830952380952381</v>
      </c>
      <c r="E285" s="4">
        <v>7.3809523809523797E-2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2.04081632653061E-2</v>
      </c>
      <c r="D286" s="4">
        <v>0.102040816326531</v>
      </c>
      <c r="E286" s="4">
        <v>0.87755102040816302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0.91294964028777004</v>
      </c>
      <c r="D291" s="4">
        <v>7.3381294964028801E-2</v>
      </c>
      <c r="E291" s="4">
        <v>1.36690647482014E-2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0.113082039911308</v>
      </c>
      <c r="D292" s="4">
        <v>0.80487804878048796</v>
      </c>
      <c r="E292" s="4">
        <v>8.2039911308203997E-2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2.2857142857142899E-2</v>
      </c>
      <c r="D293" s="4">
        <v>0.14285714285714299</v>
      </c>
      <c r="E293" s="4">
        <v>0.83428571428571396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0.72583081570996999</v>
      </c>
      <c r="D298" s="4">
        <v>0.20468277945619301</v>
      </c>
      <c r="E298" s="4">
        <v>6.9486404833836904E-2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</v>
      </c>
      <c r="D299" s="4">
        <v>0.67959183673469403</v>
      </c>
      <c r="E299" s="4">
        <v>0.22040816326530599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2.9702970297029702E-2</v>
      </c>
      <c r="D300" s="4">
        <v>0.18811881188118801</v>
      </c>
      <c r="E300" s="4">
        <v>0.78217821782178198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0.88779527559055105</v>
      </c>
      <c r="D305" s="4">
        <v>9.94094488188976E-2</v>
      </c>
      <c r="E305" s="4">
        <v>1.27952755905512E-2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6.6978193146417397E-2</v>
      </c>
      <c r="D306" s="4">
        <v>0.82710280373831802</v>
      </c>
      <c r="E306" s="4">
        <v>0.105919003115265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1.11731843575419E-2</v>
      </c>
      <c r="D307" s="4">
        <v>7.8212290502793297E-2</v>
      </c>
      <c r="E307" s="4">
        <v>0.91061452513966501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0.86301369863013699</v>
      </c>
      <c r="D312" s="4">
        <v>0.12434141201264499</v>
      </c>
      <c r="E312" s="4">
        <v>1.26448893572181E-2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9.0909090909090898E-2</v>
      </c>
      <c r="D313" s="4">
        <v>0.80757575757575795</v>
      </c>
      <c r="E313" s="4">
        <v>0.101515151515152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1.7199017199017199E-2</v>
      </c>
      <c r="D314" s="4">
        <v>9.0909090909090898E-2</v>
      </c>
      <c r="E314" s="4">
        <v>0.891891891891892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0.82392776523702005</v>
      </c>
      <c r="D319" s="4">
        <v>0.139954853273138</v>
      </c>
      <c r="E319" s="4">
        <v>3.6117381489841997E-2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8.2848837209302306E-2</v>
      </c>
      <c r="D320" s="4">
        <v>0.77616279069767402</v>
      </c>
      <c r="E320" s="4">
        <v>0.14098837209302301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2.9411764705882401E-2</v>
      </c>
      <c r="D321" s="4">
        <v>0.131221719457014</v>
      </c>
      <c r="E321" s="4">
        <v>0.83936651583710398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0.87250000000000005</v>
      </c>
      <c r="D326" s="4">
        <v>0.1125</v>
      </c>
      <c r="E326" s="4">
        <v>1.4999999999999999E-2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9.2178770949720698E-2</v>
      </c>
      <c r="D327" s="4">
        <v>0.81564245810055902</v>
      </c>
      <c r="E327" s="4">
        <v>9.2178770949720698E-2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2.8000000000000001E-2</v>
      </c>
      <c r="D328" s="4">
        <v>9.1999999999999998E-2</v>
      </c>
      <c r="E328" s="4">
        <v>0.88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0.85089974293059101</v>
      </c>
      <c r="D333" s="4">
        <v>0.123393316195373</v>
      </c>
      <c r="E333" s="4">
        <v>2.5706940874036001E-2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7.7777777777777807E-2</v>
      </c>
      <c r="D334" s="4">
        <v>0.81527777777777799</v>
      </c>
      <c r="E334" s="4">
        <v>0.106944444444444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2.31660231660232E-2</v>
      </c>
      <c r="D335" s="4">
        <v>0.138996138996139</v>
      </c>
      <c r="E335" s="4">
        <v>0.83783783783783805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</v>
      </c>
      <c r="D340" s="4">
        <v>0.16986301369862999</v>
      </c>
      <c r="E340" s="4">
        <v>3.0136986301369899E-2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0.10860927152317899</v>
      </c>
      <c r="D341" s="4">
        <v>0.75761589403973495</v>
      </c>
      <c r="E341" s="4">
        <v>0.13377483443708599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2.2598870056497199E-2</v>
      </c>
      <c r="D342" s="4">
        <v>0.11111111111111099</v>
      </c>
      <c r="E342" s="4">
        <v>0.86629001883239198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0.90855457227138603</v>
      </c>
      <c r="D347" s="4">
        <v>7.8171091445427707E-2</v>
      </c>
      <c r="E347" s="4">
        <v>1.3274336283185801E-2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6.75496688741722E-2</v>
      </c>
      <c r="D348" s="4">
        <v>0.83576158940397305</v>
      </c>
      <c r="E348" s="4">
        <v>9.6688741721854293E-2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2.0583190394511199E-2</v>
      </c>
      <c r="D349" s="4">
        <v>0.114922813036021</v>
      </c>
      <c r="E349" s="4">
        <v>0.86449399656946802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0.93372606774668598</v>
      </c>
      <c r="D354" s="4">
        <v>5.59646539027982E-2</v>
      </c>
      <c r="E354" s="4">
        <v>1.03092783505155E-2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9.3209054593874796E-2</v>
      </c>
      <c r="D355" s="4">
        <v>0.84420772303595204</v>
      </c>
      <c r="E355" s="4">
        <v>6.2583222370173094E-2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3.0716723549488099E-2</v>
      </c>
      <c r="D356" s="4">
        <v>9.7269624573378802E-2</v>
      </c>
      <c r="E356" s="4">
        <v>0.87201365187713298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0.88781163434902999</v>
      </c>
      <c r="D361" s="4">
        <v>9.6952908587257594E-2</v>
      </c>
      <c r="E361" s="4">
        <v>1.5235457063711899E-2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0.14128943758573401</v>
      </c>
      <c r="D362" s="4">
        <v>0.79012345679012297</v>
      </c>
      <c r="E362" s="4">
        <v>6.8587105624142705E-2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2.12389380530973E-2</v>
      </c>
      <c r="D363" s="4">
        <v>0.12212389380531</v>
      </c>
      <c r="E363" s="4">
        <v>0.85663716814159296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0.95370370370370405</v>
      </c>
      <c r="D368" s="4">
        <v>4.36507936507936E-2</v>
      </c>
      <c r="E368" s="4">
        <v>2.6455026455026501E-3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0.123076923076923</v>
      </c>
      <c r="D369" s="4">
        <v>0.82237762237762202</v>
      </c>
      <c r="E369" s="4">
        <v>5.4545454545454501E-2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4.0366972477064202E-2</v>
      </c>
      <c r="D370" s="4">
        <v>9.7247706422018396E-2</v>
      </c>
      <c r="E370" s="4">
        <v>0.86238532110091703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0.95066185318892904</v>
      </c>
      <c r="D375" s="4">
        <v>4.2117930204572801E-2</v>
      </c>
      <c r="E375" s="4">
        <v>7.2202166064982004E-3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0.140949554896142</v>
      </c>
      <c r="D376" s="4">
        <v>0.79673590504450997</v>
      </c>
      <c r="E376" s="4">
        <v>6.2314540059347202E-2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2.5440313111546001E-2</v>
      </c>
      <c r="D377" s="4">
        <v>0.10958904109589</v>
      </c>
      <c r="E377" s="4">
        <v>0.864970645792564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0.91091314031180404</v>
      </c>
      <c r="D382" s="4">
        <v>8.2405345211581299E-2</v>
      </c>
      <c r="E382" s="4">
        <v>6.6815144766147003E-3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7.1656050955413997E-2</v>
      </c>
      <c r="D383" s="4">
        <v>0.86624203821656098</v>
      </c>
      <c r="E383" s="4">
        <v>6.2101910828025499E-2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2.4489795918367301E-2</v>
      </c>
      <c r="D384" s="4">
        <v>9.1836734693877597E-2</v>
      </c>
      <c r="E384" s="4">
        <v>0.88367346938775504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0.94171428571428595</v>
      </c>
      <c r="D389" s="4">
        <v>5.2571428571428602E-2</v>
      </c>
      <c r="E389" s="4">
        <v>5.7142857142857099E-3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4.52488687782805E-2</v>
      </c>
      <c r="D390" s="4">
        <v>0.89894419306184004</v>
      </c>
      <c r="E390" s="4">
        <v>5.5806938159879298E-2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1.46443514644351E-2</v>
      </c>
      <c r="D391" s="4">
        <v>7.5313807531380797E-2</v>
      </c>
      <c r="E391" s="4">
        <v>0.91004184100418395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0.95586527293844403</v>
      </c>
      <c r="D396" s="4">
        <v>4.2973286875725901E-2</v>
      </c>
      <c r="E396" s="4">
        <v>1.1614401858304299E-3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7.5221238938053103E-2</v>
      </c>
      <c r="D397" s="4">
        <v>0.89528023598820095</v>
      </c>
      <c r="E397" s="4">
        <v>2.9498525073746298E-2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1.6771488469601699E-2</v>
      </c>
      <c r="D398" s="4">
        <v>7.3375262054507298E-2</v>
      </c>
      <c r="E398" s="4">
        <v>0.90985324947589097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0.943310657596372</v>
      </c>
      <c r="D403" s="4">
        <v>5.5555555555555601E-2</v>
      </c>
      <c r="E403" s="4">
        <v>1.13378684807256E-3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6.6273932253313697E-2</v>
      </c>
      <c r="D404" s="4">
        <v>0.89690721649484495</v>
      </c>
      <c r="E404" s="4">
        <v>3.6818851251840902E-2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3.95604395604396E-2</v>
      </c>
      <c r="D405" s="4">
        <v>9.8901098901098897E-2</v>
      </c>
      <c r="E405" s="4">
        <v>0.86153846153846203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0.972067039106145</v>
      </c>
      <c r="D410" s="4">
        <v>2.4581005586592201E-2</v>
      </c>
      <c r="E410" s="4">
        <v>3.3519553072625702E-3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6.5433854907539099E-2</v>
      </c>
      <c r="D411" s="4">
        <v>0.89900426742532002</v>
      </c>
      <c r="E411" s="4">
        <v>3.55618776671408E-2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1.67464114832536E-2</v>
      </c>
      <c r="D412" s="4">
        <v>7.8947368421052599E-2</v>
      </c>
      <c r="E412" s="4">
        <v>0.90430622009569395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0.96966413867822299</v>
      </c>
      <c r="D417" s="4">
        <v>2.6002166847237301E-2</v>
      </c>
      <c r="E417" s="4">
        <v>4.3336944745395404E-3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5.9679767103347901E-2</v>
      </c>
      <c r="D418" s="4">
        <v>0.89956331877729301</v>
      </c>
      <c r="E418" s="4">
        <v>4.07569141193595E-2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2.95566502463054E-2</v>
      </c>
      <c r="D419" s="4">
        <v>7.6354679802955697E-2</v>
      </c>
      <c r="E419" s="4">
        <v>0.89408866995073899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0.93776371308016904</v>
      </c>
      <c r="D424" s="4">
        <v>5.5907172995780602E-2</v>
      </c>
      <c r="E424" s="4">
        <v>6.3291139240506302E-3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0.108469539375929</v>
      </c>
      <c r="D425" s="4">
        <v>0.81277860326894502</v>
      </c>
      <c r="E425" s="4">
        <v>7.8751857355126298E-2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7.3417721518987303E-2</v>
      </c>
      <c r="D426" s="4">
        <v>0.12151898734177199</v>
      </c>
      <c r="E426" s="4">
        <v>0.80506329113924002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0.97981836528758803</v>
      </c>
      <c r="D431" s="4">
        <v>1.71543895055499E-2</v>
      </c>
      <c r="E431" s="4">
        <v>3.0272452068617599E-3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3.5493827160493797E-2</v>
      </c>
      <c r="D432" s="4">
        <v>0.94290123456790098</v>
      </c>
      <c r="E432" s="4">
        <v>2.1604938271604899E-2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1.5915119363395201E-2</v>
      </c>
      <c r="D433" s="4">
        <v>3.9787798408488097E-2</v>
      </c>
      <c r="E433" s="4">
        <v>0.94429708222811704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0.98</v>
      </c>
      <c r="D438" s="4">
        <v>0.02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5.2877138413685798E-2</v>
      </c>
      <c r="D439" s="4">
        <v>0.91135303265940903</v>
      </c>
      <c r="E439" s="4">
        <v>3.5769828926905098E-2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2.14477211796247E-2</v>
      </c>
      <c r="D440" s="4">
        <v>4.5576407506702402E-2</v>
      </c>
      <c r="E440" s="4">
        <v>0.93297587131367299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0.97260273972602695</v>
      </c>
      <c r="D445" s="4">
        <v>2.34833659491194E-2</v>
      </c>
      <c r="E445" s="4">
        <v>3.9138943248532296E-3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6.4205457463884397E-2</v>
      </c>
      <c r="D446" s="4">
        <v>0.90208667736757597</v>
      </c>
      <c r="E446" s="4">
        <v>3.3707865168539297E-2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2.6954177897574101E-2</v>
      </c>
      <c r="D447" s="4">
        <v>7.2776280323450099E-2</v>
      </c>
      <c r="E447" s="4">
        <v>0.900269541778976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0.97605363984674298</v>
      </c>
      <c r="D452" s="4">
        <v>2.1072796934865901E-2</v>
      </c>
      <c r="E452" s="4">
        <v>2.8735632183907998E-3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3.4257748776509001E-2</v>
      </c>
      <c r="D453" s="4">
        <v>0.92985318107667203</v>
      </c>
      <c r="E453" s="4">
        <v>3.5889070146818899E-2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2.2284122562674102E-2</v>
      </c>
      <c r="D454" s="4">
        <v>7.52089136490251E-2</v>
      </c>
      <c r="E454" s="4">
        <v>0.90250696378830098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0.977099236641221</v>
      </c>
      <c r="D459" s="4">
        <v>2.1946564885496199E-2</v>
      </c>
      <c r="E459" s="4">
        <v>9.5419847328244304E-4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6.4620355411954794E-2</v>
      </c>
      <c r="D460" s="4">
        <v>0.90791599353796404</v>
      </c>
      <c r="E460" s="4">
        <v>2.7463651050080799E-2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1.4326647564469899E-2</v>
      </c>
      <c r="D461" s="4">
        <v>8.8825214899713498E-2</v>
      </c>
      <c r="E461" s="4">
        <v>0.89684813753581705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0.95884003741814805</v>
      </c>
      <c r="D466" s="4">
        <v>3.8353601496725898E-2</v>
      </c>
      <c r="E466" s="4">
        <v>2.80636108512629E-3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8.7662337662337705E-2</v>
      </c>
      <c r="D467" s="4">
        <v>0.84902597402597402</v>
      </c>
      <c r="E467" s="4">
        <v>6.3311688311688305E-2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2.7190332326284001E-2</v>
      </c>
      <c r="D468" s="4">
        <v>6.3444108761329304E-2</v>
      </c>
      <c r="E468" s="4">
        <v>0.90936555891238702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0.96415441176470595</v>
      </c>
      <c r="D473" s="4">
        <v>3.0330882352941201E-2</v>
      </c>
      <c r="E473" s="4">
        <v>5.5147058823529398E-3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7.69230769230769E-2</v>
      </c>
      <c r="D474" s="4">
        <v>0.88888888888888895</v>
      </c>
      <c r="E474" s="4">
        <v>3.4188034188034198E-2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2.91545189504373E-3</v>
      </c>
      <c r="D475" s="4">
        <v>5.2478134110787202E-2</v>
      </c>
      <c r="E475" s="4">
        <v>0.944606413994169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0.96712328767123301</v>
      </c>
      <c r="D480" s="4">
        <v>2.64840182648402E-2</v>
      </c>
      <c r="E480" s="4">
        <v>6.3926940639269401E-3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4.02802101576182E-2</v>
      </c>
      <c r="D481" s="4">
        <v>0.91593695271453601</v>
      </c>
      <c r="E481" s="4">
        <v>4.3782837127845899E-2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2.2857142857142899E-2</v>
      </c>
      <c r="D482" s="4">
        <v>3.7142857142857102E-2</v>
      </c>
      <c r="E482" s="4">
        <v>0.94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0.95871559633027503</v>
      </c>
      <c r="D487" s="4">
        <v>3.6697247706422E-2</v>
      </c>
      <c r="E487" s="4">
        <v>4.5871559633027499E-3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5.3097345132743397E-2</v>
      </c>
      <c r="D488" s="4">
        <v>0.91150442477876104</v>
      </c>
      <c r="E488" s="4">
        <v>3.5398230088495602E-2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1.38504155124654E-2</v>
      </c>
      <c r="D489" s="4">
        <v>4.15512465373961E-2</v>
      </c>
      <c r="E489" s="4">
        <v>0.94459833795013803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0.96388888888888902</v>
      </c>
      <c r="D494" s="4">
        <v>2.96296296296296E-2</v>
      </c>
      <c r="E494" s="4">
        <v>6.4814814814814804E-3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5.0877192982456097E-2</v>
      </c>
      <c r="D495" s="4">
        <v>0.91403508771929798</v>
      </c>
      <c r="E495" s="4">
        <v>3.5087719298245598E-2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1.0928961748633901E-2</v>
      </c>
      <c r="D496" s="4">
        <v>1.91256830601093E-2</v>
      </c>
      <c r="E496" s="4">
        <v>0.96994535519125702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0.95996275605214199</v>
      </c>
      <c r="D501" s="4">
        <v>3.2588454376163901E-2</v>
      </c>
      <c r="E501" s="4">
        <v>7.4487895716945996E-3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0.90535714285714297</v>
      </c>
      <c r="E502" s="4">
        <v>3.7499999999999999E-2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1.04712041884817E-2</v>
      </c>
      <c r="D503" s="4">
        <v>5.7591623036649199E-2</v>
      </c>
      <c r="E503" s="4">
        <v>0.93193717277486898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0.94001874414245501</v>
      </c>
      <c r="D508" s="4">
        <v>4.6860356138706698E-2</v>
      </c>
      <c r="E508" s="4">
        <v>1.3120899718837901E-2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6.0283687943262401E-2</v>
      </c>
      <c r="D509" s="4">
        <v>0.86879432624113495</v>
      </c>
      <c r="E509" s="4">
        <v>7.09219858156028E-2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2.3376623376623398E-2</v>
      </c>
      <c r="D510" s="4">
        <v>5.7142857142857099E-2</v>
      </c>
      <c r="E510" s="4">
        <v>0.91948051948051901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0.95219885277246696</v>
      </c>
      <c r="D515" s="4">
        <v>4.11089866156788E-2</v>
      </c>
      <c r="E515" s="4">
        <v>6.6921606118546797E-3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4.4483985765124599E-2</v>
      </c>
      <c r="D516" s="4">
        <v>0.90213523131672602</v>
      </c>
      <c r="E516" s="4">
        <v>5.3380782918149502E-2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2.4509803921568601E-3</v>
      </c>
      <c r="D517" s="4">
        <v>2.9411764705882401E-2</v>
      </c>
      <c r="E517" s="4">
        <v>0.96813725490196101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0.95303326810176103</v>
      </c>
      <c r="D522" s="4">
        <v>4.1095890410958902E-2</v>
      </c>
      <c r="E522" s="4">
        <v>5.8708414872798396E-3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4.9822064056939501E-2</v>
      </c>
      <c r="D523" s="4">
        <v>0.91281138790035599</v>
      </c>
      <c r="E523" s="4">
        <v>3.7366548042704603E-2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4.6296296296296302E-3</v>
      </c>
      <c r="D524" s="4">
        <v>3.4722222222222203E-2</v>
      </c>
      <c r="E524" s="4">
        <v>0.96064814814814803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0.94322709163346596</v>
      </c>
      <c r="D529" s="4">
        <v>4.7808764940239001E-2</v>
      </c>
      <c r="E529" s="4">
        <v>8.9641434262948197E-3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4.5614035087719301E-2</v>
      </c>
      <c r="D530" s="4">
        <v>0.90526315789473699</v>
      </c>
      <c r="E530" s="4">
        <v>4.9122807017543901E-2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1.35746606334842E-2</v>
      </c>
      <c r="D531" s="4">
        <v>4.2986425339366502E-2</v>
      </c>
      <c r="E531" s="4">
        <v>0.94343891402714897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0.95812053115423901</v>
      </c>
      <c r="D536" s="4">
        <v>3.4729315628192002E-2</v>
      </c>
      <c r="E536" s="4">
        <v>7.1501532175689501E-3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4.6312178387650102E-2</v>
      </c>
      <c r="D537" s="4">
        <v>0.91252144082332798</v>
      </c>
      <c r="E537" s="4">
        <v>4.1166380789022301E-2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1.54185022026432E-2</v>
      </c>
      <c r="D538" s="4">
        <v>5.9471365638766503E-2</v>
      </c>
      <c r="E538" s="4">
        <v>0.92511013215858995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0.97325102880658398</v>
      </c>
      <c r="D543" s="4">
        <v>2.26337448559671E-2</v>
      </c>
      <c r="E543" s="4">
        <v>4.11522633744856E-3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5.2276559865092699E-2</v>
      </c>
      <c r="D544" s="4">
        <v>0.91736930860033705</v>
      </c>
      <c r="E544" s="4">
        <v>3.0354131534569999E-2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1.10864745011086E-2</v>
      </c>
      <c r="D545" s="4">
        <v>3.7694013303769397E-2</v>
      </c>
      <c r="E545" s="4">
        <v>0.95121951219512202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0.91446028513238298</v>
      </c>
      <c r="D550" s="4">
        <v>7.73930753564155E-2</v>
      </c>
      <c r="E550" s="4">
        <v>8.1466395112016303E-3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9.6054888507718705E-2</v>
      </c>
      <c r="D551" s="4">
        <v>0.84219554030874799</v>
      </c>
      <c r="E551" s="4">
        <v>6.17495711835334E-2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2.88248337028825E-2</v>
      </c>
      <c r="D552" s="4">
        <v>9.0909090909090898E-2</v>
      </c>
      <c r="E552" s="4">
        <v>0.88026607538802704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0.96587383660806603</v>
      </c>
      <c r="D557" s="4">
        <v>2.7921406411582202E-2</v>
      </c>
      <c r="E557" s="4">
        <v>6.2047569803515999E-3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4.1118421052631603E-2</v>
      </c>
      <c r="D558" s="4">
        <v>0.9375</v>
      </c>
      <c r="E558" s="4">
        <v>2.1381578947368401E-2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9.0702947845805008E-3</v>
      </c>
      <c r="D559" s="4">
        <v>3.6281179138322003E-2</v>
      </c>
      <c r="E559" s="4">
        <v>0.95464852607709705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0.968847352024922</v>
      </c>
      <c r="D564" s="4">
        <v>2.80373831775701E-2</v>
      </c>
      <c r="E564" s="4">
        <v>3.1152647975077898E-3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4.4045676998368699E-2</v>
      </c>
      <c r="D565" s="4">
        <v>0.931484502446982</v>
      </c>
      <c r="E565" s="4">
        <v>2.4469820554649298E-2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1.13636363636364E-2</v>
      </c>
      <c r="D566" s="4">
        <v>5.2272727272727297E-2</v>
      </c>
      <c r="E566" s="4">
        <v>0.93636363636363595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0.95647668393782403</v>
      </c>
      <c r="D571" s="4">
        <v>4.04145077720207E-2</v>
      </c>
      <c r="E571" s="4">
        <v>3.1088082901554398E-3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6.4412238325281798E-2</v>
      </c>
      <c r="D572" s="4">
        <v>0.90177133655394504</v>
      </c>
      <c r="E572" s="4">
        <v>3.3816425120772903E-2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3.0232558139534901E-2</v>
      </c>
      <c r="D573" s="4">
        <v>6.0465116279069801E-2</v>
      </c>
      <c r="E573" s="4">
        <v>0.90930232558139501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0.96618852459016402</v>
      </c>
      <c r="D578" s="4">
        <v>3.07377049180328E-2</v>
      </c>
      <c r="E578" s="4">
        <v>3.0737704918032799E-3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6.5600000000000006E-2</v>
      </c>
      <c r="D579" s="4">
        <v>0.91039999999999999</v>
      </c>
      <c r="E579" s="4">
        <v>2.4E-2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4.8192771084337397E-3</v>
      </c>
      <c r="D580" s="4">
        <v>5.54216867469879E-2</v>
      </c>
      <c r="E580" s="4">
        <v>0.93975903614457801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0.95638945233265704</v>
      </c>
      <c r="D585" s="4">
        <v>3.7525354969574001E-2</v>
      </c>
      <c r="E585" s="4">
        <v>6.08519269776876E-3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5.9485530546623797E-2</v>
      </c>
      <c r="D586" s="4">
        <v>0.92604501607717005</v>
      </c>
      <c r="E586" s="4">
        <v>1.4469453376205799E-2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2.9411764705882401E-2</v>
      </c>
      <c r="D587" s="4">
        <v>6.8627450980392204E-2</v>
      </c>
      <c r="E587" s="4">
        <v>0.90196078431372595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0.95262096774193605</v>
      </c>
      <c r="D592" s="4">
        <v>4.5362903225806502E-2</v>
      </c>
      <c r="E592" s="4">
        <v>2.0161290322580601E-3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5.7722308892355703E-2</v>
      </c>
      <c r="D593" s="4">
        <v>0.90483619344773802</v>
      </c>
      <c r="E593" s="4">
        <v>3.7441497659906398E-2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2.34986945169713E-2</v>
      </c>
      <c r="D594" s="4">
        <v>8.8772845953002597E-2</v>
      </c>
      <c r="E594" s="4">
        <v>0.88772845953002599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0.96569122098890003</v>
      </c>
      <c r="D599" s="4">
        <v>2.8254288597376401E-2</v>
      </c>
      <c r="E599" s="4">
        <v>6.0544904137235104E-3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4.2488619119878598E-2</v>
      </c>
      <c r="D600" s="4">
        <v>0.93474962063732903</v>
      </c>
      <c r="E600" s="4">
        <v>2.2761760242792101E-2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1.3661202185792301E-2</v>
      </c>
      <c r="D601" s="4">
        <v>7.6502732240437202E-2</v>
      </c>
      <c r="E601" s="4">
        <v>0.90983606557377095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0.95555555555555605</v>
      </c>
      <c r="D606" s="4">
        <v>4.1414141414141403E-2</v>
      </c>
      <c r="E606" s="4">
        <v>3.0303030303030299E-3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4.7619047619047603E-2</v>
      </c>
      <c r="D607" s="4">
        <v>0.91666666666666696</v>
      </c>
      <c r="E607" s="4">
        <v>3.5714285714285698E-2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1.12994350282486E-2</v>
      </c>
      <c r="D608" s="4">
        <v>5.93220338983051E-2</v>
      </c>
      <c r="E608" s="4">
        <v>0.92937853107344603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0.95824847250509204</v>
      </c>
      <c r="D613" s="4">
        <v>3.3604887983706699E-2</v>
      </c>
      <c r="E613" s="4">
        <v>8.1466395112016303E-3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5.0147492625368703E-2</v>
      </c>
      <c r="D614" s="4">
        <v>0.91150442477876104</v>
      </c>
      <c r="E614" s="4">
        <v>3.8348082595870199E-2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2.5280898876404501E-2</v>
      </c>
      <c r="D615" s="4">
        <v>8.4269662921348298E-2</v>
      </c>
      <c r="E615" s="4">
        <v>0.89044943820224698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0.96544715447154505</v>
      </c>
      <c r="D620" s="4">
        <v>3.2520325203252001E-2</v>
      </c>
      <c r="E620" s="4">
        <v>2.0325203252032501E-3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5.2863436123347998E-2</v>
      </c>
      <c r="D621" s="4">
        <v>0.91923641703377401</v>
      </c>
      <c r="E621" s="4">
        <v>2.7900146842878101E-2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1.42450142450142E-2</v>
      </c>
      <c r="D622" s="4">
        <v>6.2678062678062696E-2</v>
      </c>
      <c r="E622" s="4">
        <v>0.92307692307692302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0.96468213925327995</v>
      </c>
      <c r="D627" s="4">
        <v>2.9263370332996998E-2</v>
      </c>
      <c r="E627" s="4">
        <v>6.0544904137235104E-3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7.9411764705882307E-2</v>
      </c>
      <c r="D628" s="4">
        <v>0.88235294117647101</v>
      </c>
      <c r="E628" s="4">
        <v>3.8235294117647103E-2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1.7391304347826101E-2</v>
      </c>
      <c r="D629" s="4">
        <v>6.9565217391304293E-2</v>
      </c>
      <c r="E629" s="4">
        <v>0.91304347826086996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0.94586614173228301</v>
      </c>
      <c r="D634" s="4">
        <v>4.5275590551181098E-2</v>
      </c>
      <c r="E634" s="4">
        <v>8.8582677165354295E-3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0.104134762633997</v>
      </c>
      <c r="D635" s="4">
        <v>0.84686064318529897</v>
      </c>
      <c r="E635" s="4">
        <v>4.9004594180704401E-2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5.7636887608069204E-3</v>
      </c>
      <c r="D636" s="4">
        <v>6.9164265129683003E-2</v>
      </c>
      <c r="E636" s="4">
        <v>0.92507204610950999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0.95926285160038804</v>
      </c>
      <c r="D641" s="4">
        <v>3.6857419980601401E-2</v>
      </c>
      <c r="E641" s="4">
        <v>3.8797284190106702E-3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4.0128410914927803E-2</v>
      </c>
      <c r="D642" s="4">
        <v>0.92616372391653301</v>
      </c>
      <c r="E642" s="4">
        <v>3.3707865168539297E-2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1.1049723756906099E-2</v>
      </c>
      <c r="D643" s="4">
        <v>4.4198895027624301E-2</v>
      </c>
      <c r="E643" s="4">
        <v>0.94475138121546998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0.95776031434184705</v>
      </c>
      <c r="D648" s="4">
        <v>3.3398821218074699E-2</v>
      </c>
      <c r="E648" s="4">
        <v>8.8408644400785903E-3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3.3280507131537199E-2</v>
      </c>
      <c r="D649" s="4">
        <v>0.90491283676703604</v>
      </c>
      <c r="E649" s="4">
        <v>6.1806656101426299E-2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2.7247956403269801E-3</v>
      </c>
      <c r="D650" s="4">
        <v>6.5395095367847406E-2</v>
      </c>
      <c r="E650" s="4">
        <v>0.93188010899182605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0.92778335005015</v>
      </c>
      <c r="D655" s="4">
        <v>6.6198595787362105E-2</v>
      </c>
      <c r="E655" s="4">
        <v>6.0180541624874602E-3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3.3386327503974599E-2</v>
      </c>
      <c r="D656" s="4">
        <v>0.89984101748807599</v>
      </c>
      <c r="E656" s="4">
        <v>6.67726550079491E-2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5.1282051282051299E-3</v>
      </c>
      <c r="D657" s="4">
        <v>3.3333333333333298E-2</v>
      </c>
      <c r="E657" s="4">
        <v>0.96153846153846201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0.91877637130801704</v>
      </c>
      <c r="D662" s="4">
        <v>7.1729957805907199E-2</v>
      </c>
      <c r="E662" s="4">
        <v>9.4936708860759497E-3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1.70542635658915E-2</v>
      </c>
      <c r="D663" s="4">
        <v>0.93178294573643405</v>
      </c>
      <c r="E663" s="4">
        <v>5.1162790697674397E-2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7.09219858156028E-3</v>
      </c>
      <c r="D664" s="4">
        <v>3.07328605200946E-2</v>
      </c>
      <c r="E664" s="4">
        <v>0.96217494089834499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0.94350282485875703</v>
      </c>
      <c r="D669" s="4">
        <v>4.9717514124293802E-2</v>
      </c>
      <c r="E669" s="4">
        <v>6.7796610169491497E-3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4.3988269794721403E-2</v>
      </c>
      <c r="D670" s="4">
        <v>0.90029325513196501</v>
      </c>
      <c r="E670" s="4">
        <v>5.5718475073313803E-2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6.6815144766147003E-3</v>
      </c>
      <c r="D671" s="4">
        <v>4.4543429844098002E-2</v>
      </c>
      <c r="E671" s="4">
        <v>0.94877505567928699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0.89861751152073699</v>
      </c>
      <c r="D676" s="4">
        <v>8.4101382488479301E-2</v>
      </c>
      <c r="E676" s="4">
        <v>1.7281105990783401E-2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6.9321533923303799E-2</v>
      </c>
      <c r="D677" s="4">
        <v>0.80530973451327403</v>
      </c>
      <c r="E677" s="4">
        <v>0.12536873156342199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2.5531914893616999E-2</v>
      </c>
      <c r="D678" s="4">
        <v>5.1063829787233998E-2</v>
      </c>
      <c r="E678" s="4">
        <v>0.92340425531914905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0.94159713945172796</v>
      </c>
      <c r="D683" s="4">
        <v>4.52920143027414E-2</v>
      </c>
      <c r="E683" s="4">
        <v>1.31108462455304E-2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1.8662519440124401E-2</v>
      </c>
      <c r="D684" s="4">
        <v>0.92534992223950197</v>
      </c>
      <c r="E684" s="4">
        <v>5.59875583203732E-2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1.87265917602996E-3</v>
      </c>
      <c r="D685" s="4">
        <v>2.6217228464419502E-2</v>
      </c>
      <c r="E685" s="4">
        <v>0.97191011235955105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0.94520547945205502</v>
      </c>
      <c r="D690" s="4">
        <v>4.73225404732254E-2</v>
      </c>
      <c r="E690" s="4">
        <v>7.4719800747198003E-3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3.2457496136012398E-2</v>
      </c>
      <c r="D691" s="4">
        <v>0.91499227202472999</v>
      </c>
      <c r="E691" s="4">
        <v>5.2550231839258103E-2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5.3003533568904597E-3</v>
      </c>
      <c r="D692" s="4">
        <v>2.47349823321555E-2</v>
      </c>
      <c r="E692" s="4">
        <v>0.96996466431095396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0.91060025542784195</v>
      </c>
      <c r="D697" s="4">
        <v>7.6628352490421506E-2</v>
      </c>
      <c r="E697" s="4">
        <v>1.27713920817369E-2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2.3291925465838501E-2</v>
      </c>
      <c r="D698" s="4">
        <v>0.908385093167702</v>
      </c>
      <c r="E698" s="4">
        <v>6.8322981366459604E-2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1.1884550084889599E-2</v>
      </c>
      <c r="D699" s="4">
        <v>4.2444821731748697E-2</v>
      </c>
      <c r="E699" s="4">
        <v>0.94567062818336201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0.93333333333333302</v>
      </c>
      <c r="D704" s="4">
        <v>5.7142857142857099E-2</v>
      </c>
      <c r="E704" s="4">
        <v>9.5238095238095195E-3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1.64179104477612E-2</v>
      </c>
      <c r="D705" s="4">
        <v>0.92537313432835799</v>
      </c>
      <c r="E705" s="4">
        <v>5.8208955223880601E-2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1.6366612111293E-3</v>
      </c>
      <c r="D706" s="4">
        <v>3.6006546644844498E-2</v>
      </c>
      <c r="E706" s="4">
        <v>0.96235679214402603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0.92550143266475604</v>
      </c>
      <c r="D711" s="4">
        <v>5.4441260744985703E-2</v>
      </c>
      <c r="E711" s="4">
        <v>2.0057306590257899E-2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2.6315789473684199E-2</v>
      </c>
      <c r="D712" s="4">
        <v>0.890350877192982</v>
      </c>
      <c r="E712" s="4">
        <v>8.3333333333333301E-2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3.15457413249211E-3</v>
      </c>
      <c r="D713" s="4">
        <v>3.7854889589905398E-2</v>
      </c>
      <c r="E713" s="4">
        <v>0.958990536277603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0.87837837837837796</v>
      </c>
      <c r="D718" s="4">
        <v>0.100600600600601</v>
      </c>
      <c r="E718" s="4">
        <v>2.1021021021020998E-2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3.5767511177347201E-2</v>
      </c>
      <c r="D719" s="4">
        <v>0.858420268256334</v>
      </c>
      <c r="E719" s="4">
        <v>0.105812220566319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8.8365243004418295E-3</v>
      </c>
      <c r="D720" s="4">
        <v>3.5346097201767297E-2</v>
      </c>
      <c r="E720" s="4">
        <v>0.95581737849779103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0.88617886178861804</v>
      </c>
      <c r="D725" s="4">
        <v>8.4552845528455295E-2</v>
      </c>
      <c r="E725" s="4">
        <v>2.92682926829268E-2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2.0989505247376299E-2</v>
      </c>
      <c r="D726" s="4">
        <v>0.89505247376311803</v>
      </c>
      <c r="E726" s="4">
        <v>8.3958020989505305E-2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1.3623978201634901E-3</v>
      </c>
      <c r="D727" s="4">
        <v>1.4986376021798401E-2</v>
      </c>
      <c r="E727" s="4">
        <v>0.98365122615803802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0.88749999999999996</v>
      </c>
      <c r="D732" s="4">
        <v>8.9285714285714302E-2</v>
      </c>
      <c r="E732" s="4">
        <v>2.3214285714285701E-2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2.27272727272727E-2</v>
      </c>
      <c r="D733" s="4">
        <v>0.88030303030303003</v>
      </c>
      <c r="E733" s="4">
        <v>9.6969696969696997E-2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5.0251256281407001E-3</v>
      </c>
      <c r="D734" s="4">
        <v>1.8844221105527598E-2</v>
      </c>
      <c r="E734" s="4">
        <v>0.97613065326633197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0.87209302325581395</v>
      </c>
      <c r="D739" s="4">
        <v>0.112403100775194</v>
      </c>
      <c r="E739" s="4">
        <v>1.5503875968992199E-2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2.7863777089783302E-2</v>
      </c>
      <c r="D740" s="4">
        <v>0.86532507739938103</v>
      </c>
      <c r="E740" s="4">
        <v>0.10681114551083599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3.5128805620608899E-3</v>
      </c>
      <c r="D741" s="4">
        <v>2.5761124121779898E-2</v>
      </c>
      <c r="E741" s="4">
        <v>0.970725995316159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0.89384288747346097</v>
      </c>
      <c r="D746" s="4">
        <v>8.0679405520169806E-2</v>
      </c>
      <c r="E746" s="4">
        <v>2.54777070063694E-2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2.1909233176838801E-2</v>
      </c>
      <c r="D747" s="4">
        <v>0.88575899843505501</v>
      </c>
      <c r="E747" s="4">
        <v>9.2331768388106403E-2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4.4150110375275903E-3</v>
      </c>
      <c r="D748" s="4">
        <v>2.42825607064018E-2</v>
      </c>
      <c r="E748" s="4">
        <v>0.97130242825607105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0.88838268792710695</v>
      </c>
      <c r="D753" s="4">
        <v>8.2004555808655996E-2</v>
      </c>
      <c r="E753" s="4">
        <v>2.96127562642369E-2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4.4728434504792303E-2</v>
      </c>
      <c r="D754" s="4">
        <v>0.84824281150159697</v>
      </c>
      <c r="E754" s="4">
        <v>0.10702875399361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4.2060988433228197E-3</v>
      </c>
      <c r="D755" s="4">
        <v>2.8391167192429002E-2</v>
      </c>
      <c r="E755" s="4">
        <v>0.96740273396424803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0.83886255924170605</v>
      </c>
      <c r="D760" s="4">
        <v>0.123222748815166</v>
      </c>
      <c r="E760" s="4">
        <v>3.7914691943128E-2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4.7138047138047097E-2</v>
      </c>
      <c r="D761" s="4">
        <v>0.79629629629629595</v>
      </c>
      <c r="E761" s="4">
        <v>0.15656565656565699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6.0000000000000001E-3</v>
      </c>
      <c r="D762" s="4">
        <v>4.8000000000000001E-2</v>
      </c>
      <c r="E762" s="4">
        <v>0.94599999999999995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0.847938144329897</v>
      </c>
      <c r="D767" s="4">
        <v>0.123711340206186</v>
      </c>
      <c r="E767" s="4">
        <v>2.8350515463917501E-2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1.3961605584642199E-2</v>
      </c>
      <c r="D768" s="4">
        <v>0.87085514834205902</v>
      </c>
      <c r="E768" s="4">
        <v>0.115183246073298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3.7914691943127998E-3</v>
      </c>
      <c r="D769" s="4">
        <v>2.1800947867298599E-2</v>
      </c>
      <c r="E769" s="4">
        <v>0.97440758293838903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0.88269794721407602</v>
      </c>
      <c r="D774" s="4">
        <v>8.5043988269794701E-2</v>
      </c>
      <c r="E774" s="4">
        <v>3.2258064516128997E-2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2.9824561403508799E-2</v>
      </c>
      <c r="D775" s="4">
        <v>0.87368421052631595</v>
      </c>
      <c r="E775" s="4">
        <v>9.6491228070175405E-2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5.4298642533936597E-3</v>
      </c>
      <c r="D776" s="4">
        <v>2.6244343891402701E-2</v>
      </c>
      <c r="E776" s="4">
        <v>0.96832579185520395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0.90123456790123502</v>
      </c>
      <c r="D781" s="4">
        <v>8.0246913580246895E-2</v>
      </c>
      <c r="E781" s="4">
        <v>1.85185185185185E-2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2.5179856115107899E-2</v>
      </c>
      <c r="D782" s="4">
        <v>0.86690647482014405</v>
      </c>
      <c r="E782" s="4">
        <v>0.107913669064748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1.2323943661971801E-2</v>
      </c>
      <c r="D783" s="4">
        <v>3.5211267605633798E-2</v>
      </c>
      <c r="E783" s="4">
        <v>0.95246478873239404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0.890625</v>
      </c>
      <c r="D788" s="4">
        <v>8.7499999999999994E-2</v>
      </c>
      <c r="E788" s="4">
        <v>2.1874999999999999E-2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2.9197080291970798E-2</v>
      </c>
      <c r="D789" s="4">
        <v>0.89233576642335799</v>
      </c>
      <c r="E789" s="4">
        <v>7.8467153284671506E-2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6.9686411149825801E-3</v>
      </c>
      <c r="D790" s="4">
        <v>2.9616724738675999E-2</v>
      </c>
      <c r="E790" s="4">
        <v>0.96341463414634099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0.93203883495145601</v>
      </c>
      <c r="D795" s="4">
        <v>5.1779935275080902E-2</v>
      </c>
      <c r="E795" s="4">
        <v>1.6181229773462799E-2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4.5372050816696902E-2</v>
      </c>
      <c r="D796" s="4">
        <v>0.88021778584391996</v>
      </c>
      <c r="E796" s="4">
        <v>7.4410163339382898E-2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7.7854671280276804E-3</v>
      </c>
      <c r="D797" s="4">
        <v>2.8546712802768201E-2</v>
      </c>
      <c r="E797" s="4">
        <v>0.96366782006920404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0.841614906832298</v>
      </c>
      <c r="D802" s="4">
        <v>0.118012422360248</v>
      </c>
      <c r="E802" s="4">
        <v>4.0372670807453402E-2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5.6179775280898903E-2</v>
      </c>
      <c r="D803" s="4">
        <v>0.76779026217228497</v>
      </c>
      <c r="E803" s="4">
        <v>0.17602996254681599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1.55172413793103E-2</v>
      </c>
      <c r="D804" s="4">
        <v>5.5172413793103399E-2</v>
      </c>
      <c r="E804" s="4">
        <v>0.92931034482758601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0.91222570532915404</v>
      </c>
      <c r="D809" s="4">
        <v>6.2695924764890304E-2</v>
      </c>
      <c r="E809" s="4">
        <v>2.5078369905956101E-2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1.953125E-2</v>
      </c>
      <c r="D810" s="4">
        <v>0.912109375</v>
      </c>
      <c r="E810" s="4">
        <v>6.8359375E-2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4.2194092827004199E-3</v>
      </c>
      <c r="D811" s="4">
        <v>2.0253164556962001E-2</v>
      </c>
      <c r="E811" s="4">
        <v>0.97552742616033805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0.934640522875817</v>
      </c>
      <c r="D816" s="4">
        <v>5.22875816993464E-2</v>
      </c>
      <c r="E816" s="4">
        <v>1.30718954248366E-2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2.5440313111546001E-2</v>
      </c>
      <c r="D817" s="4">
        <v>0.91193737769080196</v>
      </c>
      <c r="E817" s="4">
        <v>6.2622309197651702E-2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5.8381984987489598E-3</v>
      </c>
      <c r="D818" s="4">
        <v>2.25187656380317E-2</v>
      </c>
      <c r="E818" s="4">
        <v>0.97164303586321898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0.93790849673202603</v>
      </c>
      <c r="D823" s="4">
        <v>5.22875816993464E-2</v>
      </c>
      <c r="E823" s="4">
        <v>9.8039215686274508E-3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1.5717092337917501E-2</v>
      </c>
      <c r="D824" s="4">
        <v>0.91748526522593299</v>
      </c>
      <c r="E824" s="4">
        <v>6.6797642436149302E-2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6.6611157368859303E-3</v>
      </c>
      <c r="D825" s="4">
        <v>3.91340549542048E-2</v>
      </c>
      <c r="E825" s="4">
        <v>0.95420482930890904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0.93729372937293698</v>
      </c>
      <c r="D830" s="4">
        <v>5.6105610561056098E-2</v>
      </c>
      <c r="E830" s="4">
        <v>6.6006600660065999E-3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9.4339622641509396E-3</v>
      </c>
      <c r="D831" s="4">
        <v>0.94716981132075495</v>
      </c>
      <c r="E831" s="4">
        <v>4.3396226415094302E-2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2.5359256128486898E-3</v>
      </c>
      <c r="D832" s="4">
        <v>1.94420963651733E-2</v>
      </c>
      <c r="E832" s="4">
        <v>0.97802197802197799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0.94520547945205502</v>
      </c>
      <c r="D837" s="4">
        <v>4.4520547945205498E-2</v>
      </c>
      <c r="E837" s="4">
        <v>1.0273972602739699E-2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3.87453874538745E-2</v>
      </c>
      <c r="D838" s="4">
        <v>0.91512915129151295</v>
      </c>
      <c r="E838" s="4">
        <v>4.6125461254612497E-2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5.0761421319797002E-3</v>
      </c>
      <c r="D839" s="4">
        <v>2.96108291032149E-2</v>
      </c>
      <c r="E839" s="4">
        <v>0.96531302876480496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0.90429042904290402</v>
      </c>
      <c r="D844" s="4">
        <v>7.5907590759075896E-2</v>
      </c>
      <c r="E844" s="4">
        <v>1.9801980198019799E-2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4.4117647058823498E-2</v>
      </c>
      <c r="D845" s="4">
        <v>0.84007352941176505</v>
      </c>
      <c r="E845" s="4">
        <v>0.11580882352941201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8.5543199315654406E-3</v>
      </c>
      <c r="D846" s="4">
        <v>3.3361847733105202E-2</v>
      </c>
      <c r="E846" s="4">
        <v>0.95808383233532901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0.92532467532467499</v>
      </c>
      <c r="D851" s="4">
        <v>4.2207792207792201E-2</v>
      </c>
      <c r="E851" s="4">
        <v>3.2467532467532499E-2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2.11946050096339E-2</v>
      </c>
      <c r="D852" s="4">
        <v>0.93063583815028905</v>
      </c>
      <c r="E852" s="4">
        <v>4.81695568400771E-2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1.68208578637511E-3</v>
      </c>
      <c r="D853" s="4">
        <v>1.00925147182506E-2</v>
      </c>
      <c r="E853" s="4">
        <v>0.98822539949537402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0.93959731543624203</v>
      </c>
      <c r="D858" s="4">
        <v>4.3624161073825503E-2</v>
      </c>
      <c r="E858" s="4">
        <v>1.67785234899329E-2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9.8425196850393699E-3</v>
      </c>
      <c r="D859" s="4">
        <v>0.94488188976377996</v>
      </c>
      <c r="E859" s="4">
        <v>4.5275590551181098E-2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2.4793388429752098E-3</v>
      </c>
      <c r="D860" s="4">
        <v>1.7355371900826401E-2</v>
      </c>
      <c r="E860" s="4">
        <v>0.98016528925619795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0.92013888888888895</v>
      </c>
      <c r="D865" s="4">
        <v>5.5555555555555601E-2</v>
      </c>
      <c r="E865" s="4">
        <v>2.4305555555555601E-2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1.94552529182879E-2</v>
      </c>
      <c r="D866" s="4">
        <v>0.92023346303501896</v>
      </c>
      <c r="E866" s="4">
        <v>6.0311284046692601E-2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1.6474464579901199E-3</v>
      </c>
      <c r="D867" s="4">
        <v>1.97693574958814E-2</v>
      </c>
      <c r="E867" s="4">
        <v>0.97858319604612898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0.94584837545126399</v>
      </c>
      <c r="D872" s="4">
        <v>3.9711191335740102E-2</v>
      </c>
      <c r="E872" s="4">
        <v>1.4440433212996401E-2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2.3391812865497099E-2</v>
      </c>
      <c r="D873" s="4">
        <v>0.93372319688109195</v>
      </c>
      <c r="E873" s="4">
        <v>4.2884990253411297E-2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1.6313213703099501E-3</v>
      </c>
      <c r="D874" s="4">
        <v>1.8760195758564399E-2</v>
      </c>
      <c r="E874" s="4">
        <v>0.97960848287112601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0.96739130434782605</v>
      </c>
      <c r="D879" s="4">
        <v>2.1739130434782601E-2</v>
      </c>
      <c r="E879" s="4">
        <v>1.0869565217391301E-2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1.9493177387914201E-2</v>
      </c>
      <c r="D880" s="4">
        <v>0.91228070175438603</v>
      </c>
      <c r="E880" s="4">
        <v>6.8226120857699801E-2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1.6299918500407499E-3</v>
      </c>
      <c r="D881" s="4">
        <v>4.0749796251018697E-2</v>
      </c>
      <c r="E881" s="4">
        <v>0.95762021189894098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0.89247311827956999</v>
      </c>
      <c r="D886" s="4">
        <v>8.2437275985663097E-2</v>
      </c>
      <c r="E886" s="4">
        <v>2.5089605734767002E-2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3.8167938931297697E-2</v>
      </c>
      <c r="D887" s="4">
        <v>0.87786259541984701</v>
      </c>
      <c r="E887" s="4">
        <v>8.3969465648855005E-2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3.2976092333058499E-3</v>
      </c>
      <c r="D888" s="4">
        <v>4.2868920032976099E-2</v>
      </c>
      <c r="E888" s="4">
        <v>0.95383347073371805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0.93040293040292998</v>
      </c>
      <c r="D893" s="4">
        <v>4.7619047619047603E-2</v>
      </c>
      <c r="E893" s="4">
        <v>2.1978021978022001E-2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2.9906542056074799E-2</v>
      </c>
      <c r="D894" s="4">
        <v>0.91401869158878501</v>
      </c>
      <c r="E894" s="4">
        <v>5.60747663551402E-2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2.4834437086092699E-3</v>
      </c>
      <c r="D895" s="4">
        <v>2.40066225165563E-2</v>
      </c>
      <c r="E895" s="4">
        <v>0.97350993377483397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0.93406593406593397</v>
      </c>
      <c r="D900" s="4">
        <v>3.6630036630036597E-2</v>
      </c>
      <c r="E900" s="4">
        <v>2.9304029304029301E-2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1.88323917137476E-2</v>
      </c>
      <c r="D901" s="4">
        <v>0.91525423728813604</v>
      </c>
      <c r="E901" s="4">
        <v>6.5913370998116796E-2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2.47524752475248E-3</v>
      </c>
      <c r="D902" s="4">
        <v>3.21782178217822E-2</v>
      </c>
      <c r="E902" s="4">
        <v>0.96534653465346498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0.92537313432835799</v>
      </c>
      <c r="D907" s="4">
        <v>5.5970149253731297E-2</v>
      </c>
      <c r="E907" s="4">
        <v>1.8656716417910401E-2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3.9252336448598102E-2</v>
      </c>
      <c r="D908" s="4">
        <v>0.89532710280373795</v>
      </c>
      <c r="E908" s="4">
        <v>6.5420560747663503E-2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4.1220115416323198E-3</v>
      </c>
      <c r="D909" s="4">
        <v>4.2044517724649601E-2</v>
      </c>
      <c r="E909" s="4">
        <v>0.95383347073371805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0.96350364963503699</v>
      </c>
      <c r="D914" s="4">
        <v>2.5547445255474501E-2</v>
      </c>
      <c r="E914" s="4">
        <v>1.09489051094891E-2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4.5871559633027498E-2</v>
      </c>
      <c r="D915" s="4">
        <v>0.90825688073394495</v>
      </c>
      <c r="E915" s="4">
        <v>4.5871559633027498E-2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4.1771094402673296E-3</v>
      </c>
      <c r="D916" s="4">
        <v>3.3416875522138699E-2</v>
      </c>
      <c r="E916" s="4">
        <v>0.96240601503759404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3.4013605442176902E-2</v>
      </c>
      <c r="E921" s="4">
        <v>1.3605442176870699E-2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9.5940959409594101E-2</v>
      </c>
      <c r="D922" s="4">
        <v>0.86346863468634705</v>
      </c>
      <c r="E922" s="4">
        <v>4.0590405904058997E-2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3.1355932203389801E-2</v>
      </c>
      <c r="D923" s="4">
        <v>7.4576271186440696E-2</v>
      </c>
      <c r="E923" s="4">
        <v>0.894067796610169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0.91598915989159901</v>
      </c>
      <c r="D928" s="4">
        <v>6.50406504065041E-2</v>
      </c>
      <c r="E928" s="4">
        <v>1.8970189701897001E-2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0.148409893992933</v>
      </c>
      <c r="D929" s="4">
        <v>0.76148409893992897</v>
      </c>
      <c r="E929" s="4">
        <v>9.0106007067137797E-2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3.7002775208140597E-2</v>
      </c>
      <c r="D930" s="4">
        <v>0.135060129509713</v>
      </c>
      <c r="E930" s="4">
        <v>0.82793709528214599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0.96753246753246802</v>
      </c>
      <c r="D935" s="4">
        <v>1.9480519480519501E-2</v>
      </c>
      <c r="E935" s="4">
        <v>1.2987012987013E-2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6.9883527454242894E-2</v>
      </c>
      <c r="D936" s="4">
        <v>0.89517470881863603</v>
      </c>
      <c r="E936" s="4">
        <v>3.4941763727121503E-2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1.15424973767051E-2</v>
      </c>
      <c r="D937" s="4">
        <v>5.1416579223504698E-2</v>
      </c>
      <c r="E937" s="4">
        <v>0.93704092339978995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0.96799999999999997</v>
      </c>
      <c r="D942" s="4">
        <v>2.1999999999999999E-2</v>
      </c>
      <c r="E942" s="4">
        <v>0.01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8.5570469798657706E-2</v>
      </c>
      <c r="D943" s="4">
        <v>0.884228187919463</v>
      </c>
      <c r="E943" s="4">
        <v>3.02013422818792E-2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1.4130434782608701E-2</v>
      </c>
      <c r="D944" s="4">
        <v>7.0652173913043501E-2</v>
      </c>
      <c r="E944" s="4">
        <v>0.91521739130434798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0.96350364963503699</v>
      </c>
      <c r="D949" s="4">
        <v>2.5547445255474501E-2</v>
      </c>
      <c r="E949" s="4">
        <v>1.09489051094891E-2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0.13764510779436201</v>
      </c>
      <c r="D950" s="4">
        <v>0.82255389718076299</v>
      </c>
      <c r="E950" s="4">
        <v>3.98009950248756E-2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2.8901734104046201E-2</v>
      </c>
      <c r="D951" s="4">
        <v>0.108670520231214</v>
      </c>
      <c r="E951" s="4">
        <v>0.86242774566474001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0.98742138364779897</v>
      </c>
      <c r="D956" s="4">
        <v>1.25786163522013E-2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0.13410596026490099</v>
      </c>
      <c r="D957" s="4">
        <v>0.84602649006622499</v>
      </c>
      <c r="E957" s="4">
        <v>1.9867549668874201E-2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2.7061855670103101E-2</v>
      </c>
      <c r="D958" s="4">
        <v>0.12886597938144301</v>
      </c>
      <c r="E958" s="4">
        <v>0.84407216494845405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0.98219178082191805</v>
      </c>
      <c r="D963" s="4">
        <v>1.3698630136986301E-2</v>
      </c>
      <c r="E963" s="4">
        <v>4.10958904109589E-3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0.145395799676898</v>
      </c>
      <c r="D964" s="4">
        <v>0.82390953150242296</v>
      </c>
      <c r="E964" s="4">
        <v>3.0694668820678499E-2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3.5982008995502197E-2</v>
      </c>
      <c r="D965" s="4">
        <v>0.131934032983508</v>
      </c>
      <c r="E965" s="4">
        <v>0.83208395802099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0.97352587244283995</v>
      </c>
      <c r="D970" s="4">
        <v>2.04572803850782E-2</v>
      </c>
      <c r="E970" s="4">
        <v>6.0168471720818302E-3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0.24671052631578899</v>
      </c>
      <c r="D971" s="4">
        <v>0.72203947368421095</v>
      </c>
      <c r="E971" s="4">
        <v>3.125E-2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8.3188908145580595E-2</v>
      </c>
      <c r="D972" s="4">
        <v>0.180242634315425</v>
      </c>
      <c r="E972" s="4">
        <v>0.73656845753899503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0.97616683217477696</v>
      </c>
      <c r="D977" s="4">
        <v>2.0854021847070501E-2</v>
      </c>
      <c r="E977" s="4">
        <v>2.9791459781529301E-3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0.19821428571428601</v>
      </c>
      <c r="D978" s="4">
        <v>0.77142857142857102</v>
      </c>
      <c r="E978" s="4">
        <v>3.0357142857142898E-2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4.8997772828507799E-2</v>
      </c>
      <c r="D979" s="4">
        <v>0.15144766146993299</v>
      </c>
      <c r="E979" s="4">
        <v>0.79955456570155903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0.98566308243727596</v>
      </c>
      <c r="D984" s="4">
        <v>1.2544802867383501E-2</v>
      </c>
      <c r="E984" s="4">
        <v>1.7921146953405001E-3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0.17466410748560501</v>
      </c>
      <c r="D985" s="4">
        <v>0.80230326295585397</v>
      </c>
      <c r="E985" s="4">
        <v>2.3032629558541299E-2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5.2770448548812701E-2</v>
      </c>
      <c r="D986" s="4">
        <v>0.153034300791557</v>
      </c>
      <c r="E986" s="4">
        <v>0.79419525065963104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0.97440132122213097</v>
      </c>
      <c r="D991" s="4">
        <v>2.0644095788604499E-2</v>
      </c>
      <c r="E991" s="4">
        <v>4.9545829892650699E-3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0.23061224489795901</v>
      </c>
      <c r="D992" s="4">
        <v>0.74489795918367396</v>
      </c>
      <c r="E992" s="4">
        <v>2.4489795918367301E-2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7.9365079365079402E-2</v>
      </c>
      <c r="D993" s="4">
        <v>0.17142857142857101</v>
      </c>
      <c r="E993" s="4">
        <v>0.74920634920634899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0.98937784522003003</v>
      </c>
      <c r="D998" s="4">
        <v>7.5872534142640401E-3</v>
      </c>
      <c r="E998" s="4">
        <v>3.0349013657056099E-3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0.19369369369369399</v>
      </c>
      <c r="D999" s="4">
        <v>0.77252252252252296</v>
      </c>
      <c r="E999" s="4">
        <v>3.37837837837838E-2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4.7244094488188997E-2</v>
      </c>
      <c r="D1000" s="4">
        <v>0.15748031496063</v>
      </c>
      <c r="E1000" s="4">
        <v>0.79527559055118102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0.98644793152639099</v>
      </c>
      <c r="D1005" s="4">
        <v>1.21255349500713E-2</v>
      </c>
      <c r="E1005" s="4">
        <v>1.4265335235377999E-3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0.21628498727735401</v>
      </c>
      <c r="D1006" s="4">
        <v>0.78117048346055995</v>
      </c>
      <c r="E1006" s="4">
        <v>2.5445292620865098E-3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7.2398190045248903E-2</v>
      </c>
      <c r="D1007" s="4">
        <v>0.17647058823529399</v>
      </c>
      <c r="E1007" s="4">
        <v>0.75113122171945701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0.98921832884097005</v>
      </c>
      <c r="D1012" s="4">
        <v>8.7601078167115903E-3</v>
      </c>
      <c r="E1012" s="4">
        <v>2.0215633423180598E-3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0.32231404958677701</v>
      </c>
      <c r="D1013" s="4">
        <v>0.66391184573002804</v>
      </c>
      <c r="E1013" s="4">
        <v>1.37741046831956E-2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0.13609467455621299</v>
      </c>
      <c r="D1014" s="4">
        <v>0.224852071005917</v>
      </c>
      <c r="E1014" s="4">
        <v>0.63905325443786998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0.98574206092028505</v>
      </c>
      <c r="D11" s="4">
        <v>9.7213220998055693E-3</v>
      </c>
      <c r="E11" s="4">
        <v>4.5366169799092703E-3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0.20679012345678999</v>
      </c>
      <c r="D12" s="4">
        <v>0.77469135802469102</v>
      </c>
      <c r="E12" s="4">
        <v>1.85185185185185E-2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9.7902097902097904E-2</v>
      </c>
      <c r="D13" s="4">
        <v>0.230769230769231</v>
      </c>
      <c r="E13" s="4">
        <v>0.67132867132867102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0.99188514357053703</v>
      </c>
      <c r="D18" s="4">
        <v>7.4906367041198503E-3</v>
      </c>
      <c r="E18" s="4">
        <v>6.2421972534332096E-4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0.26421404682274202</v>
      </c>
      <c r="D19" s="4">
        <v>0.72909698996655503</v>
      </c>
      <c r="E19" s="4">
        <v>6.6889632107023402E-3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5.5045871559633003E-2</v>
      </c>
      <c r="D20" s="4">
        <v>0.192660550458716</v>
      </c>
      <c r="E20" s="4">
        <v>0.75229357798165097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0.99223416965352496</v>
      </c>
      <c r="D25" s="4">
        <v>4.7789725209080001E-3</v>
      </c>
      <c r="E25" s="4">
        <v>2.9868578255675001E-3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0.21513944223107601</v>
      </c>
      <c r="D26" s="4">
        <v>0.77290836653386497</v>
      </c>
      <c r="E26" s="4">
        <v>1.1952191235059801E-2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8.2352941176470601E-2</v>
      </c>
      <c r="D27" s="4">
        <v>0.21176470588235299</v>
      </c>
      <c r="E27" s="4">
        <v>0.70588235294117696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0.994773519163763</v>
      </c>
      <c r="D32" s="4">
        <v>5.2264808362369299E-3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0.177272727272727</v>
      </c>
      <c r="D33" s="4">
        <v>0.80454545454545501</v>
      </c>
      <c r="E33" s="4">
        <v>1.8181818181818198E-2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5.8823529411764698E-2</v>
      </c>
      <c r="D34" s="4">
        <v>0.14705882352941199</v>
      </c>
      <c r="E34" s="4">
        <v>0.79411764705882304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0.99373576309794998</v>
      </c>
      <c r="D39" s="4">
        <v>3.9863325740318901E-3</v>
      </c>
      <c r="E39" s="4">
        <v>2.2779043280182201E-3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0.18877551020408201</v>
      </c>
      <c r="D40" s="4">
        <v>0.81122448979591799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1.72413793103448E-2</v>
      </c>
      <c r="D41" s="4">
        <v>0.12068965517241401</v>
      </c>
      <c r="E41" s="4">
        <v>0.86206896551724099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0.98485698261357302</v>
      </c>
      <c r="D46" s="4">
        <v>1.51430173864274E-2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0.49710982658959502</v>
      </c>
      <c r="D47" s="4">
        <v>0.48554913294797702</v>
      </c>
      <c r="E47" s="4">
        <v>1.7341040462427699E-2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0.33333333333333298</v>
      </c>
      <c r="D48" s="4">
        <v>0.16666666666666699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0.99731182795698903</v>
      </c>
      <c r="D53" s="4">
        <v>2.6881720430107499E-3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0.21666666666666701</v>
      </c>
      <c r="D54" s="4">
        <v>0.77500000000000002</v>
      </c>
      <c r="E54" s="4">
        <v>8.3333333333333297E-3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0.1</v>
      </c>
      <c r="E55" s="4">
        <v>0.83333333333333304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0.99468932554434397</v>
      </c>
      <c r="D60" s="4">
        <v>4.7796070100902801E-3</v>
      </c>
      <c r="E60" s="4">
        <v>5.3106744556558701E-4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0.20792079207920799</v>
      </c>
      <c r="D61" s="4">
        <v>0.79207920792079201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3.8461538461538498E-2</v>
      </c>
      <c r="D62" s="4">
        <v>3.8461538461538498E-2</v>
      </c>
      <c r="E62" s="4">
        <v>0.92307692307692302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0.99472295514511899</v>
      </c>
      <c r="D67" s="4">
        <v>5.2770448548812698E-3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0.31111111111111101</v>
      </c>
      <c r="D68" s="4">
        <v>0.67777777777777803</v>
      </c>
      <c r="E68" s="4">
        <v>1.1111111111111099E-2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0.04</v>
      </c>
      <c r="D69" s="4">
        <v>0.24</v>
      </c>
      <c r="E69" s="4">
        <v>0.72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0.99477533960292597</v>
      </c>
      <c r="D74" s="4">
        <v>4.17972831765935E-3</v>
      </c>
      <c r="E74" s="4">
        <v>1.0449320794148401E-3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0.246753246753247</v>
      </c>
      <c r="D75" s="4">
        <v>0.74025974025973995</v>
      </c>
      <c r="E75" s="4">
        <v>1.2987012987013E-2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5.2631578947368397E-2</v>
      </c>
      <c r="D76" s="4">
        <v>5.2631578947368397E-2</v>
      </c>
      <c r="E76" s="4">
        <v>0.89473684210526305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0.99480249480249505</v>
      </c>
      <c r="D81" s="4">
        <v>5.1975051975052004E-3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0.21212121212121199</v>
      </c>
      <c r="D82" s="4">
        <v>0.78787878787878796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0.1</v>
      </c>
      <c r="D83" s="4">
        <v>0.15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0.99119170984455995</v>
      </c>
      <c r="D88" s="4">
        <v>8.8082901554404104E-3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0.67692307692307696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0.133333333333333</v>
      </c>
      <c r="E90" s="4">
        <v>0.86666666666666703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0.99379524301964794</v>
      </c>
      <c r="D95" s="4">
        <v>5.1706308169596699E-3</v>
      </c>
      <c r="E95" s="4">
        <v>1.03412616339193E-3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0.28571428571428598</v>
      </c>
      <c r="D96" s="4">
        <v>0.682539682539683</v>
      </c>
      <c r="E96" s="4">
        <v>3.1746031746031703E-2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0.15384615384615399</v>
      </c>
      <c r="E97" s="4">
        <v>0.84615384615384603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0.991237113402062</v>
      </c>
      <c r="D102" s="4">
        <v>8.7628865979381392E-3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0.78181818181818197</v>
      </c>
      <c r="E103" s="4">
        <v>1.8181818181818198E-2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0.133333333333333</v>
      </c>
      <c r="D104" s="4">
        <v>6.6666666666666693E-2</v>
      </c>
      <c r="E104" s="4">
        <v>0.8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0.99121900826446296</v>
      </c>
      <c r="D109" s="4">
        <v>8.2644628099173608E-3</v>
      </c>
      <c r="E109" s="4">
        <v>5.1652892561983505E-4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0.32786885245901598</v>
      </c>
      <c r="D110" s="4">
        <v>0.62295081967213095</v>
      </c>
      <c r="E110" s="4">
        <v>4.91803278688525E-2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</v>
      </c>
      <c r="E111" s="4">
        <v>0.92307692307692302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0.99639175257732004</v>
      </c>
      <c r="D116" s="4">
        <v>3.60824742268041E-3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0.31481481481481499</v>
      </c>
      <c r="D117" s="4">
        <v>0.68518518518518501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0.3125</v>
      </c>
      <c r="D118" s="4">
        <v>6.25E-2</v>
      </c>
      <c r="E118" s="4">
        <v>0.625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0.99488491048593397</v>
      </c>
      <c r="D123" s="4">
        <v>5.1150895140665001E-3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0.22222222222222199</v>
      </c>
      <c r="D124" s="4">
        <v>0.77777777777777801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</v>
      </c>
      <c r="D125" s="4">
        <v>0</v>
      </c>
      <c r="E125" s="4">
        <v>0.9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0.99386503067484699</v>
      </c>
      <c r="D130" s="4">
        <v>5.6237218813905898E-3</v>
      </c>
      <c r="E130" s="4">
        <v>5.1124744376278102E-4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0.4</v>
      </c>
      <c r="D131" s="4">
        <v>0.6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0.11111111111111099</v>
      </c>
      <c r="D132" s="4">
        <v>0.11111111111111099</v>
      </c>
      <c r="E132" s="4">
        <v>0.77777777777777801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0.99745287824758</v>
      </c>
      <c r="D137" s="4">
        <v>2.54712175241977E-3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0.256410256410256</v>
      </c>
      <c r="D138" s="4">
        <v>0.74358974358974395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0.375</v>
      </c>
      <c r="E139" s="4">
        <v>0.625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0.99745934959349603</v>
      </c>
      <c r="D144" s="4">
        <v>2.5406504065040702E-3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0.29729729729729698</v>
      </c>
      <c r="D145" s="4">
        <v>0.70270270270270296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0.99341438703140805</v>
      </c>
      <c r="D151" s="4">
        <v>5.57244174265451E-3</v>
      </c>
      <c r="E151" s="4">
        <v>1.01317122593718E-3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0.25806451612903197</v>
      </c>
      <c r="D152" s="4">
        <v>0.74193548387096797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0.994413407821229</v>
      </c>
      <c r="D158" s="4">
        <v>5.5865921787709499E-3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0.23529411764705899</v>
      </c>
      <c r="D159" s="4">
        <v>0.73529411764705899</v>
      </c>
      <c r="E159" s="4">
        <v>2.9411764705882401E-2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0.14285714285714299</v>
      </c>
      <c r="D160" s="4">
        <v>0.14285714285714299</v>
      </c>
      <c r="E160" s="4">
        <v>0.71428571428571397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0.99491611591255702</v>
      </c>
      <c r="D165" s="4">
        <v>5.0838840874428103E-3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0.35135135135135098</v>
      </c>
      <c r="D166" s="4">
        <v>0.64864864864864902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0.16666666666666699</v>
      </c>
      <c r="D167" s="4">
        <v>0.16666666666666699</v>
      </c>
      <c r="E167" s="4">
        <v>0.66666666666666696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0.98021308980213095</v>
      </c>
      <c r="D172" s="4">
        <v>1.7250126839167899E-2</v>
      </c>
      <c r="E172" s="4">
        <v>2.5367833587011698E-3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0.85714285714285698</v>
      </c>
      <c r="D173" s="4">
        <v>0.14285714285714299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0.5</v>
      </c>
      <c r="D174" s="4">
        <v>0</v>
      </c>
      <c r="E174" s="4">
        <v>0.5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0.99338085539714904</v>
      </c>
      <c r="D179" s="4">
        <v>5.6008146639511197E-3</v>
      </c>
      <c r="E179" s="4">
        <v>1.0183299389002001E-3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0.28205128205128199</v>
      </c>
      <c r="D180" s="4">
        <v>0.71794871794871795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0.14285714285714299</v>
      </c>
      <c r="D181" s="4">
        <v>0.14285714285714299</v>
      </c>
      <c r="E181" s="4">
        <v>0.71428571428571397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0.992358634742741</v>
      </c>
      <c r="D186" s="4">
        <v>6.6225165562913899E-3</v>
      </c>
      <c r="E186" s="4">
        <v>1.01884870096791E-3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0.14285714285714299</v>
      </c>
      <c r="E188" s="4">
        <v>0.85714285714285698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0.99130879345603296</v>
      </c>
      <c r="D193" s="4">
        <v>7.6687116564417204E-3</v>
      </c>
      <c r="E193" s="4">
        <v>1.0224948875255601E-3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0.13043478260869601</v>
      </c>
      <c r="D194" s="4">
        <v>0.86956521739130399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0.25</v>
      </c>
      <c r="D195" s="4">
        <v>0</v>
      </c>
      <c r="E195" s="4">
        <v>0.75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0.98972778633795599</v>
      </c>
      <c r="D200" s="4">
        <v>9.7586029789419604E-3</v>
      </c>
      <c r="E200" s="4">
        <v>5.1361068310220898E-4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0.18181818181818199</v>
      </c>
      <c r="D201" s="4">
        <v>0.78181818181818197</v>
      </c>
      <c r="E201" s="4">
        <v>3.6363636363636397E-2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0.25</v>
      </c>
      <c r="E202" s="4">
        <v>0.75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0.98709344346928196</v>
      </c>
      <c r="D207" s="4">
        <v>1.29065565307176E-2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0.171875</v>
      </c>
      <c r="D208" s="4">
        <v>0.765625</v>
      </c>
      <c r="E208" s="4">
        <v>6.25E-2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0.11111111111111099</v>
      </c>
      <c r="D209" s="4">
        <v>0</v>
      </c>
      <c r="E209" s="4">
        <v>0.88888888888888895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0.97765072765072802</v>
      </c>
      <c r="D214" s="4">
        <v>2.0790020790020802E-2</v>
      </c>
      <c r="E214" s="4">
        <v>1.55925155925156E-3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0.31081081081081102</v>
      </c>
      <c r="D215" s="4">
        <v>0.62162162162162204</v>
      </c>
      <c r="E215" s="4">
        <v>6.7567567567567599E-2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0.16666666666666699</v>
      </c>
      <c r="D216" s="4">
        <v>0.41666666666666702</v>
      </c>
      <c r="E216" s="4">
        <v>0.41666666666666702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0.99108079748163702</v>
      </c>
      <c r="D221" s="4">
        <v>7.8698845750262304E-3</v>
      </c>
      <c r="E221" s="4">
        <v>1.04931794333683E-3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0.25274725274725302</v>
      </c>
      <c r="D222" s="4">
        <v>0.71428571428571397</v>
      </c>
      <c r="E222" s="4">
        <v>3.2967032967033003E-2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0.15384615384615399</v>
      </c>
      <c r="E223" s="4">
        <v>0.84615384615384603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0.98953974895397501</v>
      </c>
      <c r="D228" s="4">
        <v>9.4142259414225892E-3</v>
      </c>
      <c r="E228" s="4">
        <v>1.0460251046025099E-3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0.24390243902438999</v>
      </c>
      <c r="D229" s="4">
        <v>0.73170731707317105</v>
      </c>
      <c r="E229" s="4">
        <v>2.4390243902439001E-2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6.25E-2</v>
      </c>
      <c r="D230" s="4">
        <v>0.1875</v>
      </c>
      <c r="E230" s="4">
        <v>0.75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0.98222686879247301</v>
      </c>
      <c r="D235" s="4">
        <v>1.7250392054364901E-2</v>
      </c>
      <c r="E235" s="4">
        <v>5.2273915316257196E-4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0.209876543209877</v>
      </c>
      <c r="D236" s="4">
        <v>0.76543209876543195</v>
      </c>
      <c r="E236" s="4">
        <v>2.4691358024691398E-2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0.25</v>
      </c>
      <c r="D237" s="4">
        <v>0.1875</v>
      </c>
      <c r="E237" s="4">
        <v>0.5625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0.99105263157894696</v>
      </c>
      <c r="D242" s="4">
        <v>7.8947368421052599E-3</v>
      </c>
      <c r="E242" s="4">
        <v>1.0526315789473699E-3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0.13265306122449</v>
      </c>
      <c r="D243" s="4">
        <v>0.83673469387755095</v>
      </c>
      <c r="E243" s="4">
        <v>3.06122448979592E-2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8.3333333333333301E-2</v>
      </c>
      <c r="E244" s="4">
        <v>0.91666666666666696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0.979430379746835</v>
      </c>
      <c r="D249" s="4">
        <v>2.0569620253164601E-2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0.22448979591836701</v>
      </c>
      <c r="D250" s="4">
        <v>0.72448979591836704</v>
      </c>
      <c r="E250" s="4">
        <v>5.10204081632653E-2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0.1875</v>
      </c>
      <c r="E251" s="4">
        <v>0.8125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0.961149547631719</v>
      </c>
      <c r="D256" s="4">
        <v>3.5657264502394898E-2</v>
      </c>
      <c r="E256" s="4">
        <v>3.1931878658861099E-3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0.15044247787610601</v>
      </c>
      <c r="D257" s="4">
        <v>0.81415929203539805</v>
      </c>
      <c r="E257" s="4">
        <v>3.5398230088495602E-2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5.5555555555555601E-2</v>
      </c>
      <c r="D258" s="4">
        <v>0.16666666666666699</v>
      </c>
      <c r="E258" s="4">
        <v>0.77777777777777801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0.98245614035087703</v>
      </c>
      <c r="D263" s="4">
        <v>1.6447368421052599E-2</v>
      </c>
      <c r="E263" s="4">
        <v>1.0964912280701799E-3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9.8765432098765399E-2</v>
      </c>
      <c r="D264" s="4">
        <v>0.85185185185185197</v>
      </c>
      <c r="E264" s="4">
        <v>4.9382716049382699E-2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4.1666666666666699E-2</v>
      </c>
      <c r="D265" s="4">
        <v>0.16666666666666699</v>
      </c>
      <c r="E265" s="4">
        <v>0.79166666666666696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0.98065229408512999</v>
      </c>
      <c r="D270" s="4">
        <v>1.8242122719734698E-2</v>
      </c>
      <c r="E270" s="4">
        <v>1.10558319513543E-3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0.127906976744186</v>
      </c>
      <c r="D271" s="4">
        <v>0.831395348837209</v>
      </c>
      <c r="E271" s="4">
        <v>4.0697674418604703E-2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3.4482758620689703E-2</v>
      </c>
      <c r="D272" s="4">
        <v>0.17241379310344801</v>
      </c>
      <c r="E272" s="4">
        <v>0.79310344827586199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0.96494156928213703</v>
      </c>
      <c r="D277" s="4">
        <v>3.3945464663327797E-2</v>
      </c>
      <c r="E277" s="4">
        <v>1.11296605453534E-3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0.110497237569061</v>
      </c>
      <c r="D278" s="4">
        <v>0.80662983425414403</v>
      </c>
      <c r="E278" s="4">
        <v>8.2872928176795604E-2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3.125E-2</v>
      </c>
      <c r="D279" s="4">
        <v>0.1875</v>
      </c>
      <c r="E279" s="4">
        <v>0.78125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0.96011396011396</v>
      </c>
      <c r="D284" s="4">
        <v>3.4757834757834803E-2</v>
      </c>
      <c r="E284" s="4">
        <v>5.1282051282051299E-3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0.107981220657277</v>
      </c>
      <c r="D285" s="4">
        <v>0.83568075117370899</v>
      </c>
      <c r="E285" s="4">
        <v>5.63380281690141E-2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2.3809523809523801E-2</v>
      </c>
      <c r="D286" s="4">
        <v>0.119047619047619</v>
      </c>
      <c r="E286" s="4">
        <v>0.85714285714285698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0.94675248683440605</v>
      </c>
      <c r="D291" s="4">
        <v>4.7396138092451703E-2</v>
      </c>
      <c r="E291" s="4">
        <v>5.85137507314219E-3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0.102459016393443</v>
      </c>
      <c r="D292" s="4">
        <v>0.81967213114754101</v>
      </c>
      <c r="E292" s="4">
        <v>7.7868852459016397E-2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1.7543859649122799E-2</v>
      </c>
      <c r="D293" s="4">
        <v>7.0175438596491196E-2</v>
      </c>
      <c r="E293" s="4">
        <v>0.91228070175438603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0.86800486618004902</v>
      </c>
      <c r="D298" s="4">
        <v>0.10644768856447701</v>
      </c>
      <c r="E298" s="4">
        <v>2.5547445255474501E-2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0.101754385964912</v>
      </c>
      <c r="D299" s="4">
        <v>0.69122807017543897</v>
      </c>
      <c r="E299" s="4">
        <v>0.20701754385964899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2.4691358024691398E-2</v>
      </c>
      <c r="D300" s="4">
        <v>0.148148148148148</v>
      </c>
      <c r="E300" s="4">
        <v>0.82716049382716095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0.947873799725652</v>
      </c>
      <c r="D305" s="4">
        <v>4.5953360768175598E-2</v>
      </c>
      <c r="E305" s="4">
        <v>6.17283950617284E-3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6.25E-2</v>
      </c>
      <c r="D306" s="4">
        <v>0.84114583333333304</v>
      </c>
      <c r="E306" s="4">
        <v>9.6354166666666699E-2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5.9523809523809503E-3</v>
      </c>
      <c r="D307" s="4">
        <v>5.95238095238095E-2</v>
      </c>
      <c r="E307" s="4">
        <v>0.93452380952380998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0.92892679459843597</v>
      </c>
      <c r="D312" s="4">
        <v>6.4676616915422896E-2</v>
      </c>
      <c r="E312" s="4">
        <v>6.3965884861407196E-3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0.06</v>
      </c>
      <c r="D313" s="4">
        <v>0.84</v>
      </c>
      <c r="E313" s="4">
        <v>0.1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4.92610837438424E-3</v>
      </c>
      <c r="D314" s="4">
        <v>5.4187192118226597E-2</v>
      </c>
      <c r="E314" s="4">
        <v>0.94088669950738901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0.87537537537537502</v>
      </c>
      <c r="D319" s="4">
        <v>0.105855855855856</v>
      </c>
      <c r="E319" s="4">
        <v>1.87687687687688E-2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5.7077625570776301E-2</v>
      </c>
      <c r="D320" s="4">
        <v>0.78767123287671204</v>
      </c>
      <c r="E320" s="4">
        <v>0.15525114155251099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1.2500000000000001E-2</v>
      </c>
      <c r="D321" s="4">
        <v>6.6666666666666693E-2</v>
      </c>
      <c r="E321" s="4">
        <v>0.92083333333333295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0.93634840871021796</v>
      </c>
      <c r="D326" s="4">
        <v>5.6113902847571201E-2</v>
      </c>
      <c r="E326" s="4">
        <v>7.5376884422110602E-3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6.5737051792828696E-2</v>
      </c>
      <c r="D327" s="4">
        <v>0.83266932270916305</v>
      </c>
      <c r="E327" s="4">
        <v>0.101593625498008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2.54777070063694E-2</v>
      </c>
      <c r="D328" s="4">
        <v>4.7770700636942699E-2</v>
      </c>
      <c r="E328" s="4">
        <v>0.92675159235668803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0.89559965487489201</v>
      </c>
      <c r="D333" s="4">
        <v>8.7144089732528004E-2</v>
      </c>
      <c r="E333" s="4">
        <v>1.72562553925798E-2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0.05</v>
      </c>
      <c r="D334" s="4">
        <v>0.83399999999999996</v>
      </c>
      <c r="E334" s="4">
        <v>0.11600000000000001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1.7094017094017099E-2</v>
      </c>
      <c r="D335" s="4">
        <v>7.1225071225071199E-2</v>
      </c>
      <c r="E335" s="4">
        <v>0.91168091168091203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0.82507015902712799</v>
      </c>
      <c r="D340" s="4">
        <v>0.14312441534144099</v>
      </c>
      <c r="E340" s="4">
        <v>3.1805425631431197E-2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4.2357274401473299E-2</v>
      </c>
      <c r="D341" s="4">
        <v>0.75138121546961301</v>
      </c>
      <c r="E341" s="4">
        <v>0.206261510128913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2.01005025125628E-2</v>
      </c>
      <c r="D342" s="4">
        <v>6.0301507537688398E-2</v>
      </c>
      <c r="E342" s="4">
        <v>0.91959798994974895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0.89813800657174103</v>
      </c>
      <c r="D347" s="4">
        <v>8.7623220153340606E-2</v>
      </c>
      <c r="E347" s="4">
        <v>1.4238773274917901E-2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3.9316239316239301E-2</v>
      </c>
      <c r="D348" s="4">
        <v>0.80512820512820504</v>
      </c>
      <c r="E348" s="4">
        <v>0.155555555555556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7.8125E-3</v>
      </c>
      <c r="D349" s="4">
        <v>4.296875E-2</v>
      </c>
      <c r="E349" s="4">
        <v>0.94921875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0.89374262101534796</v>
      </c>
      <c r="D354" s="4">
        <v>8.7367178276269206E-2</v>
      </c>
      <c r="E354" s="4">
        <v>1.8890200708382501E-2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4.8865619546247803E-2</v>
      </c>
      <c r="D355" s="4">
        <v>0.82547993019197197</v>
      </c>
      <c r="E355" s="4">
        <v>0.12565445026177999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8.4745762711864406E-3</v>
      </c>
      <c r="D356" s="4">
        <v>5.4237288135593198E-2</v>
      </c>
      <c r="E356" s="4">
        <v>0.93728813559322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0.87088607594936696</v>
      </c>
      <c r="D361" s="4">
        <v>0.10379746835443</v>
      </c>
      <c r="E361" s="4">
        <v>2.53164556962025E-2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4.3177892918825601E-2</v>
      </c>
      <c r="D362" s="4">
        <v>0.80138169257340197</v>
      </c>
      <c r="E362" s="4">
        <v>0.15544041450777199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2.3400936037441498E-2</v>
      </c>
      <c r="D363" s="4">
        <v>5.9282371294851803E-2</v>
      </c>
      <c r="E363" s="4">
        <v>0.91731669266770699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0.91758241758241799</v>
      </c>
      <c r="D368" s="4">
        <v>6.8681318681318701E-2</v>
      </c>
      <c r="E368" s="4">
        <v>1.37362637362637E-2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4.6232876712328799E-2</v>
      </c>
      <c r="D369" s="4">
        <v>0.85616438356164404</v>
      </c>
      <c r="E369" s="4">
        <v>9.7602739726027399E-2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1.7191977077363901E-2</v>
      </c>
      <c r="D370" s="4">
        <v>5.0143266475644703E-2</v>
      </c>
      <c r="E370" s="4">
        <v>0.93266475644699098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0.88401697312588401</v>
      </c>
      <c r="D375" s="4">
        <v>0.101838755304102</v>
      </c>
      <c r="E375" s="4">
        <v>1.41442715700141E-2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4.2735042735042701E-2</v>
      </c>
      <c r="D376" s="4">
        <v>0.85128205128205103</v>
      </c>
      <c r="E376" s="4">
        <v>0.10598290598290599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1.39275766016713E-2</v>
      </c>
      <c r="D377" s="4">
        <v>5.5710306406685201E-2</v>
      </c>
      <c r="E377" s="4">
        <v>0.93036211699164395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0.81666666666666698</v>
      </c>
      <c r="D382" s="4">
        <v>0.15151515151515199</v>
      </c>
      <c r="E382" s="4">
        <v>3.1818181818181801E-2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4.7540983606557403E-2</v>
      </c>
      <c r="D383" s="4">
        <v>0.77377049180327895</v>
      </c>
      <c r="E383" s="4">
        <v>0.17868852459016399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2.1621621621621599E-2</v>
      </c>
      <c r="D384" s="4">
        <v>7.1621621621621598E-2</v>
      </c>
      <c r="E384" s="4">
        <v>0.90675675675675704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0.87328767123287698</v>
      </c>
      <c r="D389" s="4">
        <v>0.10958904109589</v>
      </c>
      <c r="E389" s="4">
        <v>1.71232876712329E-2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3.2000000000000001E-2</v>
      </c>
      <c r="D390" s="4">
        <v>0.87519999999999998</v>
      </c>
      <c r="E390" s="4">
        <v>9.2799999999999994E-2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1.4981273408239701E-2</v>
      </c>
      <c r="D391" s="4">
        <v>3.99500624219725E-2</v>
      </c>
      <c r="E391" s="4">
        <v>0.94506866416978796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0.92066420664206605</v>
      </c>
      <c r="D396" s="4">
        <v>5.9040590405904099E-2</v>
      </c>
      <c r="E396" s="4">
        <v>2.0295202952029499E-2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4.0435458786936197E-2</v>
      </c>
      <c r="D397" s="4">
        <v>0.85847589424572301</v>
      </c>
      <c r="E397" s="4">
        <v>0.101088646967341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1.6969696969696999E-2</v>
      </c>
      <c r="D398" s="4">
        <v>4.60606060606061E-2</v>
      </c>
      <c r="E398" s="4">
        <v>0.93696969696969701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0.89610389610389596</v>
      </c>
      <c r="D403" s="4">
        <v>8.5343228200371102E-2</v>
      </c>
      <c r="E403" s="4">
        <v>1.8552875695732801E-2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4.8231511254019303E-2</v>
      </c>
      <c r="D404" s="4">
        <v>0.81511254019292601</v>
      </c>
      <c r="E404" s="4">
        <v>0.13665594855305499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2.1201413427561801E-2</v>
      </c>
      <c r="D405" s="4">
        <v>5.5359246171966997E-2</v>
      </c>
      <c r="E405" s="4">
        <v>0.92343934040047104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0.95480225988700596</v>
      </c>
      <c r="D410" s="4">
        <v>4.1431261770244802E-2</v>
      </c>
      <c r="E410" s="4">
        <v>3.7664783427495299E-3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3.6666666666666702E-2</v>
      </c>
      <c r="D411" s="4">
        <v>0.91</v>
      </c>
      <c r="E411" s="4">
        <v>5.3333333333333302E-2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2.16154721274175E-2</v>
      </c>
      <c r="D412" s="4">
        <v>4.3230944254835001E-2</v>
      </c>
      <c r="E412" s="4">
        <v>0.93515358361774703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0.928832116788321</v>
      </c>
      <c r="D417" s="4">
        <v>6.2043795620437998E-2</v>
      </c>
      <c r="E417" s="4">
        <v>9.1240875912408804E-3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5.2805280528052799E-2</v>
      </c>
      <c r="D418" s="4">
        <v>0.87623762376237602</v>
      </c>
      <c r="E418" s="4">
        <v>7.0957095709570997E-2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3.50467289719626E-2</v>
      </c>
      <c r="D419" s="4">
        <v>5.60747663551402E-2</v>
      </c>
      <c r="E419" s="4">
        <v>0.90887850467289699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0.82837127845884395</v>
      </c>
      <c r="D424" s="4">
        <v>0.140105078809107</v>
      </c>
      <c r="E424" s="4">
        <v>3.1523642732049002E-2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0.10114192495921701</v>
      </c>
      <c r="D425" s="4">
        <v>0.73572593800978803</v>
      </c>
      <c r="E425" s="4">
        <v>0.16313213703099499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5.0847457627118599E-2</v>
      </c>
      <c r="D426" s="4">
        <v>0.11259079903147701</v>
      </c>
      <c r="E426" s="4">
        <v>0.83656174334140398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0.95840554592720995</v>
      </c>
      <c r="D431" s="4">
        <v>3.1195840554592701E-2</v>
      </c>
      <c r="E431" s="4">
        <v>1.03986135181976E-2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3.04487179487179E-2</v>
      </c>
      <c r="D432" s="4">
        <v>0.91025641025641002</v>
      </c>
      <c r="E432" s="4">
        <v>5.9294871794871799E-2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1.48331273176761E-2</v>
      </c>
      <c r="D433" s="4">
        <v>2.8430160692212599E-2</v>
      </c>
      <c r="E433" s="4">
        <v>0.95673671199011101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0.95890410958904104</v>
      </c>
      <c r="D438" s="4">
        <v>3.42465753424658E-2</v>
      </c>
      <c r="E438" s="4">
        <v>6.8493150684931503E-3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4.5977011494252901E-2</v>
      </c>
      <c r="D439" s="4">
        <v>0.90804597701149403</v>
      </c>
      <c r="E439" s="4">
        <v>4.5977011494252901E-2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2.0807833537331701E-2</v>
      </c>
      <c r="D440" s="4">
        <v>5.2631578947368397E-2</v>
      </c>
      <c r="E440" s="4">
        <v>0.92656058751530002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0.92727272727272703</v>
      </c>
      <c r="D445" s="4">
        <v>6.1157024793388401E-2</v>
      </c>
      <c r="E445" s="4">
        <v>1.15702479338843E-2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6.4935064935064901E-2</v>
      </c>
      <c r="D446" s="4">
        <v>0.85064935064935099</v>
      </c>
      <c r="E446" s="4">
        <v>8.4415584415584402E-2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2.7883396704689499E-2</v>
      </c>
      <c r="D447" s="4">
        <v>6.4638783269962002E-2</v>
      </c>
      <c r="E447" s="4">
        <v>0.90747782002534805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0.95826645264847499</v>
      </c>
      <c r="D452" s="4">
        <v>3.2102728731942198E-2</v>
      </c>
      <c r="E452" s="4">
        <v>9.6308186195826605E-3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3.7581699346405199E-2</v>
      </c>
      <c r="D453" s="4">
        <v>0.91339869281045705</v>
      </c>
      <c r="E453" s="4">
        <v>4.9019607843137303E-2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2.0645161290322601E-2</v>
      </c>
      <c r="D454" s="4">
        <v>5.0322580645161298E-2</v>
      </c>
      <c r="E454" s="4">
        <v>0.92903225806451595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0.94496855345911901</v>
      </c>
      <c r="D459" s="4">
        <v>4.71698113207547E-2</v>
      </c>
      <c r="E459" s="4">
        <v>7.8616352201257896E-3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5.1779935275080902E-2</v>
      </c>
      <c r="D460" s="4">
        <v>0.88673139158576098</v>
      </c>
      <c r="E460" s="4">
        <v>6.1488673139158602E-2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3.4391534391534397E-2</v>
      </c>
      <c r="D461" s="4">
        <v>5.4232804232804202E-2</v>
      </c>
      <c r="E461" s="4">
        <v>0.91137566137566095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0.939301972685888</v>
      </c>
      <c r="D466" s="4">
        <v>4.4006069802731397E-2</v>
      </c>
      <c r="E466" s="4">
        <v>1.66919575113809E-2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5.9773828756058203E-2</v>
      </c>
      <c r="D467" s="4">
        <v>0.84652665589660703</v>
      </c>
      <c r="E467" s="4">
        <v>9.3699515347334394E-2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2.86885245901639E-2</v>
      </c>
      <c r="D468" s="4">
        <v>8.3333333333333301E-2</v>
      </c>
      <c r="E468" s="4">
        <v>0.88797814207650305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0.95864106351551004</v>
      </c>
      <c r="D473" s="4">
        <v>3.10192023633678E-2</v>
      </c>
      <c r="E473" s="4">
        <v>1.03397341211226E-2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4.0716612377850202E-2</v>
      </c>
      <c r="D474" s="4">
        <v>0.89087947882736196</v>
      </c>
      <c r="E474" s="4">
        <v>6.8403908794788304E-2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1.8080667593880401E-2</v>
      </c>
      <c r="D475" s="4">
        <v>4.0333796940194698E-2</v>
      </c>
      <c r="E475" s="4">
        <v>0.94158553546592505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0.96360989810771502</v>
      </c>
      <c r="D480" s="4">
        <v>2.91120815138282E-2</v>
      </c>
      <c r="E480" s="4">
        <v>7.2780203784570596E-3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4.1876046901172498E-2</v>
      </c>
      <c r="D481" s="4">
        <v>0.89949748743718605</v>
      </c>
      <c r="E481" s="4">
        <v>5.8626465661641501E-2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1.6528925619834701E-2</v>
      </c>
      <c r="D482" s="4">
        <v>4.6831955922865001E-2</v>
      </c>
      <c r="E482" s="4">
        <v>0.93663911845729997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0.935622317596567</v>
      </c>
      <c r="D487" s="4">
        <v>5.2932761087267501E-2</v>
      </c>
      <c r="E487" s="4">
        <v>1.1444921316166E-2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4.7377326565143797E-2</v>
      </c>
      <c r="D488" s="4">
        <v>0.88494077834179397</v>
      </c>
      <c r="E488" s="4">
        <v>6.7681895093062605E-2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2.6388888888888899E-2</v>
      </c>
      <c r="D489" s="4">
        <v>4.72222222222222E-2</v>
      </c>
      <c r="E489" s="4">
        <v>0.92638888888888904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0.947218259629101</v>
      </c>
      <c r="D494" s="4">
        <v>3.8516405135520702E-2</v>
      </c>
      <c r="E494" s="4">
        <v>1.4265335235378001E-2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0.91245791245791197</v>
      </c>
      <c r="E495" s="4">
        <v>5.0505050505050497E-2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1.6783216783216801E-2</v>
      </c>
      <c r="D496" s="4">
        <v>4.6153846153846198E-2</v>
      </c>
      <c r="E496" s="4">
        <v>0.93706293706293697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0.95415472779369603</v>
      </c>
      <c r="D501" s="4">
        <v>3.2951289398280799E-2</v>
      </c>
      <c r="E501" s="4">
        <v>1.28939828080229E-2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6.3122923588039906E-2</v>
      </c>
      <c r="D502" s="4">
        <v>0.87707641196013297</v>
      </c>
      <c r="E502" s="4">
        <v>5.9800664451827197E-2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1.4084507042253501E-2</v>
      </c>
      <c r="D503" s="4">
        <v>4.5070422535211298E-2</v>
      </c>
      <c r="E503" s="4">
        <v>0.94084507042253496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0.91876750700280096</v>
      </c>
      <c r="D508" s="4">
        <v>5.3221288515406202E-2</v>
      </c>
      <c r="E508" s="4">
        <v>2.8011204481792701E-2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6.0034305317324198E-2</v>
      </c>
      <c r="D509" s="4">
        <v>0.81646655231560905</v>
      </c>
      <c r="E509" s="4">
        <v>0.12349914236706699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2.2440392706872401E-2</v>
      </c>
      <c r="D510" s="4">
        <v>5.0490883590462797E-2</v>
      </c>
      <c r="E510" s="4">
        <v>0.92706872370266502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0.92644978783592602</v>
      </c>
      <c r="D515" s="4">
        <v>5.37482319660538E-2</v>
      </c>
      <c r="E515" s="4">
        <v>1.9801980198019799E-2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5.4545454545454501E-2</v>
      </c>
      <c r="D516" s="4">
        <v>0.85636363636363599</v>
      </c>
      <c r="E516" s="4">
        <v>8.9090909090909096E-2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9.2961487383798093E-3</v>
      </c>
      <c r="D517" s="4">
        <v>3.45285524568393E-2</v>
      </c>
      <c r="E517" s="4">
        <v>0.95617529880478103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0.95086705202312105</v>
      </c>
      <c r="D522" s="4">
        <v>3.7572254335260097E-2</v>
      </c>
      <c r="E522" s="4">
        <v>1.15606936416185E-2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2.4299065420560699E-2</v>
      </c>
      <c r="D523" s="4">
        <v>0.88785046728971995</v>
      </c>
      <c r="E523" s="4">
        <v>8.7850467289719597E-2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8.9399744572158397E-3</v>
      </c>
      <c r="D524" s="4">
        <v>3.8314176245210697E-2</v>
      </c>
      <c r="E524" s="4">
        <v>0.952745849297573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0.94247787610619504</v>
      </c>
      <c r="D529" s="4">
        <v>4.5722713864306798E-2</v>
      </c>
      <c r="E529" s="4">
        <v>1.1799410029498501E-2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4.3314500941619601E-2</v>
      </c>
      <c r="D530" s="4">
        <v>0.88888888888888895</v>
      </c>
      <c r="E530" s="4">
        <v>6.7796610169491497E-2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1.2484394506866401E-2</v>
      </c>
      <c r="D531" s="4">
        <v>3.7453183520599301E-2</v>
      </c>
      <c r="E531" s="4">
        <v>0.95006242197253399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0.94642857142857095</v>
      </c>
      <c r="D536" s="4">
        <v>2.9761904761904798E-2</v>
      </c>
      <c r="E536" s="4">
        <v>2.3809523809523801E-2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4.69043151969981E-2</v>
      </c>
      <c r="D537" s="4">
        <v>0.90243902439024404</v>
      </c>
      <c r="E537" s="4">
        <v>5.0656660412758001E-2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1.3664596273291901E-2</v>
      </c>
      <c r="D538" s="4">
        <v>2.8571428571428598E-2</v>
      </c>
      <c r="E538" s="4">
        <v>0.95776397515528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0.952380952380952</v>
      </c>
      <c r="D543" s="4">
        <v>3.2738095238095198E-2</v>
      </c>
      <c r="E543" s="4">
        <v>1.4880952380952399E-2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4.9618320610687001E-2</v>
      </c>
      <c r="D544" s="4">
        <v>0.88549618320610701</v>
      </c>
      <c r="E544" s="4">
        <v>6.4885496183206104E-2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7.3710073710073704E-3</v>
      </c>
      <c r="D545" s="4">
        <v>4.4226044226044203E-2</v>
      </c>
      <c r="E545" s="4">
        <v>0.94840294840294803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0.90625</v>
      </c>
      <c r="D550" s="4">
        <v>5.6547619047618999E-2</v>
      </c>
      <c r="E550" s="4">
        <v>3.7202380952381001E-2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8.6206896551724102E-2</v>
      </c>
      <c r="D551" s="4">
        <v>0.78927203065134099</v>
      </c>
      <c r="E551" s="4">
        <v>0.124521072796935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3.6764705882352901E-2</v>
      </c>
      <c r="D552" s="4">
        <v>6.6176470588235295E-2</v>
      </c>
      <c r="E552" s="4">
        <v>0.89705882352941202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0.963450292397661</v>
      </c>
      <c r="D557" s="4">
        <v>3.07017543859649E-2</v>
      </c>
      <c r="E557" s="4">
        <v>5.8479532163742704E-3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2.18253968253968E-2</v>
      </c>
      <c r="D558" s="4">
        <v>0.93650793650793696</v>
      </c>
      <c r="E558" s="4">
        <v>4.1666666666666699E-2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8.5158150851581509E-3</v>
      </c>
      <c r="D559" s="4">
        <v>3.1630170316301699E-2</v>
      </c>
      <c r="E559" s="4">
        <v>0.95985401459854003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0.96307237813884805</v>
      </c>
      <c r="D564" s="4">
        <v>2.5110782865583499E-2</v>
      </c>
      <c r="E564" s="4">
        <v>1.18168389955687E-2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4.6242774566474E-2</v>
      </c>
      <c r="D565" s="4">
        <v>0.89595375722543402</v>
      </c>
      <c r="E565" s="4">
        <v>5.7803468208092498E-2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1.84275184275184E-2</v>
      </c>
      <c r="D566" s="4">
        <v>3.4398034398034398E-2</v>
      </c>
      <c r="E566" s="4">
        <v>0.94717444717444699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0.96382054992764099</v>
      </c>
      <c r="D571" s="4">
        <v>2.7496382054992798E-2</v>
      </c>
      <c r="E571" s="4">
        <v>8.6830680173661402E-3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4.5098039215686302E-2</v>
      </c>
      <c r="D572" s="4">
        <v>0.89215686274509798</v>
      </c>
      <c r="E572" s="4">
        <v>6.2745098039215699E-2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2.3485784919653901E-2</v>
      </c>
      <c r="D573" s="4">
        <v>4.9443757725587102E-2</v>
      </c>
      <c r="E573" s="4">
        <v>0.92707045735475901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0.97033898305084698</v>
      </c>
      <c r="D578" s="4">
        <v>2.4011299435028201E-2</v>
      </c>
      <c r="E578" s="4">
        <v>5.6497175141242903E-3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4.4747081712062299E-2</v>
      </c>
      <c r="D579" s="4">
        <v>0.90856031128404702</v>
      </c>
      <c r="E579" s="4">
        <v>4.66926070038911E-2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1.01522842639594E-2</v>
      </c>
      <c r="D580" s="4">
        <v>3.4263959390862901E-2</v>
      </c>
      <c r="E580" s="4">
        <v>0.955583756345178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0.96378830083565503</v>
      </c>
      <c r="D585" s="4">
        <v>2.3676880222841201E-2</v>
      </c>
      <c r="E585" s="4">
        <v>1.2534818941504201E-2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7.2407045009784704E-2</v>
      </c>
      <c r="D586" s="4">
        <v>0.88845401174168304</v>
      </c>
      <c r="E586" s="4">
        <v>3.9138943248532301E-2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2.30473751600512E-2</v>
      </c>
      <c r="D587" s="4">
        <v>5.24967989756722E-2</v>
      </c>
      <c r="E587" s="4">
        <v>0.92445582586427699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0.95180722891566305</v>
      </c>
      <c r="D592" s="4">
        <v>3.2128514056224897E-2</v>
      </c>
      <c r="E592" s="4">
        <v>1.60642570281124E-2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8.0078125E-2</v>
      </c>
      <c r="D593" s="4">
        <v>0.83203125</v>
      </c>
      <c r="E593" s="4">
        <v>8.7890625E-2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4.2609853528628498E-2</v>
      </c>
      <c r="D594" s="4">
        <v>7.72303595206391E-2</v>
      </c>
      <c r="E594" s="4">
        <v>0.88015978695073205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0.94770408163265296</v>
      </c>
      <c r="D599" s="4">
        <v>3.8265306122449001E-2</v>
      </c>
      <c r="E599" s="4">
        <v>1.4030612244898001E-2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4.9212598425196902E-2</v>
      </c>
      <c r="D600" s="4">
        <v>0.89960629921259805</v>
      </c>
      <c r="E600" s="4">
        <v>5.1181102362204703E-2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1.39275766016713E-2</v>
      </c>
      <c r="D601" s="4">
        <v>3.2033426183843999E-2</v>
      </c>
      <c r="E601" s="4">
        <v>0.95403899721448504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0.96143958868894597</v>
      </c>
      <c r="D606" s="4">
        <v>2.3136246786632401E-2</v>
      </c>
      <c r="E606" s="4">
        <v>1.5424164524421601E-2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5.0980392156862703E-2</v>
      </c>
      <c r="D607" s="4">
        <v>0.89607843137254894</v>
      </c>
      <c r="E607" s="4">
        <v>5.29411764705882E-2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1.1080332409972299E-2</v>
      </c>
      <c r="D608" s="4">
        <v>4.29362880886427E-2</v>
      </c>
      <c r="E608" s="4">
        <v>0.945983379501385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0.94757033248081801</v>
      </c>
      <c r="D613" s="4">
        <v>3.4526854219948798E-2</v>
      </c>
      <c r="E613" s="4">
        <v>1.7902813299232701E-2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6.5217391304347797E-2</v>
      </c>
      <c r="D614" s="4">
        <v>0.873517786561265</v>
      </c>
      <c r="E614" s="4">
        <v>6.1264822134387401E-2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1.6620498614958502E-2</v>
      </c>
      <c r="D615" s="4">
        <v>6.5096952908587302E-2</v>
      </c>
      <c r="E615" s="4">
        <v>0.91828254847645396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0.961832061068702</v>
      </c>
      <c r="D620" s="4">
        <v>2.54452926208651E-2</v>
      </c>
      <c r="E620" s="4">
        <v>1.27226463104326E-2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4.4573643410852702E-2</v>
      </c>
      <c r="D621" s="4">
        <v>0.91472868217054304</v>
      </c>
      <c r="E621" s="4">
        <v>4.0697674418604703E-2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1.27118644067797E-2</v>
      </c>
      <c r="D622" s="4">
        <v>4.2372881355932202E-2</v>
      </c>
      <c r="E622" s="4">
        <v>0.94491525423728795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0.94670050761421298</v>
      </c>
      <c r="D627" s="4">
        <v>3.4263959390862901E-2</v>
      </c>
      <c r="E627" s="4">
        <v>1.9035532994923901E-2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4.2145593869731802E-2</v>
      </c>
      <c r="D628" s="4">
        <v>0.91570881226053602</v>
      </c>
      <c r="E628" s="4">
        <v>4.2145593869731802E-2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1.7142857142857099E-2</v>
      </c>
      <c r="D629" s="4">
        <v>0.05</v>
      </c>
      <c r="E629" s="4">
        <v>0.93285714285714305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0.95769230769230795</v>
      </c>
      <c r="D634" s="4">
        <v>3.3333333333333298E-2</v>
      </c>
      <c r="E634" s="4">
        <v>8.9743589743589702E-3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4.6296296296296301E-2</v>
      </c>
      <c r="D635" s="4">
        <v>0.87777777777777799</v>
      </c>
      <c r="E635" s="4">
        <v>7.5925925925925897E-2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1.8840579710144901E-2</v>
      </c>
      <c r="D636" s="4">
        <v>5.3623188405797099E-2</v>
      </c>
      <c r="E636" s="4">
        <v>0.92753623188405798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0.95541401273885396</v>
      </c>
      <c r="D641" s="4">
        <v>3.0573248407643298E-2</v>
      </c>
      <c r="E641" s="4">
        <v>1.4012738853503201E-2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3.7243947858473E-2</v>
      </c>
      <c r="D642" s="4">
        <v>0.89944134078212301</v>
      </c>
      <c r="E642" s="4">
        <v>6.3314711359404099E-2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5.8139534883720903E-3</v>
      </c>
      <c r="D643" s="4">
        <v>2.32558139534884E-2</v>
      </c>
      <c r="E643" s="4">
        <v>0.97093023255813904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0.94573643410852704</v>
      </c>
      <c r="D648" s="4">
        <v>3.74677002583979E-2</v>
      </c>
      <c r="E648" s="4">
        <v>1.6795865633074902E-2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2.4856596558317401E-2</v>
      </c>
      <c r="D649" s="4">
        <v>0.93499043977055496</v>
      </c>
      <c r="E649" s="4">
        <v>4.0152963671128097E-2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9.81767180925666E-3</v>
      </c>
      <c r="D650" s="4">
        <v>3.0855539971949501E-2</v>
      </c>
      <c r="E650" s="4">
        <v>0.95932678821879402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0.94281914893617003</v>
      </c>
      <c r="D655" s="4">
        <v>4.1223404255319097E-2</v>
      </c>
      <c r="E655" s="4">
        <v>1.5957446808510599E-2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3.8888888888888903E-2</v>
      </c>
      <c r="D656" s="4">
        <v>0.88888888888888895</v>
      </c>
      <c r="E656" s="4">
        <v>7.2222222222222202E-2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1.67130919220056E-2</v>
      </c>
      <c r="D657" s="4">
        <v>3.06406685236769E-2</v>
      </c>
      <c r="E657" s="4">
        <v>0.95264623955431804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0.95417789757412397</v>
      </c>
      <c r="D662" s="4">
        <v>3.3692722371967701E-2</v>
      </c>
      <c r="E662" s="4">
        <v>1.2129380053908401E-2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2.6266416510319E-2</v>
      </c>
      <c r="D663" s="4">
        <v>0.90431519699812402</v>
      </c>
      <c r="E663" s="4">
        <v>6.9418386491557196E-2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1.08843537414966E-2</v>
      </c>
      <c r="D664" s="4">
        <v>1.7687074829931999E-2</v>
      </c>
      <c r="E664" s="4">
        <v>0.97142857142857097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0.96027397260273994</v>
      </c>
      <c r="D669" s="4">
        <v>3.1506849315068503E-2</v>
      </c>
      <c r="E669" s="4">
        <v>8.21917808219178E-3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1.9230769230769201E-2</v>
      </c>
      <c r="D670" s="4">
        <v>0.93653846153846199</v>
      </c>
      <c r="E670" s="4">
        <v>4.4230769230769199E-2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5.2631578947368403E-3</v>
      </c>
      <c r="D671" s="4">
        <v>3.2894736842105303E-2</v>
      </c>
      <c r="E671" s="4">
        <v>0.96184210526315805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0.85454545454545505</v>
      </c>
      <c r="D676" s="4">
        <v>8.6713286713286694E-2</v>
      </c>
      <c r="E676" s="4">
        <v>5.8741258741258698E-2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5.4205607476635498E-2</v>
      </c>
      <c r="D677" s="4">
        <v>0.78691588785046696</v>
      </c>
      <c r="E677" s="4">
        <v>0.15887850467289699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2.23684210526316E-2</v>
      </c>
      <c r="D678" s="4">
        <v>7.6315789473684198E-2</v>
      </c>
      <c r="E678" s="4">
        <v>0.90131578947368396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0.95281582952815802</v>
      </c>
      <c r="D683" s="4">
        <v>3.0441400304414001E-2</v>
      </c>
      <c r="E683" s="4">
        <v>1.6742770167427701E-2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2.7726432532347502E-2</v>
      </c>
      <c r="D684" s="4">
        <v>0.92051756007393704</v>
      </c>
      <c r="E684" s="4">
        <v>5.1756007393715303E-2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4.92610837438424E-3</v>
      </c>
      <c r="D685" s="4">
        <v>1.6009852216748801E-2</v>
      </c>
      <c r="E685" s="4">
        <v>0.97906403940886699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0.95813953488372094</v>
      </c>
      <c r="D690" s="4">
        <v>2.32558139534884E-2</v>
      </c>
      <c r="E690" s="4">
        <v>1.8604651162790701E-2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2.6365348399246698E-2</v>
      </c>
      <c r="D691" s="4">
        <v>0.902071563088512</v>
      </c>
      <c r="E691" s="4">
        <v>7.1563088512241094E-2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5.99520383693046E-3</v>
      </c>
      <c r="D692" s="4">
        <v>1.4388489208633099E-2</v>
      </c>
      <c r="E692" s="4">
        <v>0.97961630695443602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0.92307692307692302</v>
      </c>
      <c r="D697" s="4">
        <v>4.5525902668759798E-2</v>
      </c>
      <c r="E697" s="4">
        <v>3.1397174254317102E-2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2.5691699604743101E-2</v>
      </c>
      <c r="D698" s="4">
        <v>0.84584980237154195</v>
      </c>
      <c r="E698" s="4">
        <v>0.12845849802371501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4.61361014994233E-3</v>
      </c>
      <c r="D699" s="4">
        <v>2.5374855824682799E-2</v>
      </c>
      <c r="E699" s="4">
        <v>0.97001153402537499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0.94876033057851195</v>
      </c>
      <c r="D704" s="4">
        <v>3.6363636363636397E-2</v>
      </c>
      <c r="E704" s="4">
        <v>1.48760330578512E-2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2.9227557411273499E-2</v>
      </c>
      <c r="D705" s="4">
        <v>0.91440501043841305</v>
      </c>
      <c r="E705" s="4">
        <v>5.6367432150313201E-2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4.3196544276457903E-3</v>
      </c>
      <c r="D706" s="4">
        <v>2.0518358531317501E-2</v>
      </c>
      <c r="E706" s="4">
        <v>0.97516198704103696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0.92736486486486502</v>
      </c>
      <c r="D711" s="4">
        <v>4.72972972972973E-2</v>
      </c>
      <c r="E711" s="4">
        <v>2.5337837837837801E-2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3.1315240083507299E-2</v>
      </c>
      <c r="D712" s="4">
        <v>0.88100208768267196</v>
      </c>
      <c r="E712" s="4">
        <v>8.7682672233820494E-2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3.1948881789137401E-3</v>
      </c>
      <c r="D713" s="4">
        <v>2.7689030883919101E-2</v>
      </c>
      <c r="E713" s="4">
        <v>0.96911608093716695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0.89241622574955903</v>
      </c>
      <c r="D718" s="4">
        <v>6.5255731922398599E-2</v>
      </c>
      <c r="E718" s="4">
        <v>4.2328042328042298E-2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4.4117647058823498E-2</v>
      </c>
      <c r="D719" s="4">
        <v>0.86134453781512599</v>
      </c>
      <c r="E719" s="4">
        <v>9.4537815126050403E-2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9.3071354705273994E-3</v>
      </c>
      <c r="D720" s="4">
        <v>2.3784901758014499E-2</v>
      </c>
      <c r="E720" s="4">
        <v>0.96690796277145796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0.93097014925373101</v>
      </c>
      <c r="D725" s="4">
        <v>4.85074626865672E-2</v>
      </c>
      <c r="E725" s="4">
        <v>2.05223880597015E-2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2.7659574468085101E-2</v>
      </c>
      <c r="D726" s="4">
        <v>0.876595744680851</v>
      </c>
      <c r="E726" s="4">
        <v>9.5744680851063801E-2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3.9840637450199202E-3</v>
      </c>
      <c r="D727" s="4">
        <v>1.9920318725099601E-2</v>
      </c>
      <c r="E727" s="4">
        <v>0.97609561752988105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0.93023255813953498</v>
      </c>
      <c r="D732" s="4">
        <v>3.6821705426356599E-2</v>
      </c>
      <c r="E732" s="4">
        <v>3.2945736434108502E-2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1.52838427947598E-2</v>
      </c>
      <c r="D733" s="4">
        <v>0.87554585152838404</v>
      </c>
      <c r="E733" s="4">
        <v>0.109170305676856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4.8262548262548296E-3</v>
      </c>
      <c r="D734" s="4">
        <v>2.12355212355212E-2</v>
      </c>
      <c r="E734" s="4">
        <v>0.97393822393822405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0.93495934959349603</v>
      </c>
      <c r="D739" s="4">
        <v>4.2682926829268303E-2</v>
      </c>
      <c r="E739" s="4">
        <v>2.23577235772358E-2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0.88687782805429904</v>
      </c>
      <c r="E740" s="4">
        <v>8.3710407239818999E-2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7.4349442379182196E-3</v>
      </c>
      <c r="D741" s="4">
        <v>2.7881040892193301E-2</v>
      </c>
      <c r="E741" s="4">
        <v>0.96468401486988897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0.931392931392931</v>
      </c>
      <c r="D746" s="4">
        <v>4.3659043659043703E-2</v>
      </c>
      <c r="E746" s="4">
        <v>2.4948024948024901E-2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2.4830699774266399E-2</v>
      </c>
      <c r="D747" s="4">
        <v>0.90067720090293502</v>
      </c>
      <c r="E747" s="4">
        <v>7.4492099322799099E-2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6.4456721915285503E-3</v>
      </c>
      <c r="D748" s="4">
        <v>1.6574585635359101E-2</v>
      </c>
      <c r="E748" s="4">
        <v>0.97697974217311201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0.92703862660944203</v>
      </c>
      <c r="D753" s="4">
        <v>5.1502145922746802E-2</v>
      </c>
      <c r="E753" s="4">
        <v>2.14592274678112E-2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3.1963470319634701E-2</v>
      </c>
      <c r="D754" s="4">
        <v>0.86986301369862995</v>
      </c>
      <c r="E754" s="4">
        <v>9.8173515981735196E-2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7.2332730560578703E-3</v>
      </c>
      <c r="D755" s="4">
        <v>2.8933092224231498E-2</v>
      </c>
      <c r="E755" s="4">
        <v>0.96383363471971095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0.89867841409691596</v>
      </c>
      <c r="D760" s="4">
        <v>5.5066079295154197E-2</v>
      </c>
      <c r="E760" s="4">
        <v>4.62555066079295E-2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5.4919908466819198E-2</v>
      </c>
      <c r="D761" s="4">
        <v>0.80091533180777996</v>
      </c>
      <c r="E761" s="4">
        <v>0.14416475972539999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1.51921358355675E-2</v>
      </c>
      <c r="D762" s="4">
        <v>3.2171581769436998E-2</v>
      </c>
      <c r="E762" s="4">
        <v>0.95263628239499598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0.93541202672605805</v>
      </c>
      <c r="D767" s="4">
        <v>3.7861915367483297E-2</v>
      </c>
      <c r="E767" s="4">
        <v>2.6726057906458801E-2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2.6763990267639901E-2</v>
      </c>
      <c r="D768" s="4">
        <v>0.87347931873479301</v>
      </c>
      <c r="E768" s="4">
        <v>9.9756690997566899E-2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6.0869565217391303E-3</v>
      </c>
      <c r="D769" s="4">
        <v>2.6086956521739101E-2</v>
      </c>
      <c r="E769" s="4">
        <v>0.96782608695652195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0.942922374429224</v>
      </c>
      <c r="D774" s="4">
        <v>2.51141552511416E-2</v>
      </c>
      <c r="E774" s="4">
        <v>3.1963470319634701E-2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1.9704433497536901E-2</v>
      </c>
      <c r="D775" s="4">
        <v>0.91379310344827602</v>
      </c>
      <c r="E775" s="4">
        <v>6.6502463054187194E-2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6.00343053173242E-3</v>
      </c>
      <c r="D776" s="4">
        <v>2.4013722126929701E-2</v>
      </c>
      <c r="E776" s="4">
        <v>0.96998284734133799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0.92289719626168198</v>
      </c>
      <c r="D781" s="4">
        <v>3.9719626168224297E-2</v>
      </c>
      <c r="E781" s="4">
        <v>3.7383177570093497E-2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3.4146341463414602E-2</v>
      </c>
      <c r="D782" s="4">
        <v>0.85853658536585398</v>
      </c>
      <c r="E782" s="4">
        <v>0.107317073170732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1.02389078498294E-2</v>
      </c>
      <c r="D783" s="4">
        <v>2.2184300341296901E-2</v>
      </c>
      <c r="E783" s="4">
        <v>0.96757679180887401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0.93111638954869402</v>
      </c>
      <c r="D788" s="4">
        <v>4.0380047505938203E-2</v>
      </c>
      <c r="E788" s="4">
        <v>2.85035629453682E-2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2.2784810126582299E-2</v>
      </c>
      <c r="D789" s="4">
        <v>0.911392405063291</v>
      </c>
      <c r="E789" s="4">
        <v>6.58227848101266E-2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1.00502512562814E-2</v>
      </c>
      <c r="D790" s="4">
        <v>1.6750418760469E-2</v>
      </c>
      <c r="E790" s="4">
        <v>0.97319932998324998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0.94430992736077501</v>
      </c>
      <c r="D795" s="4">
        <v>1.93704600484262E-2</v>
      </c>
      <c r="E795" s="4">
        <v>3.6319612590799001E-2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2.77078085642317E-2</v>
      </c>
      <c r="D796" s="4">
        <v>0.88161209068010105</v>
      </c>
      <c r="E796" s="4">
        <v>9.06801007556675E-2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0.01</v>
      </c>
      <c r="D797" s="4">
        <v>0.02</v>
      </c>
      <c r="E797" s="4">
        <v>0.97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0.876513317191283</v>
      </c>
      <c r="D802" s="4">
        <v>7.9903147699757898E-2</v>
      </c>
      <c r="E802" s="4">
        <v>4.35835351089588E-2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5.4973821989528798E-2</v>
      </c>
      <c r="D803" s="4">
        <v>0.75654450261780104</v>
      </c>
      <c r="E803" s="4">
        <v>0.18848167539267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1.48148148148148E-2</v>
      </c>
      <c r="D804" s="4">
        <v>4.1975308641975302E-2</v>
      </c>
      <c r="E804" s="4">
        <v>0.94320987654320998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0.95012468827930197</v>
      </c>
      <c r="D809" s="4">
        <v>3.4912718204488803E-2</v>
      </c>
      <c r="E809" s="4">
        <v>1.49625935162095E-2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3.2171581769436998E-2</v>
      </c>
      <c r="D810" s="4">
        <v>0.91420911528150095</v>
      </c>
      <c r="E810" s="4">
        <v>5.3619302949061698E-2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8.0906148867313891E-3</v>
      </c>
      <c r="D811" s="4">
        <v>1.2135922330097099E-2</v>
      </c>
      <c r="E811" s="4">
        <v>0.97977346278317201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0.96029776674938006</v>
      </c>
      <c r="D816" s="4">
        <v>2.2332506203473899E-2</v>
      </c>
      <c r="E816" s="4">
        <v>1.7369727047146399E-2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2.1621621621621599E-2</v>
      </c>
      <c r="D817" s="4">
        <v>0.91081081081081094</v>
      </c>
      <c r="E817" s="4">
        <v>6.7567567567567599E-2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8.0840743734842402E-3</v>
      </c>
      <c r="D818" s="4">
        <v>2.1827000808407399E-2</v>
      </c>
      <c r="E818" s="4">
        <v>0.97008892481810804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0.95061728395061695</v>
      </c>
      <c r="D823" s="4">
        <v>3.95061728395062E-2</v>
      </c>
      <c r="E823" s="4">
        <v>9.8765432098765395E-3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4.2895442359249303E-2</v>
      </c>
      <c r="D824" s="4">
        <v>0.87399463806970501</v>
      </c>
      <c r="E824" s="4">
        <v>8.3109919571045604E-2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1.46103896103896E-2</v>
      </c>
      <c r="D825" s="4">
        <v>2.8409090909090901E-2</v>
      </c>
      <c r="E825" s="4">
        <v>0.95698051948051899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0.94272076372314995</v>
      </c>
      <c r="D830" s="4">
        <v>3.5799522673030999E-2</v>
      </c>
      <c r="E830" s="4">
        <v>2.14797136038186E-2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1.5915119363395201E-2</v>
      </c>
      <c r="D831" s="4">
        <v>0.92307692307692302</v>
      </c>
      <c r="E831" s="4">
        <v>6.1007957559681698E-2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9.8846787479406895E-3</v>
      </c>
      <c r="D832" s="4">
        <v>1.8945634266886301E-2</v>
      </c>
      <c r="E832" s="4">
        <v>0.97116968698517303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0.94915254237288105</v>
      </c>
      <c r="D837" s="4">
        <v>3.3898305084745797E-2</v>
      </c>
      <c r="E837" s="4">
        <v>1.6949152542372899E-2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3.3678756476683898E-2</v>
      </c>
      <c r="D838" s="4">
        <v>0.862694300518135</v>
      </c>
      <c r="E838" s="4">
        <v>0.10362694300518099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6.6061106523534301E-3</v>
      </c>
      <c r="D839" s="4">
        <v>2.3947151114781198E-2</v>
      </c>
      <c r="E839" s="4">
        <v>0.96944673823286498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0.92009685230024196</v>
      </c>
      <c r="D844" s="4">
        <v>5.0847457627118599E-2</v>
      </c>
      <c r="E844" s="4">
        <v>2.9055690072639199E-2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5.31914893617021E-2</v>
      </c>
      <c r="D845" s="4">
        <v>0.840425531914894</v>
      </c>
      <c r="E845" s="4">
        <v>0.10638297872340401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1.06470106470106E-2</v>
      </c>
      <c r="D846" s="4">
        <v>2.9484029484029499E-2</v>
      </c>
      <c r="E846" s="4">
        <v>0.95986895986896004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0.96852300242130795</v>
      </c>
      <c r="D851" s="4">
        <v>1.93704600484262E-2</v>
      </c>
      <c r="E851" s="4">
        <v>1.21065375302663E-2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3.4852546916890097E-2</v>
      </c>
      <c r="D852" s="4">
        <v>0.90348525469168905</v>
      </c>
      <c r="E852" s="4">
        <v>6.1662198391420897E-2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6.5359477124183E-3</v>
      </c>
      <c r="D853" s="4">
        <v>8.9869281045751592E-3</v>
      </c>
      <c r="E853" s="4">
        <v>0.98447712418300704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0.95724465558194805</v>
      </c>
      <c r="D858" s="4">
        <v>2.1377672209026099E-2</v>
      </c>
      <c r="E858" s="4">
        <v>2.1377672209026099E-2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4.49438202247191E-2</v>
      </c>
      <c r="D859" s="4">
        <v>0.91853932584269704</v>
      </c>
      <c r="E859" s="4">
        <v>3.6516853932584303E-2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6.4882400648824E-3</v>
      </c>
      <c r="D860" s="4">
        <v>1.4598540145985399E-2</v>
      </c>
      <c r="E860" s="4">
        <v>0.97891321978913204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0.94847775175644</v>
      </c>
      <c r="D865" s="4">
        <v>3.0444964871194399E-2</v>
      </c>
      <c r="E865" s="4">
        <v>2.1077283372365301E-2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3.10734463276836E-2</v>
      </c>
      <c r="D866" s="4">
        <v>0.903954802259887</v>
      </c>
      <c r="E866" s="4">
        <v>6.4971751412429404E-2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4.0683482506102498E-3</v>
      </c>
      <c r="D867" s="4">
        <v>1.38323840520749E-2</v>
      </c>
      <c r="E867" s="4">
        <v>0.98209926769731504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0.96437054631829</v>
      </c>
      <c r="D872" s="4">
        <v>2.1377672209026099E-2</v>
      </c>
      <c r="E872" s="4">
        <v>1.42517814726841E-2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1.1428571428571401E-2</v>
      </c>
      <c r="D873" s="4">
        <v>0.95714285714285696</v>
      </c>
      <c r="E873" s="4">
        <v>3.1428571428571403E-2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3.2284100080710201E-3</v>
      </c>
      <c r="D874" s="4">
        <v>1.5334947538337401E-2</v>
      </c>
      <c r="E874" s="4">
        <v>0.98143664245359197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0.96376811594202905</v>
      </c>
      <c r="D879" s="4">
        <v>2.41545893719807E-2</v>
      </c>
      <c r="E879" s="4">
        <v>1.20772946859903E-2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2.7548209366391199E-2</v>
      </c>
      <c r="D880" s="4">
        <v>0.91460055096418702</v>
      </c>
      <c r="E880" s="4">
        <v>5.7851239669421503E-2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4.0551500405515001E-3</v>
      </c>
      <c r="D881" s="4">
        <v>2.6763990267639901E-2</v>
      </c>
      <c r="E881" s="4">
        <v>0.969180859691809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0.94685990338164305</v>
      </c>
      <c r="D886" s="4">
        <v>4.10628019323672E-2</v>
      </c>
      <c r="E886" s="4">
        <v>1.20772946859903E-2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4.5333333333333302E-2</v>
      </c>
      <c r="D887" s="4">
        <v>0.88800000000000001</v>
      </c>
      <c r="E887" s="4">
        <v>6.6666666666666693E-2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6.5520065520065498E-3</v>
      </c>
      <c r="D888" s="4">
        <v>3.35790335790336E-2</v>
      </c>
      <c r="E888" s="4">
        <v>0.95986895986896004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0.95443645083932804</v>
      </c>
      <c r="D893" s="4">
        <v>2.8776978417266199E-2</v>
      </c>
      <c r="E893" s="4">
        <v>1.67865707434053E-2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3.32480818414322E-2</v>
      </c>
      <c r="D894" s="4">
        <v>0.91560102301790303</v>
      </c>
      <c r="E894" s="4">
        <v>5.1150895140665002E-2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3.3277870216306201E-3</v>
      </c>
      <c r="D895" s="4">
        <v>2.1630615640599E-2</v>
      </c>
      <c r="E895" s="4">
        <v>0.97504159733776996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0.96626506024096404</v>
      </c>
      <c r="D900" s="4">
        <v>2.16867469879518E-2</v>
      </c>
      <c r="E900" s="4">
        <v>1.20481927710843E-2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3.03030303030303E-2</v>
      </c>
      <c r="D901" s="4">
        <v>0.93181818181818199</v>
      </c>
      <c r="E901" s="4">
        <v>3.7878787878787901E-2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8.3402835696413696E-4</v>
      </c>
      <c r="D902" s="4">
        <v>2.3352793994995801E-2</v>
      </c>
      <c r="E902" s="4">
        <v>0.97581317764803999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0.97584541062801899</v>
      </c>
      <c r="D907" s="4">
        <v>1.4492753623188401E-2</v>
      </c>
      <c r="E907" s="4">
        <v>9.6618357487922701E-3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3.4482758620689703E-2</v>
      </c>
      <c r="D908" s="4">
        <v>0.92857142857142905</v>
      </c>
      <c r="E908" s="4">
        <v>3.6945812807881798E-2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5.0420168067226902E-3</v>
      </c>
      <c r="D909" s="4">
        <v>2.9411764705882401E-2</v>
      </c>
      <c r="E909" s="4">
        <v>0.96554621848739497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0.96933962264150897</v>
      </c>
      <c r="D914" s="4">
        <v>1.6509433962264199E-2</v>
      </c>
      <c r="E914" s="4">
        <v>1.41509433962264E-2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4.3062200956937802E-2</v>
      </c>
      <c r="D915" s="4">
        <v>0.92105263157894701</v>
      </c>
      <c r="E915" s="4">
        <v>3.5885167464114798E-2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4.2808219178082198E-3</v>
      </c>
      <c r="D916" s="4">
        <v>2.6541095890410999E-2</v>
      </c>
      <c r="E916" s="4">
        <v>0.96917808219178103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0.96543778801843305</v>
      </c>
      <c r="D921" s="4">
        <v>2.3041474654377898E-2</v>
      </c>
      <c r="E921" s="4">
        <v>1.1520737327188901E-2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8.9834515366430306E-2</v>
      </c>
      <c r="D922" s="4">
        <v>0.86761229314420796</v>
      </c>
      <c r="E922" s="4">
        <v>4.2553191489361701E-2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2.3417172593234999E-2</v>
      </c>
      <c r="D923" s="4">
        <v>7.1118820468343405E-2</v>
      </c>
      <c r="E923" s="4">
        <v>0.90546400693842199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0.92768595041322299</v>
      </c>
      <c r="D928" s="4">
        <v>5.16528925619835E-2</v>
      </c>
      <c r="E928" s="4">
        <v>2.0661157024793399E-2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0.167755991285403</v>
      </c>
      <c r="D929" s="4">
        <v>0.76470588235294101</v>
      </c>
      <c r="E929" s="4">
        <v>6.7538126361655806E-2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3.8425492033739503E-2</v>
      </c>
      <c r="D930" s="4">
        <v>0.111527647610122</v>
      </c>
      <c r="E930" s="4">
        <v>0.85004686035613897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0.97530864197530898</v>
      </c>
      <c r="D935" s="4">
        <v>1.2345679012345699E-2</v>
      </c>
      <c r="E935" s="4">
        <v>1.2345679012345699E-2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6.8686868686868699E-2</v>
      </c>
      <c r="D936" s="4">
        <v>0.89696969696969697</v>
      </c>
      <c r="E936" s="4">
        <v>3.4343434343434301E-2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8.4388185654008397E-3</v>
      </c>
      <c r="D937" s="4">
        <v>4.3248945147679303E-2</v>
      </c>
      <c r="E937" s="4">
        <v>0.94831223628691996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0.97478991596638698</v>
      </c>
      <c r="D942" s="4">
        <v>2.0168067226890799E-2</v>
      </c>
      <c r="E942" s="4">
        <v>5.0420168067226902E-3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6.0975609756097601E-2</v>
      </c>
      <c r="D943" s="4">
        <v>0.92073170731707299</v>
      </c>
      <c r="E943" s="4">
        <v>1.8292682926829298E-2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1.19176598049837E-2</v>
      </c>
      <c r="D944" s="4">
        <v>7.2589382448537396E-2</v>
      </c>
      <c r="E944" s="4">
        <v>0.91549295774647899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0.96296296296296302</v>
      </c>
      <c r="D949" s="4">
        <v>2.7375201288244801E-2</v>
      </c>
      <c r="E949" s="4">
        <v>9.6618357487922701E-3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9.9624060150375907E-2</v>
      </c>
      <c r="D950" s="4">
        <v>0.88157894736842102</v>
      </c>
      <c r="E950" s="4">
        <v>1.8796992481203E-2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2.9171528588098E-2</v>
      </c>
      <c r="D951" s="4">
        <v>9.9183197199533293E-2</v>
      </c>
      <c r="E951" s="4">
        <v>0.87164527421236904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0.976331360946746</v>
      </c>
      <c r="D956" s="4">
        <v>1.3313609467455601E-2</v>
      </c>
      <c r="E956" s="4">
        <v>1.03550295857988E-2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0.11208406304728501</v>
      </c>
      <c r="D957" s="4">
        <v>0.86690017513134898</v>
      </c>
      <c r="E957" s="4">
        <v>2.1015761821366E-2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6.55307994757536E-3</v>
      </c>
      <c r="D958" s="4">
        <v>8.2568807339449504E-2</v>
      </c>
      <c r="E958" s="4">
        <v>0.91087811271297503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0.98216735253772303</v>
      </c>
      <c r="D963" s="4">
        <v>1.37174211248285E-2</v>
      </c>
      <c r="E963" s="4">
        <v>4.11522633744856E-3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0.13932980599647299</v>
      </c>
      <c r="D964" s="4">
        <v>0.83774250440917097</v>
      </c>
      <c r="E964" s="4">
        <v>2.2927689594356301E-2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3.3613445378151301E-2</v>
      </c>
      <c r="D965" s="4">
        <v>0.10784313725490199</v>
      </c>
      <c r="E965" s="4">
        <v>0.85854341736694695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0.96947496947496903</v>
      </c>
      <c r="D970" s="4">
        <v>1.9536019536019501E-2</v>
      </c>
      <c r="E970" s="4">
        <v>1.0989010989011E-2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0.25088967971530302</v>
      </c>
      <c r="D971" s="4">
        <v>0.72064056939501797</v>
      </c>
      <c r="E971" s="4">
        <v>2.84697508896797E-2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8.2670906200318001E-2</v>
      </c>
      <c r="D972" s="4">
        <v>0.162162162162162</v>
      </c>
      <c r="E972" s="4">
        <v>0.75516693163752002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0.98480243161094205</v>
      </c>
      <c r="D977" s="4">
        <v>1.1144883485309001E-2</v>
      </c>
      <c r="E977" s="4">
        <v>4.0526849037487303E-3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0.21414913957935</v>
      </c>
      <c r="D978" s="4">
        <v>0.75908221797323105</v>
      </c>
      <c r="E978" s="4">
        <v>2.6768642447418702E-2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4.3999999999999997E-2</v>
      </c>
      <c r="D979" s="4">
        <v>0.13800000000000001</v>
      </c>
      <c r="E979" s="4">
        <v>0.81799999999999995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0.97016274864376095</v>
      </c>
      <c r="D984" s="4">
        <v>1.7179023508137398E-2</v>
      </c>
      <c r="E984" s="4">
        <v>1.26582278481013E-2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0.182389937106918</v>
      </c>
      <c r="D985" s="4">
        <v>0.79454926624737898</v>
      </c>
      <c r="E985" s="4">
        <v>2.3060796645702299E-2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4.91803278688525E-2</v>
      </c>
      <c r="D986" s="4">
        <v>0.13817330210772799</v>
      </c>
      <c r="E986" s="4">
        <v>0.812646370023419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0.98137171888230301</v>
      </c>
      <c r="D991" s="4">
        <v>1.2701100762066E-2</v>
      </c>
      <c r="E991" s="4">
        <v>5.9271803556308197E-3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0.20568927789934399</v>
      </c>
      <c r="D992" s="4">
        <v>0.76586433260393905</v>
      </c>
      <c r="E992" s="4">
        <v>2.8446389496717701E-2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8.0645161290322606E-2</v>
      </c>
      <c r="D993" s="4">
        <v>0.18010752688171999</v>
      </c>
      <c r="E993" s="4">
        <v>0.739247311827957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0.98986749805144203</v>
      </c>
      <c r="D998" s="4">
        <v>7.0148090413094302E-3</v>
      </c>
      <c r="E998" s="4">
        <v>3.11769290724864E-3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0.19907407407407399</v>
      </c>
      <c r="D999" s="4">
        <v>0.78472222222222199</v>
      </c>
      <c r="E999" s="4">
        <v>1.6203703703703699E-2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6.1016949152542403E-2</v>
      </c>
      <c r="D1000" s="4">
        <v>0.132203389830508</v>
      </c>
      <c r="E1000" s="4">
        <v>0.80677966101694898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0.97962154294032</v>
      </c>
      <c r="D1005" s="4">
        <v>1.6739446870451199E-2</v>
      </c>
      <c r="E1005" s="4">
        <v>3.6390101892285298E-3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0.19896640826873399</v>
      </c>
      <c r="D1006" s="4">
        <v>0.79586563307493496</v>
      </c>
      <c r="E1006" s="4">
        <v>5.1679586563307496E-3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6.4257028112449793E-2</v>
      </c>
      <c r="D1007" s="4">
        <v>0.16465863453815299</v>
      </c>
      <c r="E1007" s="4">
        <v>0.77108433734939796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0.98123697011813804</v>
      </c>
      <c r="D1012" s="4">
        <v>1.52883947185546E-2</v>
      </c>
      <c r="E1012" s="4">
        <v>3.4746351633078501E-3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0.30107526881720398</v>
      </c>
      <c r="D1013" s="4">
        <v>0.67473118279569899</v>
      </c>
      <c r="E1013" s="4">
        <v>2.4193548387096801E-2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9.5477386934673406E-2</v>
      </c>
      <c r="D1014" s="4">
        <v>0.25628140703517599</v>
      </c>
      <c r="E1014" s="4">
        <v>0.64824120603015101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0.98069498069498096</v>
      </c>
      <c r="D11" s="4">
        <v>1.9305019305019301E-2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0.246153846153846</v>
      </c>
      <c r="D12" s="4">
        <v>0.74615384615384595</v>
      </c>
      <c r="E12" s="4">
        <v>7.6923076923076901E-3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</v>
      </c>
      <c r="D13" s="4">
        <v>0.233333333333333</v>
      </c>
      <c r="E13" s="4">
        <v>0.63333333333333297</v>
      </c>
      <c r="F13" s="4">
        <v>3.3333333333333298E-2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0.44444444444444398</v>
      </c>
      <c r="F14" s="4">
        <v>0.44444444444444398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0.99815837937384899</v>
      </c>
      <c r="D18" s="4">
        <v>1.8416206261510099E-3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0.173913043478261</v>
      </c>
      <c r="D19" s="4">
        <v>0.81739130434782603</v>
      </c>
      <c r="E19" s="4">
        <v>8.6956521739130401E-3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0.29166666666666702</v>
      </c>
      <c r="E20" s="4">
        <v>0.70833333333333304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0.2</v>
      </c>
      <c r="F21" s="4">
        <v>0.8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0.99110320284697495</v>
      </c>
      <c r="D25" s="4">
        <v>8.8967971530249101E-3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0.18627450980392199</v>
      </c>
      <c r="D26" s="4">
        <v>0.79411764705882304</v>
      </c>
      <c r="E26" s="4">
        <v>1.9607843137254902E-2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0.105263157894737</v>
      </c>
      <c r="D27" s="4">
        <v>0.21052631578947401</v>
      </c>
      <c r="E27" s="4">
        <v>0.68421052631578905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0.991349480968858</v>
      </c>
      <c r="D32" s="4">
        <v>8.6505190311418692E-3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0.14444444444444399</v>
      </c>
      <c r="D33" s="4">
        <v>0.85555555555555596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0.125</v>
      </c>
      <c r="D34" s="4">
        <v>0.25</v>
      </c>
      <c r="E34" s="4">
        <v>0.625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0.66666666666666696</v>
      </c>
      <c r="F35" s="4">
        <v>0.33333333333333298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0.99489795918367396</v>
      </c>
      <c r="D39" s="4">
        <v>1.70068027210884E-3</v>
      </c>
      <c r="E39" s="4">
        <v>3.40136054421769E-3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0.186046511627907</v>
      </c>
      <c r="D40" s="4">
        <v>0.80232558139534904</v>
      </c>
      <c r="E40" s="4">
        <v>1.16279069767442E-2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0.33333333333333298</v>
      </c>
      <c r="E41" s="4">
        <v>0.58333333333333304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0.99335548172757504</v>
      </c>
      <c r="D46" s="4">
        <v>6.6445182724252502E-3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0.40540540540540498</v>
      </c>
      <c r="D47" s="4">
        <v>0.56756756756756799</v>
      </c>
      <c r="E47" s="4">
        <v>2.7027027027027001E-2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0.5</v>
      </c>
      <c r="E48" s="4">
        <v>0.4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0.99046104928457901</v>
      </c>
      <c r="D53" s="4">
        <v>9.5389507154212995E-3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0.19607843137254899</v>
      </c>
      <c r="D54" s="4">
        <v>0.80392156862745101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0.42857142857142899</v>
      </c>
      <c r="E55" s="4">
        <v>0.57142857142857095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0.99526066350710896</v>
      </c>
      <c r="D60" s="4">
        <v>4.739336492891E-3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0.32</v>
      </c>
      <c r="D61" s="4">
        <v>0.64</v>
      </c>
      <c r="E61" s="4">
        <v>0.04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0.99845201238390102</v>
      </c>
      <c r="D67" s="4">
        <v>0</v>
      </c>
      <c r="E67" s="4">
        <v>1.54798761609907E-3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0.13888888888888901</v>
      </c>
      <c r="D68" s="4">
        <v>0.86111111111111105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0.2</v>
      </c>
      <c r="D69" s="4">
        <v>0</v>
      </c>
      <c r="E69" s="4">
        <v>0.8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0.998463901689708</v>
      </c>
      <c r="D74" s="4">
        <v>1.53609831029186E-3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0.225806451612903</v>
      </c>
      <c r="D75" s="4">
        <v>0.77419354838709697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0.2</v>
      </c>
      <c r="D76" s="4">
        <v>0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0.99240121580547103</v>
      </c>
      <c r="D81" s="4">
        <v>7.5987841945288799E-3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0.04</v>
      </c>
      <c r="D82" s="4">
        <v>0.96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0.99694189602446504</v>
      </c>
      <c r="D88" s="4">
        <v>3.05810397553517E-3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</v>
      </c>
      <c r="D89" s="4">
        <v>0.7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0.33333333333333298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0.99697428139183097</v>
      </c>
      <c r="D95" s="4">
        <v>3.0257186081694399E-3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0.16666666666666699</v>
      </c>
      <c r="D96" s="4">
        <v>0.83333333333333304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0.99245852187028705</v>
      </c>
      <c r="D102" s="4">
        <v>7.5414781297134196E-3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0.99696048632218803</v>
      </c>
      <c r="D109" s="4">
        <v>3.0395136778115501E-3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0.20689655172413801</v>
      </c>
      <c r="D110" s="4">
        <v>0.79310344827586199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0.99848942598187296</v>
      </c>
      <c r="D116" s="4">
        <v>1.51057401812689E-3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0.28000000000000003</v>
      </c>
      <c r="D117" s="4">
        <v>0.72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0.99101796407185605</v>
      </c>
      <c r="D123" s="4">
        <v>7.4850299401197596E-3</v>
      </c>
      <c r="E123" s="4">
        <v>1.49700598802395E-3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0.21052631578947401</v>
      </c>
      <c r="D124" s="4">
        <v>0.73684210526315796</v>
      </c>
      <c r="E124" s="4">
        <v>5.2631578947368397E-2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0.99249249249249305</v>
      </c>
      <c r="D130" s="4">
        <v>7.50750750750751E-3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5.2631578947368397E-2</v>
      </c>
      <c r="D131" s="4">
        <v>0.94736842105263197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0.125</v>
      </c>
      <c r="D138" s="4">
        <v>0.875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0.99249249249249305</v>
      </c>
      <c r="D144" s="4">
        <v>7.50750750750751E-3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0.238095238095238</v>
      </c>
      <c r="D145" s="4">
        <v>0.76190476190476197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0.99699699699699695</v>
      </c>
      <c r="D151" s="4">
        <v>3.0030030030029999E-3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0.80952380952380998</v>
      </c>
      <c r="E152" s="4">
        <v>4.7619047619047603E-2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0.99400299850075002</v>
      </c>
      <c r="D158" s="4">
        <v>5.9970014992503703E-3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0.157894736842105</v>
      </c>
      <c r="D159" s="4">
        <v>0.84210526315789502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1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0.99849849849849803</v>
      </c>
      <c r="D165" s="4">
        <v>0</v>
      </c>
      <c r="E165" s="4">
        <v>1.5015015015015E-3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0.28571428571428598</v>
      </c>
      <c r="D166" s="4">
        <v>0.71428571428571397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0.97913561847988095</v>
      </c>
      <c r="D172" s="4">
        <v>1.9374068554396402E-2</v>
      </c>
      <c r="E172" s="4">
        <v>1.4903129657228001E-3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</v>
      </c>
      <c r="D173" s="4">
        <v>0.133333333333333</v>
      </c>
      <c r="E173" s="4">
        <v>6.6666666666666693E-2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0.99552238805970195</v>
      </c>
      <c r="D179" s="4">
        <v>4.4776119402985103E-3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0.133333333333333</v>
      </c>
      <c r="D180" s="4">
        <v>0.86666666666666703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0.5</v>
      </c>
      <c r="D181" s="4">
        <v>0</v>
      </c>
      <c r="E181" s="4">
        <v>0.5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0.991044776119403</v>
      </c>
      <c r="D186" s="4">
        <v>8.9552238805970207E-3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0.1875</v>
      </c>
      <c r="D187" s="4">
        <v>0.8125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0.99100449775112398</v>
      </c>
      <c r="D193" s="4">
        <v>8.9955022488755598E-3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0.2</v>
      </c>
      <c r="D194" s="4">
        <v>0.75</v>
      </c>
      <c r="E194" s="4">
        <v>0.05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0.99248120300751896</v>
      </c>
      <c r="D200" s="4">
        <v>7.5187969924812E-3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1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0.98200899550224896</v>
      </c>
      <c r="D207" s="4">
        <v>1.64917541229385E-2</v>
      </c>
      <c r="E207" s="4">
        <v>1.49925037481259E-3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</v>
      </c>
      <c r="D208" s="4">
        <v>0.65</v>
      </c>
      <c r="E208" s="4">
        <v>0.05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0.97428139183055995</v>
      </c>
      <c r="D214" s="4">
        <v>2.1180030257186101E-2</v>
      </c>
      <c r="E214" s="4">
        <v>4.5385779122541596E-3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0.125</v>
      </c>
      <c r="D215" s="4">
        <v>0.83333333333333304</v>
      </c>
      <c r="E215" s="4">
        <v>4.1666666666666699E-2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0.97990726429675401</v>
      </c>
      <c r="D221" s="4">
        <v>2.0092735703245799E-2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0.69444444444444398</v>
      </c>
      <c r="E222" s="4">
        <v>5.5555555555555601E-2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0.25</v>
      </c>
      <c r="D223" s="4">
        <v>0</v>
      </c>
      <c r="E223" s="4">
        <v>0.75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0.97826086956521696</v>
      </c>
      <c r="D228" s="4">
        <v>2.1739130434782601E-2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0.18421052631578899</v>
      </c>
      <c r="D229" s="4">
        <v>0.76315789473684204</v>
      </c>
      <c r="E229" s="4">
        <v>5.2631578947368397E-2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0.97331240188383095</v>
      </c>
      <c r="D235" s="4">
        <v>2.6687598116169501E-2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0.68181818181818199</v>
      </c>
      <c r="E236" s="4">
        <v>6.8181818181818205E-2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0.97305863708399398</v>
      </c>
      <c r="D242" s="4">
        <v>2.3771790808240899E-2</v>
      </c>
      <c r="E242" s="4">
        <v>3.1695721077654501E-3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0.102040816326531</v>
      </c>
      <c r="D243" s="4">
        <v>0.83673469387755095</v>
      </c>
      <c r="E243" s="4">
        <v>6.1224489795918401E-2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0.28571428571428598</v>
      </c>
      <c r="E244" s="4">
        <v>0.42857142857142899</v>
      </c>
      <c r="F244" s="4">
        <v>0.28571428571428598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0.95638126009693103</v>
      </c>
      <c r="D249" s="4">
        <v>4.3618739903069498E-2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0.18965517241379301</v>
      </c>
      <c r="D250" s="4">
        <v>0.77586206896551702</v>
      </c>
      <c r="E250" s="4">
        <v>3.4482758620689703E-2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0.125</v>
      </c>
      <c r="D251" s="4">
        <v>0.125</v>
      </c>
      <c r="E251" s="4">
        <v>0.75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0.90562913907284803</v>
      </c>
      <c r="D256" s="4">
        <v>8.6092715231788103E-2</v>
      </c>
      <c r="E256" s="4">
        <v>8.2781456953642408E-3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0.164383561643836</v>
      </c>
      <c r="D257" s="4">
        <v>0.73972602739726001</v>
      </c>
      <c r="E257" s="4">
        <v>9.5890410958904104E-2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0.125</v>
      </c>
      <c r="E258" s="4">
        <v>0.875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0.5</v>
      </c>
      <c r="F259" s="4">
        <v>0.5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0.93559928443649398</v>
      </c>
      <c r="D263" s="4">
        <v>5.9033989266547397E-2</v>
      </c>
      <c r="E263" s="4">
        <v>5.3667262969588504E-3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0.121495327102804</v>
      </c>
      <c r="D264" s="4">
        <v>0.79439252336448596</v>
      </c>
      <c r="E264" s="4">
        <v>8.4112149532710304E-2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0.05</v>
      </c>
      <c r="D265" s="4">
        <v>0.15</v>
      </c>
      <c r="E265" s="4">
        <v>0.8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0.93296089385474901</v>
      </c>
      <c r="D270" s="4">
        <v>6.3314711359404099E-2</v>
      </c>
      <c r="E270" s="4">
        <v>3.7243947858472998E-3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0.11570247933884301</v>
      </c>
      <c r="D271" s="4">
        <v>0.79338842975206603</v>
      </c>
      <c r="E271" s="4">
        <v>8.2644628099173598E-2</v>
      </c>
      <c r="F271" s="4">
        <v>8.2644628099173608E-3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0.14285714285714299</v>
      </c>
      <c r="E272" s="4">
        <v>0.75</v>
      </c>
      <c r="F272" s="4">
        <v>0.107142857142857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0.86601941747572797</v>
      </c>
      <c r="D277" s="4">
        <v>0.11262135922330101</v>
      </c>
      <c r="E277" s="4">
        <v>1.5533980582524301E-2</v>
      </c>
      <c r="F277" s="4">
        <v>5.8252427184466004E-3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0.104477611940299</v>
      </c>
      <c r="D278" s="4">
        <v>0.74626865671641796</v>
      </c>
      <c r="E278" s="4">
        <v>0.14179104477611901</v>
      </c>
      <c r="F278" s="4">
        <v>7.4626865671641798E-3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6.0606060606060601E-2</v>
      </c>
      <c r="D279" s="4">
        <v>0.15151515151515199</v>
      </c>
      <c r="E279" s="4">
        <v>0.75757575757575801</v>
      </c>
      <c r="F279" s="4">
        <v>3.03030303030303E-2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0.4</v>
      </c>
      <c r="F280" s="4">
        <v>0.6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0.88744588744588704</v>
      </c>
      <c r="D284" s="4">
        <v>0.108225108225108</v>
      </c>
      <c r="E284" s="4">
        <v>4.3290043290043299E-3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4.2944785276073601E-2</v>
      </c>
      <c r="D285" s="4">
        <v>0.80981595092024505</v>
      </c>
      <c r="E285" s="4">
        <v>0.128834355828221</v>
      </c>
      <c r="F285" s="4">
        <v>1.84049079754601E-2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5.5555555555555601E-2</v>
      </c>
      <c r="D286" s="4">
        <v>9.2592592592592601E-2</v>
      </c>
      <c r="E286" s="4">
        <v>0.79629629629629595</v>
      </c>
      <c r="F286" s="4">
        <v>5.5555555555555601E-2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0.87619047619047596</v>
      </c>
      <c r="D291" s="4">
        <v>0.10952380952381</v>
      </c>
      <c r="E291" s="4">
        <v>1.1904761904761901E-2</v>
      </c>
      <c r="F291" s="4">
        <v>2.3809523809523799E-3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7.4866310160427801E-2</v>
      </c>
      <c r="D292" s="4">
        <v>0.75935828877005396</v>
      </c>
      <c r="E292" s="4">
        <v>0.16042780748663099</v>
      </c>
      <c r="F292" s="4">
        <v>5.3475935828877002E-3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4.5454545454545497E-2</v>
      </c>
      <c r="D293" s="4">
        <v>0.18181818181818199</v>
      </c>
      <c r="E293" s="4">
        <v>0.66666666666666696</v>
      </c>
      <c r="F293" s="4">
        <v>0.10606060606060599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0.28571428571428598</v>
      </c>
      <c r="F294" s="4">
        <v>0.71428571428571397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0.69090909090909103</v>
      </c>
      <c r="D298" s="4">
        <v>0.22077922077922099</v>
      </c>
      <c r="E298" s="4">
        <v>7.2727272727272696E-2</v>
      </c>
      <c r="F298" s="4">
        <v>1.55844155844156E-2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0.13500000000000001</v>
      </c>
      <c r="D299" s="4">
        <v>0.58499999999999996</v>
      </c>
      <c r="E299" s="4">
        <v>0.23499999999999999</v>
      </c>
      <c r="F299" s="4">
        <v>4.4999999999999998E-2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1.20481927710843E-2</v>
      </c>
      <c r="D300" s="4">
        <v>0.108433734939759</v>
      </c>
      <c r="E300" s="4">
        <v>0.66265060240963902</v>
      </c>
      <c r="F300" s="4">
        <v>0.21686746987951799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5.2631578947368397E-2</v>
      </c>
      <c r="D301" s="4">
        <v>5.2631578947368397E-2</v>
      </c>
      <c r="E301" s="4">
        <v>0.105263157894737</v>
      </c>
      <c r="F301" s="4">
        <v>0.78947368421052599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0.77966101694915302</v>
      </c>
      <c r="D305" s="4">
        <v>0.189830508474576</v>
      </c>
      <c r="E305" s="4">
        <v>3.0508474576271202E-2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5.6603773584905703E-2</v>
      </c>
      <c r="D306" s="4">
        <v>0.74528301886792403</v>
      </c>
      <c r="E306" s="4">
        <v>0.18396226415094299</v>
      </c>
      <c r="F306" s="4">
        <v>1.41509433962264E-2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7.5757575757575803E-3</v>
      </c>
      <c r="D307" s="4">
        <v>0.11363636363636399</v>
      </c>
      <c r="E307" s="4">
        <v>0.810606060606061</v>
      </c>
      <c r="F307" s="4">
        <v>6.8181818181818205E-2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2.0833333333333301E-2</v>
      </c>
      <c r="E308" s="4">
        <v>0.104166666666667</v>
      </c>
      <c r="F308" s="4">
        <v>0.875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0.85185185185185197</v>
      </c>
      <c r="D312" s="4">
        <v>0.12757201646090499</v>
      </c>
      <c r="E312" s="4">
        <v>2.0576131687242798E-2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3.4782608695652202E-2</v>
      </c>
      <c r="D313" s="4">
        <v>0.74347826086956503</v>
      </c>
      <c r="E313" s="4">
        <v>0.2</v>
      </c>
      <c r="F313" s="4">
        <v>2.1739130434782601E-2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0.13750000000000001</v>
      </c>
      <c r="E314" s="4">
        <v>0.76249999999999996</v>
      </c>
      <c r="F314" s="4">
        <v>0.1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1.85185185185185E-2</v>
      </c>
      <c r="E315" s="4">
        <v>0.11111111111111099</v>
      </c>
      <c r="F315" s="4">
        <v>0.87037037037037002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0.748837209302326</v>
      </c>
      <c r="D319" s="4">
        <v>0.21860465116279101</v>
      </c>
      <c r="E319" s="4">
        <v>3.25581395348837E-2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7.1111111111111097E-2</v>
      </c>
      <c r="D320" s="4">
        <v>0.66222222222222205</v>
      </c>
      <c r="E320" s="4">
        <v>0.24888888888888899</v>
      </c>
      <c r="F320" s="4">
        <v>1.7777777777777799E-2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2.23463687150838E-2</v>
      </c>
      <c r="D321" s="4">
        <v>8.9385474860335198E-2</v>
      </c>
      <c r="E321" s="4">
        <v>0.73743016759776503</v>
      </c>
      <c r="F321" s="4">
        <v>0.15083798882681601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2.9411764705882401E-2</v>
      </c>
      <c r="D322" s="4">
        <v>4.4117647058823498E-2</v>
      </c>
      <c r="E322" s="4">
        <v>0.161764705882353</v>
      </c>
      <c r="F322" s="4">
        <v>0.76470588235294101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0.84699453551912596</v>
      </c>
      <c r="D326" s="4">
        <v>0.12021857923497301</v>
      </c>
      <c r="E326" s="4">
        <v>2.1857923497267801E-2</v>
      </c>
      <c r="F326" s="4">
        <v>1.0928961748633901E-2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8.8372093023255799E-2</v>
      </c>
      <c r="D327" s="4">
        <v>0.72558139534883703</v>
      </c>
      <c r="E327" s="4">
        <v>0.167441860465116</v>
      </c>
      <c r="F327" s="4">
        <v>1.8604651162790701E-2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9.7087378640776708E-3</v>
      </c>
      <c r="D328" s="4">
        <v>9.7087378640776698E-2</v>
      </c>
      <c r="E328" s="4">
        <v>0.81553398058252402</v>
      </c>
      <c r="F328" s="4">
        <v>7.7669902912621394E-2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1.20481927710843E-2</v>
      </c>
      <c r="D329" s="4">
        <v>4.81927710843374E-2</v>
      </c>
      <c r="E329" s="4">
        <v>0.156626506024096</v>
      </c>
      <c r="F329" s="4">
        <v>0.78313253012048201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0.88700564971751406</v>
      </c>
      <c r="D333" s="4">
        <v>9.6045197740112997E-2</v>
      </c>
      <c r="E333" s="4">
        <v>1.6949152542372899E-2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0.118811881188119</v>
      </c>
      <c r="D334" s="4">
        <v>0.70792079207920799</v>
      </c>
      <c r="E334" s="4">
        <v>0.16336633663366301</v>
      </c>
      <c r="F334" s="4">
        <v>9.9009900990098994E-3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3.6199095022624403E-2</v>
      </c>
      <c r="D335" s="4">
        <v>0.15384615384615399</v>
      </c>
      <c r="E335" s="4">
        <v>0.72850678733031704</v>
      </c>
      <c r="F335" s="4">
        <v>8.1447963800904993E-2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5.7471264367816098E-2</v>
      </c>
      <c r="E336" s="4">
        <v>0.20689655172413801</v>
      </c>
      <c r="F336" s="4">
        <v>0.73563218390804597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0.74074074074074103</v>
      </c>
      <c r="D340" s="4">
        <v>0.23280423280423301</v>
      </c>
      <c r="E340" s="4">
        <v>2.6455026455026499E-2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8.5427135678391997E-2</v>
      </c>
      <c r="D341" s="4">
        <v>0.73869346733668295</v>
      </c>
      <c r="E341" s="4">
        <v>0.15577889447236201</v>
      </c>
      <c r="F341" s="4">
        <v>2.01005025125628E-2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2.32558139534884E-2</v>
      </c>
      <c r="D342" s="4">
        <v>0.162790697674419</v>
      </c>
      <c r="E342" s="4">
        <v>0.71162790697674405</v>
      </c>
      <c r="F342" s="4">
        <v>0.102325581395349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1.1904761904761901E-2</v>
      </c>
      <c r="D343" s="4">
        <v>8.3333333333333301E-2</v>
      </c>
      <c r="E343" s="4">
        <v>0.214285714285714</v>
      </c>
      <c r="F343" s="4">
        <v>0.69047619047619002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0.88957055214723901</v>
      </c>
      <c r="D347" s="4">
        <v>8.5889570552147201E-2</v>
      </c>
      <c r="E347" s="4">
        <v>2.4539877300613501E-2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0.13304721030042899</v>
      </c>
      <c r="D348" s="4">
        <v>0.78111587982832598</v>
      </c>
      <c r="E348" s="4">
        <v>7.2961373390557901E-2</v>
      </c>
      <c r="F348" s="4">
        <v>1.28755364806867E-2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5.3140096618357502E-2</v>
      </c>
      <c r="D349" s="4">
        <v>0.14975845410628</v>
      </c>
      <c r="E349" s="4">
        <v>0.74879227053140096</v>
      </c>
      <c r="F349" s="4">
        <v>4.8309178743961401E-2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5.95238095238095E-2</v>
      </c>
      <c r="E350" s="4">
        <v>0.202380952380952</v>
      </c>
      <c r="F350" s="4">
        <v>0.73809523809523803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0.93048128342245995</v>
      </c>
      <c r="D354" s="4">
        <v>6.9518716577540093E-2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0.16810344827586199</v>
      </c>
      <c r="D355" s="4">
        <v>0.75</v>
      </c>
      <c r="E355" s="4">
        <v>8.18965517241379E-2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9.3264248704663197E-2</v>
      </c>
      <c r="D356" s="4">
        <v>0.19689119170984501</v>
      </c>
      <c r="E356" s="4">
        <v>0.69430051813471505</v>
      </c>
      <c r="F356" s="4">
        <v>1.55440414507772E-2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1.3333333333333299E-2</v>
      </c>
      <c r="D357" s="4">
        <v>5.3333333333333302E-2</v>
      </c>
      <c r="E357" s="4">
        <v>0.24</v>
      </c>
      <c r="F357" s="4">
        <v>0.69333333333333302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0.89655172413793105</v>
      </c>
      <c r="D361" s="4">
        <v>9.9137931034482804E-2</v>
      </c>
      <c r="E361" s="4">
        <v>4.3103448275862103E-3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0.18777292576419199</v>
      </c>
      <c r="D362" s="4">
        <v>0.74235807860262004</v>
      </c>
      <c r="E362" s="4">
        <v>6.9868995633187797E-2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0.105263157894737</v>
      </c>
      <c r="D363" s="4">
        <v>0.22222222222222199</v>
      </c>
      <c r="E363" s="4">
        <v>0.63742690058479501</v>
      </c>
      <c r="F363" s="4">
        <v>3.5087719298245598E-2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9.0909090909090898E-2</v>
      </c>
      <c r="D364" s="4">
        <v>0.18181818181818199</v>
      </c>
      <c r="E364" s="4">
        <v>0.34545454545454501</v>
      </c>
      <c r="F364" s="4">
        <v>0.381818181818182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0.94525547445255498</v>
      </c>
      <c r="D368" s="4">
        <v>5.47445255474453E-2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0.19917012448132801</v>
      </c>
      <c r="D369" s="4">
        <v>0.73858921161825697</v>
      </c>
      <c r="E369" s="4">
        <v>4.9792531120331898E-2</v>
      </c>
      <c r="F369" s="4">
        <v>1.2448132780083001E-2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0.13793103448275901</v>
      </c>
      <c r="D370" s="4">
        <v>0.18620689655172401</v>
      </c>
      <c r="E370" s="4">
        <v>0.63448275862069003</v>
      </c>
      <c r="F370" s="4">
        <v>4.13793103448276E-2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0.11111111111111099</v>
      </c>
      <c r="D371" s="4">
        <v>7.4074074074074098E-2</v>
      </c>
      <c r="E371" s="4">
        <v>0.22222222222222199</v>
      </c>
      <c r="F371" s="4">
        <v>0.592592592592593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0.93636363636363595</v>
      </c>
      <c r="D375" s="4">
        <v>6.3636363636363602E-2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0.19819819819819801</v>
      </c>
      <c r="D376" s="4">
        <v>0.75225225225225201</v>
      </c>
      <c r="E376" s="4">
        <v>4.9549549549549599E-2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0.13636363636363599</v>
      </c>
      <c r="D377" s="4">
        <v>0.24545454545454501</v>
      </c>
      <c r="E377" s="4">
        <v>0.59090909090909105</v>
      </c>
      <c r="F377" s="4">
        <v>2.7272727272727299E-2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0.2</v>
      </c>
      <c r="E378" s="4">
        <v>0.24</v>
      </c>
      <c r="F378" s="4">
        <v>0.56000000000000005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0.86141304347826098</v>
      </c>
      <c r="D382" s="4">
        <v>0.116847826086957</v>
      </c>
      <c r="E382" s="4">
        <v>2.1739130434782601E-2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8.6363636363636406E-2</v>
      </c>
      <c r="D383" s="4">
        <v>0.82727272727272705</v>
      </c>
      <c r="E383" s="4">
        <v>8.6363636363636406E-2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1.21951219512195E-2</v>
      </c>
      <c r="D384" s="4">
        <v>0.134146341463415</v>
      </c>
      <c r="E384" s="4">
        <v>0.84146341463414598</v>
      </c>
      <c r="F384" s="4">
        <v>1.21951219512195E-2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5.8823529411764698E-2</v>
      </c>
      <c r="F385" s="4">
        <v>0.94117647058823495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0.88427299703264095</v>
      </c>
      <c r="D389" s="4">
        <v>0.103857566765579</v>
      </c>
      <c r="E389" s="4">
        <v>1.18694362017804E-2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8.4745762711864403E-2</v>
      </c>
      <c r="D390" s="4">
        <v>0.855932203389831</v>
      </c>
      <c r="E390" s="4">
        <v>5.93220338983051E-2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1.03092783505155E-2</v>
      </c>
      <c r="D391" s="4">
        <v>5.1546391752577303E-2</v>
      </c>
      <c r="E391" s="4">
        <v>0.87628865979381398</v>
      </c>
      <c r="F391" s="4">
        <v>6.18556701030928E-2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5.8823529411764698E-2</v>
      </c>
      <c r="F392" s="4">
        <v>0.94117647058823495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0.94043887147335403</v>
      </c>
      <c r="D396" s="4">
        <v>5.9561128526645801E-2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7.43801652892562E-2</v>
      </c>
      <c r="D397" s="4">
        <v>0.87190082644628097</v>
      </c>
      <c r="E397" s="4">
        <v>5.3719008264462798E-2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2.8846153846153799E-2</v>
      </c>
      <c r="D398" s="4">
        <v>0.125</v>
      </c>
      <c r="E398" s="4">
        <v>0.81730769230769196</v>
      </c>
      <c r="F398" s="4">
        <v>2.8846153846153799E-2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4.5454545454545497E-2</v>
      </c>
      <c r="E399" s="4">
        <v>0.13636363636363599</v>
      </c>
      <c r="F399" s="4">
        <v>0.81818181818181801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0.92834890965732098</v>
      </c>
      <c r="D403" s="4">
        <v>7.1651090342679094E-2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8.6065573770491802E-2</v>
      </c>
      <c r="D404" s="4">
        <v>0.87704918032786905</v>
      </c>
      <c r="E404" s="4">
        <v>3.6885245901639302E-2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0.13861386138613899</v>
      </c>
      <c r="E405" s="4">
        <v>0.86138613861386104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4.7619047619047603E-2</v>
      </c>
      <c r="F406" s="4">
        <v>0.952380952380952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0.97805642633228795</v>
      </c>
      <c r="D410" s="4">
        <v>2.1943573667711599E-2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6.7729083665338599E-2</v>
      </c>
      <c r="D411" s="4">
        <v>0.89243027888446202</v>
      </c>
      <c r="E411" s="4">
        <v>3.9840637450199202E-2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2.06185567010309E-2</v>
      </c>
      <c r="D412" s="4">
        <v>5.1546391752577303E-2</v>
      </c>
      <c r="E412" s="4">
        <v>0.92783505154639201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0.15</v>
      </c>
      <c r="F413" s="4">
        <v>0.85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0.96676737160120896</v>
      </c>
      <c r="D417" s="4">
        <v>3.32326283987915E-2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0.105932203389831</v>
      </c>
      <c r="D418" s="4">
        <v>0.86864406779660996</v>
      </c>
      <c r="E418" s="4">
        <v>2.5423728813559299E-2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2.9126213592233E-2</v>
      </c>
      <c r="D419" s="4">
        <v>4.85436893203883E-2</v>
      </c>
      <c r="E419" s="4">
        <v>0.87378640776699001</v>
      </c>
      <c r="F419" s="4">
        <v>4.85436893203883E-2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5.8823529411764698E-2</v>
      </c>
      <c r="E420" s="4">
        <v>0.23529411764705899</v>
      </c>
      <c r="F420" s="4">
        <v>0.70588235294117696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0.89080459770114895</v>
      </c>
      <c r="D424" s="4">
        <v>8.9080459770114903E-2</v>
      </c>
      <c r="E424" s="4">
        <v>1.72413793103448E-2</v>
      </c>
      <c r="F424" s="4">
        <v>2.8735632183907998E-3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0.13063063063063099</v>
      </c>
      <c r="D425" s="4">
        <v>0.77477477477477497</v>
      </c>
      <c r="E425" s="4">
        <v>9.45945945945946E-2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0.04</v>
      </c>
      <c r="D426" s="4">
        <v>0.17</v>
      </c>
      <c r="E426" s="4">
        <v>0.76</v>
      </c>
      <c r="F426" s="4">
        <v>0.03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0.23529411764705899</v>
      </c>
      <c r="F427" s="4">
        <v>0.76470588235294101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0.97084548104956303</v>
      </c>
      <c r="D431" s="4">
        <v>2.6239067055393601E-2</v>
      </c>
      <c r="E431" s="4">
        <v>2.91545189504373E-3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5.4545454545454501E-2</v>
      </c>
      <c r="D432" s="4">
        <v>0.90909090909090895</v>
      </c>
      <c r="E432" s="4">
        <v>3.6363636363636397E-2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2.80373831775701E-2</v>
      </c>
      <c r="D433" s="4">
        <v>4.67289719626168E-2</v>
      </c>
      <c r="E433" s="4">
        <v>0.87850467289719603</v>
      </c>
      <c r="F433" s="4">
        <v>4.67289719626168E-2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0.11764705882352899</v>
      </c>
      <c r="F434" s="4">
        <v>0.88235294117647101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0.96839080459770099</v>
      </c>
      <c r="D438" s="4">
        <v>2.5862068965517199E-2</v>
      </c>
      <c r="E438" s="4">
        <v>5.74712643678161E-3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3.27102803738318E-2</v>
      </c>
      <c r="D439" s="4">
        <v>0.94392523364486003</v>
      </c>
      <c r="E439" s="4">
        <v>2.33644859813084E-2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9.5238095238095195E-3</v>
      </c>
      <c r="D440" s="4">
        <v>4.7619047619047603E-2</v>
      </c>
      <c r="E440" s="4">
        <v>0.92380952380952397</v>
      </c>
      <c r="F440" s="4">
        <v>1.9047619047619001E-2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0.05</v>
      </c>
      <c r="F441" s="4">
        <v>0.95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0.98260869565217401</v>
      </c>
      <c r="D445" s="4">
        <v>1.4492753623188401E-2</v>
      </c>
      <c r="E445" s="4">
        <v>2.8985507246376799E-3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7.4074074074074098E-2</v>
      </c>
      <c r="D446" s="4">
        <v>0.86574074074074103</v>
      </c>
      <c r="E446" s="4">
        <v>5.5555555555555601E-2</v>
      </c>
      <c r="F446" s="4">
        <v>4.6296296296296302E-3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2.8571428571428598E-2</v>
      </c>
      <c r="D447" s="4">
        <v>4.7619047619047603E-2</v>
      </c>
      <c r="E447" s="4">
        <v>0.90476190476190499</v>
      </c>
      <c r="F447" s="4">
        <v>1.9047619047619001E-2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4.7619047619047603E-2</v>
      </c>
      <c r="D448" s="4">
        <v>0</v>
      </c>
      <c r="E448" s="4">
        <v>0.28571428571428598</v>
      </c>
      <c r="F448" s="4">
        <v>0.66666666666666696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0.96657381615598903</v>
      </c>
      <c r="D452" s="4">
        <v>3.3426183844011102E-2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8.6294416243654803E-2</v>
      </c>
      <c r="D453" s="4">
        <v>0.87817258883248706</v>
      </c>
      <c r="E453" s="4">
        <v>3.5532994923857898E-2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1.7543859649122799E-2</v>
      </c>
      <c r="D454" s="4">
        <v>0.114035087719298</v>
      </c>
      <c r="E454" s="4">
        <v>0.83333333333333304</v>
      </c>
      <c r="F454" s="4">
        <v>3.5087719298245598E-2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5.8823529411764698E-2</v>
      </c>
      <c r="F455" s="4">
        <v>0.94117647058823495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0.97267759562841505</v>
      </c>
      <c r="D459" s="4">
        <v>2.1857923497267801E-2</v>
      </c>
      <c r="E459" s="4">
        <v>5.4644808743169399E-3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3.5353535353535401E-2</v>
      </c>
      <c r="D460" s="4">
        <v>0.93434343434343403</v>
      </c>
      <c r="E460" s="4">
        <v>3.03030303030303E-2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3.8834951456310697E-2</v>
      </c>
      <c r="D461" s="4">
        <v>4.85436893203883E-2</v>
      </c>
      <c r="E461" s="4">
        <v>0.88349514563106801</v>
      </c>
      <c r="F461" s="4">
        <v>2.9126213592233E-2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0.15</v>
      </c>
      <c r="F462" s="4">
        <v>0.85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0.96730245231607603</v>
      </c>
      <c r="D466" s="4">
        <v>2.9972752043596701E-2</v>
      </c>
      <c r="E466" s="4">
        <v>2.7247956403269801E-3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8.0808080808080801E-2</v>
      </c>
      <c r="D467" s="4">
        <v>0.88383838383838398</v>
      </c>
      <c r="E467" s="4">
        <v>3.5353535353535401E-2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2.9411764705882401E-2</v>
      </c>
      <c r="D468" s="4">
        <v>8.8235294117647106E-2</v>
      </c>
      <c r="E468" s="4">
        <v>0.85294117647058798</v>
      </c>
      <c r="F468" s="4">
        <v>2.9411764705882401E-2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0.05</v>
      </c>
      <c r="D469" s="4">
        <v>0</v>
      </c>
      <c r="E469" s="4">
        <v>0.15</v>
      </c>
      <c r="F469" s="4">
        <v>0.8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0.96533333333333304</v>
      </c>
      <c r="D473" s="4">
        <v>3.2000000000000001E-2</v>
      </c>
      <c r="E473" s="4">
        <v>2.66666666666667E-3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4.6153846153846198E-2</v>
      </c>
      <c r="D474" s="4">
        <v>0.92820512820512802</v>
      </c>
      <c r="E474" s="4">
        <v>2.5641025641025599E-2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3.06122448979592E-2</v>
      </c>
      <c r="E475" s="4">
        <v>0.93877551020408201</v>
      </c>
      <c r="F475" s="4">
        <v>3.06122448979592E-2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0.105263157894737</v>
      </c>
      <c r="F476" s="4">
        <v>0.89473684210526305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0.97035040431266895</v>
      </c>
      <c r="D480" s="4">
        <v>2.6954177897574101E-2</v>
      </c>
      <c r="E480" s="4">
        <v>2.6954177897574099E-3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3.5714285714285698E-2</v>
      </c>
      <c r="D481" s="4">
        <v>0.95408163265306101</v>
      </c>
      <c r="E481" s="4">
        <v>1.02040816326531E-2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0.01</v>
      </c>
      <c r="D482" s="4">
        <v>0.12</v>
      </c>
      <c r="E482" s="4">
        <v>0.85</v>
      </c>
      <c r="F482" s="4">
        <v>0.02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</v>
      </c>
      <c r="F483" s="4">
        <v>0.9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0.97010869565217395</v>
      </c>
      <c r="D487" s="4">
        <v>2.9891304347826098E-2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4.7846889952153103E-2</v>
      </c>
      <c r="D488" s="4">
        <v>0.91866028708133995</v>
      </c>
      <c r="E488" s="4">
        <v>2.8708133971291901E-2</v>
      </c>
      <c r="F488" s="4">
        <v>4.78468899521531E-3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7.7777777777777807E-2</v>
      </c>
      <c r="E489" s="4">
        <v>0.88888888888888895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0.97547683923705697</v>
      </c>
      <c r="D494" s="4">
        <v>1.9073569482288801E-2</v>
      </c>
      <c r="E494" s="4">
        <v>5.4495912806539499E-3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6.6666666666666693E-2</v>
      </c>
      <c r="D495" s="4">
        <v>0.9</v>
      </c>
      <c r="E495" s="4">
        <v>3.3333333333333298E-2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8.1395348837209294E-2</v>
      </c>
      <c r="E496" s="4">
        <v>0.89534883720930203</v>
      </c>
      <c r="F496" s="4">
        <v>2.32558139534884E-2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0.875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0.97043010752688197</v>
      </c>
      <c r="D501" s="4">
        <v>2.9569892473118298E-2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6.8965517241379296E-2</v>
      </c>
      <c r="D502" s="4">
        <v>0.90147783251231495</v>
      </c>
      <c r="E502" s="4">
        <v>2.4630541871921201E-2</v>
      </c>
      <c r="F502" s="4">
        <v>4.92610837438424E-3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3.3707865168539297E-2</v>
      </c>
      <c r="E503" s="4">
        <v>0.95505617977528101</v>
      </c>
      <c r="F503" s="4">
        <v>1.1235955056179799E-2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0.173913043478261</v>
      </c>
      <c r="F504" s="4">
        <v>0.82608695652173902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0.92533333333333301</v>
      </c>
      <c r="D508" s="4">
        <v>7.1999999999999995E-2</v>
      </c>
      <c r="E508" s="4">
        <v>2.66666666666667E-3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0.88832487309644703</v>
      </c>
      <c r="E509" s="4">
        <v>4.5685279187817299E-2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1.0638297872340399E-2</v>
      </c>
      <c r="D510" s="4">
        <v>6.3829787234042507E-2</v>
      </c>
      <c r="E510" s="4">
        <v>0.88297872340425498</v>
      </c>
      <c r="F510" s="4">
        <v>4.2553191489361701E-2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4.7619047619047603E-2</v>
      </c>
      <c r="E511" s="4">
        <v>0.19047619047618999</v>
      </c>
      <c r="F511" s="4">
        <v>0.76190476190476197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0.95013850415512502</v>
      </c>
      <c r="D515" s="4">
        <v>3.8781163434903003E-2</v>
      </c>
      <c r="E515" s="4">
        <v>1.1080332409972299E-2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2.39234449760766E-2</v>
      </c>
      <c r="D516" s="4">
        <v>0.91866028708133995</v>
      </c>
      <c r="E516" s="4">
        <v>5.7416267942583699E-2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1.03092783505155E-2</v>
      </c>
      <c r="D517" s="4">
        <v>4.1237113402061903E-2</v>
      </c>
      <c r="E517" s="4">
        <v>0.91752577319587603</v>
      </c>
      <c r="F517" s="4">
        <v>3.09278350515464E-2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0.05</v>
      </c>
      <c r="E518" s="4">
        <v>0</v>
      </c>
      <c r="F518" s="4">
        <v>0.95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0.94555873925501399</v>
      </c>
      <c r="D522" s="4">
        <v>4.5845272206303703E-2</v>
      </c>
      <c r="E522" s="4">
        <v>8.5959885386819503E-3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4.2654028436019002E-2</v>
      </c>
      <c r="D523" s="4">
        <v>0.90995260663507105</v>
      </c>
      <c r="E523" s="4">
        <v>4.7393364928909901E-2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9.5238095238095195E-3</v>
      </c>
      <c r="D524" s="4">
        <v>6.6666666666666693E-2</v>
      </c>
      <c r="E524" s="4">
        <v>0.87619047619047596</v>
      </c>
      <c r="F524" s="4">
        <v>4.7619047619047603E-2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4.5454545454545497E-2</v>
      </c>
      <c r="D525" s="4">
        <v>4.5454545454545497E-2</v>
      </c>
      <c r="E525" s="4">
        <v>0</v>
      </c>
      <c r="F525" s="4">
        <v>0.90909090909090895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0.94721407624633402</v>
      </c>
      <c r="D529" s="4">
        <v>4.98533724340176E-2</v>
      </c>
      <c r="E529" s="4">
        <v>2.9325513196480899E-3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7.4074074074074098E-2</v>
      </c>
      <c r="D530" s="4">
        <v>0.89351851851851805</v>
      </c>
      <c r="E530" s="4">
        <v>3.2407407407407399E-2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2.8571428571428598E-2</v>
      </c>
      <c r="D531" s="4">
        <v>5.7142857142857099E-2</v>
      </c>
      <c r="E531" s="4">
        <v>0.85714285714285698</v>
      </c>
      <c r="F531" s="4">
        <v>5.7142857142857099E-2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0.04</v>
      </c>
      <c r="E532" s="4">
        <v>0.08</v>
      </c>
      <c r="F532" s="4">
        <v>0.88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0.94736842105263197</v>
      </c>
      <c r="D536" s="4">
        <v>4.9707602339181298E-2</v>
      </c>
      <c r="E536" s="4">
        <v>2.92397660818713E-3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2.76497695852535E-2</v>
      </c>
      <c r="D537" s="4">
        <v>0.93548387096774199</v>
      </c>
      <c r="E537" s="4">
        <v>3.2258064516128997E-2</v>
      </c>
      <c r="F537" s="4">
        <v>4.6082949308755804E-3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0.01</v>
      </c>
      <c r="D538" s="4">
        <v>0.06</v>
      </c>
      <c r="E538" s="4">
        <v>0.9</v>
      </c>
      <c r="F538" s="4">
        <v>0.03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0.107142857142857</v>
      </c>
      <c r="F539" s="4">
        <v>0.89285714285714302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0.95166163141993998</v>
      </c>
      <c r="D543" s="4">
        <v>4.8338368580060402E-2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4.4247787610619503E-2</v>
      </c>
      <c r="D544" s="4">
        <v>0.92477876106194701</v>
      </c>
      <c r="E544" s="4">
        <v>2.6548672566371698E-2</v>
      </c>
      <c r="F544" s="4">
        <v>4.4247787610619503E-3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2.9702970297029702E-2</v>
      </c>
      <c r="D545" s="4">
        <v>7.9207920792079195E-2</v>
      </c>
      <c r="E545" s="4">
        <v>0.87128712871287095</v>
      </c>
      <c r="F545" s="4">
        <v>1.9801980198019799E-2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6.8965517241379296E-2</v>
      </c>
      <c r="E546" s="4">
        <v>0.10344827586206901</v>
      </c>
      <c r="F546" s="4">
        <v>0.82758620689655205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0.88414634146341498</v>
      </c>
      <c r="D550" s="4">
        <v>0.109756097560976</v>
      </c>
      <c r="E550" s="4">
        <v>6.0975609756097598E-3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0.11914893617021299</v>
      </c>
      <c r="D551" s="4">
        <v>0.79148936170212802</v>
      </c>
      <c r="E551" s="4">
        <v>7.6595744680851105E-2</v>
      </c>
      <c r="F551" s="4">
        <v>1.27659574468085E-2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3.09278350515464E-2</v>
      </c>
      <c r="D552" s="4">
        <v>0.15463917525773199</v>
      </c>
      <c r="E552" s="4">
        <v>0.79381443298969101</v>
      </c>
      <c r="F552" s="4">
        <v>2.06185567010309E-2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0.11111111111111099</v>
      </c>
      <c r="E553" s="4">
        <v>0.18518518518518501</v>
      </c>
      <c r="F553" s="4">
        <v>0.70370370370370405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0.94392523364486003</v>
      </c>
      <c r="D557" s="4">
        <v>5.2959501557632398E-2</v>
      </c>
      <c r="E557" s="4">
        <v>3.1152647975077898E-3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4.5833333333333302E-2</v>
      </c>
      <c r="D558" s="4">
        <v>0.91666666666666696</v>
      </c>
      <c r="E558" s="4">
        <v>3.3333333333333298E-2</v>
      </c>
      <c r="F558" s="4">
        <v>4.1666666666666701E-3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9.8039215686274508E-3</v>
      </c>
      <c r="D559" s="4">
        <v>5.8823529411764698E-2</v>
      </c>
      <c r="E559" s="4">
        <v>0.93137254901960798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0.95873015873015899</v>
      </c>
      <c r="D564" s="4">
        <v>4.1269841269841297E-2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4.9382716049382699E-2</v>
      </c>
      <c r="D565" s="4">
        <v>0.90946502057613199</v>
      </c>
      <c r="E565" s="4">
        <v>3.7037037037037E-2</v>
      </c>
      <c r="F565" s="4">
        <v>4.11522633744856E-3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6.7307692307692304E-2</v>
      </c>
      <c r="E566" s="4">
        <v>0.92307692307692302</v>
      </c>
      <c r="F566" s="4">
        <v>9.6153846153846194E-3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0.04</v>
      </c>
      <c r="E567" s="4">
        <v>0.08</v>
      </c>
      <c r="F567" s="4">
        <v>0.88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0.94585987261146498</v>
      </c>
      <c r="D571" s="4">
        <v>5.0955414012738898E-2</v>
      </c>
      <c r="E571" s="4">
        <v>3.1847133757961798E-3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7.0247933884297495E-2</v>
      </c>
      <c r="D572" s="4">
        <v>0.91735537190082705</v>
      </c>
      <c r="E572" s="4">
        <v>1.2396694214876E-2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1.86915887850467E-2</v>
      </c>
      <c r="D573" s="4">
        <v>8.4112149532710304E-2</v>
      </c>
      <c r="E573" s="4">
        <v>0.87850467289719603</v>
      </c>
      <c r="F573" s="4">
        <v>1.86915887850467E-2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0.958860759493671</v>
      </c>
      <c r="D578" s="4">
        <v>3.7974683544303799E-2</v>
      </c>
      <c r="E578" s="4">
        <v>3.1645569620253199E-3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4.4534412955465598E-2</v>
      </c>
      <c r="D579" s="4">
        <v>0.92712550607287403</v>
      </c>
      <c r="E579" s="4">
        <v>2.8340080971659899E-2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1.9230769230769201E-2</v>
      </c>
      <c r="D580" s="4">
        <v>0.15384615384615399</v>
      </c>
      <c r="E580" s="4">
        <v>0.82692307692307698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0.05</v>
      </c>
      <c r="E581" s="4">
        <v>0.1</v>
      </c>
      <c r="F581" s="4">
        <v>0.85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0.965189873417722</v>
      </c>
      <c r="D585" s="4">
        <v>2.2151898734177201E-2</v>
      </c>
      <c r="E585" s="4">
        <v>6.3291139240506302E-3</v>
      </c>
      <c r="F585" s="4">
        <v>6.3291139240506302E-3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0.108527131782946</v>
      </c>
      <c r="D586" s="4">
        <v>0.86821705426356599</v>
      </c>
      <c r="E586" s="4">
        <v>2.32558139534884E-2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4.1666666666666699E-2</v>
      </c>
      <c r="D587" s="4">
        <v>0.104166666666667</v>
      </c>
      <c r="E587" s="4">
        <v>0.83333333333333304</v>
      </c>
      <c r="F587" s="4">
        <v>2.0833333333333301E-2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0.17647058823529399</v>
      </c>
      <c r="E588" s="4">
        <v>5.8823529411764698E-2</v>
      </c>
      <c r="F588" s="4">
        <v>0.76470588235294101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0.94362017804154297</v>
      </c>
      <c r="D592" s="4">
        <v>5.04451038575668E-2</v>
      </c>
      <c r="E592" s="4">
        <v>2.9673590504451001E-3</v>
      </c>
      <c r="F592" s="4">
        <v>2.9673590504451001E-3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0.110655737704918</v>
      </c>
      <c r="D593" s="4">
        <v>0.86065573770491799</v>
      </c>
      <c r="E593" s="4">
        <v>2.86885245901639E-2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3.3707865168539297E-2</v>
      </c>
      <c r="D594" s="4">
        <v>8.98876404494382E-2</v>
      </c>
      <c r="E594" s="4">
        <v>0.87640449438202295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0.17647058823529399</v>
      </c>
      <c r="F595" s="4">
        <v>0.82352941176470595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0.95114942528735602</v>
      </c>
      <c r="D599" s="4">
        <v>4.8850574712643702E-2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3.4042553191489397E-2</v>
      </c>
      <c r="D600" s="4">
        <v>0.93617021276595702</v>
      </c>
      <c r="E600" s="4">
        <v>2.97872340425532E-2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2.2471910112359599E-2</v>
      </c>
      <c r="D601" s="4">
        <v>6.7415730337078705E-2</v>
      </c>
      <c r="E601" s="4">
        <v>0.88764044943820197</v>
      </c>
      <c r="F601" s="4">
        <v>2.2471910112359599E-2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6.6666666666666693E-2</v>
      </c>
      <c r="F602" s="4">
        <v>0.93333333333333302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0.95307917888563098</v>
      </c>
      <c r="D606" s="4">
        <v>4.3988269794721403E-2</v>
      </c>
      <c r="E606" s="4">
        <v>2.9325513196480899E-3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7.4074074074074098E-2</v>
      </c>
      <c r="D607" s="4">
        <v>0.88477366255143997</v>
      </c>
      <c r="E607" s="4">
        <v>3.7037037037037E-2</v>
      </c>
      <c r="F607" s="4">
        <v>4.11522633744856E-3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4.5977011494252901E-2</v>
      </c>
      <c r="E608" s="4">
        <v>0.95402298850574696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0.125</v>
      </c>
      <c r="F609" s="4">
        <v>0.875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0.944606413994169</v>
      </c>
      <c r="D613" s="4">
        <v>5.2478134110787202E-2</v>
      </c>
      <c r="E613" s="4">
        <v>2.91545189504373E-3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4.7008547008547001E-2</v>
      </c>
      <c r="D614" s="4">
        <v>0.91025641025641002</v>
      </c>
      <c r="E614" s="4">
        <v>4.2735042735042701E-2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1.05263157894737E-2</v>
      </c>
      <c r="D615" s="4">
        <v>4.2105263157894701E-2</v>
      </c>
      <c r="E615" s="4">
        <v>0.92631578947368398</v>
      </c>
      <c r="F615" s="4">
        <v>2.1052631578947399E-2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0.133333333333333</v>
      </c>
      <c r="F616" s="4">
        <v>0.86666666666666703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0.93452380952380998</v>
      </c>
      <c r="D620" s="4">
        <v>6.25E-2</v>
      </c>
      <c r="E620" s="4">
        <v>2.9761904761904799E-3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6.8085106382978697E-2</v>
      </c>
      <c r="D621" s="4">
        <v>0.88510638297872302</v>
      </c>
      <c r="E621" s="4">
        <v>4.2553191489361701E-2</v>
      </c>
      <c r="F621" s="4">
        <v>4.2553191489361703E-3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9.9009900990098994E-3</v>
      </c>
      <c r="D622" s="4">
        <v>6.9306930693069299E-2</v>
      </c>
      <c r="E622" s="4">
        <v>0.87128712871287095</v>
      </c>
      <c r="F622" s="4">
        <v>4.95049504950495E-2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0.2</v>
      </c>
      <c r="F623" s="4">
        <v>0.8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0.94864048338368601</v>
      </c>
      <c r="D627" s="4">
        <v>5.1359516616314202E-2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0.11864406779661001</v>
      </c>
      <c r="D628" s="4">
        <v>0.84745762711864403</v>
      </c>
      <c r="E628" s="4">
        <v>3.3898305084745797E-2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9.8039215686274508E-3</v>
      </c>
      <c r="D629" s="4">
        <v>6.8627450980392204E-2</v>
      </c>
      <c r="E629" s="4">
        <v>0.90196078431372595</v>
      </c>
      <c r="F629" s="4">
        <v>1.9607843137254902E-2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0.11111111111111099</v>
      </c>
      <c r="E630" s="4">
        <v>0.22222222222222199</v>
      </c>
      <c r="F630" s="4">
        <v>0.66666666666666696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0.92711370262390702</v>
      </c>
      <c r="D634" s="4">
        <v>6.4139941690962099E-2</v>
      </c>
      <c r="E634" s="4">
        <v>8.7463556851312008E-3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0.11504424778761101</v>
      </c>
      <c r="D635" s="4">
        <v>0.80973451327433599</v>
      </c>
      <c r="E635" s="4">
        <v>7.0796460176991094E-2</v>
      </c>
      <c r="F635" s="4">
        <v>4.4247787610619503E-3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2.8846153846153799E-2</v>
      </c>
      <c r="D636" s="4">
        <v>0.144230769230769</v>
      </c>
      <c r="E636" s="4">
        <v>0.75961538461538503</v>
      </c>
      <c r="F636" s="4">
        <v>6.7307692307692304E-2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7.1428571428571397E-2</v>
      </c>
      <c r="D637" s="4">
        <v>0</v>
      </c>
      <c r="E637" s="4">
        <v>0.28571428571428598</v>
      </c>
      <c r="F637" s="4">
        <v>0.64285714285714302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0.91954022988505701</v>
      </c>
      <c r="D641" s="4">
        <v>7.7586206896551699E-2</v>
      </c>
      <c r="E641" s="4">
        <v>2.8735632183907998E-3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8.1818181818181804E-2</v>
      </c>
      <c r="D642" s="4">
        <v>0.87727272727272698</v>
      </c>
      <c r="E642" s="4">
        <v>4.0909090909090902E-2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3.9215686274509803E-2</v>
      </c>
      <c r="E643" s="4">
        <v>0.92156862745098</v>
      </c>
      <c r="F643" s="4">
        <v>3.9215686274509803E-2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0.23529411764705899</v>
      </c>
      <c r="F644" s="4">
        <v>0.76470588235294101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0.91715976331360904</v>
      </c>
      <c r="D648" s="4">
        <v>7.1005917159763302E-2</v>
      </c>
      <c r="E648" s="4">
        <v>1.18343195266272E-2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4.9107142857142898E-2</v>
      </c>
      <c r="D649" s="4">
        <v>0.88392857142857095</v>
      </c>
      <c r="E649" s="4">
        <v>5.8035714285714302E-2</v>
      </c>
      <c r="F649" s="4">
        <v>8.9285714285714298E-3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9.2592592592592601E-2</v>
      </c>
      <c r="E650" s="4">
        <v>0.85185185185185197</v>
      </c>
      <c r="F650" s="4">
        <v>5.5555555555555601E-2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0.17647058823529399</v>
      </c>
      <c r="F651" s="4">
        <v>0.82352941176470595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0.86915887850467299</v>
      </c>
      <c r="D655" s="4">
        <v>8.4112149532710304E-2</v>
      </c>
      <c r="E655" s="4">
        <v>4.67289719626168E-2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6.0344827586206899E-2</v>
      </c>
      <c r="D656" s="4">
        <v>0.82327586206896597</v>
      </c>
      <c r="E656" s="4">
        <v>0.11206896551724101</v>
      </c>
      <c r="F656" s="4">
        <v>4.3103448275862103E-3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8.9285714285714298E-3</v>
      </c>
      <c r="D657" s="4">
        <v>7.1428571428571397E-2</v>
      </c>
      <c r="E657" s="4">
        <v>0.86607142857142905</v>
      </c>
      <c r="F657" s="4">
        <v>5.3571428571428603E-2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4.5454545454545497E-2</v>
      </c>
      <c r="E658" s="4">
        <v>4.5454545454545497E-2</v>
      </c>
      <c r="F658" s="4">
        <v>0.90909090909090895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0.90816326530612201</v>
      </c>
      <c r="D662" s="4">
        <v>8.1632653061224497E-2</v>
      </c>
      <c r="E662" s="4">
        <v>1.02040816326531E-2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3.9647577092511002E-2</v>
      </c>
      <c r="D663" s="4">
        <v>0.84581497797356797</v>
      </c>
      <c r="E663" s="4">
        <v>0.101321585903084</v>
      </c>
      <c r="F663" s="4">
        <v>1.3215859030837E-2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7.1942446043165497E-3</v>
      </c>
      <c r="D664" s="4">
        <v>2.8776978417266199E-2</v>
      </c>
      <c r="E664" s="4">
        <v>0.89928057553956797</v>
      </c>
      <c r="F664" s="4">
        <v>6.4748201438848907E-2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0.18518518518518501</v>
      </c>
      <c r="F665" s="4">
        <v>0.81481481481481499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0.88808664259927805</v>
      </c>
      <c r="D669" s="4">
        <v>9.3862815884476494E-2</v>
      </c>
      <c r="E669" s="4">
        <v>1.4440433212996401E-2</v>
      </c>
      <c r="F669" s="4">
        <v>3.6101083032491002E-3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4.0909090909090902E-2</v>
      </c>
      <c r="D670" s="4">
        <v>0.86363636363636398</v>
      </c>
      <c r="E670" s="4">
        <v>9.0909090909090898E-2</v>
      </c>
      <c r="F670" s="4">
        <v>4.5454545454545496E-3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6.41025641025641E-3</v>
      </c>
      <c r="D671" s="4">
        <v>5.7692307692307702E-2</v>
      </c>
      <c r="E671" s="4">
        <v>0.87820512820512797</v>
      </c>
      <c r="F671" s="4">
        <v>5.7692307692307702E-2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8.8235294117647106E-2</v>
      </c>
      <c r="F672" s="4">
        <v>0.91176470588235303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0.7734375</v>
      </c>
      <c r="D676" s="4">
        <v>0.18359375</v>
      </c>
      <c r="E676" s="4">
        <v>4.296875E-2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6.22222222222222E-2</v>
      </c>
      <c r="D677" s="4">
        <v>0.76444444444444404</v>
      </c>
      <c r="E677" s="4">
        <v>0.151111111111111</v>
      </c>
      <c r="F677" s="4">
        <v>2.2222222222222199E-2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1.8292682926829298E-2</v>
      </c>
      <c r="D678" s="4">
        <v>8.5365853658536606E-2</v>
      </c>
      <c r="E678" s="4">
        <v>0.79878048780487798</v>
      </c>
      <c r="F678" s="4">
        <v>9.7560975609756101E-2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7.1428571428571397E-2</v>
      </c>
      <c r="E679" s="4">
        <v>0.26190476190476197</v>
      </c>
      <c r="F679" s="4">
        <v>0.66666666666666696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0.87906976744186005</v>
      </c>
      <c r="D683" s="4">
        <v>9.7674418604651203E-2</v>
      </c>
      <c r="E683" s="4">
        <v>1.8604651162790701E-2</v>
      </c>
      <c r="F683" s="4">
        <v>4.65116279069767E-3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3.8135593220338999E-2</v>
      </c>
      <c r="D684" s="4">
        <v>0.86864406779660996</v>
      </c>
      <c r="E684" s="4">
        <v>8.8983050847457598E-2</v>
      </c>
      <c r="F684" s="4">
        <v>4.2372881355932203E-3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1.06951871657754E-2</v>
      </c>
      <c r="D685" s="4">
        <v>2.6737967914438499E-2</v>
      </c>
      <c r="E685" s="4">
        <v>0.89304812834224601</v>
      </c>
      <c r="F685" s="4">
        <v>6.9518716577540093E-2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0.122448979591837</v>
      </c>
      <c r="F686" s="4">
        <v>0.87755102040816302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0.88500000000000001</v>
      </c>
      <c r="D690" s="4">
        <v>0.11</v>
      </c>
      <c r="E690" s="4">
        <v>5.0000000000000001E-3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2.5974025974026E-2</v>
      </c>
      <c r="D691" s="4">
        <v>0.82683982683982704</v>
      </c>
      <c r="E691" s="4">
        <v>0.13419913419913401</v>
      </c>
      <c r="F691" s="4">
        <v>1.2987012987013E-2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5.0505050505050501E-3</v>
      </c>
      <c r="D692" s="4">
        <v>5.0505050505050497E-2</v>
      </c>
      <c r="E692" s="4">
        <v>0.88888888888888895</v>
      </c>
      <c r="F692" s="4">
        <v>5.5555555555555601E-2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0.12068965517241401</v>
      </c>
      <c r="F693" s="4">
        <v>0.87931034482758597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0.84782608695652195</v>
      </c>
      <c r="D697" s="4">
        <v>0.108695652173913</v>
      </c>
      <c r="E697" s="4">
        <v>3.2608695652173898E-2</v>
      </c>
      <c r="F697" s="4">
        <v>1.0869565217391301E-2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3.1390134529148003E-2</v>
      </c>
      <c r="D698" s="4">
        <v>0.87892376681614304</v>
      </c>
      <c r="E698" s="4">
        <v>8.9686098654708502E-2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1.3953488372093001E-2</v>
      </c>
      <c r="D699" s="4">
        <v>6.9767441860465101E-2</v>
      </c>
      <c r="E699" s="4">
        <v>0.837209302325581</v>
      </c>
      <c r="F699" s="4">
        <v>7.9069767441860506E-2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1.5384615384615399E-2</v>
      </c>
      <c r="E700" s="4">
        <v>9.2307692307692299E-2</v>
      </c>
      <c r="F700" s="4">
        <v>0.89230769230769202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0.86746987951807197</v>
      </c>
      <c r="D704" s="4">
        <v>0.114457831325301</v>
      </c>
      <c r="E704" s="4">
        <v>1.8072289156626498E-2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2.5862068965517199E-2</v>
      </c>
      <c r="D705" s="4">
        <v>0.83189655172413801</v>
      </c>
      <c r="E705" s="4">
        <v>0.12931034482758599</v>
      </c>
      <c r="F705" s="4">
        <v>1.29310344827586E-2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4.7169811320754698E-3</v>
      </c>
      <c r="D706" s="4">
        <v>5.1886792452830198E-2</v>
      </c>
      <c r="E706" s="4">
        <v>0.90094339622641495</v>
      </c>
      <c r="F706" s="4">
        <v>4.2452830188679201E-2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3.8961038961039002E-2</v>
      </c>
      <c r="F707" s="4">
        <v>0.96103896103896103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0.88079470198675502</v>
      </c>
      <c r="D711" s="4">
        <v>7.9470198675496706E-2</v>
      </c>
      <c r="E711" s="4">
        <v>3.9735099337748297E-2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4.9327354260089697E-2</v>
      </c>
      <c r="D712" s="4">
        <v>0.84304932735425997</v>
      </c>
      <c r="E712" s="4">
        <v>8.5201793721973104E-2</v>
      </c>
      <c r="F712" s="4">
        <v>2.2421524663677101E-2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1.3215859030837E-2</v>
      </c>
      <c r="D713" s="4">
        <v>4.8458149779735699E-2</v>
      </c>
      <c r="E713" s="4">
        <v>0.85903083700440497</v>
      </c>
      <c r="F713" s="4">
        <v>7.9295154185022004E-2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0.127906976744186</v>
      </c>
      <c r="F714" s="4">
        <v>0.87209302325581395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0.85714285714285698</v>
      </c>
      <c r="D718" s="4">
        <v>0.115646258503401</v>
      </c>
      <c r="E718" s="4">
        <v>2.7210884353741499E-2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2.8436018957346001E-2</v>
      </c>
      <c r="D719" s="4">
        <v>0.78672985781990501</v>
      </c>
      <c r="E719" s="4">
        <v>0.16587677725118499</v>
      </c>
      <c r="F719" s="4">
        <v>1.8957345971564E-2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8.6580086580086597E-3</v>
      </c>
      <c r="D720" s="4">
        <v>4.7619047619047603E-2</v>
      </c>
      <c r="E720" s="4">
        <v>0.831168831168831</v>
      </c>
      <c r="F720" s="4">
        <v>0.112554112554113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1.02040816326531E-2</v>
      </c>
      <c r="E721" s="4">
        <v>7.1428571428571397E-2</v>
      </c>
      <c r="F721" s="4">
        <v>0.91836734693877597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0.90298507462686595</v>
      </c>
      <c r="D725" s="4">
        <v>8.2089552238805999E-2</v>
      </c>
      <c r="E725" s="4">
        <v>1.49253731343284E-2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2.0512820512820499E-2</v>
      </c>
      <c r="D726" s="4">
        <v>0.80512820512820504</v>
      </c>
      <c r="E726" s="4">
        <v>0.15897435897435899</v>
      </c>
      <c r="F726" s="4">
        <v>1.5384615384615399E-2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8.4033613445378096E-3</v>
      </c>
      <c r="D727" s="4">
        <v>4.6218487394957999E-2</v>
      </c>
      <c r="E727" s="4">
        <v>0.85714285714285698</v>
      </c>
      <c r="F727" s="4">
        <v>8.8235294117647106E-2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0.05</v>
      </c>
      <c r="F728" s="4">
        <v>0.95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0.84251968503937003</v>
      </c>
      <c r="D732" s="4">
        <v>0.110236220472441</v>
      </c>
      <c r="E732" s="4">
        <v>3.9370078740157501E-2</v>
      </c>
      <c r="F732" s="4">
        <v>7.8740157480314994E-3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2.23463687150838E-2</v>
      </c>
      <c r="D733" s="4">
        <v>0.82122905027933002</v>
      </c>
      <c r="E733" s="4">
        <v>0.14525139664804501</v>
      </c>
      <c r="F733" s="4">
        <v>1.11731843575419E-2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1.2345679012345699E-2</v>
      </c>
      <c r="D734" s="4">
        <v>4.1152263374485597E-2</v>
      </c>
      <c r="E734" s="4">
        <v>0.88888888888888895</v>
      </c>
      <c r="F734" s="4">
        <v>5.7613168724279802E-2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8.6956521739130405E-2</v>
      </c>
      <c r="F735" s="4">
        <v>0.91304347826086996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0.78947368421052599</v>
      </c>
      <c r="D739" s="4">
        <v>0.20175438596491199</v>
      </c>
      <c r="E739" s="4">
        <v>0</v>
      </c>
      <c r="F739" s="4">
        <v>8.7719298245613996E-3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2.3391812865497099E-2</v>
      </c>
      <c r="D740" s="4">
        <v>0.783625730994152</v>
      </c>
      <c r="E740" s="4">
        <v>0.16374269005847999</v>
      </c>
      <c r="F740" s="4">
        <v>2.9239766081871298E-2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7.7220077220077196E-3</v>
      </c>
      <c r="D741" s="4">
        <v>1.9305019305019301E-2</v>
      </c>
      <c r="E741" s="4">
        <v>0.88416988416988396</v>
      </c>
      <c r="F741" s="4">
        <v>8.8803088803088806E-2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1.3986013986014E-2</v>
      </c>
      <c r="E742" s="4">
        <v>0.125874125874126</v>
      </c>
      <c r="F742" s="4">
        <v>0.86013986013985999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0.125</v>
      </c>
      <c r="E746" s="4">
        <v>4.1666666666666699E-2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3.65853658536585E-2</v>
      </c>
      <c r="D747" s="4">
        <v>0.82317073170731703</v>
      </c>
      <c r="E747" s="4">
        <v>0.115853658536585</v>
      </c>
      <c r="F747" s="4">
        <v>2.4390243902439001E-2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3.6363636363636398E-3</v>
      </c>
      <c r="D748" s="4">
        <v>4.72727272727273E-2</v>
      </c>
      <c r="E748" s="4">
        <v>0.88</v>
      </c>
      <c r="F748" s="4">
        <v>6.9090909090909106E-2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6.5789473684210497E-3</v>
      </c>
      <c r="D749" s="4">
        <v>0</v>
      </c>
      <c r="E749" s="4">
        <v>6.5789473684210495E-2</v>
      </c>
      <c r="F749" s="4">
        <v>0.92763157894736803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0.86363636363636398</v>
      </c>
      <c r="D753" s="4">
        <v>0.125</v>
      </c>
      <c r="E753" s="4">
        <v>1.13636363636364E-2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3.7499999999999999E-2</v>
      </c>
      <c r="D754" s="4">
        <v>0.75624999999999998</v>
      </c>
      <c r="E754" s="4">
        <v>0.17499999999999999</v>
      </c>
      <c r="F754" s="4">
        <v>3.125E-2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3.6363636363636398E-3</v>
      </c>
      <c r="D755" s="4">
        <v>0.08</v>
      </c>
      <c r="E755" s="4">
        <v>0.81454545454545502</v>
      </c>
      <c r="F755" s="4">
        <v>0.101818181818182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1.8292682926829298E-2</v>
      </c>
      <c r="E756" s="4">
        <v>9.1463414634146298E-2</v>
      </c>
      <c r="F756" s="4">
        <v>0.89024390243902396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0.77108433734939796</v>
      </c>
      <c r="D760" s="4">
        <v>0.180722891566265</v>
      </c>
      <c r="E760" s="4">
        <v>4.81927710843374E-2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3.1847133757961797E-2</v>
      </c>
      <c r="D761" s="4">
        <v>0.75796178343949105</v>
      </c>
      <c r="E761" s="4">
        <v>0.20382165605095501</v>
      </c>
      <c r="F761" s="4">
        <v>6.3694267515923596E-3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7.8358208955223899E-2</v>
      </c>
      <c r="E762" s="4">
        <v>0.81716417910447803</v>
      </c>
      <c r="F762" s="4">
        <v>0.104477611940299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5.5865921787709499E-3</v>
      </c>
      <c r="E763" s="4">
        <v>0.106145251396648</v>
      </c>
      <c r="F763" s="4">
        <v>0.88826815642458101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0.82608695652173902</v>
      </c>
      <c r="D767" s="4">
        <v>0.14492753623188401</v>
      </c>
      <c r="E767" s="4">
        <v>2.8985507246376802E-2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4.48717948717949E-2</v>
      </c>
      <c r="D768" s="4">
        <v>0.80128205128205099</v>
      </c>
      <c r="E768" s="4">
        <v>0.141025641025641</v>
      </c>
      <c r="F768" s="4">
        <v>1.2820512820512799E-2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7.2992700729926996E-3</v>
      </c>
      <c r="D769" s="4">
        <v>4.0145985401459902E-2</v>
      </c>
      <c r="E769" s="4">
        <v>0.87956204379561997</v>
      </c>
      <c r="F769" s="4">
        <v>7.2992700729927001E-2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1.5957446808510599E-2</v>
      </c>
      <c r="E770" s="4">
        <v>4.7872340425531901E-2</v>
      </c>
      <c r="F770" s="4">
        <v>0.93617021276595702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0.83333333333333304</v>
      </c>
      <c r="D774" s="4">
        <v>0.13636363636363599</v>
      </c>
      <c r="E774" s="4">
        <v>1.5151515151515201E-2</v>
      </c>
      <c r="F774" s="4">
        <v>1.5151515151515201E-2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4.6979865771812103E-2</v>
      </c>
      <c r="D775" s="4">
        <v>0.79194630872483196</v>
      </c>
      <c r="E775" s="4">
        <v>0.14765100671140899</v>
      </c>
      <c r="F775" s="4">
        <v>1.34228187919463E-2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1.8248175182481799E-2</v>
      </c>
      <c r="D776" s="4">
        <v>4.0145985401459902E-2</v>
      </c>
      <c r="E776" s="4">
        <v>0.86131386861313897</v>
      </c>
      <c r="F776" s="4">
        <v>8.0291970802919693E-2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1.5151515151515201E-2</v>
      </c>
      <c r="E777" s="4">
        <v>0.10101010101010099</v>
      </c>
      <c r="F777" s="4">
        <v>0.88383838383838398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0.82089552238805996</v>
      </c>
      <c r="D781" s="4">
        <v>0.119402985074627</v>
      </c>
      <c r="E781" s="4">
        <v>2.9850746268656699E-2</v>
      </c>
      <c r="F781" s="4">
        <v>2.9850746268656699E-2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5.6737588652482303E-2</v>
      </c>
      <c r="D782" s="4">
        <v>0.77304964539007104</v>
      </c>
      <c r="E782" s="4">
        <v>0.15602836879432599</v>
      </c>
      <c r="F782" s="4">
        <v>1.41843971631206E-2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1.4336917562724E-2</v>
      </c>
      <c r="D783" s="4">
        <v>8.6021505376344107E-2</v>
      </c>
      <c r="E783" s="4">
        <v>0.80286738351254505</v>
      </c>
      <c r="F783" s="4">
        <v>9.6774193548387094E-2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0.01</v>
      </c>
      <c r="D784" s="4">
        <v>1.4999999999999999E-2</v>
      </c>
      <c r="E784" s="4">
        <v>7.4999999999999997E-2</v>
      </c>
      <c r="F784" s="4">
        <v>0.9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0.89855072463768104</v>
      </c>
      <c r="D788" s="4">
        <v>7.2463768115942004E-2</v>
      </c>
      <c r="E788" s="4">
        <v>1.4492753623188401E-2</v>
      </c>
      <c r="F788" s="4">
        <v>1.4492753623188401E-2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2.7777777777777801E-2</v>
      </c>
      <c r="D789" s="4">
        <v>0.8125</v>
      </c>
      <c r="E789" s="4">
        <v>0.15972222222222199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3.8022813688212902E-3</v>
      </c>
      <c r="D790" s="4">
        <v>5.70342205323194E-2</v>
      </c>
      <c r="E790" s="4">
        <v>0.85171102661596998</v>
      </c>
      <c r="F790" s="4">
        <v>8.7452471482889704E-2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4.739336492891E-3</v>
      </c>
      <c r="E791" s="4">
        <v>8.5308056872037893E-2</v>
      </c>
      <c r="F791" s="4">
        <v>0.90995260663507105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0.88059701492537301</v>
      </c>
      <c r="D795" s="4">
        <v>0.104477611940299</v>
      </c>
      <c r="E795" s="4">
        <v>1.49253731343284E-2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5.0724637681159403E-2</v>
      </c>
      <c r="D796" s="4">
        <v>0.84782608695652195</v>
      </c>
      <c r="E796" s="4">
        <v>8.6956521739130405E-2</v>
      </c>
      <c r="F796" s="4">
        <v>1.4492753623188401E-2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7.5187969924812E-3</v>
      </c>
      <c r="D797" s="4">
        <v>7.5187969924811998E-2</v>
      </c>
      <c r="E797" s="4">
        <v>0.85338345864661702</v>
      </c>
      <c r="F797" s="4">
        <v>6.3909774436090194E-2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9.2592592592592605E-3</v>
      </c>
      <c r="D798" s="4">
        <v>1.38888888888889E-2</v>
      </c>
      <c r="E798" s="4">
        <v>0.101851851851852</v>
      </c>
      <c r="F798" s="4">
        <v>0.875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0.74285714285714299</v>
      </c>
      <c r="D802" s="4">
        <v>0.185714285714286</v>
      </c>
      <c r="E802" s="4">
        <v>4.2857142857142899E-2</v>
      </c>
      <c r="F802" s="4">
        <v>2.8571428571428598E-2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0.115646258503401</v>
      </c>
      <c r="D803" s="4">
        <v>0.76190476190476197</v>
      </c>
      <c r="E803" s="4">
        <v>0.102040816326531</v>
      </c>
      <c r="F803" s="4">
        <v>2.04081632653061E-2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1.9083969465648901E-2</v>
      </c>
      <c r="D804" s="4">
        <v>0.118320610687023</v>
      </c>
      <c r="E804" s="4">
        <v>0.73664122137404597</v>
      </c>
      <c r="F804" s="4">
        <v>0.12595419847328199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4.8076923076923097E-3</v>
      </c>
      <c r="D805" s="4">
        <v>0</v>
      </c>
      <c r="E805" s="4">
        <v>0.13942307692307701</v>
      </c>
      <c r="F805" s="4">
        <v>0.85576923076923095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0.85333333333333306</v>
      </c>
      <c r="D809" s="4">
        <v>0.133333333333333</v>
      </c>
      <c r="E809" s="4">
        <v>1.3333333333333299E-2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3.2051282051282E-2</v>
      </c>
      <c r="D810" s="4">
        <v>0.86538461538461497</v>
      </c>
      <c r="E810" s="4">
        <v>9.6153846153846201E-2</v>
      </c>
      <c r="F810" s="4">
        <v>6.41025641025641E-3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4.1666666666666701E-3</v>
      </c>
      <c r="D811" s="4">
        <v>3.7499999999999999E-2</v>
      </c>
      <c r="E811" s="4">
        <v>0.9</v>
      </c>
      <c r="F811" s="4">
        <v>5.83333333333333E-2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4.6296296296296302E-3</v>
      </c>
      <c r="D812" s="4">
        <v>9.2592592592592605E-3</v>
      </c>
      <c r="E812" s="4">
        <v>5.0925925925925902E-2</v>
      </c>
      <c r="F812" s="4">
        <v>0.93518518518518501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0.94366197183098599</v>
      </c>
      <c r="D816" s="4">
        <v>4.2253521126760597E-2</v>
      </c>
      <c r="E816" s="4">
        <v>1.4084507042253501E-2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3.2051282051282E-2</v>
      </c>
      <c r="D817" s="4">
        <v>0.85256410256410298</v>
      </c>
      <c r="E817" s="4">
        <v>0.108974358974359</v>
      </c>
      <c r="F817" s="4">
        <v>6.41025641025641E-3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4.9382716049382699E-2</v>
      </c>
      <c r="E818" s="4">
        <v>0.89711934156378603</v>
      </c>
      <c r="F818" s="4">
        <v>5.3497942386831303E-2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7.3732718894009203E-2</v>
      </c>
      <c r="F819" s="4">
        <v>0.92626728110599099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0.81944444444444398</v>
      </c>
      <c r="D823" s="4">
        <v>0.13888888888888901</v>
      </c>
      <c r="E823" s="4">
        <v>1.38888888888889E-2</v>
      </c>
      <c r="F823" s="4">
        <v>2.7777777777777801E-2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4.72972972972973E-2</v>
      </c>
      <c r="D824" s="4">
        <v>0.83783783783783805</v>
      </c>
      <c r="E824" s="4">
        <v>0.114864864864865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3.9682539682539701E-2</v>
      </c>
      <c r="E825" s="4">
        <v>0.87698412698412698</v>
      </c>
      <c r="F825" s="4">
        <v>8.3333333333333301E-2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1.3953488372093001E-2</v>
      </c>
      <c r="E826" s="4">
        <v>5.1162790697674397E-2</v>
      </c>
      <c r="F826" s="4">
        <v>0.93488372093023298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0.87878787878787901</v>
      </c>
      <c r="D830" s="4">
        <v>9.0909090909090898E-2</v>
      </c>
      <c r="E830" s="4">
        <v>3.03030303030303E-2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4.7619047619047603E-2</v>
      </c>
      <c r="D831" s="4">
        <v>0.85034013605442205</v>
      </c>
      <c r="E831" s="4">
        <v>8.1632653061224497E-2</v>
      </c>
      <c r="F831" s="4">
        <v>2.04081632653061E-2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4.0000000000000001E-3</v>
      </c>
      <c r="D832" s="4">
        <v>4.3999999999999997E-2</v>
      </c>
      <c r="E832" s="4">
        <v>0.91200000000000003</v>
      </c>
      <c r="F832" s="4">
        <v>0.04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4.4642857142857097E-3</v>
      </c>
      <c r="E833" s="4">
        <v>4.9107142857142898E-2</v>
      </c>
      <c r="F833" s="4">
        <v>0.94642857142857095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0.87878787878787901</v>
      </c>
      <c r="D837" s="4">
        <v>9.0909090909090898E-2</v>
      </c>
      <c r="E837" s="4">
        <v>3.03030303030303E-2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5.5944055944055902E-2</v>
      </c>
      <c r="D838" s="4">
        <v>0.87412587412587395</v>
      </c>
      <c r="E838" s="4">
        <v>5.5944055944055902E-2</v>
      </c>
      <c r="F838" s="4">
        <v>1.3986013986014E-2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3.9525691699604697E-3</v>
      </c>
      <c r="D839" s="4">
        <v>3.9525691699604702E-2</v>
      </c>
      <c r="E839" s="4">
        <v>0.92490118577075098</v>
      </c>
      <c r="F839" s="4">
        <v>3.1620553359683799E-2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8.8888888888888906E-3</v>
      </c>
      <c r="E840" s="4">
        <v>0.08</v>
      </c>
      <c r="F840" s="4">
        <v>0.91111111111111098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0.88059701492537301</v>
      </c>
      <c r="D844" s="4">
        <v>5.9701492537313397E-2</v>
      </c>
      <c r="E844" s="4">
        <v>4.47761194029851E-2</v>
      </c>
      <c r="F844" s="4">
        <v>1.49253731343284E-2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5.5944055944055902E-2</v>
      </c>
      <c r="D845" s="4">
        <v>0.72727272727272696</v>
      </c>
      <c r="E845" s="4">
        <v>0.17482517482517501</v>
      </c>
      <c r="F845" s="4">
        <v>4.1958041958042001E-2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0.103053435114504</v>
      </c>
      <c r="E846" s="4">
        <v>0.81297709923664097</v>
      </c>
      <c r="F846" s="4">
        <v>8.3969465648855005E-2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4.65116279069767E-3</v>
      </c>
      <c r="D847" s="4">
        <v>1.3953488372093001E-2</v>
      </c>
      <c r="E847" s="4">
        <v>0.12093023255814001</v>
      </c>
      <c r="F847" s="4">
        <v>0.86046511627906996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0.92647058823529405</v>
      </c>
      <c r="D851" s="4">
        <v>4.4117647058823498E-2</v>
      </c>
      <c r="E851" s="4">
        <v>2.9411764705882401E-2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1.4492753623188401E-2</v>
      </c>
      <c r="D852" s="4">
        <v>0.86956521739130399</v>
      </c>
      <c r="E852" s="4">
        <v>0.101449275362319</v>
      </c>
      <c r="F852" s="4">
        <v>1.4492753623188401E-2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3.7453183520599301E-2</v>
      </c>
      <c r="E853" s="4">
        <v>0.88389513108614204</v>
      </c>
      <c r="F853" s="4">
        <v>7.8651685393258397E-2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6.0747663551401897E-2</v>
      </c>
      <c r="F854" s="4">
        <v>0.93925233644859796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0.87692307692307703</v>
      </c>
      <c r="D858" s="4">
        <v>9.2307692307692299E-2</v>
      </c>
      <c r="E858" s="4">
        <v>3.0769230769230799E-2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3.00751879699248E-2</v>
      </c>
      <c r="D859" s="4">
        <v>0.87969924812030098</v>
      </c>
      <c r="E859" s="4">
        <v>9.0225563909774403E-2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1.13207547169811E-2</v>
      </c>
      <c r="D860" s="4">
        <v>4.5283018867924497E-2</v>
      </c>
      <c r="E860" s="4">
        <v>0.89811320754716994</v>
      </c>
      <c r="F860" s="4">
        <v>4.5283018867924497E-2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1.33928571428571E-2</v>
      </c>
      <c r="E861" s="4">
        <v>8.9285714285714302E-2</v>
      </c>
      <c r="F861" s="4">
        <v>0.89732142857142905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0.890625</v>
      </c>
      <c r="D865" s="4">
        <v>9.375E-2</v>
      </c>
      <c r="E865" s="4">
        <v>1.5625E-2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5.0724637681159403E-2</v>
      </c>
      <c r="D866" s="4">
        <v>0.83333333333333304</v>
      </c>
      <c r="E866" s="4">
        <v>9.4202898550724598E-2</v>
      </c>
      <c r="F866" s="4">
        <v>2.1739130434782601E-2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5.5147058823529403E-2</v>
      </c>
      <c r="E867" s="4">
        <v>0.88602941176470595</v>
      </c>
      <c r="F867" s="4">
        <v>5.8823529411764698E-2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4.6948356807511703E-3</v>
      </c>
      <c r="D868" s="4">
        <v>0</v>
      </c>
      <c r="E868" s="4">
        <v>0.107981220657277</v>
      </c>
      <c r="F868" s="4">
        <v>0.88732394366197198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0.89230769230769202</v>
      </c>
      <c r="D872" s="4">
        <v>9.2307692307692299E-2</v>
      </c>
      <c r="E872" s="4">
        <v>0</v>
      </c>
      <c r="F872" s="4">
        <v>1.5384615384615399E-2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4.4117647058823498E-2</v>
      </c>
      <c r="D873" s="4">
        <v>0.875</v>
      </c>
      <c r="E873" s="4">
        <v>8.0882352941176502E-2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3.2374100719424502E-2</v>
      </c>
      <c r="E874" s="4">
        <v>0.93165467625899301</v>
      </c>
      <c r="F874" s="4">
        <v>3.5971223021582698E-2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3.8461538461538498E-2</v>
      </c>
      <c r="F875" s="4">
        <v>0.96153846153846201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3.125E-2</v>
      </c>
      <c r="E879" s="4">
        <v>4.6875E-2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1.49253731343284E-2</v>
      </c>
      <c r="D880" s="4">
        <v>0.86567164179104505</v>
      </c>
      <c r="E880" s="4">
        <v>0.111940298507463</v>
      </c>
      <c r="F880" s="4">
        <v>7.4626865671641798E-3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5.0359712230215799E-2</v>
      </c>
      <c r="E881" s="4">
        <v>0.89568345323741005</v>
      </c>
      <c r="F881" s="4">
        <v>5.3956834532374098E-2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4.739336492891E-3</v>
      </c>
      <c r="D882" s="4">
        <v>4.739336492891E-3</v>
      </c>
      <c r="E882" s="4">
        <v>0.11848341232227499</v>
      </c>
      <c r="F882" s="4">
        <v>0.87203791469194303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0.88709677419354804</v>
      </c>
      <c r="D886" s="4">
        <v>9.6774193548387094E-2</v>
      </c>
      <c r="E886" s="4">
        <v>1.6129032258064498E-2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6.01503759398496E-2</v>
      </c>
      <c r="D887" s="4">
        <v>0.78195488721804496</v>
      </c>
      <c r="E887" s="4">
        <v>0.12781954887218</v>
      </c>
      <c r="F887" s="4">
        <v>3.00751879699248E-2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6.8493150684931503E-3</v>
      </c>
      <c r="D888" s="4">
        <v>7.8767123287671201E-2</v>
      </c>
      <c r="E888" s="4">
        <v>0.84931506849315097</v>
      </c>
      <c r="F888" s="4">
        <v>6.50684931506849E-2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0.01</v>
      </c>
      <c r="E889" s="4">
        <v>0.14499999999999999</v>
      </c>
      <c r="F889" s="4">
        <v>0.84499999999999997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7.69230769230769E-2</v>
      </c>
      <c r="E893" s="4">
        <v>0</v>
      </c>
      <c r="F893" s="4">
        <v>3.0769230769230799E-2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6.6666666666666693E-2</v>
      </c>
      <c r="D894" s="4">
        <v>0.844444444444444</v>
      </c>
      <c r="E894" s="4">
        <v>8.1481481481481502E-2</v>
      </c>
      <c r="F894" s="4">
        <v>7.4074074074074103E-3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3.3898305084745801E-3</v>
      </c>
      <c r="D895" s="4">
        <v>5.4237288135593198E-2</v>
      </c>
      <c r="E895" s="4">
        <v>0.90508474576271203</v>
      </c>
      <c r="F895" s="4">
        <v>3.7288135593220299E-2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1.5625E-2</v>
      </c>
      <c r="E896" s="4">
        <v>7.8125E-2</v>
      </c>
      <c r="F896" s="4">
        <v>0.90625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0.83823529411764697</v>
      </c>
      <c r="D900" s="4">
        <v>0.11764705882352899</v>
      </c>
      <c r="E900" s="4">
        <v>4.4117647058823498E-2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2.1739130434782601E-2</v>
      </c>
      <c r="D901" s="4">
        <v>0.86956521739130399</v>
      </c>
      <c r="E901" s="4">
        <v>0.101449275362319</v>
      </c>
      <c r="F901" s="4">
        <v>7.2463768115942004E-3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5.1194539249146798E-2</v>
      </c>
      <c r="E902" s="4">
        <v>0.89419795221843001</v>
      </c>
      <c r="F902" s="4">
        <v>5.4607508532423202E-2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1.0638297872340399E-2</v>
      </c>
      <c r="E903" s="4">
        <v>0.122340425531915</v>
      </c>
      <c r="F903" s="4">
        <v>0.86702127659574502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0.81666666666666698</v>
      </c>
      <c r="D907" s="4">
        <v>0.16666666666666699</v>
      </c>
      <c r="E907" s="4">
        <v>1.6666666666666701E-2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4.8275862068965503E-2</v>
      </c>
      <c r="D908" s="4">
        <v>0.8</v>
      </c>
      <c r="E908" s="4">
        <v>0.14482758620689701</v>
      </c>
      <c r="F908" s="4">
        <v>6.8965517241379301E-3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3.3112582781457001E-3</v>
      </c>
      <c r="D909" s="4">
        <v>5.6291390728476803E-2</v>
      </c>
      <c r="E909" s="4">
        <v>0.89735099337748303</v>
      </c>
      <c r="F909" s="4">
        <v>4.3046357615894003E-2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1.6666666666666701E-2</v>
      </c>
      <c r="E910" s="4">
        <v>0.13888888888888901</v>
      </c>
      <c r="F910" s="4">
        <v>0.844444444444444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0.89473684210526305</v>
      </c>
      <c r="D914" s="4">
        <v>7.0175438596491196E-2</v>
      </c>
      <c r="E914" s="4">
        <v>3.5087719298245598E-2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5.4794520547945202E-2</v>
      </c>
      <c r="D915" s="4">
        <v>0.86301369863013699</v>
      </c>
      <c r="E915" s="4">
        <v>8.2191780821917804E-2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6.2893081761006301E-3</v>
      </c>
      <c r="D916" s="4">
        <v>4.71698113207547E-2</v>
      </c>
      <c r="E916" s="4">
        <v>0.92452830188679203</v>
      </c>
      <c r="F916" s="4">
        <v>2.20125786163522E-2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7.2289156626505993E-2</v>
      </c>
      <c r="F917" s="4">
        <v>0.92771084337349397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8.1967213114754106E-2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7.5862068965517199E-2</v>
      </c>
      <c r="D922" s="4">
        <v>0.86896551724137905</v>
      </c>
      <c r="E922" s="4">
        <v>4.8275862068965503E-2</v>
      </c>
      <c r="F922" s="4">
        <v>6.8965517241379301E-3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1.8749999999999999E-2</v>
      </c>
      <c r="D923" s="4">
        <v>0.11562500000000001</v>
      </c>
      <c r="E923" s="4">
        <v>0.84687500000000004</v>
      </c>
      <c r="F923" s="4">
        <v>1.8749999999999999E-2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1.8633540372670801E-2</v>
      </c>
      <c r="E924" s="4">
        <v>0.19875776397515499</v>
      </c>
      <c r="F924" s="4">
        <v>0.78260869565217395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0.80821917808219201</v>
      </c>
      <c r="D928" s="4">
        <v>0.150684931506849</v>
      </c>
      <c r="E928" s="4">
        <v>2.7397260273972601E-2</v>
      </c>
      <c r="F928" s="4">
        <v>1.3698630136986301E-2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0.13450292397660801</v>
      </c>
      <c r="D929" s="4">
        <v>0.77192982456140302</v>
      </c>
      <c r="E929" s="4">
        <v>8.7719298245614002E-2</v>
      </c>
      <c r="F929" s="4">
        <v>5.8479532163742704E-3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4.1935483870967703E-2</v>
      </c>
      <c r="D930" s="4">
        <v>0.17741935483870999</v>
      </c>
      <c r="E930" s="4">
        <v>0.74838709677419402</v>
      </c>
      <c r="F930" s="4">
        <v>3.2258064516128997E-2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2.2556390977443601E-2</v>
      </c>
      <c r="D931" s="4">
        <v>3.00751879699248E-2</v>
      </c>
      <c r="E931" s="4">
        <v>0.278195488721805</v>
      </c>
      <c r="F931" s="4">
        <v>0.66917293233082698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0.92857142857142905</v>
      </c>
      <c r="D935" s="4">
        <v>6.1224489795918401E-2</v>
      </c>
      <c r="E935" s="4">
        <v>0</v>
      </c>
      <c r="F935" s="4">
        <v>1.02040816326531E-2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7.4257425742574296E-2</v>
      </c>
      <c r="D936" s="4">
        <v>0.87128712871287095</v>
      </c>
      <c r="E936" s="4">
        <v>4.4554455445544601E-2</v>
      </c>
      <c r="F936" s="4">
        <v>9.9009900990098994E-3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6.9930069930069904E-3</v>
      </c>
      <c r="D937" s="4">
        <v>4.8951048951049E-2</v>
      </c>
      <c r="E937" s="4">
        <v>0.92307692307692302</v>
      </c>
      <c r="F937" s="4">
        <v>2.0979020979021001E-2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0.12871287128712899</v>
      </c>
      <c r="F938" s="4">
        <v>0.87128712871287095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0.95370370370370405</v>
      </c>
      <c r="D942" s="4">
        <v>4.6296296296296301E-2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7.1428571428571397E-2</v>
      </c>
      <c r="D943" s="4">
        <v>0.86224489795918402</v>
      </c>
      <c r="E943" s="4">
        <v>5.6122448979591802E-2</v>
      </c>
      <c r="F943" s="4">
        <v>1.02040816326531E-2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1.3986013986014E-2</v>
      </c>
      <c r="D944" s="4">
        <v>9.0909090909090898E-2</v>
      </c>
      <c r="E944" s="4">
        <v>0.86363636363636398</v>
      </c>
      <c r="F944" s="4">
        <v>3.1468531468531499E-2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1.03092783505155E-2</v>
      </c>
      <c r="E945" s="4">
        <v>0.123711340206186</v>
      </c>
      <c r="F945" s="4">
        <v>0.865979381443299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0.95041322314049603</v>
      </c>
      <c r="D949" s="4">
        <v>4.9586776859504099E-2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0.14925373134328401</v>
      </c>
      <c r="D950" s="4">
        <v>0.80597014925373101</v>
      </c>
      <c r="E950" s="4">
        <v>4.47761194029851E-2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1.85185185185185E-2</v>
      </c>
      <c r="D951" s="4">
        <v>0.218518518518519</v>
      </c>
      <c r="E951" s="4">
        <v>0.72592592592592597</v>
      </c>
      <c r="F951" s="4">
        <v>3.7037037037037E-2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6.3157894736842093E-2</v>
      </c>
      <c r="E952" s="4">
        <v>0.21052631578947401</v>
      </c>
      <c r="F952" s="4">
        <v>0.72631578947368403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0.96666666666666701</v>
      </c>
      <c r="D956" s="4">
        <v>3.3333333333333298E-2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0.11587982832618</v>
      </c>
      <c r="D957" s="4">
        <v>0.86695278969957101</v>
      </c>
      <c r="E957" s="4">
        <v>1.7167381974248899E-2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1.7777777777777799E-2</v>
      </c>
      <c r="D958" s="4">
        <v>0.133333333333333</v>
      </c>
      <c r="E958" s="4">
        <v>0.844444444444444</v>
      </c>
      <c r="F958" s="4">
        <v>4.4444444444444401E-3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0.151898734177215</v>
      </c>
      <c r="F959" s="4">
        <v>0.848101265822785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0.98295454545454497</v>
      </c>
      <c r="D963" s="4">
        <v>1.7045454545454499E-2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0.18565400843881899</v>
      </c>
      <c r="D964" s="4">
        <v>0.78059071729957796</v>
      </c>
      <c r="E964" s="4">
        <v>2.53164556962025E-2</v>
      </c>
      <c r="F964" s="4">
        <v>8.4388185654008397E-3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1.94174757281553E-2</v>
      </c>
      <c r="D965" s="4">
        <v>0.17961165048543701</v>
      </c>
      <c r="E965" s="4">
        <v>0.76213592233009697</v>
      </c>
      <c r="F965" s="4">
        <v>3.8834951456310697E-2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1.4705882352941201E-2</v>
      </c>
      <c r="D966" s="4">
        <v>1.4705882352941201E-2</v>
      </c>
      <c r="E966" s="4">
        <v>0.25</v>
      </c>
      <c r="F966" s="4">
        <v>0.72058823529411797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0.96846846846846801</v>
      </c>
      <c r="D970" s="4">
        <v>3.1531531531531501E-2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0.247787610619469</v>
      </c>
      <c r="D971" s="4">
        <v>0.71681415929203496</v>
      </c>
      <c r="E971" s="4">
        <v>3.5398230088495602E-2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6.1111111111111102E-2</v>
      </c>
      <c r="D972" s="4">
        <v>0.27222222222222198</v>
      </c>
      <c r="E972" s="4">
        <v>0.66666666666666696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1.6949152542372899E-2</v>
      </c>
      <c r="D973" s="4">
        <v>8.4745762711864403E-2</v>
      </c>
      <c r="E973" s="4">
        <v>0.152542372881356</v>
      </c>
      <c r="F973" s="4">
        <v>0.74576271186440701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0.97173144876325102</v>
      </c>
      <c r="D977" s="4">
        <v>2.47349823321555E-2</v>
      </c>
      <c r="E977" s="4">
        <v>3.53356890459364E-3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0.161434977578475</v>
      </c>
      <c r="D978" s="4">
        <v>0.80717488789237701</v>
      </c>
      <c r="E978" s="4">
        <v>3.1390134529148003E-2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3.6496350364963501E-2</v>
      </c>
      <c r="D979" s="4">
        <v>0.145985401459854</v>
      </c>
      <c r="E979" s="4">
        <v>0.79562043795620396</v>
      </c>
      <c r="F979" s="4">
        <v>2.18978102189781E-2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9.0909090909090898E-2</v>
      </c>
      <c r="E980" s="4">
        <v>0.25</v>
      </c>
      <c r="F980" s="4">
        <v>0.65909090909090895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0.990506329113924</v>
      </c>
      <c r="D984" s="4">
        <v>9.4936708860759497E-3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0.16587677725118499</v>
      </c>
      <c r="D985" s="4">
        <v>0.81516587677725105</v>
      </c>
      <c r="E985" s="4">
        <v>1.8957345971564E-2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6.25E-2</v>
      </c>
      <c r="D986" s="4">
        <v>0.2109375</v>
      </c>
      <c r="E986" s="4">
        <v>0.71875</v>
      </c>
      <c r="F986" s="4">
        <v>7.8125E-3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3.125E-2</v>
      </c>
      <c r="D987" s="4">
        <v>0.15625</v>
      </c>
      <c r="E987" s="4">
        <v>0.1875</v>
      </c>
      <c r="F987" s="4">
        <v>0.625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0.96358543417366904</v>
      </c>
      <c r="D991" s="4">
        <v>3.64145658263305E-2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0.23671497584541101</v>
      </c>
      <c r="D992" s="4">
        <v>0.75362318840579701</v>
      </c>
      <c r="E992" s="4">
        <v>9.6618357487922701E-3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7.8431372549019607E-2</v>
      </c>
      <c r="D993" s="4">
        <v>0.27450980392156898</v>
      </c>
      <c r="E993" s="4">
        <v>0.64705882352941202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9.5238095238095205E-2</v>
      </c>
      <c r="D994" s="4">
        <v>4.7619047619047603E-2</v>
      </c>
      <c r="E994" s="4">
        <v>0.28571428571428598</v>
      </c>
      <c r="F994" s="4">
        <v>0.57142857142857095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0.98759305210918102</v>
      </c>
      <c r="D998" s="4">
        <v>1.2406947890818899E-2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0.15656565656565699</v>
      </c>
      <c r="D999" s="4">
        <v>0.83838383838383801</v>
      </c>
      <c r="E999" s="4">
        <v>0</v>
      </c>
      <c r="F999" s="4">
        <v>5.0505050505050501E-3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2.7027027027027001E-2</v>
      </c>
      <c r="D1000" s="4">
        <v>0.17567567567567599</v>
      </c>
      <c r="E1000" s="4">
        <v>0.77027027027026995</v>
      </c>
      <c r="F1000" s="4">
        <v>2.7027027027027001E-2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0.41666666666666702</v>
      </c>
      <c r="F1001" s="4">
        <v>0.58333333333333304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0.98607888631090501</v>
      </c>
      <c r="D1005" s="4">
        <v>1.1600928074245899E-2</v>
      </c>
      <c r="E1005" s="4">
        <v>2.32018561484919E-3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0.24456521739130399</v>
      </c>
      <c r="D1006" s="4">
        <v>0.71739130434782605</v>
      </c>
      <c r="E1006" s="4">
        <v>3.8043478260869602E-2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8.0645161290322606E-2</v>
      </c>
      <c r="D1007" s="4">
        <v>0.209677419354839</v>
      </c>
      <c r="E1007" s="4">
        <v>0.69354838709677402</v>
      </c>
      <c r="F1007" s="4">
        <v>1.6129032258064498E-2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0.3</v>
      </c>
      <c r="E1008" s="4">
        <v>0</v>
      </c>
      <c r="F1008" s="4">
        <v>0.7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0.97684210526315796</v>
      </c>
      <c r="D1012" s="4">
        <v>2.31578947368421E-2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0.33333333333333298</v>
      </c>
      <c r="D1013" s="4">
        <v>0.66666666666666696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5.8823529411764698E-2</v>
      </c>
      <c r="D1014" s="4">
        <v>0.33333333333333298</v>
      </c>
      <c r="E1014" s="4">
        <v>0.56862745098039202</v>
      </c>
      <c r="F1014" s="4">
        <v>3.9215686274509803E-2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0.125</v>
      </c>
      <c r="F1015" s="4">
        <v>0.875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0.98283261802575095</v>
      </c>
      <c r="D11" s="4">
        <v>1.7167381974248899E-2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0.26896551724137902</v>
      </c>
      <c r="D12" s="4">
        <v>0.71034482758620698</v>
      </c>
      <c r="E12" s="4">
        <v>2.06896551724138E-2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4.6153846153846198E-2</v>
      </c>
      <c r="D13" s="4">
        <v>0.138461538461538</v>
      </c>
      <c r="E13" s="4">
        <v>0.81538461538461504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0.30769230769230799</v>
      </c>
      <c r="F14" s="4">
        <v>0.69230769230769196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</v>
      </c>
      <c r="D18" s="4">
        <v>1.6E-2</v>
      </c>
      <c r="E18" s="4">
        <v>4.0000000000000001E-3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0.18333333333333299</v>
      </c>
      <c r="D19" s="4">
        <v>0.80833333333333302</v>
      </c>
      <c r="E19" s="4">
        <v>8.3333333333333297E-3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0.18333333333333299</v>
      </c>
      <c r="D20" s="4">
        <v>0.116666666666667</v>
      </c>
      <c r="E20" s="4">
        <v>0.65</v>
      </c>
      <c r="F20" s="4">
        <v>0.05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0.11111111111111099</v>
      </c>
      <c r="F21" s="4">
        <v>0.88888888888888895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0.98087954110898701</v>
      </c>
      <c r="D25" s="4">
        <v>1.9120458891013398E-2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0.24107142857142899</v>
      </c>
      <c r="D26" s="4">
        <v>0.74107142857142905</v>
      </c>
      <c r="E26" s="4">
        <v>1.7857142857142901E-2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6.9767441860465101E-2</v>
      </c>
      <c r="D27" s="4">
        <v>0.162790697674419</v>
      </c>
      <c r="E27" s="4">
        <v>0.76744186046511598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0.18181818181818199</v>
      </c>
      <c r="F28" s="4">
        <v>0.81818181818181801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0.99079189686924496</v>
      </c>
      <c r="D32" s="4">
        <v>9.2081031307550704E-3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0.18</v>
      </c>
      <c r="D33" s="4">
        <v>0.81</v>
      </c>
      <c r="E33" s="4">
        <v>0.01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8.1081081081081099E-2</v>
      </c>
      <c r="D34" s="4">
        <v>0.162162162162162</v>
      </c>
      <c r="E34" s="4">
        <v>0.75675675675675702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0.22222222222222199</v>
      </c>
      <c r="F35" s="4">
        <v>0.77777777777777801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0.99284436493738804</v>
      </c>
      <c r="D39" s="4">
        <v>5.3667262969588504E-3</v>
      </c>
      <c r="E39" s="4">
        <v>1.78890876565295E-3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0.19565217391304299</v>
      </c>
      <c r="D40" s="4">
        <v>0.80434782608695699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6.4516129032258104E-2</v>
      </c>
      <c r="D41" s="4">
        <v>0.19354838709677399</v>
      </c>
      <c r="E41" s="4">
        <v>0.74193548387096797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0.14285714285714299</v>
      </c>
      <c r="F42" s="4">
        <v>0.85714285714285698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0.97739130434782595</v>
      </c>
      <c r="D46" s="4">
        <v>2.0869565217391299E-2</v>
      </c>
      <c r="E46" s="4">
        <v>1.7391304347826101E-3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0.313253012048193</v>
      </c>
      <c r="D47" s="4">
        <v>0.686746987951807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0.32</v>
      </c>
      <c r="D48" s="4">
        <v>0.16</v>
      </c>
      <c r="E48" s="4">
        <v>0.52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0.16666666666666699</v>
      </c>
      <c r="D49" s="4">
        <v>0</v>
      </c>
      <c r="E49" s="4">
        <v>0.16666666666666699</v>
      </c>
      <c r="F49" s="4">
        <v>0.66666666666666696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0.99497487437185905</v>
      </c>
      <c r="D53" s="4">
        <v>5.0251256281407001E-3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0.164383561643836</v>
      </c>
      <c r="D54" s="4">
        <v>0.82191780821917804</v>
      </c>
      <c r="E54" s="4">
        <v>1.3698630136986301E-2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6.6666666666666693E-2</v>
      </c>
      <c r="E55" s="4">
        <v>0.86666666666666703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0.25</v>
      </c>
      <c r="E56" s="4">
        <v>0.25</v>
      </c>
      <c r="F56" s="4">
        <v>0.5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0.99176276771004901</v>
      </c>
      <c r="D60" s="4">
        <v>8.2372322899505798E-3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0.16923076923076899</v>
      </c>
      <c r="D61" s="4">
        <v>0.83076923076923104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0.133333333333333</v>
      </c>
      <c r="D62" s="4">
        <v>0.2</v>
      </c>
      <c r="E62" s="4">
        <v>0.66666666666666696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0.5</v>
      </c>
      <c r="F63" s="4">
        <v>0.5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0.99024390243902405</v>
      </c>
      <c r="D67" s="4">
        <v>9.7560975609756097E-3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0.16129032258064499</v>
      </c>
      <c r="D68" s="4">
        <v>0.82258064516129004</v>
      </c>
      <c r="E68" s="4">
        <v>0</v>
      </c>
      <c r="F68" s="4">
        <v>1.6129032258064498E-2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9.0909090909090898E-2</v>
      </c>
      <c r="D69" s="4">
        <v>9.0909090909090898E-2</v>
      </c>
      <c r="E69" s="4">
        <v>0.72727272727272696</v>
      </c>
      <c r="F69" s="4">
        <v>9.0909090909090898E-2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0.99838709677419402</v>
      </c>
      <c r="D74" s="4">
        <v>1.6129032258064501E-3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0.18965517241379301</v>
      </c>
      <c r="D75" s="4">
        <v>0.77586206896551702</v>
      </c>
      <c r="E75" s="4">
        <v>3.4482758620689703E-2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0.125</v>
      </c>
      <c r="D76" s="4">
        <v>0</v>
      </c>
      <c r="E76" s="4">
        <v>0.875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0.99524564183835196</v>
      </c>
      <c r="D81" s="4">
        <v>4.7543581616481803E-3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0.217391304347826</v>
      </c>
      <c r="D82" s="4">
        <v>0.78260869565217395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0.44444444444444398</v>
      </c>
      <c r="E83" s="4">
        <v>0.55555555555555602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</v>
      </c>
      <c r="F84" s="4">
        <v>0.66666666666666696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0.99686520376175503</v>
      </c>
      <c r="D88" s="4">
        <v>3.1347962382445101E-3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0.27272727272727298</v>
      </c>
      <c r="D89" s="4">
        <v>0.70454545454545503</v>
      </c>
      <c r="E89" s="4">
        <v>2.27272727272727E-2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</v>
      </c>
      <c r="E90" s="4">
        <v>0.6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0.5</v>
      </c>
      <c r="F91" s="4">
        <v>0.5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0.99382716049382702</v>
      </c>
      <c r="D95" s="4">
        <v>6.17283950617284E-3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0.22857142857142901</v>
      </c>
      <c r="D96" s="4">
        <v>0.77142857142857102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0.2</v>
      </c>
      <c r="E97" s="4">
        <v>0.8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1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0.99233128834355799</v>
      </c>
      <c r="D102" s="4">
        <v>6.13496932515337E-3</v>
      </c>
      <c r="E102" s="4">
        <v>1.5337423312883399E-3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0.1875</v>
      </c>
      <c r="D103" s="4">
        <v>0.8125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1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0.98621745788667703</v>
      </c>
      <c r="D109" s="4">
        <v>1.22511485451761E-2</v>
      </c>
      <c r="E109" s="4">
        <v>1.5313935681470099E-3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</v>
      </c>
      <c r="D110" s="4">
        <v>0.9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0.2</v>
      </c>
      <c r="E111" s="4">
        <v>0.8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0.99381761978361705</v>
      </c>
      <c r="D116" s="4">
        <v>6.18238021638331E-3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0.11111111111111099</v>
      </c>
      <c r="D117" s="4">
        <v>0.88888888888888895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0.99845440494590398</v>
      </c>
      <c r="D123" s="4">
        <v>1.5455950540958299E-3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0.31578947368421101</v>
      </c>
      <c r="D124" s="4">
        <v>0.68421052631578905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0.99392097264437695</v>
      </c>
      <c r="D130" s="4">
        <v>6.0790273556231003E-3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0.74074074074074103</v>
      </c>
      <c r="E131" s="4">
        <v>3.7037037037037E-2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0.25</v>
      </c>
      <c r="E132" s="4">
        <v>0.75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0.99696969696969695</v>
      </c>
      <c r="D137" s="4">
        <v>3.0303030303030299E-3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0.08</v>
      </c>
      <c r="D138" s="4">
        <v>0.92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0.5</v>
      </c>
      <c r="D139" s="4">
        <v>0</v>
      </c>
      <c r="E139" s="4">
        <v>0.5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0.99848942598187296</v>
      </c>
      <c r="D144" s="4">
        <v>0</v>
      </c>
      <c r="E144" s="4">
        <v>1.51057401812689E-3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0.16</v>
      </c>
      <c r="D145" s="4">
        <v>0.84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0.5</v>
      </c>
      <c r="D146" s="4">
        <v>0</v>
      </c>
      <c r="E146" s="4">
        <v>0.5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0.99549549549549599</v>
      </c>
      <c r="D151" s="4">
        <v>4.5045045045045001E-3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0.85714285714285698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0.99549549549549599</v>
      </c>
      <c r="D158" s="4">
        <v>4.5045045045045001E-3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9.5238095238095205E-2</v>
      </c>
      <c r="D159" s="4">
        <v>0.90476190476190499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0.98947368421052595</v>
      </c>
      <c r="D165" s="4">
        <v>9.0225563909774407E-3</v>
      </c>
      <c r="E165" s="4">
        <v>1.50375939849624E-3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0.27272727272727298</v>
      </c>
      <c r="D166" s="4">
        <v>0.72727272727272696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0.98343373493975905</v>
      </c>
      <c r="D172" s="4">
        <v>1.6566265060241E-2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0.99852507374631305</v>
      </c>
      <c r="D179" s="4">
        <v>0</v>
      </c>
      <c r="E179" s="4">
        <v>1.47492625368732E-3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0.99261447562777005</v>
      </c>
      <c r="D186" s="4">
        <v>5.9084194977843396E-3</v>
      </c>
      <c r="E186" s="4">
        <v>1.4771048744460901E-3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0.99404761904761896</v>
      </c>
      <c r="D193" s="4">
        <v>5.9523809523809503E-3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0.5</v>
      </c>
      <c r="D194" s="4">
        <v>0.5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0.99556213017751505</v>
      </c>
      <c r="D200" s="4">
        <v>4.4378698224852098E-3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0.99261447562777005</v>
      </c>
      <c r="D207" s="4">
        <v>7.3855243722304297E-3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0.54545454545454497</v>
      </c>
      <c r="D208" s="4">
        <v>0.45454545454545497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0.98230088495575196</v>
      </c>
      <c r="D214" s="4">
        <v>1.62241887905605E-2</v>
      </c>
      <c r="E214" s="4">
        <v>1.47492625368732E-3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</v>
      </c>
      <c r="D215" s="4">
        <v>0.7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0.99402092675635301</v>
      </c>
      <c r="D221" s="4">
        <v>5.9790732436472297E-3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0.26315789473684198</v>
      </c>
      <c r="D222" s="4">
        <v>0.68421052631578905</v>
      </c>
      <c r="E222" s="4">
        <v>5.2631578947368397E-2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0.98062593144560395</v>
      </c>
      <c r="D228" s="4">
        <v>1.9374068554396402E-2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5.8823529411764698E-2</v>
      </c>
      <c r="D229" s="4">
        <v>0.94117647058823495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0.987860394537178</v>
      </c>
      <c r="D235" s="4">
        <v>1.21396054628225E-2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0.233333333333333</v>
      </c>
      <c r="D236" s="4">
        <v>0.7</v>
      </c>
      <c r="E236" s="4">
        <v>6.6666666666666693E-2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0.99088145896656499</v>
      </c>
      <c r="D242" s="4">
        <v>9.11854103343465E-3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0.24137931034482801</v>
      </c>
      <c r="D243" s="4">
        <v>0.72413793103448298</v>
      </c>
      <c r="E243" s="4">
        <v>3.4482758620689703E-2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0.97268588770865005</v>
      </c>
      <c r="D249" s="4">
        <v>2.7314112291350501E-2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0.96307692307692305</v>
      </c>
      <c r="D256" s="4">
        <v>3.2307692307692301E-2</v>
      </c>
      <c r="E256" s="4">
        <v>4.6153846153846202E-3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5.5555555555555601E-2</v>
      </c>
      <c r="D257" s="4">
        <v>0.86111111111111105</v>
      </c>
      <c r="E257" s="4">
        <v>8.3333333333333301E-2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0.33333333333333298</v>
      </c>
      <c r="D258" s="4">
        <v>0.66666666666666696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0.98728139904610501</v>
      </c>
      <c r="D263" s="4">
        <v>1.1128775834658201E-2</v>
      </c>
      <c r="E263" s="4">
        <v>1.5898251192368799E-3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0.148148148148148</v>
      </c>
      <c r="D264" s="4">
        <v>0.83333333333333304</v>
      </c>
      <c r="E264" s="4">
        <v>1.85185185185185E-2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0.98251192368839402</v>
      </c>
      <c r="D270" s="4">
        <v>1.7488076311605701E-2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0.134615384615385</v>
      </c>
      <c r="D271" s="4">
        <v>0.82692307692307698</v>
      </c>
      <c r="E271" s="4">
        <v>3.8461538461538498E-2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0.125</v>
      </c>
      <c r="E272" s="4">
        <v>0.75</v>
      </c>
      <c r="F272" s="4">
        <v>0.125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0.95840000000000003</v>
      </c>
      <c r="D277" s="4">
        <v>0.04</v>
      </c>
      <c r="E277" s="4">
        <v>1.6000000000000001E-3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0.218181818181818</v>
      </c>
      <c r="D278" s="4">
        <v>0.78181818181818197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0.125</v>
      </c>
      <c r="E279" s="4">
        <v>0.75</v>
      </c>
      <c r="F279" s="4">
        <v>0.125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0.98199672667757798</v>
      </c>
      <c r="D284" s="4">
        <v>1.30932896890344E-2</v>
      </c>
      <c r="E284" s="4">
        <v>4.9099836333878896E-3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0.101449275362319</v>
      </c>
      <c r="D285" s="4">
        <v>0.84057971014492705</v>
      </c>
      <c r="E285" s="4">
        <v>5.7971014492753603E-2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0.875</v>
      </c>
      <c r="F286" s="4">
        <v>0.125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0.96540362438220795</v>
      </c>
      <c r="D291" s="4">
        <v>3.1301482701812197E-2</v>
      </c>
      <c r="E291" s="4">
        <v>3.2948929159802298E-3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0.13636363636363599</v>
      </c>
      <c r="D292" s="4">
        <v>0.84848484848484895</v>
      </c>
      <c r="E292" s="4">
        <v>1.5151515151515201E-2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7.1428571428571397E-2</v>
      </c>
      <c r="D293" s="4">
        <v>0.14285714285714299</v>
      </c>
      <c r="E293" s="4">
        <v>0.78571428571428603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1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0.85906040268456396</v>
      </c>
      <c r="D298" s="4">
        <v>0.10738255033557</v>
      </c>
      <c r="E298" s="4">
        <v>3.35570469798658E-2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9.0909090909090898E-2</v>
      </c>
      <c r="D299" s="4">
        <v>0.80519480519480502</v>
      </c>
      <c r="E299" s="4">
        <v>9.0909090909090898E-2</v>
      </c>
      <c r="F299" s="4">
        <v>1.2987012987013E-2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7.1428571428571397E-2</v>
      </c>
      <c r="D300" s="4">
        <v>7.1428571428571397E-2</v>
      </c>
      <c r="E300" s="4">
        <v>0.85714285714285698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0.5</v>
      </c>
      <c r="D301" s="4">
        <v>0.5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0.93090211132437595</v>
      </c>
      <c r="D305" s="4">
        <v>6.71785028790787E-2</v>
      </c>
      <c r="E305" s="4">
        <v>1.9193857965451101E-3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3.90625E-2</v>
      </c>
      <c r="D306" s="4">
        <v>0.8828125</v>
      </c>
      <c r="E306" s="4">
        <v>7.8125E-2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0.128205128205128</v>
      </c>
      <c r="E307" s="4">
        <v>0.79487179487179505</v>
      </c>
      <c r="F307" s="4">
        <v>7.69230769230769E-2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0.916326530612245</v>
      </c>
      <c r="D312" s="4">
        <v>7.5510204081632698E-2</v>
      </c>
      <c r="E312" s="4">
        <v>8.1632653061224497E-3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5.22875816993464E-2</v>
      </c>
      <c r="D313" s="4">
        <v>0.83006535947712401</v>
      </c>
      <c r="E313" s="4">
        <v>9.8039215686274495E-2</v>
      </c>
      <c r="F313" s="4">
        <v>1.9607843137254902E-2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4.7619047619047603E-2</v>
      </c>
      <c r="D314" s="4">
        <v>0.119047619047619</v>
      </c>
      <c r="E314" s="4">
        <v>0.80952380952380998</v>
      </c>
      <c r="F314" s="4">
        <v>2.3809523809523801E-2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0.89760348583878002</v>
      </c>
      <c r="D319" s="4">
        <v>9.1503267973856203E-2</v>
      </c>
      <c r="E319" s="4">
        <v>1.08932461873638E-2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0.112426035502959</v>
      </c>
      <c r="D320" s="4">
        <v>0.75147928994082802</v>
      </c>
      <c r="E320" s="4">
        <v>0.124260355029586</v>
      </c>
      <c r="F320" s="4">
        <v>1.18343195266272E-2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5.6603773584905703E-2</v>
      </c>
      <c r="E321" s="4">
        <v>0.79245283018867896</v>
      </c>
      <c r="F321" s="4">
        <v>0.15094339622641501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0.25</v>
      </c>
      <c r="F322" s="4">
        <v>0.75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0.92343387470997695</v>
      </c>
      <c r="D326" s="4">
        <v>6.2645011600928099E-2</v>
      </c>
      <c r="E326" s="4">
        <v>1.3921113689095099E-2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7.5581395348837205E-2</v>
      </c>
      <c r="D327" s="4">
        <v>0.831395348837209</v>
      </c>
      <c r="E327" s="4">
        <v>9.3023255813953501E-2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7.1428571428571397E-2</v>
      </c>
      <c r="E328" s="4">
        <v>0.871428571428571</v>
      </c>
      <c r="F328" s="4">
        <v>5.7142857142857099E-2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6.25E-2</v>
      </c>
      <c r="D329" s="4">
        <v>0</v>
      </c>
      <c r="E329" s="4">
        <v>6.25E-2</v>
      </c>
      <c r="F329" s="4">
        <v>0.875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0.89563106796116498</v>
      </c>
      <c r="D333" s="4">
        <v>8.4951456310679602E-2</v>
      </c>
      <c r="E333" s="4">
        <v>1.94174757281553E-2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0.04</v>
      </c>
      <c r="D334" s="4">
        <v>0.85714285714285698</v>
      </c>
      <c r="E334" s="4">
        <v>9.71428571428571E-2</v>
      </c>
      <c r="F334" s="4">
        <v>5.7142857142857099E-3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9.5238095238095205E-2</v>
      </c>
      <c r="E335" s="4">
        <v>0.85714285714285698</v>
      </c>
      <c r="F335" s="4">
        <v>4.7619047619047603E-2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5.5555555555555601E-2</v>
      </c>
      <c r="D336" s="4">
        <v>0</v>
      </c>
      <c r="E336" s="4">
        <v>5.5555555555555601E-2</v>
      </c>
      <c r="F336" s="4">
        <v>0.88888888888888895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0.81432360742705601</v>
      </c>
      <c r="D340" s="4">
        <v>0.15384615384615399</v>
      </c>
      <c r="E340" s="4">
        <v>2.3872679045092798E-2</v>
      </c>
      <c r="F340" s="4">
        <v>7.9575596816976093E-3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6.7357512953367907E-2</v>
      </c>
      <c r="D341" s="4">
        <v>0.72020725388601003</v>
      </c>
      <c r="E341" s="4">
        <v>0.18652849740932601</v>
      </c>
      <c r="F341" s="4">
        <v>2.59067357512953E-2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6.1224489795918401E-2</v>
      </c>
      <c r="E342" s="4">
        <v>0.85714285714285698</v>
      </c>
      <c r="F342" s="4">
        <v>8.1632653061224497E-2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4.7619047619047603E-2</v>
      </c>
      <c r="D343" s="4">
        <v>4.7619047619047603E-2</v>
      </c>
      <c r="E343" s="4">
        <v>9.5238095238095205E-2</v>
      </c>
      <c r="F343" s="4">
        <v>0.80952380952380998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0.903426791277259</v>
      </c>
      <c r="D347" s="4">
        <v>9.0342679127725894E-2</v>
      </c>
      <c r="E347" s="4">
        <v>6.2305295950155796E-3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4.4117647058823498E-2</v>
      </c>
      <c r="D348" s="4">
        <v>0.81372549019607798</v>
      </c>
      <c r="E348" s="4">
        <v>0.13725490196078399</v>
      </c>
      <c r="F348" s="4">
        <v>4.9019607843137298E-3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7.63358778625954E-3</v>
      </c>
      <c r="D349" s="4">
        <v>6.8702290076335895E-2</v>
      </c>
      <c r="E349" s="4">
        <v>0.80916030534351102</v>
      </c>
      <c r="F349" s="4">
        <v>0.114503816793893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3.03030303030303E-2</v>
      </c>
      <c r="D350" s="4">
        <v>3.03030303030303E-2</v>
      </c>
      <c r="E350" s="4">
        <v>0.15151515151515199</v>
      </c>
      <c r="F350" s="4">
        <v>0.78787878787878796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0.90033222591362105</v>
      </c>
      <c r="D354" s="4">
        <v>7.6411960132890394E-2</v>
      </c>
      <c r="E354" s="4">
        <v>1.9933554817275701E-2</v>
      </c>
      <c r="F354" s="4">
        <v>3.3222591362126199E-3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5.3658536585365901E-2</v>
      </c>
      <c r="D355" s="4">
        <v>0.79512195121951201</v>
      </c>
      <c r="E355" s="4">
        <v>0.13170731707317099</v>
      </c>
      <c r="F355" s="4">
        <v>1.9512195121951199E-2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9.2198581560283696E-2</v>
      </c>
      <c r="E356" s="4">
        <v>0.80141843971631199</v>
      </c>
      <c r="F356" s="4">
        <v>0.10638297872340401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0.119047619047619</v>
      </c>
      <c r="F357" s="4">
        <v>0.88095238095238104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0.83333333333333304</v>
      </c>
      <c r="D361" s="4">
        <v>0.13829787234042601</v>
      </c>
      <c r="E361" s="4">
        <v>2.4822695035461001E-2</v>
      </c>
      <c r="F361" s="4">
        <v>3.54609929078014E-3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3.5175879396984903E-2</v>
      </c>
      <c r="D362" s="4">
        <v>0.78894472361808998</v>
      </c>
      <c r="E362" s="4">
        <v>0.16582914572864299</v>
      </c>
      <c r="F362" s="4">
        <v>1.00502512562814E-2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7.2847682119205295E-2</v>
      </c>
      <c r="E363" s="4">
        <v>0.84105960264900703</v>
      </c>
      <c r="F363" s="4">
        <v>8.6092715231788103E-2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1.7543859649122799E-2</v>
      </c>
      <c r="D364" s="4">
        <v>7.0175438596491196E-2</v>
      </c>
      <c r="E364" s="4">
        <v>0.105263157894737</v>
      </c>
      <c r="F364" s="4">
        <v>0.80701754385964897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0.91769547325102896</v>
      </c>
      <c r="D368" s="4">
        <v>7.8189300411522597E-2</v>
      </c>
      <c r="E368" s="4">
        <v>4.11522633744856E-3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1.8957345971564E-2</v>
      </c>
      <c r="D369" s="4">
        <v>0.86729857819905198</v>
      </c>
      <c r="E369" s="4">
        <v>0.11374407582938401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6.3583815028901702E-2</v>
      </c>
      <c r="E370" s="4">
        <v>0.87283236994219604</v>
      </c>
      <c r="F370" s="4">
        <v>6.3583815028901702E-2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1.6129032258064498E-2</v>
      </c>
      <c r="D371" s="4">
        <v>3.2258064516128997E-2</v>
      </c>
      <c r="E371" s="4">
        <v>4.8387096774193498E-2</v>
      </c>
      <c r="F371" s="4">
        <v>0.90322580645161299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0.87280701754386003</v>
      </c>
      <c r="D375" s="4">
        <v>0.105263157894737</v>
      </c>
      <c r="E375" s="4">
        <v>2.1929824561403501E-2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5.1162790697674397E-2</v>
      </c>
      <c r="D376" s="4">
        <v>0.832558139534884</v>
      </c>
      <c r="E376" s="4">
        <v>0.111627906976744</v>
      </c>
      <c r="F376" s="4">
        <v>4.65116279069767E-3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1.67597765363128E-2</v>
      </c>
      <c r="D377" s="4">
        <v>7.2625698324022395E-2</v>
      </c>
      <c r="E377" s="4">
        <v>0.83240223463687102</v>
      </c>
      <c r="F377" s="4">
        <v>7.8212290502793297E-2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4.47761194029851E-2</v>
      </c>
      <c r="D378" s="4">
        <v>4.47761194029851E-2</v>
      </c>
      <c r="E378" s="4">
        <v>7.4626865671641798E-2</v>
      </c>
      <c r="F378" s="4">
        <v>0.83582089552238803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0.77314814814814803</v>
      </c>
      <c r="D382" s="4">
        <v>0.16203703703703701</v>
      </c>
      <c r="E382" s="4">
        <v>6.0185185185185203E-2</v>
      </c>
      <c r="F382" s="4">
        <v>4.6296296296296302E-3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6.3926940639269403E-2</v>
      </c>
      <c r="D383" s="4">
        <v>0.69863013698630105</v>
      </c>
      <c r="E383" s="4">
        <v>0.20091324200913199</v>
      </c>
      <c r="F383" s="4">
        <v>3.6529680365296802E-2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5.4644808743169399E-3</v>
      </c>
      <c r="D384" s="4">
        <v>6.0109289617486301E-2</v>
      </c>
      <c r="E384" s="4">
        <v>0.808743169398907</v>
      </c>
      <c r="F384" s="4">
        <v>0.12568306010929001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4.2253521126760597E-2</v>
      </c>
      <c r="E385" s="4">
        <v>0.140845070422535</v>
      </c>
      <c r="F385" s="4">
        <v>0.81690140845070403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0.82417582417582402</v>
      </c>
      <c r="D389" s="4">
        <v>0.14285714285714299</v>
      </c>
      <c r="E389" s="4">
        <v>2.1978021978022001E-2</v>
      </c>
      <c r="F389" s="4">
        <v>1.0989010989011E-2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3.4653465346534698E-2</v>
      </c>
      <c r="D390" s="4">
        <v>0.82673267326732702</v>
      </c>
      <c r="E390" s="4">
        <v>0.133663366336634</v>
      </c>
      <c r="F390" s="4">
        <v>4.9504950495049497E-3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7.4418604651162804E-2</v>
      </c>
      <c r="E391" s="4">
        <v>0.85116279069767398</v>
      </c>
      <c r="F391" s="4">
        <v>7.4418604651162804E-2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1.1111111111111099E-2</v>
      </c>
      <c r="D392" s="4">
        <v>0</v>
      </c>
      <c r="E392" s="4">
        <v>0.1</v>
      </c>
      <c r="F392" s="4">
        <v>0.88888888888888895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0.905063291139241</v>
      </c>
      <c r="D396" s="4">
        <v>8.2278481012658194E-2</v>
      </c>
      <c r="E396" s="4">
        <v>1.26582278481013E-2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5.7416267942583699E-2</v>
      </c>
      <c r="D397" s="4">
        <v>0.803827751196172</v>
      </c>
      <c r="E397" s="4">
        <v>0.12918660287081299</v>
      </c>
      <c r="F397" s="4">
        <v>9.5693779904306199E-3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1.79372197309417E-2</v>
      </c>
      <c r="D398" s="4">
        <v>8.5201793721973104E-2</v>
      </c>
      <c r="E398" s="4">
        <v>0.83408071748878898</v>
      </c>
      <c r="F398" s="4">
        <v>6.2780269058296007E-2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2.02020202020202E-2</v>
      </c>
      <c r="D399" s="4">
        <v>2.02020202020202E-2</v>
      </c>
      <c r="E399" s="4">
        <v>6.0606060606060601E-2</v>
      </c>
      <c r="F399" s="4">
        <v>0.89898989898989901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0.85714285714285698</v>
      </c>
      <c r="D403" s="4">
        <v>0.13043478260869601</v>
      </c>
      <c r="E403" s="4">
        <v>6.2111801242236003E-3</v>
      </c>
      <c r="F403" s="4">
        <v>6.2111801242236003E-3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3.9603960396039598E-2</v>
      </c>
      <c r="D404" s="4">
        <v>0.85148514851485102</v>
      </c>
      <c r="E404" s="4">
        <v>9.4059405940594101E-2</v>
      </c>
      <c r="F404" s="4">
        <v>1.4851485148514899E-2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3.1674208144796399E-2</v>
      </c>
      <c r="D405" s="4">
        <v>5.4298642533936702E-2</v>
      </c>
      <c r="E405" s="4">
        <v>0.77375565610859698</v>
      </c>
      <c r="F405" s="4">
        <v>0.14027149321266999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1.9047619047619001E-2</v>
      </c>
      <c r="D406" s="4">
        <v>9.5238095238095195E-3</v>
      </c>
      <c r="E406" s="4">
        <v>0.104761904761905</v>
      </c>
      <c r="F406" s="4">
        <v>0.86666666666666703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0.89677419354838706</v>
      </c>
      <c r="D410" s="4">
        <v>9.6774193548387094E-2</v>
      </c>
      <c r="E410" s="4">
        <v>6.4516129032258099E-3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5.3398058252427202E-2</v>
      </c>
      <c r="D411" s="4">
        <v>0.82524271844660202</v>
      </c>
      <c r="E411" s="4">
        <v>0.121359223300971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1.4851485148514899E-2</v>
      </c>
      <c r="D412" s="4">
        <v>7.9207920792079195E-2</v>
      </c>
      <c r="E412" s="4">
        <v>0.85148514851485102</v>
      </c>
      <c r="F412" s="4">
        <v>5.4455445544554497E-2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2.3809523809523801E-2</v>
      </c>
      <c r="E413" s="4">
        <v>0.11111111111111099</v>
      </c>
      <c r="F413" s="4">
        <v>0.865079365079365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0.934640522875817</v>
      </c>
      <c r="D417" s="4">
        <v>5.8823529411764698E-2</v>
      </c>
      <c r="E417" s="4">
        <v>6.5359477124183E-3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6.8627450980392204E-2</v>
      </c>
      <c r="D418" s="4">
        <v>0.81372549019607798</v>
      </c>
      <c r="E418" s="4">
        <v>0.11274509803921599</v>
      </c>
      <c r="F418" s="4">
        <v>4.9019607843137298E-3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1.41509433962264E-2</v>
      </c>
      <c r="D419" s="4">
        <v>8.9622641509433998E-2</v>
      </c>
      <c r="E419" s="4">
        <v>0.82547169811320797</v>
      </c>
      <c r="F419" s="4">
        <v>7.0754716981132101E-2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1.6666666666666701E-2</v>
      </c>
      <c r="D420" s="4">
        <v>8.3333333333333301E-2</v>
      </c>
      <c r="E420" s="4">
        <v>6.6666666666666693E-2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0.75925925925925897</v>
      </c>
      <c r="D424" s="4">
        <v>0.18518518518518501</v>
      </c>
      <c r="E424" s="4">
        <v>4.9382716049382699E-2</v>
      </c>
      <c r="F424" s="4">
        <v>6.17283950617284E-3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0.10294117647058799</v>
      </c>
      <c r="D425" s="4">
        <v>0.65686274509803899</v>
      </c>
      <c r="E425" s="4">
        <v>0.19607843137254899</v>
      </c>
      <c r="F425" s="4">
        <v>4.4117647058823498E-2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1.9323671497584499E-2</v>
      </c>
      <c r="D426" s="4">
        <v>0.164251207729469</v>
      </c>
      <c r="E426" s="4">
        <v>0.72463768115941996</v>
      </c>
      <c r="F426" s="4">
        <v>9.1787439613526603E-2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2.5862068965517199E-2</v>
      </c>
      <c r="D427" s="4">
        <v>0</v>
      </c>
      <c r="E427" s="4">
        <v>0.163793103448276</v>
      </c>
      <c r="F427" s="4">
        <v>0.81034482758620696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0.927152317880795</v>
      </c>
      <c r="D431" s="4">
        <v>5.2980132450331098E-2</v>
      </c>
      <c r="E431" s="4">
        <v>1.3245033112582801E-2</v>
      </c>
      <c r="F431" s="4">
        <v>6.6225165562913899E-3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0.86363636363636398</v>
      </c>
      <c r="E432" s="4">
        <v>7.5757575757575801E-2</v>
      </c>
      <c r="F432" s="4">
        <v>5.0505050505050501E-3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3.6866359447004601E-2</v>
      </c>
      <c r="E433" s="4">
        <v>0.91244239631336399</v>
      </c>
      <c r="F433" s="4">
        <v>5.0691244239631297E-2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8.1300813008130107E-3</v>
      </c>
      <c r="D434" s="4">
        <v>1.6260162601626001E-2</v>
      </c>
      <c r="E434" s="4">
        <v>7.3170731707317097E-2</v>
      </c>
      <c r="F434" s="4">
        <v>0.90243902439024404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0.92763157894736803</v>
      </c>
      <c r="D438" s="4">
        <v>6.5789473684210495E-2</v>
      </c>
      <c r="E438" s="4">
        <v>0</v>
      </c>
      <c r="F438" s="4">
        <v>6.5789473684210497E-3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4.7619047619047603E-2</v>
      </c>
      <c r="D439" s="4">
        <v>0.92063492063492103</v>
      </c>
      <c r="E439" s="4">
        <v>2.6455026455026499E-2</v>
      </c>
      <c r="F439" s="4">
        <v>5.2910052910052898E-3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1.7857142857142901E-2</v>
      </c>
      <c r="D440" s="4">
        <v>6.25E-2</v>
      </c>
      <c r="E440" s="4">
        <v>0.85714285714285698</v>
      </c>
      <c r="F440" s="4">
        <v>6.25E-2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1.6129032258064498E-2</v>
      </c>
      <c r="D441" s="4">
        <v>3.2258064516128997E-2</v>
      </c>
      <c r="E441" s="4">
        <v>5.6451612903225798E-2</v>
      </c>
      <c r="F441" s="4">
        <v>0.89516129032258096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0.92948717948717996</v>
      </c>
      <c r="D445" s="4">
        <v>5.7692307692307702E-2</v>
      </c>
      <c r="E445" s="4">
        <v>1.2820512820512799E-2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4.95049504950495E-2</v>
      </c>
      <c r="D446" s="4">
        <v>0.82178217821782196</v>
      </c>
      <c r="E446" s="4">
        <v>0.118811881188119</v>
      </c>
      <c r="F446" s="4">
        <v>9.9009900990098994E-3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9.8039215686274508E-3</v>
      </c>
      <c r="D447" s="4">
        <v>8.8235294117647106E-2</v>
      </c>
      <c r="E447" s="4">
        <v>0.85784313725490202</v>
      </c>
      <c r="F447" s="4">
        <v>4.4117647058823498E-2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3.9370078740157501E-2</v>
      </c>
      <c r="E448" s="4">
        <v>0.12598425196850399</v>
      </c>
      <c r="F448" s="4">
        <v>0.83464566929133899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0.91719745222929905</v>
      </c>
      <c r="D452" s="4">
        <v>8.2802547770700605E-2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2.02020202020202E-2</v>
      </c>
      <c r="D453" s="4">
        <v>0.89393939393939403</v>
      </c>
      <c r="E453" s="4">
        <v>8.0808080808080801E-2</v>
      </c>
      <c r="F453" s="4">
        <v>5.0505050505050501E-3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2.76497695852535E-2</v>
      </c>
      <c r="D454" s="4">
        <v>3.6866359447004601E-2</v>
      </c>
      <c r="E454" s="4">
        <v>0.89400921658986199</v>
      </c>
      <c r="F454" s="4">
        <v>4.1474654377880199E-2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1.7094017094017099E-2</v>
      </c>
      <c r="D455" s="4">
        <v>2.5641025641025599E-2</v>
      </c>
      <c r="E455" s="4">
        <v>5.9829059829059797E-2</v>
      </c>
      <c r="F455" s="4">
        <v>0.89743589743589702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0.94230769230769196</v>
      </c>
      <c r="D459" s="4">
        <v>3.2051282051282E-2</v>
      </c>
      <c r="E459" s="4">
        <v>1.9230769230769201E-2</v>
      </c>
      <c r="F459" s="4">
        <v>6.41025641025641E-3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6.9651741293532299E-2</v>
      </c>
      <c r="D460" s="4">
        <v>0.89552238805970197</v>
      </c>
      <c r="E460" s="4">
        <v>2.9850746268656699E-2</v>
      </c>
      <c r="F460" s="4">
        <v>4.97512437810945E-3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1.3824884792626699E-2</v>
      </c>
      <c r="D461" s="4">
        <v>0.101382488479263</v>
      </c>
      <c r="E461" s="4">
        <v>0.84792626728110598</v>
      </c>
      <c r="F461" s="4">
        <v>3.6866359447004601E-2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2.6086956521739101E-2</v>
      </c>
      <c r="D462" s="4">
        <v>1.7391304347826101E-2</v>
      </c>
      <c r="E462" s="4">
        <v>6.9565217391304293E-2</v>
      </c>
      <c r="F462" s="4">
        <v>0.88695652173912998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0.88622754491017997</v>
      </c>
      <c r="D466" s="4">
        <v>9.5808383233532898E-2</v>
      </c>
      <c r="E466" s="4">
        <v>1.79640718562874E-2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0.11483253588516699</v>
      </c>
      <c r="D467" s="4">
        <v>0.78947368421052599</v>
      </c>
      <c r="E467" s="4">
        <v>7.6555023923445001E-2</v>
      </c>
      <c r="F467" s="4">
        <v>1.9138755980861202E-2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1.49253731343284E-2</v>
      </c>
      <c r="D468" s="4">
        <v>8.9552238805970102E-2</v>
      </c>
      <c r="E468" s="4">
        <v>0.82089552238805996</v>
      </c>
      <c r="F468" s="4">
        <v>7.4626865671641798E-2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2.6785714285714302E-2</v>
      </c>
      <c r="D469" s="4">
        <v>2.6785714285714302E-2</v>
      </c>
      <c r="E469" s="4">
        <v>0.125</v>
      </c>
      <c r="F469" s="4">
        <v>0.82142857142857095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0.91573033707865203</v>
      </c>
      <c r="D473" s="4">
        <v>6.7415730337078705E-2</v>
      </c>
      <c r="E473" s="4">
        <v>1.6853932584269701E-2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5.4455445544554497E-2</v>
      </c>
      <c r="D474" s="4">
        <v>0.86138613861386104</v>
      </c>
      <c r="E474" s="4">
        <v>7.9207920792079195E-2</v>
      </c>
      <c r="F474" s="4">
        <v>4.9504950495049497E-3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5.0505050505050501E-3</v>
      </c>
      <c r="D475" s="4">
        <v>4.5454545454545497E-2</v>
      </c>
      <c r="E475" s="4">
        <v>0.86363636363636398</v>
      </c>
      <c r="F475" s="4">
        <v>8.5858585858585898E-2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9.0090090090090107E-3</v>
      </c>
      <c r="E476" s="4">
        <v>0.117117117117117</v>
      </c>
      <c r="F476" s="4">
        <v>0.87387387387387405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0.95428571428571396</v>
      </c>
      <c r="D480" s="4">
        <v>3.4285714285714301E-2</v>
      </c>
      <c r="E480" s="4">
        <v>1.1428571428571401E-2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4.08163265306122E-2</v>
      </c>
      <c r="D481" s="4">
        <v>0.88775510204081598</v>
      </c>
      <c r="E481" s="4">
        <v>6.6326530612244902E-2</v>
      </c>
      <c r="F481" s="4">
        <v>5.1020408163265302E-3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2.4630541871921201E-2</v>
      </c>
      <c r="D482" s="4">
        <v>6.4039408866995107E-2</v>
      </c>
      <c r="E482" s="4">
        <v>0.87192118226601001</v>
      </c>
      <c r="F482" s="4">
        <v>3.9408866995073899E-2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2.6086956521739101E-2</v>
      </c>
      <c r="D483" s="4">
        <v>4.3478260869565202E-2</v>
      </c>
      <c r="E483" s="4">
        <v>8.6956521739130405E-2</v>
      </c>
      <c r="F483" s="4">
        <v>0.84347826086956501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0.92896174863388004</v>
      </c>
      <c r="D487" s="4">
        <v>6.0109289617486301E-2</v>
      </c>
      <c r="E487" s="4">
        <v>1.0928961748633901E-2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3.03030303030303E-2</v>
      </c>
      <c r="D488" s="4">
        <v>0.88383838383838398</v>
      </c>
      <c r="E488" s="4">
        <v>8.0808080808080801E-2</v>
      </c>
      <c r="F488" s="4">
        <v>5.0505050505050501E-3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2.9702970297029702E-2</v>
      </c>
      <c r="D489" s="4">
        <v>8.9108910891089105E-2</v>
      </c>
      <c r="E489" s="4">
        <v>0.80693069306930698</v>
      </c>
      <c r="F489" s="4">
        <v>7.4257425742574296E-2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9.4339622641509396E-3</v>
      </c>
      <c r="D490" s="4">
        <v>1.88679245283019E-2</v>
      </c>
      <c r="E490" s="4">
        <v>7.5471698113207503E-2</v>
      </c>
      <c r="F490" s="4">
        <v>0.89622641509433998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0.92896174863388004</v>
      </c>
      <c r="D494" s="4">
        <v>5.4644808743169397E-2</v>
      </c>
      <c r="E494" s="4">
        <v>1.63934426229508E-2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3.3980582524271802E-2</v>
      </c>
      <c r="D495" s="4">
        <v>0.89320388349514601</v>
      </c>
      <c r="E495" s="4">
        <v>6.7961165048543701E-2</v>
      </c>
      <c r="F495" s="4">
        <v>4.8543689320388302E-3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2.1164021164021201E-2</v>
      </c>
      <c r="D496" s="4">
        <v>5.8201058201058198E-2</v>
      </c>
      <c r="E496" s="4">
        <v>0.87301587301587302</v>
      </c>
      <c r="F496" s="4">
        <v>4.7619047619047603E-2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2.7027027027027001E-2</v>
      </c>
      <c r="E497" s="4">
        <v>4.5045045045045001E-2</v>
      </c>
      <c r="F497" s="4">
        <v>0.927927927927928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0.97790055248618801</v>
      </c>
      <c r="D501" s="4">
        <v>2.2099447513812199E-2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6.25E-2</v>
      </c>
      <c r="D502" s="4">
        <v>0.84134615384615397</v>
      </c>
      <c r="E502" s="4">
        <v>9.1346153846153799E-2</v>
      </c>
      <c r="F502" s="4">
        <v>4.8076923076923097E-3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3.20855614973262E-2</v>
      </c>
      <c r="D503" s="4">
        <v>6.9518716577540093E-2</v>
      </c>
      <c r="E503" s="4">
        <v>0.82887700534759401</v>
      </c>
      <c r="F503" s="4">
        <v>6.9518716577540093E-2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8.8495575221238902E-3</v>
      </c>
      <c r="D504" s="4">
        <v>4.4247787610619503E-2</v>
      </c>
      <c r="E504" s="4">
        <v>0.11504424778761101</v>
      </c>
      <c r="F504" s="4">
        <v>0.83185840707964598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0.89847715736040601</v>
      </c>
      <c r="D508" s="4">
        <v>6.0913705583756299E-2</v>
      </c>
      <c r="E508" s="4">
        <v>3.0456852791878201E-2</v>
      </c>
      <c r="F508" s="4">
        <v>1.01522842639594E-2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0.79187817258883297</v>
      </c>
      <c r="E509" s="4">
        <v>0.13705583756345199</v>
      </c>
      <c r="F509" s="4">
        <v>5.0761421319797002E-3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2.1390374331550801E-2</v>
      </c>
      <c r="D510" s="4">
        <v>8.5561497326203204E-2</v>
      </c>
      <c r="E510" s="4">
        <v>0.81283422459893095</v>
      </c>
      <c r="F510" s="4">
        <v>8.0213903743315496E-2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1.85185185185185E-2</v>
      </c>
      <c r="D511" s="4">
        <v>4.6296296296296301E-2</v>
      </c>
      <c r="E511" s="4">
        <v>0.148148148148148</v>
      </c>
      <c r="F511" s="4">
        <v>0.78703703703703698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0.93367346938775497</v>
      </c>
      <c r="D515" s="4">
        <v>5.6122448979591802E-2</v>
      </c>
      <c r="E515" s="4">
        <v>5.1020408163265302E-3</v>
      </c>
      <c r="F515" s="4">
        <v>5.1020408163265302E-3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2.6455026455026499E-2</v>
      </c>
      <c r="D516" s="4">
        <v>0.87830687830687804</v>
      </c>
      <c r="E516" s="4">
        <v>8.99470899470899E-2</v>
      </c>
      <c r="F516" s="4">
        <v>5.2910052910052898E-3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1.99004975124378E-2</v>
      </c>
      <c r="D517" s="4">
        <v>6.9651741293532299E-2</v>
      </c>
      <c r="E517" s="4">
        <v>0.86069651741293496</v>
      </c>
      <c r="F517" s="4">
        <v>4.9751243781094502E-2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9.7087378640776708E-3</v>
      </c>
      <c r="E518" s="4">
        <v>8.7378640776699004E-2</v>
      </c>
      <c r="F518" s="4">
        <v>0.90291262135922301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0.91145833333333304</v>
      </c>
      <c r="D522" s="4">
        <v>5.2083333333333301E-2</v>
      </c>
      <c r="E522" s="4">
        <v>3.6458333333333301E-2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3.6458333333333301E-2</v>
      </c>
      <c r="D523" s="4">
        <v>0.89583333333333304</v>
      </c>
      <c r="E523" s="4">
        <v>5.7291666666666699E-2</v>
      </c>
      <c r="F523" s="4">
        <v>1.0416666666666701E-2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1.4999999999999999E-2</v>
      </c>
      <c r="D524" s="4">
        <v>4.4999999999999998E-2</v>
      </c>
      <c r="E524" s="4">
        <v>0.89500000000000002</v>
      </c>
      <c r="F524" s="4">
        <v>4.4999999999999998E-2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9.5238095238095195E-3</v>
      </c>
      <c r="D525" s="4">
        <v>9.5238095238095195E-3</v>
      </c>
      <c r="E525" s="4">
        <v>7.6190476190476197E-2</v>
      </c>
      <c r="F525" s="4">
        <v>0.90476190476190499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0.91935483870967705</v>
      </c>
      <c r="D529" s="4">
        <v>6.4516129032258104E-2</v>
      </c>
      <c r="E529" s="4">
        <v>1.6129032258064498E-2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8.3333333333333301E-2</v>
      </c>
      <c r="D530" s="4">
        <v>0.84375</v>
      </c>
      <c r="E530" s="4">
        <v>6.25E-2</v>
      </c>
      <c r="F530" s="4">
        <v>1.0416666666666701E-2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1.46341463414634E-2</v>
      </c>
      <c r="D531" s="4">
        <v>4.8780487804878099E-2</v>
      </c>
      <c r="E531" s="4">
        <v>0.88292682926829302</v>
      </c>
      <c r="F531" s="4">
        <v>5.3658536585365901E-2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9.4339622641509396E-3</v>
      </c>
      <c r="D532" s="4">
        <v>1.88679245283019E-2</v>
      </c>
      <c r="E532" s="4">
        <v>9.4339622641509399E-2</v>
      </c>
      <c r="F532" s="4">
        <v>0.87735849056603799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0.93717277486910999</v>
      </c>
      <c r="D536" s="4">
        <v>4.7120418848167499E-2</v>
      </c>
      <c r="E536" s="4">
        <v>1.04712041884817E-2</v>
      </c>
      <c r="F536" s="4">
        <v>5.2356020942408397E-3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6.4516129032258104E-2</v>
      </c>
      <c r="D537" s="4">
        <v>0.84408602150537604</v>
      </c>
      <c r="E537" s="4">
        <v>6.4516129032258104E-2</v>
      </c>
      <c r="F537" s="4">
        <v>2.68817204301075E-2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9.7087378640776708E-3</v>
      </c>
      <c r="D538" s="4">
        <v>4.3689320388349502E-2</v>
      </c>
      <c r="E538" s="4">
        <v>0.91262135922330101</v>
      </c>
      <c r="F538" s="4">
        <v>3.3980582524271802E-2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9.4339622641509396E-3</v>
      </c>
      <c r="D539" s="4">
        <v>1.88679245283019E-2</v>
      </c>
      <c r="E539" s="4">
        <v>6.6037735849056603E-2</v>
      </c>
      <c r="F539" s="4">
        <v>0.90566037735849103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0.95360824742268002</v>
      </c>
      <c r="D543" s="4">
        <v>4.6391752577319603E-2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0.101694915254237</v>
      </c>
      <c r="D544" s="4">
        <v>0.870056497175141</v>
      </c>
      <c r="E544" s="4">
        <v>2.82485875706215E-2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7.6555023923445001E-2</v>
      </c>
      <c r="E545" s="4">
        <v>0.88995215311004805</v>
      </c>
      <c r="F545" s="4">
        <v>3.3492822966507199E-2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9.1743119266055103E-3</v>
      </c>
      <c r="D546" s="4">
        <v>1.8348623853211E-2</v>
      </c>
      <c r="E546" s="4">
        <v>4.5871559633027498E-2</v>
      </c>
      <c r="F546" s="4">
        <v>0.92660550458715596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0.85294117647058798</v>
      </c>
      <c r="D550" s="4">
        <v>0.11274509803921599</v>
      </c>
      <c r="E550" s="4">
        <v>2.9411764705882401E-2</v>
      </c>
      <c r="F550" s="4">
        <v>4.9019607843137298E-3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9.9447513812154706E-2</v>
      </c>
      <c r="D551" s="4">
        <v>0.67955801104972402</v>
      </c>
      <c r="E551" s="4">
        <v>0.17679558011049701</v>
      </c>
      <c r="F551" s="4">
        <v>4.4198895027624301E-2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3.5714285714285698E-2</v>
      </c>
      <c r="D552" s="4">
        <v>7.1428571428571397E-2</v>
      </c>
      <c r="E552" s="4">
        <v>0.77040816326530603</v>
      </c>
      <c r="F552" s="4">
        <v>0.122448979591837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2.7777777777777801E-2</v>
      </c>
      <c r="D553" s="4">
        <v>1.85185185185185E-2</v>
      </c>
      <c r="E553" s="4">
        <v>0.148148148148148</v>
      </c>
      <c r="F553" s="4">
        <v>0.80555555555555602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0.91584158415841599</v>
      </c>
      <c r="D557" s="4">
        <v>7.4257425742574296E-2</v>
      </c>
      <c r="E557" s="4">
        <v>4.9504950495049497E-3</v>
      </c>
      <c r="F557" s="4">
        <v>4.9504950495049497E-3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4.3209876543209902E-2</v>
      </c>
      <c r="D558" s="4">
        <v>0.85185185185185197</v>
      </c>
      <c r="E558" s="4">
        <v>8.0246913580246895E-2</v>
      </c>
      <c r="F558" s="4">
        <v>2.4691358024691398E-2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4.8780487804877997E-3</v>
      </c>
      <c r="D559" s="4">
        <v>4.8780487804878099E-2</v>
      </c>
      <c r="E559" s="4">
        <v>0.89268292682926798</v>
      </c>
      <c r="F559" s="4">
        <v>5.3658536585365901E-2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6.6666666666666693E-2</v>
      </c>
      <c r="F560" s="4">
        <v>0.93333333333333302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0.92746113989637302</v>
      </c>
      <c r="D564" s="4">
        <v>5.1813471502590698E-2</v>
      </c>
      <c r="E564" s="4">
        <v>2.0725388601036301E-2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4.2944785276073601E-2</v>
      </c>
      <c r="D565" s="4">
        <v>0.871165644171779</v>
      </c>
      <c r="E565" s="4">
        <v>6.7484662576687102E-2</v>
      </c>
      <c r="F565" s="4">
        <v>1.84049079754601E-2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9.2682926829268306E-2</v>
      </c>
      <c r="E566" s="4">
        <v>0.86341463414634101</v>
      </c>
      <c r="F566" s="4">
        <v>4.39024390243902E-2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7.8125E-3</v>
      </c>
      <c r="E567" s="4">
        <v>4.6875E-2</v>
      </c>
      <c r="F567" s="4">
        <v>0.9453125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0.89784946236559104</v>
      </c>
      <c r="D571" s="4">
        <v>8.6021505376344107E-2</v>
      </c>
      <c r="E571" s="4">
        <v>1.0752688172042999E-2</v>
      </c>
      <c r="F571" s="4">
        <v>5.3763440860215101E-3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9.8837209302325604E-2</v>
      </c>
      <c r="D572" s="4">
        <v>0.82558139534883701</v>
      </c>
      <c r="E572" s="4">
        <v>6.9767441860465101E-2</v>
      </c>
      <c r="F572" s="4">
        <v>5.8139534883720903E-3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5.5555555555555601E-2</v>
      </c>
      <c r="E573" s="4">
        <v>0.88383838383838398</v>
      </c>
      <c r="F573" s="4">
        <v>6.0606060606060601E-2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2.2556390977443601E-2</v>
      </c>
      <c r="D574" s="4">
        <v>1.50375939849624E-2</v>
      </c>
      <c r="E574" s="4">
        <v>0.13533834586466201</v>
      </c>
      <c r="F574" s="4">
        <v>0.82706766917293195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0.93048128342245995</v>
      </c>
      <c r="D578" s="4">
        <v>5.3475935828876997E-2</v>
      </c>
      <c r="E578" s="4">
        <v>1.60427807486631E-2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2.3391812865497099E-2</v>
      </c>
      <c r="D579" s="4">
        <v>0.90643274853801203</v>
      </c>
      <c r="E579" s="4">
        <v>6.4327485380116997E-2</v>
      </c>
      <c r="F579" s="4">
        <v>5.8479532163742704E-3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9.6618357487922701E-3</v>
      </c>
      <c r="D580" s="4">
        <v>0.101449275362319</v>
      </c>
      <c r="E580" s="4">
        <v>0.84541062801932398</v>
      </c>
      <c r="F580" s="4">
        <v>4.3478260869565202E-2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1.6129032258064498E-2</v>
      </c>
      <c r="D581" s="4">
        <v>0</v>
      </c>
      <c r="E581" s="4">
        <v>8.0645161290322606E-2</v>
      </c>
      <c r="F581" s="4">
        <v>0.90322580645161299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0.92857142857142905</v>
      </c>
      <c r="D585" s="4">
        <v>4.94505494505494E-2</v>
      </c>
      <c r="E585" s="4">
        <v>1.6483516483516501E-2</v>
      </c>
      <c r="F585" s="4">
        <v>5.4945054945054897E-3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9.6774193548387094E-2</v>
      </c>
      <c r="D586" s="4">
        <v>0.86021505376344098</v>
      </c>
      <c r="E586" s="4">
        <v>3.7634408602150497E-2</v>
      </c>
      <c r="F586" s="4">
        <v>5.3763440860215101E-3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5.0251256281407001E-3</v>
      </c>
      <c r="D587" s="4">
        <v>8.0402010050251299E-2</v>
      </c>
      <c r="E587" s="4">
        <v>0.86432160804020097</v>
      </c>
      <c r="F587" s="4">
        <v>5.0251256281407003E-2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8.1967213114754103E-3</v>
      </c>
      <c r="D588" s="4">
        <v>1.63934426229508E-2</v>
      </c>
      <c r="E588" s="4">
        <v>6.5573770491803296E-2</v>
      </c>
      <c r="F588" s="4">
        <v>0.90983606557377095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0.88888888888888895</v>
      </c>
      <c r="D592" s="4">
        <v>7.4074074074074098E-2</v>
      </c>
      <c r="E592" s="4">
        <v>2.1164021164021201E-2</v>
      </c>
      <c r="F592" s="4">
        <v>1.58730158730159E-2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8.0213903743315496E-2</v>
      </c>
      <c r="D593" s="4">
        <v>0.82352941176470595</v>
      </c>
      <c r="E593" s="4">
        <v>7.4866310160427801E-2</v>
      </c>
      <c r="F593" s="4">
        <v>2.1390374331550801E-2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5.2631578947368397E-2</v>
      </c>
      <c r="D594" s="4">
        <v>5.7894736842105297E-2</v>
      </c>
      <c r="E594" s="4">
        <v>0.82105263157894703</v>
      </c>
      <c r="F594" s="4">
        <v>6.8421052631578994E-2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2.4390243902439001E-2</v>
      </c>
      <c r="E595" s="4">
        <v>9.7560975609756101E-2</v>
      </c>
      <c r="F595" s="4">
        <v>0.87804878048780499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0.94300518134714995</v>
      </c>
      <c r="D599" s="4">
        <v>3.6269430051813503E-2</v>
      </c>
      <c r="E599" s="4">
        <v>1.55440414507772E-2</v>
      </c>
      <c r="F599" s="4">
        <v>5.1813471502590702E-3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5.4945054945054903E-2</v>
      </c>
      <c r="D600" s="4">
        <v>0.86263736263736301</v>
      </c>
      <c r="E600" s="4">
        <v>8.2417582417582402E-2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1.6129032258064498E-2</v>
      </c>
      <c r="D601" s="4">
        <v>6.4516129032258104E-2</v>
      </c>
      <c r="E601" s="4">
        <v>0.88709677419354804</v>
      </c>
      <c r="F601" s="4">
        <v>3.2258064516128997E-2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7.8125E-3</v>
      </c>
      <c r="D602" s="4">
        <v>7.8125E-3</v>
      </c>
      <c r="E602" s="4">
        <v>7.8125E-2</v>
      </c>
      <c r="F602" s="4">
        <v>0.90625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0.93367346938775497</v>
      </c>
      <c r="D606" s="4">
        <v>4.5918367346938799E-2</v>
      </c>
      <c r="E606" s="4">
        <v>2.04081632653061E-2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3.9548022598870101E-2</v>
      </c>
      <c r="D607" s="4">
        <v>0.92090395480225995</v>
      </c>
      <c r="E607" s="4">
        <v>3.3898305084745797E-2</v>
      </c>
      <c r="F607" s="4">
        <v>5.6497175141242903E-3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1.55440414507772E-2</v>
      </c>
      <c r="D608" s="4">
        <v>6.21761658031088E-2</v>
      </c>
      <c r="E608" s="4">
        <v>0.88082901554404103</v>
      </c>
      <c r="F608" s="4">
        <v>4.1450777202072499E-2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8.1300813008130107E-3</v>
      </c>
      <c r="D609" s="4">
        <v>1.6260162601626001E-2</v>
      </c>
      <c r="E609" s="4">
        <v>8.9430894308943104E-2</v>
      </c>
      <c r="F609" s="4">
        <v>0.88617886178861804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0.93298969072164994</v>
      </c>
      <c r="D613" s="4">
        <v>6.7010309278350499E-2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5.9139784946236597E-2</v>
      </c>
      <c r="D614" s="4">
        <v>0.83870967741935498</v>
      </c>
      <c r="E614" s="4">
        <v>9.1397849462365593E-2</v>
      </c>
      <c r="F614" s="4">
        <v>1.0752688172042999E-2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5.2356020942408397E-3</v>
      </c>
      <c r="D615" s="4">
        <v>7.8534031413612607E-2</v>
      </c>
      <c r="E615" s="4">
        <v>0.83769633507853403</v>
      </c>
      <c r="F615" s="4">
        <v>7.8534031413612607E-2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3.3898305084745797E-2</v>
      </c>
      <c r="E616" s="4">
        <v>0.101694915254237</v>
      </c>
      <c r="F616" s="4">
        <v>0.86440677966101698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0.95854922279792698</v>
      </c>
      <c r="D620" s="4">
        <v>4.1450777202072499E-2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7.4468085106383003E-2</v>
      </c>
      <c r="D621" s="4">
        <v>0.87765957446808496</v>
      </c>
      <c r="E621" s="4">
        <v>4.2553191489361701E-2</v>
      </c>
      <c r="F621" s="4">
        <v>5.31914893617021E-3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1.58730158730159E-2</v>
      </c>
      <c r="D622" s="4">
        <v>5.8201058201058198E-2</v>
      </c>
      <c r="E622" s="4">
        <v>0.89417989417989396</v>
      </c>
      <c r="F622" s="4">
        <v>3.1746031746031703E-2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5.8823529411764698E-2</v>
      </c>
      <c r="F623" s="4">
        <v>0.94117647058823495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0.92574257425742601</v>
      </c>
      <c r="D627" s="4">
        <v>6.43564356435644E-2</v>
      </c>
      <c r="E627" s="4">
        <v>4.9504950495049497E-3</v>
      </c>
      <c r="F627" s="4">
        <v>4.9504950495049497E-3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5.4347826086956499E-2</v>
      </c>
      <c r="D628" s="4">
        <v>0.84782608695652195</v>
      </c>
      <c r="E628" s="4">
        <v>9.2391304347826095E-2</v>
      </c>
      <c r="F628" s="4">
        <v>5.4347826086956503E-3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4.3478260869565202E-2</v>
      </c>
      <c r="E629" s="4">
        <v>0.92391304347826098</v>
      </c>
      <c r="F629" s="4">
        <v>3.2608695652173898E-2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8.4033613445378096E-3</v>
      </c>
      <c r="D630" s="4">
        <v>8.4033613445378096E-3</v>
      </c>
      <c r="E630" s="4">
        <v>8.40336134453782E-2</v>
      </c>
      <c r="F630" s="4">
        <v>0.89915966386554602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0.88888888888888895</v>
      </c>
      <c r="D634" s="4">
        <v>7.5757575757575801E-2</v>
      </c>
      <c r="E634" s="4">
        <v>3.5353535353535401E-2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0.106741573033708</v>
      </c>
      <c r="D635" s="4">
        <v>0.83146067415730296</v>
      </c>
      <c r="E635" s="4">
        <v>5.6179775280898903E-2</v>
      </c>
      <c r="F635" s="4">
        <v>5.6179775280898901E-3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2.02020202020202E-2</v>
      </c>
      <c r="D636" s="4">
        <v>7.0707070707070704E-2</v>
      </c>
      <c r="E636" s="4">
        <v>0.83838383838383801</v>
      </c>
      <c r="F636" s="4">
        <v>7.0707070707070704E-2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1.7391304347826101E-2</v>
      </c>
      <c r="D637" s="4">
        <v>1.7391304347826101E-2</v>
      </c>
      <c r="E637" s="4">
        <v>9.5652173913043495E-2</v>
      </c>
      <c r="F637" s="4">
        <v>0.86956521739130399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0.90049751243781095</v>
      </c>
      <c r="D641" s="4">
        <v>5.9701492537313397E-2</v>
      </c>
      <c r="E641" s="4">
        <v>2.48756218905473E-2</v>
      </c>
      <c r="F641" s="4">
        <v>1.49253731343284E-2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6.1452513966480403E-2</v>
      </c>
      <c r="D642" s="4">
        <v>0.87709497206703901</v>
      </c>
      <c r="E642" s="4">
        <v>5.5865921787709501E-2</v>
      </c>
      <c r="F642" s="4">
        <v>5.5865921787709499E-3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1.03092783505155E-2</v>
      </c>
      <c r="D643" s="4">
        <v>6.7010309278350499E-2</v>
      </c>
      <c r="E643" s="4">
        <v>0.89175257731958801</v>
      </c>
      <c r="F643" s="4">
        <v>3.09278350515464E-2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1.7391304347826101E-2</v>
      </c>
      <c r="D644" s="4">
        <v>2.6086956521739101E-2</v>
      </c>
      <c r="E644" s="4">
        <v>7.8260869565217397E-2</v>
      </c>
      <c r="F644" s="4">
        <v>0.87826086956521698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0.95918367346938804</v>
      </c>
      <c r="D648" s="4">
        <v>2.5510204081632699E-2</v>
      </c>
      <c r="E648" s="4">
        <v>1.53061224489796E-2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3.7837837837837798E-2</v>
      </c>
      <c r="D649" s="4">
        <v>0.891891891891892</v>
      </c>
      <c r="E649" s="4">
        <v>5.4054054054054099E-2</v>
      </c>
      <c r="F649" s="4">
        <v>1.62162162162162E-2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1.01522842639594E-2</v>
      </c>
      <c r="D650" s="4">
        <v>4.5685279187817299E-2</v>
      </c>
      <c r="E650" s="4">
        <v>0.88324873096446699</v>
      </c>
      <c r="F650" s="4">
        <v>6.0913705583756299E-2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9.90990990990991E-2</v>
      </c>
      <c r="F651" s="4">
        <v>0.90090090090090102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0.90862944162436499</v>
      </c>
      <c r="D655" s="4">
        <v>7.1065989847715699E-2</v>
      </c>
      <c r="E655" s="4">
        <v>2.0304568527918801E-2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1.67597765363128E-2</v>
      </c>
      <c r="D656" s="4">
        <v>0.89385474860335201</v>
      </c>
      <c r="E656" s="4">
        <v>7.8212290502793297E-2</v>
      </c>
      <c r="F656" s="4">
        <v>1.11731843575419E-2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1.01010101010101E-2</v>
      </c>
      <c r="D657" s="4">
        <v>4.0404040404040401E-2</v>
      </c>
      <c r="E657" s="4">
        <v>0.90909090909090895</v>
      </c>
      <c r="F657" s="4">
        <v>4.0404040404040401E-2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1.7391304347826101E-2</v>
      </c>
      <c r="D658" s="4">
        <v>1.7391304347826101E-2</v>
      </c>
      <c r="E658" s="4">
        <v>5.21739130434783E-2</v>
      </c>
      <c r="F658" s="4">
        <v>0.91304347826086996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0.94086021505376305</v>
      </c>
      <c r="D662" s="4">
        <v>3.2258064516128997E-2</v>
      </c>
      <c r="E662" s="4">
        <v>1.6129032258064498E-2</v>
      </c>
      <c r="F662" s="4">
        <v>1.0752688172042999E-2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2.1739130434782601E-2</v>
      </c>
      <c r="D663" s="4">
        <v>0.90217391304347805</v>
      </c>
      <c r="E663" s="4">
        <v>6.5217391304347797E-2</v>
      </c>
      <c r="F663" s="4">
        <v>1.0869565217391301E-2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9.8039215686274508E-3</v>
      </c>
      <c r="D664" s="4">
        <v>9.8039215686274508E-3</v>
      </c>
      <c r="E664" s="4">
        <v>0.94117647058823495</v>
      </c>
      <c r="F664" s="4">
        <v>3.9215686274509803E-2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1.7391304347826101E-2</v>
      </c>
      <c r="E665" s="4">
        <v>2.6086956521739101E-2</v>
      </c>
      <c r="F665" s="4">
        <v>0.95652173913043503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0.95580110497237603</v>
      </c>
      <c r="D669" s="4">
        <v>2.7624309392265199E-2</v>
      </c>
      <c r="E669" s="4">
        <v>1.1049723756906099E-2</v>
      </c>
      <c r="F669" s="4">
        <v>5.5248618784530402E-3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3.97727272727273E-2</v>
      </c>
      <c r="D670" s="4">
        <v>0.89204545454545503</v>
      </c>
      <c r="E670" s="4">
        <v>5.6818181818181802E-2</v>
      </c>
      <c r="F670" s="4">
        <v>1.13636363636364E-2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1.4285714285714299E-2</v>
      </c>
      <c r="D671" s="4">
        <v>5.2380952380952403E-2</v>
      </c>
      <c r="E671" s="4">
        <v>0.85714285714285698</v>
      </c>
      <c r="F671" s="4">
        <v>7.6190476190476197E-2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7.3770491803278701E-2</v>
      </c>
      <c r="F672" s="4">
        <v>0.92622950819672101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0.84153005464480901</v>
      </c>
      <c r="D676" s="4">
        <v>0.109289617486339</v>
      </c>
      <c r="E676" s="4">
        <v>2.7322404371584699E-2</v>
      </c>
      <c r="F676" s="4">
        <v>2.1857923497267801E-2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0.109826589595376</v>
      </c>
      <c r="D677" s="4">
        <v>0.69364161849711004</v>
      </c>
      <c r="E677" s="4">
        <v>0.17341040462427701</v>
      </c>
      <c r="F677" s="4">
        <v>2.3121387283237E-2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4.97512437810945E-3</v>
      </c>
      <c r="D678" s="4">
        <v>5.9701492537313397E-2</v>
      </c>
      <c r="E678" s="4">
        <v>0.81094527363184099</v>
      </c>
      <c r="F678" s="4">
        <v>0.124378109452736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3.7878787878787901E-2</v>
      </c>
      <c r="E679" s="4">
        <v>0.12878787878787901</v>
      </c>
      <c r="F679" s="4">
        <v>0.83333333333333304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0.94252873563218398</v>
      </c>
      <c r="D683" s="4">
        <v>4.0229885057471299E-2</v>
      </c>
      <c r="E683" s="4">
        <v>1.1494252873563199E-2</v>
      </c>
      <c r="F683" s="4">
        <v>5.74712643678161E-3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3.1847133757961797E-2</v>
      </c>
      <c r="D684" s="4">
        <v>0.89808917197452198</v>
      </c>
      <c r="E684" s="4">
        <v>7.0063694267515894E-2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4.65116279069767E-3</v>
      </c>
      <c r="D685" s="4">
        <v>2.32558139534884E-2</v>
      </c>
      <c r="E685" s="4">
        <v>0.95348837209302295</v>
      </c>
      <c r="F685" s="4">
        <v>1.8604651162790701E-2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3.4965034965035002E-2</v>
      </c>
      <c r="F686" s="4">
        <v>0.965034965034965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0.93529411764705905</v>
      </c>
      <c r="D690" s="4">
        <v>5.29411764705882E-2</v>
      </c>
      <c r="E690" s="4">
        <v>1.1764705882352899E-2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2.61437908496732E-2</v>
      </c>
      <c r="D691" s="4">
        <v>0.88235294117647101</v>
      </c>
      <c r="E691" s="4">
        <v>7.8431372549019607E-2</v>
      </c>
      <c r="F691" s="4">
        <v>1.30718954248366E-2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4.4843049327354303E-3</v>
      </c>
      <c r="D692" s="4">
        <v>3.5874439461883401E-2</v>
      </c>
      <c r="E692" s="4">
        <v>0.910313901345291</v>
      </c>
      <c r="F692" s="4">
        <v>4.9327354260089697E-2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6.9930069930069904E-3</v>
      </c>
      <c r="D693" s="4">
        <v>0</v>
      </c>
      <c r="E693" s="4">
        <v>3.4965034965035002E-2</v>
      </c>
      <c r="F693" s="4">
        <v>0.95804195804195802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0.91515151515151505</v>
      </c>
      <c r="D697" s="4">
        <v>4.8484848484848499E-2</v>
      </c>
      <c r="E697" s="4">
        <v>2.4242424242424201E-2</v>
      </c>
      <c r="F697" s="4">
        <v>1.21212121212121E-2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2.6315789473684199E-2</v>
      </c>
      <c r="D698" s="4">
        <v>0.84868421052631604</v>
      </c>
      <c r="E698" s="4">
        <v>0.11184210526315801</v>
      </c>
      <c r="F698" s="4">
        <v>1.3157894736842099E-2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9.0090090090090107E-3</v>
      </c>
      <c r="D699" s="4">
        <v>4.5045045045045001E-2</v>
      </c>
      <c r="E699" s="4">
        <v>0.90090090090090102</v>
      </c>
      <c r="F699" s="4">
        <v>4.5045045045045001E-2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6.6666666666666697E-3</v>
      </c>
      <c r="D700" s="4">
        <v>0.02</v>
      </c>
      <c r="E700" s="4">
        <v>5.3333333333333302E-2</v>
      </c>
      <c r="F700" s="4">
        <v>0.92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0.911392405063291</v>
      </c>
      <c r="D704" s="4">
        <v>4.4303797468354403E-2</v>
      </c>
      <c r="E704" s="4">
        <v>3.7974683544303799E-2</v>
      </c>
      <c r="F704" s="4">
        <v>6.3291139240506302E-3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2.66666666666667E-2</v>
      </c>
      <c r="D705" s="4">
        <v>0.86666666666666703</v>
      </c>
      <c r="E705" s="4">
        <v>0.1</v>
      </c>
      <c r="F705" s="4">
        <v>6.6666666666666697E-3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4.3668122270742399E-3</v>
      </c>
      <c r="D706" s="4">
        <v>3.4934497816593899E-2</v>
      </c>
      <c r="E706" s="4">
        <v>0.89956331877729301</v>
      </c>
      <c r="F706" s="4">
        <v>6.1135371179039298E-2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4.6052631578947401E-2</v>
      </c>
      <c r="F707" s="4">
        <v>0.95394736842105299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0.91946308724832204</v>
      </c>
      <c r="D711" s="4">
        <v>6.0402684563758399E-2</v>
      </c>
      <c r="E711" s="4">
        <v>1.34228187919463E-2</v>
      </c>
      <c r="F711" s="4">
        <v>6.7114093959731499E-3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3.4482758620689703E-2</v>
      </c>
      <c r="D712" s="4">
        <v>0.88965517241379299</v>
      </c>
      <c r="E712" s="4">
        <v>7.5862068965517199E-2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8.5470085470085496E-3</v>
      </c>
      <c r="D713" s="4">
        <v>2.9914529914529898E-2</v>
      </c>
      <c r="E713" s="4">
        <v>0.91025641025641002</v>
      </c>
      <c r="F713" s="4">
        <v>5.1282051282051301E-2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6.2111801242236003E-3</v>
      </c>
      <c r="E714" s="4">
        <v>4.9689440993788803E-2</v>
      </c>
      <c r="F714" s="4">
        <v>0.94409937888198803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0.84722222222222199</v>
      </c>
      <c r="D718" s="4">
        <v>0.125</v>
      </c>
      <c r="E718" s="4">
        <v>2.7777777777777801E-2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5.4794520547945202E-2</v>
      </c>
      <c r="D719" s="4">
        <v>0.78767123287671204</v>
      </c>
      <c r="E719" s="4">
        <v>0.102739726027397</v>
      </c>
      <c r="F719" s="4">
        <v>5.4794520547945202E-2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8.5470085470085496E-3</v>
      </c>
      <c r="D720" s="4">
        <v>5.9829059829059797E-2</v>
      </c>
      <c r="E720" s="4">
        <v>0.79914529914529897</v>
      </c>
      <c r="F720" s="4">
        <v>0.13247863247863201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6.0606060606060601E-2</v>
      </c>
      <c r="F721" s="4">
        <v>0.939393939393939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0.87121212121212099</v>
      </c>
      <c r="D725" s="4">
        <v>9.8484848484848495E-2</v>
      </c>
      <c r="E725" s="4">
        <v>1.5151515151515201E-2</v>
      </c>
      <c r="F725" s="4">
        <v>1.5151515151515201E-2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2.7210884353741499E-2</v>
      </c>
      <c r="D726" s="4">
        <v>0.76870748299319702</v>
      </c>
      <c r="E726" s="4">
        <v>0.156462585034014</v>
      </c>
      <c r="F726" s="4">
        <v>4.7619047619047603E-2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4.6296296296296301E-2</v>
      </c>
      <c r="E727" s="4">
        <v>0.88888888888888895</v>
      </c>
      <c r="F727" s="4">
        <v>6.4814814814814797E-2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1.03092783505155E-2</v>
      </c>
      <c r="E728" s="4">
        <v>3.60824742268041E-2</v>
      </c>
      <c r="F728" s="4">
        <v>0.95360824742268002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0.89075630252100801</v>
      </c>
      <c r="D732" s="4">
        <v>6.7226890756302504E-2</v>
      </c>
      <c r="E732" s="4">
        <v>2.5210084033613401E-2</v>
      </c>
      <c r="F732" s="4">
        <v>1.6806722689075598E-2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4.3478260869565202E-2</v>
      </c>
      <c r="D733" s="4">
        <v>0.86231884057970998</v>
      </c>
      <c r="E733" s="4">
        <v>9.4202898550724598E-2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4.0178571428571397E-2</v>
      </c>
      <c r="E734" s="4">
        <v>0.87053571428571397</v>
      </c>
      <c r="F734" s="4">
        <v>8.9285714285714302E-2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4.8076923076923097E-3</v>
      </c>
      <c r="D735" s="4">
        <v>0</v>
      </c>
      <c r="E735" s="4">
        <v>5.7692307692307702E-2</v>
      </c>
      <c r="F735" s="4">
        <v>0.9375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0.88495575221238898</v>
      </c>
      <c r="D739" s="4">
        <v>9.7345132743362803E-2</v>
      </c>
      <c r="E739" s="4">
        <v>1.7699115044247801E-2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0.82352941176470595</v>
      </c>
      <c r="E740" s="4">
        <v>0.125</v>
      </c>
      <c r="F740" s="4">
        <v>2.2058823529411801E-2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8.9686098654708502E-3</v>
      </c>
      <c r="D741" s="4">
        <v>4.4843049327354299E-2</v>
      </c>
      <c r="E741" s="4">
        <v>0.86098654708520195</v>
      </c>
      <c r="F741" s="4">
        <v>8.5201793721973104E-2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9.2165898617511503E-3</v>
      </c>
      <c r="E742" s="4">
        <v>6.4516129032258104E-2</v>
      </c>
      <c r="F742" s="4">
        <v>0.92626728110599099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0.93396226415094297</v>
      </c>
      <c r="D746" s="4">
        <v>1.88679245283019E-2</v>
      </c>
      <c r="E746" s="4">
        <v>1.88679245283019E-2</v>
      </c>
      <c r="F746" s="4">
        <v>2.83018867924528E-2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2.2222222222222199E-2</v>
      </c>
      <c r="D747" s="4">
        <v>0.88148148148148198</v>
      </c>
      <c r="E747" s="4">
        <v>8.1481481481481502E-2</v>
      </c>
      <c r="F747" s="4">
        <v>1.48148148148148E-2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1.3333333333333299E-2</v>
      </c>
      <c r="D748" s="4">
        <v>4.4444444444444398E-2</v>
      </c>
      <c r="E748" s="4">
        <v>0.88444444444444403</v>
      </c>
      <c r="F748" s="4">
        <v>5.7777777777777803E-2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4.4843049327354303E-3</v>
      </c>
      <c r="E749" s="4">
        <v>6.2780269058296007E-2</v>
      </c>
      <c r="F749" s="4">
        <v>0.93273542600896897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0.85714285714285698</v>
      </c>
      <c r="D753" s="4">
        <v>9.5238095238095205E-2</v>
      </c>
      <c r="E753" s="4">
        <v>3.8095238095238099E-2</v>
      </c>
      <c r="F753" s="4">
        <v>9.5238095238095195E-3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3.03030303030303E-2</v>
      </c>
      <c r="D754" s="4">
        <v>0.82575757575757602</v>
      </c>
      <c r="E754" s="4">
        <v>0.12878787878787901</v>
      </c>
      <c r="F754" s="4">
        <v>1.5151515151515201E-2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4.4247787610619503E-3</v>
      </c>
      <c r="D755" s="4">
        <v>5.3097345132743397E-2</v>
      </c>
      <c r="E755" s="4">
        <v>0.88495575221238898</v>
      </c>
      <c r="F755" s="4">
        <v>5.7522123893805302E-2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8.8495575221238902E-3</v>
      </c>
      <c r="D756" s="4">
        <v>4.4247787610619503E-3</v>
      </c>
      <c r="E756" s="4">
        <v>7.9646017699115002E-2</v>
      </c>
      <c r="F756" s="4">
        <v>0.90707964601769897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0.87628865979381398</v>
      </c>
      <c r="D760" s="4">
        <v>0.10309278350515499</v>
      </c>
      <c r="E760" s="4">
        <v>2.06185567010309E-2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3.03030303030303E-2</v>
      </c>
      <c r="D761" s="4">
        <v>0.80303030303030298</v>
      </c>
      <c r="E761" s="4">
        <v>0.11363636363636399</v>
      </c>
      <c r="F761" s="4">
        <v>5.3030303030302997E-2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4.1841004184100397E-3</v>
      </c>
      <c r="D762" s="4">
        <v>5.85774058577406E-2</v>
      </c>
      <c r="E762" s="4">
        <v>0.832635983263598</v>
      </c>
      <c r="F762" s="4">
        <v>0.104602510460251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4.5248868778280504E-3</v>
      </c>
      <c r="D763" s="4">
        <v>1.35746606334842E-2</v>
      </c>
      <c r="E763" s="4">
        <v>5.4298642533936702E-2</v>
      </c>
      <c r="F763" s="4">
        <v>0.92760180995475106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0.94505494505494503</v>
      </c>
      <c r="D767" s="4">
        <v>4.3956043956044001E-2</v>
      </c>
      <c r="E767" s="4">
        <v>1.0989010989011E-2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3.7593984962405999E-2</v>
      </c>
      <c r="D768" s="4">
        <v>0.87218045112781994</v>
      </c>
      <c r="E768" s="4">
        <v>8.2706766917293201E-2</v>
      </c>
      <c r="F768" s="4">
        <v>7.5187969924812E-3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4.8245614035087703E-2</v>
      </c>
      <c r="E769" s="4">
        <v>0.87719298245613997</v>
      </c>
      <c r="F769" s="4">
        <v>7.4561403508771898E-2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1.68776371308017E-2</v>
      </c>
      <c r="E770" s="4">
        <v>5.90717299578059E-2</v>
      </c>
      <c r="F770" s="4">
        <v>0.924050632911392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0.93406593406593397</v>
      </c>
      <c r="D774" s="4">
        <v>6.5934065934065894E-2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2.96296296296296E-2</v>
      </c>
      <c r="D775" s="4">
        <v>0.90370370370370401</v>
      </c>
      <c r="E775" s="4">
        <v>4.4444444444444398E-2</v>
      </c>
      <c r="F775" s="4">
        <v>2.2222222222222199E-2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1.3274336283185801E-2</v>
      </c>
      <c r="D776" s="4">
        <v>3.9823008849557501E-2</v>
      </c>
      <c r="E776" s="4">
        <v>0.87610619469026596</v>
      </c>
      <c r="F776" s="4">
        <v>7.0796460176991094E-2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8.4388185654008397E-3</v>
      </c>
      <c r="D777" s="4">
        <v>1.68776371308017E-2</v>
      </c>
      <c r="E777" s="4">
        <v>6.3291139240506306E-2</v>
      </c>
      <c r="F777" s="4">
        <v>0.911392405063291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0.92553191489361697</v>
      </c>
      <c r="D781" s="4">
        <v>3.1914893617021302E-2</v>
      </c>
      <c r="E781" s="4">
        <v>2.1276595744680899E-2</v>
      </c>
      <c r="F781" s="4">
        <v>2.1276595744680899E-2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2.8368794326241099E-2</v>
      </c>
      <c r="D782" s="4">
        <v>0.77304964539007104</v>
      </c>
      <c r="E782" s="4">
        <v>0.170212765957447</v>
      </c>
      <c r="F782" s="4">
        <v>2.8368794326241099E-2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4.5662100456621002E-3</v>
      </c>
      <c r="D783" s="4">
        <v>6.8493150684931503E-2</v>
      </c>
      <c r="E783" s="4">
        <v>0.84474885844748904</v>
      </c>
      <c r="F783" s="4">
        <v>8.2191780821917804E-2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8.5106382978723406E-3</v>
      </c>
      <c r="D784" s="4">
        <v>8.5106382978723406E-3</v>
      </c>
      <c r="E784" s="4">
        <v>3.8297872340425497E-2</v>
      </c>
      <c r="F784" s="4">
        <v>0.94468085106383004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0.93617021276595702</v>
      </c>
      <c r="D788" s="4">
        <v>5.31914893617021E-2</v>
      </c>
      <c r="E788" s="4">
        <v>1.0638297872340399E-2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3.1007751937984499E-2</v>
      </c>
      <c r="D789" s="4">
        <v>0.86046511627906996</v>
      </c>
      <c r="E789" s="4">
        <v>8.5271317829457405E-2</v>
      </c>
      <c r="F789" s="4">
        <v>2.32558139534884E-2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6.3636363636363602E-2</v>
      </c>
      <c r="E790" s="4">
        <v>0.91363636363636402</v>
      </c>
      <c r="F790" s="4">
        <v>2.27272727272727E-2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8.1300813008130107E-3</v>
      </c>
      <c r="E791" s="4">
        <v>6.50406504065041E-2</v>
      </c>
      <c r="F791" s="4">
        <v>0.92682926829268297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0.85869565217391297</v>
      </c>
      <c r="D795" s="4">
        <v>0.108695652173913</v>
      </c>
      <c r="E795" s="4">
        <v>3.2608695652173898E-2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8.3333333333333301E-2</v>
      </c>
      <c r="D796" s="4">
        <v>0.84848484848484895</v>
      </c>
      <c r="E796" s="4">
        <v>6.8181818181818205E-2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1.7467248908296901E-2</v>
      </c>
      <c r="D797" s="4">
        <v>3.05676855895196E-2</v>
      </c>
      <c r="E797" s="4">
        <v>0.91703056768558999</v>
      </c>
      <c r="F797" s="4">
        <v>3.4934497816593899E-2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8.4745762711864406E-3</v>
      </c>
      <c r="E798" s="4">
        <v>5.0847457627118599E-2</v>
      </c>
      <c r="F798" s="4">
        <v>0.94067796610169496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0.840425531914894</v>
      </c>
      <c r="D802" s="4">
        <v>0.10638297872340401</v>
      </c>
      <c r="E802" s="4">
        <v>3.1914893617021302E-2</v>
      </c>
      <c r="F802" s="4">
        <v>2.1276595744680899E-2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4.58015267175573E-2</v>
      </c>
      <c r="D803" s="4">
        <v>0.74809160305343503</v>
      </c>
      <c r="E803" s="4">
        <v>0.15267175572519101</v>
      </c>
      <c r="F803" s="4">
        <v>5.34351145038168E-2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8.5470085470085496E-3</v>
      </c>
      <c r="D804" s="4">
        <v>8.54700854700855E-2</v>
      </c>
      <c r="E804" s="4">
        <v>0.77777777777777801</v>
      </c>
      <c r="F804" s="4">
        <v>0.128205128205128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1.7391304347826101E-2</v>
      </c>
      <c r="E805" s="4">
        <v>0.11304347826087</v>
      </c>
      <c r="F805" s="4">
        <v>0.86956521739130399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0.91954022988505701</v>
      </c>
      <c r="D809" s="4">
        <v>3.4482758620689703E-2</v>
      </c>
      <c r="E809" s="4">
        <v>2.2988505747126398E-2</v>
      </c>
      <c r="F809" s="4">
        <v>2.2988505747126398E-2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2.27272727272727E-2</v>
      </c>
      <c r="D810" s="4">
        <v>0.86363636363636398</v>
      </c>
      <c r="E810" s="4">
        <v>7.5757575757575801E-2</v>
      </c>
      <c r="F810" s="4">
        <v>3.7878787878787901E-2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4.3290043290043299E-3</v>
      </c>
      <c r="D811" s="4">
        <v>2.1645021645021599E-2</v>
      </c>
      <c r="E811" s="4">
        <v>0.92640692640692601</v>
      </c>
      <c r="F811" s="4">
        <v>4.7619047619047603E-2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1.6736401673640201E-2</v>
      </c>
      <c r="E812" s="4">
        <v>2.5104602510460299E-2</v>
      </c>
      <c r="F812" s="4">
        <v>0.95815899581590003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0.85714285714285698</v>
      </c>
      <c r="D816" s="4">
        <v>8.3333333333333301E-2</v>
      </c>
      <c r="E816" s="4">
        <v>4.7619047619047603E-2</v>
      </c>
      <c r="F816" s="4">
        <v>1.1904761904761901E-2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4.7619047619047603E-2</v>
      </c>
      <c r="D817" s="4">
        <v>0.91269841269841301</v>
      </c>
      <c r="E817" s="4">
        <v>3.1746031746031703E-2</v>
      </c>
      <c r="F817" s="4">
        <v>7.9365079365079395E-3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5.1724137931034503E-2</v>
      </c>
      <c r="E818" s="4">
        <v>0.88362068965517204</v>
      </c>
      <c r="F818" s="4">
        <v>6.4655172413793094E-2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1.21457489878543E-2</v>
      </c>
      <c r="E819" s="4">
        <v>5.2631578947368397E-2</v>
      </c>
      <c r="F819" s="4">
        <v>0.93522267206477705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0.96153846153846201</v>
      </c>
      <c r="D823" s="4">
        <v>3.8461538461538498E-2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6.5693430656934296E-2</v>
      </c>
      <c r="D824" s="4">
        <v>0.839416058394161</v>
      </c>
      <c r="E824" s="4">
        <v>8.7591240875912399E-2</v>
      </c>
      <c r="F824" s="4">
        <v>7.2992700729926996E-3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1.7699115044247801E-2</v>
      </c>
      <c r="D825" s="4">
        <v>3.9823008849557501E-2</v>
      </c>
      <c r="E825" s="4">
        <v>0.88053097345132703</v>
      </c>
      <c r="F825" s="4">
        <v>6.1946902654867297E-2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1.2096774193548401E-2</v>
      </c>
      <c r="E826" s="4">
        <v>7.6612903225806495E-2</v>
      </c>
      <c r="F826" s="4">
        <v>0.91129032258064502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0.93181818181818199</v>
      </c>
      <c r="D830" s="4">
        <v>4.5454545454545497E-2</v>
      </c>
      <c r="E830" s="4">
        <v>2.27272727272727E-2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3.8461538461538498E-2</v>
      </c>
      <c r="D831" s="4">
        <v>0.92307692307692302</v>
      </c>
      <c r="E831" s="4">
        <v>3.8461538461538498E-2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8.6956521739130401E-3</v>
      </c>
      <c r="D832" s="4">
        <v>3.9130434782608699E-2</v>
      </c>
      <c r="E832" s="4">
        <v>0.91739130434782601</v>
      </c>
      <c r="F832" s="4">
        <v>3.4782608695652202E-2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4.1493775933610002E-3</v>
      </c>
      <c r="D833" s="4">
        <v>0</v>
      </c>
      <c r="E833" s="4">
        <v>5.8091286307053902E-2</v>
      </c>
      <c r="F833" s="4">
        <v>0.93775933609958495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2.2222222222222199E-2</v>
      </c>
      <c r="E837" s="4">
        <v>3.3333333333333298E-2</v>
      </c>
      <c r="F837" s="4">
        <v>1.1111111111111099E-2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2.2556390977443601E-2</v>
      </c>
      <c r="D838" s="4">
        <v>0.90977443609022601</v>
      </c>
      <c r="E838" s="4">
        <v>6.01503759398496E-2</v>
      </c>
      <c r="F838" s="4">
        <v>7.5187969924812E-3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3.8793103448275898E-2</v>
      </c>
      <c r="E839" s="4">
        <v>0.91810344827586199</v>
      </c>
      <c r="F839" s="4">
        <v>4.31034482758621E-2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8.5470085470085496E-3</v>
      </c>
      <c r="E840" s="4">
        <v>4.7008547008547001E-2</v>
      </c>
      <c r="F840" s="4">
        <v>0.94444444444444398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0.95402298850574696</v>
      </c>
      <c r="D844" s="4">
        <v>3.4482758620689703E-2</v>
      </c>
      <c r="E844" s="4">
        <v>0</v>
      </c>
      <c r="F844" s="4">
        <v>1.1494252873563199E-2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8.2089552238805999E-2</v>
      </c>
      <c r="D845" s="4">
        <v>0.79850746268656703</v>
      </c>
      <c r="E845" s="4">
        <v>0.111940298507463</v>
      </c>
      <c r="F845" s="4">
        <v>7.4626865671641798E-3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1.27659574468085E-2</v>
      </c>
      <c r="D846" s="4">
        <v>5.1063829787233998E-2</v>
      </c>
      <c r="E846" s="4">
        <v>0.85531914893617</v>
      </c>
      <c r="F846" s="4">
        <v>8.0851063829787198E-2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8.58369098712446E-3</v>
      </c>
      <c r="E847" s="4">
        <v>8.5836909871244593E-2</v>
      </c>
      <c r="F847" s="4">
        <v>0.90557939914163099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0.90721649484536104</v>
      </c>
      <c r="D851" s="4">
        <v>8.2474226804123696E-2</v>
      </c>
      <c r="E851" s="4">
        <v>1.03092783505155E-2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2.4193548387096801E-2</v>
      </c>
      <c r="D852" s="4">
        <v>0.87096774193548399</v>
      </c>
      <c r="E852" s="4">
        <v>9.6774193548387094E-2</v>
      </c>
      <c r="F852" s="4">
        <v>8.0645161290322596E-3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4.6610169491525397E-2</v>
      </c>
      <c r="E853" s="4">
        <v>0.88983050847457601</v>
      </c>
      <c r="F853" s="4">
        <v>6.3559322033898302E-2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4.3103448275862103E-3</v>
      </c>
      <c r="E854" s="4">
        <v>3.8793103448275898E-2</v>
      </c>
      <c r="F854" s="4">
        <v>0.95689655172413801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0.93406593406593397</v>
      </c>
      <c r="D858" s="4">
        <v>5.4945054945054903E-2</v>
      </c>
      <c r="E858" s="4">
        <v>1.0989010989011E-2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3.90625E-2</v>
      </c>
      <c r="D859" s="4">
        <v>0.8359375</v>
      </c>
      <c r="E859" s="4">
        <v>0.1015625</v>
      </c>
      <c r="F859" s="4">
        <v>2.34375E-2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3.4482758620689703E-2</v>
      </c>
      <c r="E860" s="4">
        <v>0.90948275862068995</v>
      </c>
      <c r="F860" s="4">
        <v>5.6034482758620698E-2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4.20168067226891E-3</v>
      </c>
      <c r="E861" s="4">
        <v>6.3025210084033598E-2</v>
      </c>
      <c r="F861" s="4">
        <v>0.93277310924369805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0.93333333333333302</v>
      </c>
      <c r="D865" s="4">
        <v>4.4444444444444398E-2</v>
      </c>
      <c r="E865" s="4">
        <v>0</v>
      </c>
      <c r="F865" s="4">
        <v>2.2222222222222199E-2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3.3057851239669402E-2</v>
      </c>
      <c r="D866" s="4">
        <v>0.826446280991736</v>
      </c>
      <c r="E866" s="4">
        <v>9.9173553719008295E-2</v>
      </c>
      <c r="F866" s="4">
        <v>4.1322314049586799E-2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4.1666666666666699E-2</v>
      </c>
      <c r="E867" s="4">
        <v>0.90416666666666701</v>
      </c>
      <c r="F867" s="4">
        <v>5.4166666666666703E-2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8.4033613445378096E-3</v>
      </c>
      <c r="E868" s="4">
        <v>6.3025210084033598E-2</v>
      </c>
      <c r="F868" s="4">
        <v>0.92857142857142905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0.94318181818181801</v>
      </c>
      <c r="D872" s="4">
        <v>0</v>
      </c>
      <c r="E872" s="4">
        <v>3.4090909090909102E-2</v>
      </c>
      <c r="F872" s="4">
        <v>2.27272727272727E-2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1.72413793103448E-2</v>
      </c>
      <c r="D873" s="4">
        <v>0.94827586206896597</v>
      </c>
      <c r="E873" s="4">
        <v>1.72413793103448E-2</v>
      </c>
      <c r="F873" s="4">
        <v>1.72413793103448E-2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2.4590163934426201E-2</v>
      </c>
      <c r="E874" s="4">
        <v>0.92622950819672101</v>
      </c>
      <c r="F874" s="4">
        <v>4.91803278688525E-2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3.7344398340249003E-2</v>
      </c>
      <c r="F875" s="4">
        <v>0.96265560165975095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0.90588235294117603</v>
      </c>
      <c r="D879" s="4">
        <v>7.0588235294117604E-2</v>
      </c>
      <c r="E879" s="4">
        <v>2.3529411764705899E-2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1.72413793103448E-2</v>
      </c>
      <c r="D880" s="4">
        <v>0.88793103448275901</v>
      </c>
      <c r="E880" s="4">
        <v>6.8965517241379296E-2</v>
      </c>
      <c r="F880" s="4">
        <v>2.5862068965517199E-2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4.1666666666666701E-3</v>
      </c>
      <c r="D881" s="4">
        <v>7.0833333333333304E-2</v>
      </c>
      <c r="E881" s="4">
        <v>0.88749999999999996</v>
      </c>
      <c r="F881" s="4">
        <v>3.7499999999999999E-2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7.25806451612903E-2</v>
      </c>
      <c r="F882" s="4">
        <v>0.91935483870967705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0.88749999999999996</v>
      </c>
      <c r="D886" s="4">
        <v>6.25E-2</v>
      </c>
      <c r="E886" s="4">
        <v>3.7499999999999999E-2</v>
      </c>
      <c r="F886" s="4">
        <v>1.2500000000000001E-2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5.46875E-2</v>
      </c>
      <c r="D887" s="4">
        <v>0.8125</v>
      </c>
      <c r="E887" s="4">
        <v>0.1015625</v>
      </c>
      <c r="F887" s="4">
        <v>3.125E-2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1.2448132780083001E-2</v>
      </c>
      <c r="D888" s="4">
        <v>6.2240663900414897E-2</v>
      </c>
      <c r="E888" s="4">
        <v>0.88381742738589197</v>
      </c>
      <c r="F888" s="4">
        <v>4.1493775933609998E-2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1.6666666666666701E-2</v>
      </c>
      <c r="E889" s="4">
        <v>0.141666666666667</v>
      </c>
      <c r="F889" s="4">
        <v>0.84166666666666701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0.97530864197530898</v>
      </c>
      <c r="D893" s="4">
        <v>1.2345679012345699E-2</v>
      </c>
      <c r="E893" s="4">
        <v>1.2345679012345699E-2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3.90625E-2</v>
      </c>
      <c r="D894" s="4">
        <v>0.90625</v>
      </c>
      <c r="E894" s="4">
        <v>4.6875E-2</v>
      </c>
      <c r="F894" s="4">
        <v>7.8125E-3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1.14068441064639E-2</v>
      </c>
      <c r="D895" s="4">
        <v>7.6045627376425898E-3</v>
      </c>
      <c r="E895" s="4">
        <v>0.92775665399239504</v>
      </c>
      <c r="F895" s="4">
        <v>5.3231939163498103E-2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0.101382488479263</v>
      </c>
      <c r="F896" s="4">
        <v>0.89861751152073699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0.96551724137931005</v>
      </c>
      <c r="D900" s="4">
        <v>2.2988505747126398E-2</v>
      </c>
      <c r="E900" s="4">
        <v>1.1494252873563199E-2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2.5210084033613401E-2</v>
      </c>
      <c r="D901" s="4">
        <v>0.91596638655462204</v>
      </c>
      <c r="E901" s="4">
        <v>5.0420168067226899E-2</v>
      </c>
      <c r="F901" s="4">
        <v>8.4033613445378096E-3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3.66300366300366E-3</v>
      </c>
      <c r="D902" s="4">
        <v>2.5641025641025599E-2</v>
      </c>
      <c r="E902" s="4">
        <v>0.94139194139194105</v>
      </c>
      <c r="F902" s="4">
        <v>2.9304029304029301E-2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1.4285714285714299E-2</v>
      </c>
      <c r="E903" s="4">
        <v>8.0952380952380998E-2</v>
      </c>
      <c r="F903" s="4">
        <v>0.90476190476190499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0.89772727272727304</v>
      </c>
      <c r="D907" s="4">
        <v>9.0909090909090898E-2</v>
      </c>
      <c r="E907" s="4">
        <v>1.13636363636364E-2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4.9586776859504099E-2</v>
      </c>
      <c r="D908" s="4">
        <v>0.85950413223140498</v>
      </c>
      <c r="E908" s="4">
        <v>8.2644628099173598E-2</v>
      </c>
      <c r="F908" s="4">
        <v>8.2644628099173608E-3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7.1174377224199302E-3</v>
      </c>
      <c r="D909" s="4">
        <v>5.3380782918149502E-2</v>
      </c>
      <c r="E909" s="4">
        <v>0.89679715302491103</v>
      </c>
      <c r="F909" s="4">
        <v>4.2704626334519602E-2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5.0251256281407001E-3</v>
      </c>
      <c r="E910" s="4">
        <v>7.0351758793969807E-2</v>
      </c>
      <c r="F910" s="4">
        <v>0.92462311557788901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0.95402298850574696</v>
      </c>
      <c r="D914" s="4">
        <v>1.1494252873563199E-2</v>
      </c>
      <c r="E914" s="4">
        <v>3.4482758620689703E-2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2.34375E-2</v>
      </c>
      <c r="D915" s="4">
        <v>0.90625</v>
      </c>
      <c r="E915" s="4">
        <v>5.46875E-2</v>
      </c>
      <c r="F915" s="4">
        <v>1.5625E-2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6.4981949458483707E-2</v>
      </c>
      <c r="E916" s="4">
        <v>0.89891696750902494</v>
      </c>
      <c r="F916" s="4">
        <v>3.6101083032491002E-2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1.01522842639594E-2</v>
      </c>
      <c r="E917" s="4">
        <v>6.5989847715736002E-2</v>
      </c>
      <c r="F917" s="4">
        <v>0.92385786802030501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0.97674418604651203</v>
      </c>
      <c r="D921" s="4">
        <v>2.32558139534884E-2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8.0291970802919693E-2</v>
      </c>
      <c r="D922" s="4">
        <v>0.85401459854014605</v>
      </c>
      <c r="E922" s="4">
        <v>6.5693430656934296E-2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2.9411764705882401E-2</v>
      </c>
      <c r="D923" s="4">
        <v>8.8235294117647106E-2</v>
      </c>
      <c r="E923" s="4">
        <v>0.86029411764705899</v>
      </c>
      <c r="F923" s="4">
        <v>2.2058823529411801E-2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5.1546391752577301E-3</v>
      </c>
      <c r="D924" s="4">
        <v>1.54639175257732E-2</v>
      </c>
      <c r="E924" s="4">
        <v>0.14432989690721601</v>
      </c>
      <c r="F924" s="4">
        <v>0.83505154639175305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0.90384615384615397</v>
      </c>
      <c r="D928" s="4">
        <v>6.7307692307692304E-2</v>
      </c>
      <c r="E928" s="4">
        <v>2.8846153846153799E-2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0.15753424657534201</v>
      </c>
      <c r="D929" s="4">
        <v>0.77397260273972601</v>
      </c>
      <c r="E929" s="4">
        <v>6.1643835616438401E-2</v>
      </c>
      <c r="F929" s="4">
        <v>6.8493150684931503E-3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2.9520295202952001E-2</v>
      </c>
      <c r="D930" s="4">
        <v>0.16974169741697401</v>
      </c>
      <c r="E930" s="4">
        <v>0.75645756457564595</v>
      </c>
      <c r="F930" s="4">
        <v>4.4280442804428E-2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5.9523809523809503E-3</v>
      </c>
      <c r="D931" s="4">
        <v>2.9761904761904798E-2</v>
      </c>
      <c r="E931" s="4">
        <v>0.25</v>
      </c>
      <c r="F931" s="4">
        <v>0.71428571428571397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0.94444444444444398</v>
      </c>
      <c r="D935" s="4">
        <v>3.9682539682539701E-2</v>
      </c>
      <c r="E935" s="4">
        <v>7.9365079365079395E-3</v>
      </c>
      <c r="F935" s="4">
        <v>7.9365079365079395E-3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0.105263157894737</v>
      </c>
      <c r="D936" s="4">
        <v>0.85380116959064301</v>
      </c>
      <c r="E936" s="4">
        <v>2.9239766081871298E-2</v>
      </c>
      <c r="F936" s="4">
        <v>1.1695906432748499E-2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3.8610038610038598E-3</v>
      </c>
      <c r="D937" s="4">
        <v>8.4942084942084897E-2</v>
      </c>
      <c r="E937" s="4">
        <v>0.87644787644787603</v>
      </c>
      <c r="F937" s="4">
        <v>3.47490347490347E-2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9.0225563909774403E-2</v>
      </c>
      <c r="F938" s="4">
        <v>0.90977443609022601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0.96376811594202905</v>
      </c>
      <c r="D942" s="4">
        <v>2.1739130434782601E-2</v>
      </c>
      <c r="E942" s="4">
        <v>1.4492753623188401E-2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0.115606936416185</v>
      </c>
      <c r="D943" s="4">
        <v>0.85549132947976902</v>
      </c>
      <c r="E943" s="4">
        <v>2.3121387283237E-2</v>
      </c>
      <c r="F943" s="4">
        <v>5.78034682080925E-3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4.0816326530612197E-3</v>
      </c>
      <c r="D944" s="4">
        <v>6.1224489795918401E-2</v>
      </c>
      <c r="E944" s="4">
        <v>0.92653061224489797</v>
      </c>
      <c r="F944" s="4">
        <v>8.1632653061224497E-3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7.5187969924812E-3</v>
      </c>
      <c r="D945" s="4">
        <v>3.7593984962405999E-2</v>
      </c>
      <c r="E945" s="4">
        <v>0.112781954887218</v>
      </c>
      <c r="F945" s="4">
        <v>0.84210526315789502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0.98064516129032298</v>
      </c>
      <c r="D949" s="4">
        <v>1.9354838709677399E-2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8.7719298245614002E-2</v>
      </c>
      <c r="D950" s="4">
        <v>0.84795321637426901</v>
      </c>
      <c r="E950" s="4">
        <v>5.8479532163742701E-2</v>
      </c>
      <c r="F950" s="4">
        <v>5.8479532163742704E-3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2.0161290322580599E-2</v>
      </c>
      <c r="D951" s="4">
        <v>9.2741935483870996E-2</v>
      </c>
      <c r="E951" s="4">
        <v>0.87903225806451601</v>
      </c>
      <c r="F951" s="4">
        <v>8.0645161290322596E-3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3.4782608695652202E-2</v>
      </c>
      <c r="E952" s="4">
        <v>0.2</v>
      </c>
      <c r="F952" s="4">
        <v>0.76521739130434796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0.95348837209302295</v>
      </c>
      <c r="D956" s="4">
        <v>2.32558139534884E-2</v>
      </c>
      <c r="E956" s="4">
        <v>2.32558139534884E-2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8.5714285714285701E-2</v>
      </c>
      <c r="D957" s="4">
        <v>0.874285714285714</v>
      </c>
      <c r="E957" s="4">
        <v>0.04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3.9840637450199202E-3</v>
      </c>
      <c r="D958" s="4">
        <v>0.127490039840637</v>
      </c>
      <c r="E958" s="4">
        <v>0.86055776892430302</v>
      </c>
      <c r="F958" s="4">
        <v>7.9681274900398405E-3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1.0989010989011E-2</v>
      </c>
      <c r="E959" s="4">
        <v>8.7912087912087905E-2</v>
      </c>
      <c r="F959" s="4">
        <v>0.90109890109890101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0.97222222222222199</v>
      </c>
      <c r="D963" s="4">
        <v>1.1111111111111099E-2</v>
      </c>
      <c r="E963" s="4">
        <v>5.5555555555555601E-3</v>
      </c>
      <c r="F963" s="4">
        <v>1.1111111111111099E-2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0.163157894736842</v>
      </c>
      <c r="D964" s="4">
        <v>0.81578947368421095</v>
      </c>
      <c r="E964" s="4">
        <v>2.1052631578947399E-2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2.97872340425532E-2</v>
      </c>
      <c r="D965" s="4">
        <v>0.15319148936170199</v>
      </c>
      <c r="E965" s="4">
        <v>0.8</v>
      </c>
      <c r="F965" s="4">
        <v>1.7021276595744698E-2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0.19047619047618999</v>
      </c>
      <c r="F966" s="4">
        <v>0.80952380952380998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0.98122065727699503</v>
      </c>
      <c r="D970" s="4">
        <v>1.8779342723004699E-2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0.233160621761658</v>
      </c>
      <c r="D971" s="4">
        <v>0.74611398963730602</v>
      </c>
      <c r="E971" s="4">
        <v>1.55440414507772E-2</v>
      </c>
      <c r="F971" s="4">
        <v>5.1813471502590702E-3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4.3062200956937802E-2</v>
      </c>
      <c r="D972" s="4">
        <v>0.200956937799043</v>
      </c>
      <c r="E972" s="4">
        <v>0.74641148325358897</v>
      </c>
      <c r="F972" s="4">
        <v>9.5693779904306199E-3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2.7027027027027001E-2</v>
      </c>
      <c r="D973" s="4">
        <v>2.7027027027027001E-2</v>
      </c>
      <c r="E973" s="4">
        <v>0.21621621621621601</v>
      </c>
      <c r="F973" s="4">
        <v>0.72972972972973005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0.96981132075471699</v>
      </c>
      <c r="D977" s="4">
        <v>2.2641509433962301E-2</v>
      </c>
      <c r="E977" s="4">
        <v>7.5471698113207496E-3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0.15625</v>
      </c>
      <c r="D978" s="4">
        <v>0.82291666666666696</v>
      </c>
      <c r="E978" s="4">
        <v>1.5625E-2</v>
      </c>
      <c r="F978" s="4">
        <v>5.2083333333333296E-3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2.8571428571428598E-2</v>
      </c>
      <c r="D979" s="4">
        <v>0.13142857142857101</v>
      </c>
      <c r="E979" s="4">
        <v>0.81142857142857105</v>
      </c>
      <c r="F979" s="4">
        <v>2.8571428571428598E-2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1.7543859649122799E-2</v>
      </c>
      <c r="E980" s="4">
        <v>0.175438596491228</v>
      </c>
      <c r="F980" s="4">
        <v>0.80701754385964897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0.96917808219178103</v>
      </c>
      <c r="D984" s="4">
        <v>2.7397260273972601E-2</v>
      </c>
      <c r="E984" s="4">
        <v>3.4246575342465799E-3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0.13829787234042601</v>
      </c>
      <c r="D985" s="4">
        <v>0.84574468085106402</v>
      </c>
      <c r="E985" s="4">
        <v>1.5957446808510599E-2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1.9108280254777101E-2</v>
      </c>
      <c r="D986" s="4">
        <v>0.184713375796178</v>
      </c>
      <c r="E986" s="4">
        <v>0.78343949044586003</v>
      </c>
      <c r="F986" s="4">
        <v>1.27388535031847E-2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0.28846153846153799</v>
      </c>
      <c r="F987" s="4">
        <v>0.71153846153846201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0.97435897435897401</v>
      </c>
      <c r="D991" s="4">
        <v>1.9230769230769201E-2</v>
      </c>
      <c r="E991" s="4">
        <v>6.41025641025641E-3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0.17857142857142899</v>
      </c>
      <c r="D992" s="4">
        <v>0.81122448979591799</v>
      </c>
      <c r="E992" s="4">
        <v>1.02040816326531E-2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4.92957746478873E-2</v>
      </c>
      <c r="D993" s="4">
        <v>0.20422535211267601</v>
      </c>
      <c r="E993" s="4">
        <v>0.73239436619718301</v>
      </c>
      <c r="F993" s="4">
        <v>1.4084507042253501E-2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7.69230769230769E-2</v>
      </c>
      <c r="E994" s="4">
        <v>0.230769230769231</v>
      </c>
      <c r="F994" s="4">
        <v>0.69230769230769196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0.97687861271676302</v>
      </c>
      <c r="D998" s="4">
        <v>2.3121387283237E-2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0.15228426395939099</v>
      </c>
      <c r="D999" s="4">
        <v>0.82741116751268995</v>
      </c>
      <c r="E999" s="4">
        <v>2.0304568527918801E-2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3.4188034188034198E-2</v>
      </c>
      <c r="D1000" s="4">
        <v>0.170940170940171</v>
      </c>
      <c r="E1000" s="4">
        <v>0.78632478632478597</v>
      </c>
      <c r="F1000" s="4">
        <v>8.5470085470085496E-3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3.4482758620689703E-2</v>
      </c>
      <c r="D1001" s="4">
        <v>3.4482758620689703E-2</v>
      </c>
      <c r="E1001" s="4">
        <v>0.24137931034482801</v>
      </c>
      <c r="F1001" s="4">
        <v>0.68965517241379304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0.97587131367292201</v>
      </c>
      <c r="D1005" s="4">
        <v>2.14477211796247E-2</v>
      </c>
      <c r="E1005" s="4">
        <v>2.6809651474530801E-3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0.20833333333333301</v>
      </c>
      <c r="D1006" s="4">
        <v>0.77083333333333304</v>
      </c>
      <c r="E1006" s="4">
        <v>2.0833333333333301E-2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4.85436893203883E-2</v>
      </c>
      <c r="D1007" s="4">
        <v>0.233009708737864</v>
      </c>
      <c r="E1007" s="4">
        <v>0.70873786407767003</v>
      </c>
      <c r="F1007" s="4">
        <v>9.7087378640776708E-3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4.7619047619047603E-2</v>
      </c>
      <c r="D1008" s="4">
        <v>9.5238095238095205E-2</v>
      </c>
      <c r="E1008" s="4">
        <v>0.19047619047618999</v>
      </c>
      <c r="F1008" s="4">
        <v>0.66666666666666696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0.97560975609756095</v>
      </c>
      <c r="D1012" s="4">
        <v>1.9512195121951199E-2</v>
      </c>
      <c r="E1012" s="4">
        <v>4.8780487804877997E-3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0.31318681318681302</v>
      </c>
      <c r="D1013" s="4">
        <v>0.66483516483516503</v>
      </c>
      <c r="E1013" s="4">
        <v>2.1978021978022001E-2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0.109756097560976</v>
      </c>
      <c r="D1014" s="4">
        <v>0.19512195121951201</v>
      </c>
      <c r="E1014" s="4">
        <v>0.69512195121951204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0.133333333333333</v>
      </c>
      <c r="F1015" s="4">
        <v>0.86666666666666703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0.98761609907120695</v>
      </c>
      <c r="D11" s="4">
        <v>1.23839009287926E-2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0.22500000000000001</v>
      </c>
      <c r="D12" s="4">
        <v>0.77500000000000002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0.11111111111111099</v>
      </c>
      <c r="D13" s="4">
        <v>0.18518518518518501</v>
      </c>
      <c r="E13" s="4">
        <v>0.66666666666666696</v>
      </c>
      <c r="F13" s="4">
        <v>3.7037037037037E-2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0.22222222222222199</v>
      </c>
      <c r="F14" s="4">
        <v>0.66666666666666696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0.99117647058823499</v>
      </c>
      <c r="D18" s="4">
        <v>8.8235294117647092E-3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9.7222222222222196E-2</v>
      </c>
      <c r="D19" s="4">
        <v>0.86111111111111105</v>
      </c>
      <c r="E19" s="4">
        <v>4.1666666666666699E-2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0.05</v>
      </c>
      <c r="D20" s="4">
        <v>0.3</v>
      </c>
      <c r="E20" s="4">
        <v>0.65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0.125</v>
      </c>
      <c r="E21" s="4">
        <v>0.25</v>
      </c>
      <c r="F21" s="4">
        <v>0.625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0.99710144927536204</v>
      </c>
      <c r="D25" s="4">
        <v>2.8985507246376799E-3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0.20833333333333301</v>
      </c>
      <c r="D26" s="4">
        <v>0.79166666666666696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5.5555555555555601E-2</v>
      </c>
      <c r="D27" s="4">
        <v>0.11111111111111099</v>
      </c>
      <c r="E27" s="4">
        <v>0.83333333333333304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0.2</v>
      </c>
      <c r="D28" s="4">
        <v>0.2</v>
      </c>
      <c r="E28" s="4">
        <v>0</v>
      </c>
      <c r="F28" s="4">
        <v>0.6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0.99168975069252097</v>
      </c>
      <c r="D32" s="4">
        <v>8.3102493074792196E-3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0.14754098360655701</v>
      </c>
      <c r="D33" s="4">
        <v>0.83606557377049195</v>
      </c>
      <c r="E33" s="4">
        <v>1.63934426229508E-2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6.6666666666666693E-2</v>
      </c>
      <c r="D34" s="4">
        <v>0.266666666666667</v>
      </c>
      <c r="E34" s="4">
        <v>0.66666666666666696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0.33333333333333298</v>
      </c>
      <c r="F35" s="4">
        <v>0.66666666666666696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0.99184782608695699</v>
      </c>
      <c r="D39" s="4">
        <v>8.1521739130434798E-3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0.20689655172413801</v>
      </c>
      <c r="D40" s="4">
        <v>0.75862068965517204</v>
      </c>
      <c r="E40" s="4">
        <v>3.4482758620689703E-2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0.25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0.98148148148148195</v>
      </c>
      <c r="D46" s="4">
        <v>1.58730158730159E-2</v>
      </c>
      <c r="E46" s="4">
        <v>2.6455026455026501E-3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0.48</v>
      </c>
      <c r="D47" s="4">
        <v>0.48</v>
      </c>
      <c r="E47" s="4">
        <v>0.04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0.4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0.5</v>
      </c>
      <c r="D49" s="4">
        <v>0</v>
      </c>
      <c r="E49" s="4">
        <v>0.5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0.99496221662468498</v>
      </c>
      <c r="D53" s="4">
        <v>2.5188916876574298E-3</v>
      </c>
      <c r="E53" s="4">
        <v>0</v>
      </c>
      <c r="F53" s="4">
        <v>2.5188916876574298E-3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0.20588235294117599</v>
      </c>
      <c r="D54" s="4">
        <v>0.76470588235294101</v>
      </c>
      <c r="E54" s="4">
        <v>2.9411764705882401E-2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0.11111111111111099</v>
      </c>
      <c r="D55" s="4">
        <v>0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0.99255583126550895</v>
      </c>
      <c r="D60" s="4">
        <v>7.4441687344913203E-3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0.66666666666666696</v>
      </c>
      <c r="E62" s="4">
        <v>0.33333333333333298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1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0.99507389162561599</v>
      </c>
      <c r="D67" s="4">
        <v>4.92610837438424E-3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</v>
      </c>
      <c r="D68" s="4">
        <v>0.76666666666666705</v>
      </c>
      <c r="E68" s="4">
        <v>3.3333333333333298E-2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0.75</v>
      </c>
      <c r="E69" s="4">
        <v>0.25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0.99756097560975598</v>
      </c>
      <c r="D74" s="4">
        <v>2.4390243902438998E-3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3.5714285714285698E-2</v>
      </c>
      <c r="D75" s="4">
        <v>0.92857142857142905</v>
      </c>
      <c r="E75" s="4">
        <v>3.5714285714285698E-2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0.99512195121951197</v>
      </c>
      <c r="D81" s="4">
        <v>4.8780487804877997E-3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0.11111111111111099</v>
      </c>
      <c r="D82" s="4">
        <v>0.88888888888888895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0.33333333333333298</v>
      </c>
      <c r="D83" s="4">
        <v>0.66666666666666696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0.99757281553398103</v>
      </c>
      <c r="D88" s="4">
        <v>2.4271844660194199E-3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0.17857142857142899</v>
      </c>
      <c r="D89" s="4">
        <v>0.82142857142857095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0.99759615384615397</v>
      </c>
      <c r="D95" s="4">
        <v>2.4038461538461501E-3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0.20833333333333301</v>
      </c>
      <c r="D96" s="4">
        <v>0.79166666666666696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0.99285714285714299</v>
      </c>
      <c r="D102" s="4">
        <v>7.14285714285714E-3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0.15</v>
      </c>
      <c r="D103" s="4">
        <v>0.85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0.15</v>
      </c>
      <c r="D110" s="4">
        <v>0.85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5.8823529411764698E-2</v>
      </c>
      <c r="D117" s="4">
        <v>0.94117647058823495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0.99528301886792403</v>
      </c>
      <c r="D123" s="4">
        <v>4.7169811320754698E-3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0.99289099526066305</v>
      </c>
      <c r="D130" s="4">
        <v>7.10900473933649E-3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0.72222222222222199</v>
      </c>
      <c r="E131" s="4">
        <v>5.5555555555555601E-2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0.99763593380614701</v>
      </c>
      <c r="D137" s="4">
        <v>2.36406619385343E-3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6.25E-2</v>
      </c>
      <c r="D138" s="4">
        <v>0.9375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0.99290780141844004</v>
      </c>
      <c r="D144" s="4">
        <v>7.09219858156028E-3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5.8823529411764698E-2</v>
      </c>
      <c r="D145" s="4">
        <v>0.94117647058823495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0.99762470308788598</v>
      </c>
      <c r="D151" s="4">
        <v>0</v>
      </c>
      <c r="E151" s="4">
        <v>2.37529691211401E-3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0.26315789473684198</v>
      </c>
      <c r="D152" s="4">
        <v>0.73684210526315796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7.1428571428571397E-2</v>
      </c>
      <c r="D159" s="4">
        <v>0.92857142857142905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0.99765258215962405</v>
      </c>
      <c r="D165" s="4">
        <v>2.3474178403755899E-3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7.69230769230769E-2</v>
      </c>
      <c r="D166" s="4">
        <v>0.92307692307692302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1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0.98591549295774705</v>
      </c>
      <c r="D172" s="4">
        <v>1.4084507042253501E-2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0.995391705069124</v>
      </c>
      <c r="D179" s="4">
        <v>4.6082949308755804E-3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0.16666666666666699</v>
      </c>
      <c r="D180" s="4">
        <v>0.83333333333333304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0.99307159353348695</v>
      </c>
      <c r="D186" s="4">
        <v>6.9284064665126998E-3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0.28571428571428598</v>
      </c>
      <c r="D187" s="4">
        <v>0.57142857142857095</v>
      </c>
      <c r="E187" s="4">
        <v>0.14285714285714299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0.99074074074074103</v>
      </c>
      <c r="D193" s="4">
        <v>9.2592592592592605E-3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0.85714285714285698</v>
      </c>
      <c r="E194" s="4">
        <v>0.14285714285714299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0.99766355140186902</v>
      </c>
      <c r="D200" s="4">
        <v>2.3364485981308401E-3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0.4</v>
      </c>
      <c r="D201" s="4">
        <v>0.6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0.5</v>
      </c>
      <c r="E202" s="4">
        <v>0.5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0.98607888631090501</v>
      </c>
      <c r="D207" s="4">
        <v>1.3921113689095099E-2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0.375</v>
      </c>
      <c r="D208" s="4">
        <v>0.625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0.97897196261682196</v>
      </c>
      <c r="D214" s="4">
        <v>1.86915887850467E-2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0.18181818181818199</v>
      </c>
      <c r="D215" s="4">
        <v>0.81818181818181801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0.98574821852731598</v>
      </c>
      <c r="D221" s="4">
        <v>1.18764845605701E-2</v>
      </c>
      <c r="E221" s="4">
        <v>2.37529691211401E-3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0.29411764705882398</v>
      </c>
      <c r="D222" s="4">
        <v>0.70588235294117696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0.98095238095238102</v>
      </c>
      <c r="D228" s="4">
        <v>1.9047619047619001E-2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0.29411764705882398</v>
      </c>
      <c r="D229" s="4">
        <v>0.70588235294117696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0.95203836930455599</v>
      </c>
      <c r="D235" s="4">
        <v>4.5563549160671499E-2</v>
      </c>
      <c r="E235" s="4">
        <v>2.3980815347721799E-3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</v>
      </c>
      <c r="E236" s="4">
        <v>0.05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0.97014925373134298</v>
      </c>
      <c r="D242" s="4">
        <v>2.9850746268656699E-2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0.14705882352941199</v>
      </c>
      <c r="D243" s="4">
        <v>0.82352941176470595</v>
      </c>
      <c r="E243" s="4">
        <v>2.9411764705882401E-2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0.25</v>
      </c>
      <c r="D244" s="4">
        <v>0.5</v>
      </c>
      <c r="E244" s="4">
        <v>0.25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0.94949494949494995</v>
      </c>
      <c r="D249" s="4">
        <v>4.5454545454545497E-2</v>
      </c>
      <c r="E249" s="4">
        <v>5.0505050505050501E-3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0.14285714285714299</v>
      </c>
      <c r="D250" s="4">
        <v>0.80952380952380998</v>
      </c>
      <c r="E250" s="4">
        <v>4.7619047619047603E-2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0.5</v>
      </c>
      <c r="E251" s="4">
        <v>0.5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0.89528795811518302</v>
      </c>
      <c r="D256" s="4">
        <v>8.3769633507853394E-2</v>
      </c>
      <c r="E256" s="4">
        <v>2.0942408376963401E-2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0.113207547169811</v>
      </c>
      <c r="D257" s="4">
        <v>0.79245283018867896</v>
      </c>
      <c r="E257" s="4">
        <v>9.4339622641509399E-2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0.931034482758621</v>
      </c>
      <c r="D263" s="4">
        <v>6.3218390804597693E-2</v>
      </c>
      <c r="E263" s="4">
        <v>5.74712643678161E-3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0.121621621621622</v>
      </c>
      <c r="D264" s="4">
        <v>0.79729729729729704</v>
      </c>
      <c r="E264" s="4">
        <v>8.1081081081081099E-2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0.11111111111111099</v>
      </c>
      <c r="E265" s="4">
        <v>0.83333333333333304</v>
      </c>
      <c r="F265" s="4">
        <v>5.5555555555555601E-2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0.90690690690690701</v>
      </c>
      <c r="D270" s="4">
        <v>8.4084084084084104E-2</v>
      </c>
      <c r="E270" s="4">
        <v>9.0090090090090107E-3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0.120481927710843</v>
      </c>
      <c r="D271" s="4">
        <v>0.73493975903614495</v>
      </c>
      <c r="E271" s="4">
        <v>0.132530120481928</v>
      </c>
      <c r="F271" s="4">
        <v>1.20481927710843E-2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4.3478260869565202E-2</v>
      </c>
      <c r="D272" s="4">
        <v>0.173913043478261</v>
      </c>
      <c r="E272" s="4">
        <v>0.73913043478260898</v>
      </c>
      <c r="F272" s="4">
        <v>4.3478260869565202E-2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0.88498402555910505</v>
      </c>
      <c r="D277" s="4">
        <v>0.105431309904153</v>
      </c>
      <c r="E277" s="4">
        <v>9.5846645367412102E-3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8.6021505376344107E-2</v>
      </c>
      <c r="D278" s="4">
        <v>0.73118279569892497</v>
      </c>
      <c r="E278" s="4">
        <v>0.17204301075268799</v>
      </c>
      <c r="F278" s="4">
        <v>1.0752688172042999E-2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0.16129032258064499</v>
      </c>
      <c r="E279" s="4">
        <v>0.83870967741935498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1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0.86315789473684201</v>
      </c>
      <c r="D284" s="4">
        <v>0.12982456140350901</v>
      </c>
      <c r="E284" s="4">
        <v>7.0175438596491203E-3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0.15094339622641501</v>
      </c>
      <c r="D285" s="4">
        <v>0.679245283018868</v>
      </c>
      <c r="E285" s="4">
        <v>0.15094339622641501</v>
      </c>
      <c r="F285" s="4">
        <v>1.88679245283019E-2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4.4444444444444398E-2</v>
      </c>
      <c r="D286" s="4">
        <v>0.11111111111111099</v>
      </c>
      <c r="E286" s="4">
        <v>0.75555555555555598</v>
      </c>
      <c r="F286" s="4">
        <v>6.6666666666666693E-2</v>
      </c>
      <c r="G286" s="4">
        <v>2.2222222222222199E-2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0.86742424242424199</v>
      </c>
      <c r="D291" s="4">
        <v>0.117424242424242</v>
      </c>
      <c r="E291" s="4">
        <v>1.5151515151515201E-2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7.8947368421052599E-2</v>
      </c>
      <c r="D292" s="4">
        <v>0.74561403508771895</v>
      </c>
      <c r="E292" s="4">
        <v>0.16666666666666699</v>
      </c>
      <c r="F292" s="4">
        <v>8.7719298245613996E-3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3.8461538461538498E-2</v>
      </c>
      <c r="D293" s="4">
        <v>0.115384615384615</v>
      </c>
      <c r="E293" s="4">
        <v>0.65384615384615397</v>
      </c>
      <c r="F293" s="4">
        <v>0.15384615384615399</v>
      </c>
      <c r="G293" s="4">
        <v>3.8461538461538498E-2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0.11111111111111099</v>
      </c>
      <c r="E294" s="4">
        <v>0.22222222222222199</v>
      </c>
      <c r="F294" s="4">
        <v>0.55555555555555602</v>
      </c>
      <c r="G294" s="4">
        <v>0.11111111111111099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0.60416666666666696</v>
      </c>
      <c r="D298" s="4">
        <v>0.25833333333333303</v>
      </c>
      <c r="E298" s="4">
        <v>8.3333333333333301E-2</v>
      </c>
      <c r="F298" s="4">
        <v>4.1666666666666699E-2</v>
      </c>
      <c r="G298" s="4">
        <v>1.2500000000000001E-2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8.1300813008130093E-2</v>
      </c>
      <c r="D299" s="4">
        <v>0.49593495934959297</v>
      </c>
      <c r="E299" s="4">
        <v>0.31707317073170699</v>
      </c>
      <c r="F299" s="4">
        <v>8.1300813008130093E-2</v>
      </c>
      <c r="G299" s="4">
        <v>2.4390243902439001E-2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5.0847457627118599E-2</v>
      </c>
      <c r="E300" s="4">
        <v>0.44067796610169502</v>
      </c>
      <c r="F300" s="4">
        <v>0.40677966101694901</v>
      </c>
      <c r="G300" s="4">
        <v>0.101694915254237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0.85714285714285698</v>
      </c>
      <c r="G301" s="4">
        <v>0.14285714285714299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0.25</v>
      </c>
      <c r="G302" s="4">
        <v>0.75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0.80645161290322598</v>
      </c>
      <c r="D305" s="4">
        <v>0.18064516129032299</v>
      </c>
      <c r="E305" s="4">
        <v>6.4516129032258099E-3</v>
      </c>
      <c r="F305" s="4">
        <v>6.4516129032258099E-3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3.1746031746031703E-2</v>
      </c>
      <c r="D306" s="4">
        <v>0.70634920634920595</v>
      </c>
      <c r="E306" s="4">
        <v>0.22222222222222199</v>
      </c>
      <c r="F306" s="4">
        <v>3.9682539682539701E-2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4.7058823529411799E-2</v>
      </c>
      <c r="E307" s="4">
        <v>0.68235294117647105</v>
      </c>
      <c r="F307" s="4">
        <v>0.247058823529412</v>
      </c>
      <c r="G307" s="4">
        <v>2.3529411764705899E-2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7.0175438596491196E-2</v>
      </c>
      <c r="F308" s="4">
        <v>0.75438596491228105</v>
      </c>
      <c r="G308" s="4">
        <v>0.175438596491228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5.8823529411764698E-2</v>
      </c>
      <c r="G309" s="4">
        <v>0.94117647058823495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0.76744186046511598</v>
      </c>
      <c r="D312" s="4">
        <v>0.178294573643411</v>
      </c>
      <c r="E312" s="4">
        <v>4.6511627906976702E-2</v>
      </c>
      <c r="F312" s="4">
        <v>7.7519379844961196E-3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6.6115702479338803E-2</v>
      </c>
      <c r="D313" s="4">
        <v>0.661157024793388</v>
      </c>
      <c r="E313" s="4">
        <v>0.206611570247934</v>
      </c>
      <c r="F313" s="4">
        <v>4.1322314049586799E-2</v>
      </c>
      <c r="G313" s="4">
        <v>2.4793388429752101E-2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0.120879120879121</v>
      </c>
      <c r="E314" s="4">
        <v>0.59340659340659296</v>
      </c>
      <c r="F314" s="4">
        <v>0.26373626373626402</v>
      </c>
      <c r="G314" s="4">
        <v>2.1978021978022001E-2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0.169014084507042</v>
      </c>
      <c r="F315" s="4">
        <v>0.76056338028169002</v>
      </c>
      <c r="G315" s="4">
        <v>7.0422535211267595E-2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0.17857142857142899</v>
      </c>
      <c r="G316" s="4">
        <v>0.82142857142857095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0.66355140186915895</v>
      </c>
      <c r="D319" s="4">
        <v>0.233644859813084</v>
      </c>
      <c r="E319" s="4">
        <v>6.5420560747663503E-2</v>
      </c>
      <c r="F319" s="4">
        <v>3.7383177570093497E-2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0.61403508771929804</v>
      </c>
      <c r="E320" s="4">
        <v>0.22807017543859601</v>
      </c>
      <c r="F320" s="4">
        <v>0.105263157894737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0.134020618556701</v>
      </c>
      <c r="E321" s="4">
        <v>0.54639175257731998</v>
      </c>
      <c r="F321" s="4">
        <v>0.28865979381443302</v>
      </c>
      <c r="G321" s="4">
        <v>3.09278350515464E-2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1.1235955056179799E-2</v>
      </c>
      <c r="D322" s="4">
        <v>2.2471910112359599E-2</v>
      </c>
      <c r="E322" s="4">
        <v>0.112359550561798</v>
      </c>
      <c r="F322" s="4">
        <v>0.69662921348314599</v>
      </c>
      <c r="G322" s="4">
        <v>0.15730337078651699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3.03030303030303E-2</v>
      </c>
      <c r="E323" s="4">
        <v>3.03030303030303E-2</v>
      </c>
      <c r="F323" s="4">
        <v>0.39393939393939398</v>
      </c>
      <c r="G323" s="4">
        <v>0.54545454545454497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0.81333333333333302</v>
      </c>
      <c r="D326" s="4">
        <v>0.133333333333333</v>
      </c>
      <c r="E326" s="4">
        <v>0.04</v>
      </c>
      <c r="F326" s="4">
        <v>1.3333333333333299E-2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0.108108108108108</v>
      </c>
      <c r="D327" s="4">
        <v>0.66666666666666696</v>
      </c>
      <c r="E327" s="4">
        <v>0.18018018018018001</v>
      </c>
      <c r="F327" s="4">
        <v>3.6036036036036001E-2</v>
      </c>
      <c r="G327" s="4">
        <v>9.0090090090090107E-3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1.03092783505155E-2</v>
      </c>
      <c r="D328" s="4">
        <v>0.164948453608247</v>
      </c>
      <c r="E328" s="4">
        <v>0.70103092783505205</v>
      </c>
      <c r="F328" s="4">
        <v>0.123711340206186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8.4033613445378096E-3</v>
      </c>
      <c r="D329" s="4">
        <v>7.5630252100840303E-2</v>
      </c>
      <c r="E329" s="4">
        <v>9.2436974789915999E-2</v>
      </c>
      <c r="F329" s="4">
        <v>0.75630252100840301</v>
      </c>
      <c r="G329" s="4">
        <v>6.7226890756302504E-2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2.6315789473684199E-2</v>
      </c>
      <c r="E330" s="4">
        <v>0</v>
      </c>
      <c r="F330" s="4">
        <v>0.18421052631578899</v>
      </c>
      <c r="G330" s="4">
        <v>0.78947368421052599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0.66666666666666696</v>
      </c>
      <c r="D333" s="4">
        <v>0.30666666666666698</v>
      </c>
      <c r="E333" s="4">
        <v>2.66666666666667E-2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0.17272727272727301</v>
      </c>
      <c r="D334" s="4">
        <v>0.68181818181818199</v>
      </c>
      <c r="E334" s="4">
        <v>0.1</v>
      </c>
      <c r="F334" s="4">
        <v>4.5454545454545497E-2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1.9607843137254902E-2</v>
      </c>
      <c r="D335" s="4">
        <v>0.18627450980392199</v>
      </c>
      <c r="E335" s="4">
        <v>0.61764705882352899</v>
      </c>
      <c r="F335" s="4">
        <v>0.15686274509803899</v>
      </c>
      <c r="G335" s="4">
        <v>1.9607843137254902E-2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4.3859649122807001E-2</v>
      </c>
      <c r="E336" s="4">
        <v>0.21052631578947401</v>
      </c>
      <c r="F336" s="4">
        <v>0.66666666666666696</v>
      </c>
      <c r="G336" s="4">
        <v>7.8947368421052599E-2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5.1282051282051301E-2</v>
      </c>
      <c r="D337" s="4">
        <v>7.69230769230769E-2</v>
      </c>
      <c r="E337" s="4">
        <v>0</v>
      </c>
      <c r="F337" s="4">
        <v>0.35897435897435898</v>
      </c>
      <c r="G337" s="4">
        <v>0.512820512820513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0.67123287671232901</v>
      </c>
      <c r="D340" s="4">
        <v>0.27397260273972601</v>
      </c>
      <c r="E340" s="4">
        <v>5.4794520547945202E-2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9.6000000000000002E-2</v>
      </c>
      <c r="D341" s="4">
        <v>0.56799999999999995</v>
      </c>
      <c r="E341" s="4">
        <v>0.224</v>
      </c>
      <c r="F341" s="4">
        <v>8.7999999999999995E-2</v>
      </c>
      <c r="G341" s="4">
        <v>2.4E-2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0.06</v>
      </c>
      <c r="D342" s="4">
        <v>0.2</v>
      </c>
      <c r="E342" s="4">
        <v>0.57999999999999996</v>
      </c>
      <c r="F342" s="4">
        <v>0.14000000000000001</v>
      </c>
      <c r="G342" s="4">
        <v>0.02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2.7027027027027001E-2</v>
      </c>
      <c r="D343" s="4">
        <v>3.6036036036036001E-2</v>
      </c>
      <c r="E343" s="4">
        <v>0.24324324324324301</v>
      </c>
      <c r="F343" s="4">
        <v>0.62162162162162204</v>
      </c>
      <c r="G343" s="4">
        <v>7.2072072072072099E-2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3.2258064516128997E-2</v>
      </c>
      <c r="E344" s="4">
        <v>0.12903225806451599</v>
      </c>
      <c r="F344" s="4">
        <v>0.29032258064516098</v>
      </c>
      <c r="G344" s="4">
        <v>0.54838709677419395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</v>
      </c>
      <c r="D347" s="4">
        <v>8.5714285714285701E-2</v>
      </c>
      <c r="E347" s="4">
        <v>1.4285714285714299E-2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0.12068965517241401</v>
      </c>
      <c r="D348" s="4">
        <v>0.73275862068965503</v>
      </c>
      <c r="E348" s="4">
        <v>0.14655172413793099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4.1322314049586799E-2</v>
      </c>
      <c r="D349" s="4">
        <v>0.13223140495867799</v>
      </c>
      <c r="E349" s="4">
        <v>0.67768595041322299</v>
      </c>
      <c r="F349" s="4">
        <v>0.13223140495867799</v>
      </c>
      <c r="G349" s="4">
        <v>1.6528925619834701E-2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5.8252427184466E-2</v>
      </c>
      <c r="D350" s="4">
        <v>7.7669902912621394E-2</v>
      </c>
      <c r="E350" s="4">
        <v>0.14563106796116501</v>
      </c>
      <c r="F350" s="4">
        <v>0.68932038834951503</v>
      </c>
      <c r="G350" s="4">
        <v>2.9126213592233E-2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3.3333333333333298E-2</v>
      </c>
      <c r="D351" s="4">
        <v>0</v>
      </c>
      <c r="E351" s="4">
        <v>0</v>
      </c>
      <c r="F351" s="4">
        <v>0.266666666666667</v>
      </c>
      <c r="G351" s="4">
        <v>0.7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0.85393258426966301</v>
      </c>
      <c r="D354" s="4">
        <v>0.112359550561798</v>
      </c>
      <c r="E354" s="4">
        <v>2.2471910112359599E-2</v>
      </c>
      <c r="F354" s="4">
        <v>1.1235955056179799E-2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0.16521739130434801</v>
      </c>
      <c r="D355" s="4">
        <v>0.75652173913043497</v>
      </c>
      <c r="E355" s="4">
        <v>7.8260869565217397E-2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0.104347826086957</v>
      </c>
      <c r="D356" s="4">
        <v>0.23478260869565201</v>
      </c>
      <c r="E356" s="4">
        <v>0.58260869565217399</v>
      </c>
      <c r="F356" s="4">
        <v>7.8260869565217397E-2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7.3684210526315796E-2</v>
      </c>
      <c r="D357" s="4">
        <v>0.105263157894737</v>
      </c>
      <c r="E357" s="4">
        <v>0.24210526315789499</v>
      </c>
      <c r="F357" s="4">
        <v>0.557894736842105</v>
      </c>
      <c r="G357" s="4">
        <v>2.1052631578947399E-2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7.69230769230769E-2</v>
      </c>
      <c r="D358" s="4">
        <v>0.19230769230769201</v>
      </c>
      <c r="E358" s="4">
        <v>7.69230769230769E-2</v>
      </c>
      <c r="F358" s="4">
        <v>0.34615384615384598</v>
      </c>
      <c r="G358" s="4">
        <v>0.30769230769230799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0.91379310344827602</v>
      </c>
      <c r="D361" s="4">
        <v>6.8965517241379296E-2</v>
      </c>
      <c r="E361" s="4">
        <v>1.72413793103448E-2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0.27338129496402902</v>
      </c>
      <c r="D362" s="4">
        <v>0.64028776978417301</v>
      </c>
      <c r="E362" s="4">
        <v>7.1942446043165506E-2</v>
      </c>
      <c r="F362" s="4">
        <v>1.4388489208633099E-2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0.106796116504854</v>
      </c>
      <c r="D363" s="4">
        <v>0.33009708737864102</v>
      </c>
      <c r="E363" s="4">
        <v>0.52427184466019405</v>
      </c>
      <c r="F363" s="4">
        <v>3.8834951456310697E-2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6.9444444444444406E-2</v>
      </c>
      <c r="D364" s="4">
        <v>0.15277777777777801</v>
      </c>
      <c r="E364" s="4">
        <v>0.30555555555555602</v>
      </c>
      <c r="F364" s="4">
        <v>0.43055555555555602</v>
      </c>
      <c r="G364" s="4">
        <v>4.1666666666666699E-2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0.1</v>
      </c>
      <c r="E365" s="4">
        <v>0.1</v>
      </c>
      <c r="F365" s="4">
        <v>0.3</v>
      </c>
      <c r="G365" s="4">
        <v>0.5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0.95625000000000004</v>
      </c>
      <c r="D368" s="4">
        <v>4.3749999999999997E-2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0.25174825174825199</v>
      </c>
      <c r="D369" s="4">
        <v>0.69230769230769196</v>
      </c>
      <c r="E369" s="4">
        <v>5.5944055944055902E-2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0.112359550561798</v>
      </c>
      <c r="D370" s="4">
        <v>0.28089887640449401</v>
      </c>
      <c r="E370" s="4">
        <v>0.53932584269662898</v>
      </c>
      <c r="F370" s="4">
        <v>4.49438202247191E-2</v>
      </c>
      <c r="G370" s="4">
        <v>2.2471910112359599E-2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0.125</v>
      </c>
      <c r="D371" s="4">
        <v>0.27500000000000002</v>
      </c>
      <c r="E371" s="4">
        <v>0.2</v>
      </c>
      <c r="F371" s="4">
        <v>0.4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0.125</v>
      </c>
      <c r="F372" s="4">
        <v>0.5</v>
      </c>
      <c r="G372" s="4">
        <v>0.375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0.91176470588235303</v>
      </c>
      <c r="D375" s="4">
        <v>8.3333333333333301E-2</v>
      </c>
      <c r="E375" s="4">
        <v>4.9019607843137298E-3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0.21126760563380301</v>
      </c>
      <c r="D376" s="4">
        <v>0.71830985915492995</v>
      </c>
      <c r="E376" s="4">
        <v>7.0422535211267595E-2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0.16923076923076899</v>
      </c>
      <c r="D377" s="4">
        <v>7.69230769230769E-2</v>
      </c>
      <c r="E377" s="4">
        <v>0.69230769230769196</v>
      </c>
      <c r="F377" s="4">
        <v>6.15384615384615E-2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0.125</v>
      </c>
      <c r="D378" s="4">
        <v>8.3333333333333301E-2</v>
      </c>
      <c r="E378" s="4">
        <v>0.25</v>
      </c>
      <c r="F378" s="4">
        <v>0.54166666666666696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0.2</v>
      </c>
      <c r="E379" s="4">
        <v>0</v>
      </c>
      <c r="F379" s="4">
        <v>0</v>
      </c>
      <c r="G379" s="4">
        <v>0.8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0.860869565217391</v>
      </c>
      <c r="D382" s="4">
        <v>0.13043478260869601</v>
      </c>
      <c r="E382" s="4">
        <v>8.6956521739130401E-3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9.4488188976377993E-2</v>
      </c>
      <c r="D383" s="4">
        <v>0.77165354330708702</v>
      </c>
      <c r="E383" s="4">
        <v>0.12598425196850399</v>
      </c>
      <c r="F383" s="4">
        <v>7.8740157480314994E-3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3.2258064516128997E-2</v>
      </c>
      <c r="D384" s="4">
        <v>0.17741935483870999</v>
      </c>
      <c r="E384" s="4">
        <v>0.69354838709677402</v>
      </c>
      <c r="F384" s="4">
        <v>9.6774193548387094E-2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5.8823529411764698E-2</v>
      </c>
      <c r="E385" s="4">
        <v>0.23529411764705899</v>
      </c>
      <c r="F385" s="4">
        <v>0.64705882352941202</v>
      </c>
      <c r="G385" s="4">
        <v>5.8823529411764698E-2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0.25</v>
      </c>
      <c r="F386" s="4">
        <v>0.25</v>
      </c>
      <c r="G386" s="4">
        <v>0.5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0.90566037735849103</v>
      </c>
      <c r="D389" s="4">
        <v>9.4339622641509399E-2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7.1428571428571397E-2</v>
      </c>
      <c r="D390" s="4">
        <v>0.86428571428571399</v>
      </c>
      <c r="E390" s="4">
        <v>5.7142857142857099E-2</v>
      </c>
      <c r="F390" s="4">
        <v>7.14285714285714E-3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1.5151515151515201E-2</v>
      </c>
      <c r="D391" s="4">
        <v>0.10606060606060599</v>
      </c>
      <c r="E391" s="4">
        <v>0.81818181818181801</v>
      </c>
      <c r="F391" s="4">
        <v>6.0606060606060601E-2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5.2631578947368397E-2</v>
      </c>
      <c r="F392" s="4">
        <v>0.89473684210526305</v>
      </c>
      <c r="G392" s="4">
        <v>5.2631578947368397E-2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0.33333333333333298</v>
      </c>
      <c r="G393" s="4">
        <v>0.66666666666666696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0.935960591133005</v>
      </c>
      <c r="D396" s="4">
        <v>5.91133004926108E-2</v>
      </c>
      <c r="E396" s="4">
        <v>4.92610837438424E-3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6.7567567567567599E-2</v>
      </c>
      <c r="D397" s="4">
        <v>0.89864864864864902</v>
      </c>
      <c r="E397" s="4">
        <v>3.37837837837838E-2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1.58730158730159E-2</v>
      </c>
      <c r="D398" s="4">
        <v>0.11111111111111099</v>
      </c>
      <c r="E398" s="4">
        <v>0.80952380952380998</v>
      </c>
      <c r="F398" s="4">
        <v>6.3492063492063502E-2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8.6956521739130405E-2</v>
      </c>
      <c r="F399" s="4">
        <v>0.82608695652173902</v>
      </c>
      <c r="G399" s="4">
        <v>4.3478260869565202E-2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0.98009950248756195</v>
      </c>
      <c r="D403" s="4">
        <v>1.49253731343284E-2</v>
      </c>
      <c r="E403" s="4">
        <v>4.97512437810945E-3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0.11111111111111099</v>
      </c>
      <c r="D404" s="4">
        <v>0.85620915032679701</v>
      </c>
      <c r="E404" s="4">
        <v>2.61437908496732E-2</v>
      </c>
      <c r="F404" s="4">
        <v>6.5359477124183E-3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0.11864406779661001</v>
      </c>
      <c r="E405" s="4">
        <v>0.83050847457627097</v>
      </c>
      <c r="F405" s="4">
        <v>5.0847457627118599E-2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0.91304347826086996</v>
      </c>
      <c r="G406" s="4">
        <v>8.6956521739130405E-2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0.25</v>
      </c>
      <c r="F407" s="4">
        <v>0.5</v>
      </c>
      <c r="G407" s="4">
        <v>0.25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0.96261682242990698</v>
      </c>
      <c r="D410" s="4">
        <v>3.27102803738318E-2</v>
      </c>
      <c r="E410" s="4">
        <v>4.6728971962616802E-3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3.54609929078014E-2</v>
      </c>
      <c r="D411" s="4">
        <v>0.92198581560283699</v>
      </c>
      <c r="E411" s="4">
        <v>4.2553191489361701E-2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1.8181818181818198E-2</v>
      </c>
      <c r="D412" s="4">
        <v>0.109090909090909</v>
      </c>
      <c r="E412" s="4">
        <v>0.83636363636363598</v>
      </c>
      <c r="F412" s="4">
        <v>3.6363636363636397E-2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7.4074074074074098E-2</v>
      </c>
      <c r="E413" s="4">
        <v>7.4074074074074098E-2</v>
      </c>
      <c r="F413" s="4">
        <v>0.85185185185185197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1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0.94811320754716999</v>
      </c>
      <c r="D417" s="4">
        <v>5.1886792452830198E-2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4.13793103448276E-2</v>
      </c>
      <c r="D418" s="4">
        <v>0.89655172413793105</v>
      </c>
      <c r="E418" s="4">
        <v>6.2068965517241399E-2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0.145454545454545</v>
      </c>
      <c r="E419" s="4">
        <v>0.81818181818181801</v>
      </c>
      <c r="F419" s="4">
        <v>3.6363636363636397E-2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0.08</v>
      </c>
      <c r="F420" s="4">
        <v>0.92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0.66666666666666696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0.91304347826086996</v>
      </c>
      <c r="D424" s="4">
        <v>7.7294685990338202E-2</v>
      </c>
      <c r="E424" s="4">
        <v>9.6618357487922701E-3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0.114093959731544</v>
      </c>
      <c r="D425" s="4">
        <v>0.778523489932886</v>
      </c>
      <c r="E425" s="4">
        <v>0.10738255033557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8.9285714285714302E-2</v>
      </c>
      <c r="D426" s="4">
        <v>0.14285714285714299</v>
      </c>
      <c r="E426" s="4">
        <v>0.625</v>
      </c>
      <c r="F426" s="4">
        <v>0.107142857142857</v>
      </c>
      <c r="G426" s="4">
        <v>3.5714285714285698E-2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0.115384615384615</v>
      </c>
      <c r="D427" s="4">
        <v>0</v>
      </c>
      <c r="E427" s="4">
        <v>0.269230769230769</v>
      </c>
      <c r="F427" s="4">
        <v>0.61538461538461497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0.5</v>
      </c>
      <c r="G428" s="4">
        <v>0.5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0.96261682242990698</v>
      </c>
      <c r="D431" s="4">
        <v>3.27102803738318E-2</v>
      </c>
      <c r="E431" s="4">
        <v>4.6728971962616802E-3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3.5714285714285698E-2</v>
      </c>
      <c r="D432" s="4">
        <v>0.93571428571428605</v>
      </c>
      <c r="E432" s="4">
        <v>2.8571428571428598E-2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1.6666666666666701E-2</v>
      </c>
      <c r="D433" s="4">
        <v>6.6666666666666693E-2</v>
      </c>
      <c r="E433" s="4">
        <v>0.88333333333333297</v>
      </c>
      <c r="F433" s="4">
        <v>3.3333333333333298E-2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4.3478260869565202E-2</v>
      </c>
      <c r="F434" s="4">
        <v>0.95652173913043503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1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0.97641509433962304</v>
      </c>
      <c r="D438" s="4">
        <v>2.3584905660377398E-2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8.4507042253521097E-2</v>
      </c>
      <c r="D439" s="4">
        <v>0.88028169014084501</v>
      </c>
      <c r="E439" s="4">
        <v>2.8169014084507001E-2</v>
      </c>
      <c r="F439" s="4">
        <v>7.0422535211267599E-3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1.6949152542372899E-2</v>
      </c>
      <c r="D440" s="4">
        <v>0.101694915254237</v>
      </c>
      <c r="E440" s="4">
        <v>0.83050847457627097</v>
      </c>
      <c r="F440" s="4">
        <v>5.0847457627118599E-2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8.3333333333333301E-2</v>
      </c>
      <c r="E441" s="4">
        <v>0</v>
      </c>
      <c r="F441" s="4">
        <v>0.91666666666666696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0.33333333333333298</v>
      </c>
      <c r="G442" s="4">
        <v>0.66666666666666696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0.96818181818181803</v>
      </c>
      <c r="D445" s="4">
        <v>2.7272727272727299E-2</v>
      </c>
      <c r="E445" s="4">
        <v>4.5454545454545496E-3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0.108695652173913</v>
      </c>
      <c r="D446" s="4">
        <v>0.86956521739130399</v>
      </c>
      <c r="E446" s="4">
        <v>1.4492753623188401E-2</v>
      </c>
      <c r="F446" s="4">
        <v>7.2463768115942004E-3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3.77358490566038E-2</v>
      </c>
      <c r="D447" s="4">
        <v>0.113207547169811</v>
      </c>
      <c r="E447" s="4">
        <v>0.84905660377358505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3.7037037037037E-2</v>
      </c>
      <c r="D448" s="4">
        <v>0.11111111111111099</v>
      </c>
      <c r="E448" s="4">
        <v>3.7037037037037E-2</v>
      </c>
      <c r="F448" s="4">
        <v>0.77777777777777801</v>
      </c>
      <c r="G448" s="4">
        <v>3.7037037037037E-2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0.96103896103896103</v>
      </c>
      <c r="D452" s="4">
        <v>3.4632034632034597E-2</v>
      </c>
      <c r="E452" s="4">
        <v>4.3290043290043299E-3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8.8888888888888906E-2</v>
      </c>
      <c r="D453" s="4">
        <v>0.88888888888888895</v>
      </c>
      <c r="E453" s="4">
        <v>2.2222222222222199E-2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0.102040816326531</v>
      </c>
      <c r="E454" s="4">
        <v>0.83673469387755095</v>
      </c>
      <c r="F454" s="4">
        <v>6.1224489795918401E-2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4.5454545454545497E-2</v>
      </c>
      <c r="E455" s="4">
        <v>0.27272727272727298</v>
      </c>
      <c r="F455" s="4">
        <v>0.68181818181818199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0.97435897435897401</v>
      </c>
      <c r="D459" s="4">
        <v>2.5641025641025599E-2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5.22388059701493E-2</v>
      </c>
      <c r="D460" s="4">
        <v>0.93283582089552197</v>
      </c>
      <c r="E460" s="4">
        <v>1.49253731343284E-2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0.13725490196078399</v>
      </c>
      <c r="E461" s="4">
        <v>0.78431372549019596</v>
      </c>
      <c r="F461" s="4">
        <v>7.8431372549019607E-2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5.5555555555555601E-2</v>
      </c>
      <c r="D462" s="4">
        <v>0</v>
      </c>
      <c r="E462" s="4">
        <v>5.5555555555555601E-2</v>
      </c>
      <c r="F462" s="4">
        <v>0.88888888888888895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0.95338983050847503</v>
      </c>
      <c r="D466" s="4">
        <v>3.3898305084745797E-2</v>
      </c>
      <c r="E466" s="4">
        <v>1.27118644067797E-2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6.5217391304347797E-2</v>
      </c>
      <c r="D467" s="4">
        <v>0.86231884057970998</v>
      </c>
      <c r="E467" s="4">
        <v>5.7971014492753603E-2</v>
      </c>
      <c r="F467" s="4">
        <v>1.4492753623188401E-2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2.32558139534884E-2</v>
      </c>
      <c r="D468" s="4">
        <v>9.3023255813953501E-2</v>
      </c>
      <c r="E468" s="4">
        <v>0.81395348837209303</v>
      </c>
      <c r="F468" s="4">
        <v>6.9767441860465101E-2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0.25</v>
      </c>
      <c r="F469" s="4">
        <v>0.75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0.33333333333333298</v>
      </c>
      <c r="D470" s="4">
        <v>0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0.94915254237288105</v>
      </c>
      <c r="D473" s="4">
        <v>3.8135593220338999E-2</v>
      </c>
      <c r="E473" s="4">
        <v>1.27118644067797E-2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8.3969465648855005E-2</v>
      </c>
      <c r="D474" s="4">
        <v>0.86259541984732802</v>
      </c>
      <c r="E474" s="4">
        <v>5.34351145038168E-2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1.9607843137254902E-2</v>
      </c>
      <c r="E475" s="4">
        <v>0.98039215686274495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0.05</v>
      </c>
      <c r="F476" s="4">
        <v>0.95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0.5</v>
      </c>
      <c r="F477" s="4">
        <v>0.5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0.96170212765957397</v>
      </c>
      <c r="D480" s="4">
        <v>3.8297872340425497E-2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0.13008130081300801</v>
      </c>
      <c r="D481" s="4">
        <v>0.83739837398373995</v>
      </c>
      <c r="E481" s="4">
        <v>3.2520325203252001E-2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8.0645161290322606E-2</v>
      </c>
      <c r="D482" s="4">
        <v>8.0645161290322606E-2</v>
      </c>
      <c r="E482" s="4">
        <v>0.82258064516129004</v>
      </c>
      <c r="F482" s="4">
        <v>1.6129032258064498E-2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0.25</v>
      </c>
      <c r="F483" s="4">
        <v>0.75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0.97570850202429105</v>
      </c>
      <c r="D487" s="4">
        <v>2.0242914979757099E-2</v>
      </c>
      <c r="E487" s="4">
        <v>4.0485829959514196E-3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7.69230769230769E-2</v>
      </c>
      <c r="D488" s="4">
        <v>0.88034188034187999</v>
      </c>
      <c r="E488" s="4">
        <v>4.2735042735042701E-2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1.6666666666666701E-2</v>
      </c>
      <c r="D489" s="4">
        <v>8.3333333333333301E-2</v>
      </c>
      <c r="E489" s="4">
        <v>0.86666666666666703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6.25E-2</v>
      </c>
      <c r="F490" s="4">
        <v>0.9375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0.96015936254980105</v>
      </c>
      <c r="D494" s="4">
        <v>3.9840637450199202E-2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7.0796460176991094E-2</v>
      </c>
      <c r="D495" s="4">
        <v>0.87610619469026596</v>
      </c>
      <c r="E495" s="4">
        <v>5.3097345132743397E-2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1.6949152542372899E-2</v>
      </c>
      <c r="D496" s="4">
        <v>6.7796610169491497E-2</v>
      </c>
      <c r="E496" s="4">
        <v>0.86440677966101698</v>
      </c>
      <c r="F496" s="4">
        <v>5.0847457627118599E-2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5.8823529411764698E-2</v>
      </c>
      <c r="D497" s="4">
        <v>0</v>
      </c>
      <c r="E497" s="4">
        <v>5.8823529411764698E-2</v>
      </c>
      <c r="F497" s="4">
        <v>0.88235294117647101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0.96414342629482097</v>
      </c>
      <c r="D501" s="4">
        <v>3.1872509960159397E-2</v>
      </c>
      <c r="E501" s="4">
        <v>0</v>
      </c>
      <c r="F501" s="4">
        <v>3.9840637450199202E-3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4.4247787610619503E-2</v>
      </c>
      <c r="D502" s="4">
        <v>0.92920353982300896</v>
      </c>
      <c r="E502" s="4">
        <v>2.6548672566371698E-2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0.10344827586206901</v>
      </c>
      <c r="E503" s="4">
        <v>0.86206896551724099</v>
      </c>
      <c r="F503" s="4">
        <v>3.4482758620689703E-2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0.27777777777777801</v>
      </c>
      <c r="F504" s="4">
        <v>0.66666666666666696</v>
      </c>
      <c r="G504" s="4">
        <v>5.5555555555555601E-2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0.93522267206477705</v>
      </c>
      <c r="D508" s="4">
        <v>6.0728744939271301E-2</v>
      </c>
      <c r="E508" s="4">
        <v>4.0485829959514196E-3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0.10084033613445401</v>
      </c>
      <c r="D509" s="4">
        <v>0.84873949579831898</v>
      </c>
      <c r="E509" s="4">
        <v>2.5210084033613401E-2</v>
      </c>
      <c r="F509" s="4">
        <v>2.5210084033613401E-2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1.72413793103448E-2</v>
      </c>
      <c r="D510" s="4">
        <v>8.6206896551724102E-2</v>
      </c>
      <c r="E510" s="4">
        <v>0.79310344827586199</v>
      </c>
      <c r="F510" s="4">
        <v>0.10344827586206901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6.6666666666666693E-2</v>
      </c>
      <c r="D511" s="4">
        <v>6.6666666666666693E-2</v>
      </c>
      <c r="E511" s="4">
        <v>0.2</v>
      </c>
      <c r="F511" s="4">
        <v>0.6</v>
      </c>
      <c r="G511" s="4">
        <v>6.6666666666666693E-2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1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0.96326530612244898</v>
      </c>
      <c r="D515" s="4">
        <v>3.6734693877551003E-2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5.7377049180327898E-2</v>
      </c>
      <c r="D516" s="4">
        <v>0.82786885245901598</v>
      </c>
      <c r="E516" s="4">
        <v>0.10655737704918</v>
      </c>
      <c r="F516" s="4">
        <v>8.1967213114754103E-3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1.88679245283019E-2</v>
      </c>
      <c r="D517" s="4">
        <v>9.4339622641509399E-2</v>
      </c>
      <c r="E517" s="4">
        <v>0.79245283018867896</v>
      </c>
      <c r="F517" s="4">
        <v>7.5471698113207503E-2</v>
      </c>
      <c r="G517" s="4">
        <v>1.88679245283019E-2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5.2631578947368397E-2</v>
      </c>
      <c r="D518" s="4">
        <v>0</v>
      </c>
      <c r="E518" s="4">
        <v>0.26315789473684198</v>
      </c>
      <c r="F518" s="4">
        <v>0.68421052631578905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0.946938775510204</v>
      </c>
      <c r="D522" s="4">
        <v>4.08163265306122E-2</v>
      </c>
      <c r="E522" s="4">
        <v>1.2244897959183701E-2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9.5652173913043495E-2</v>
      </c>
      <c r="D523" s="4">
        <v>0.860869565217391</v>
      </c>
      <c r="E523" s="4">
        <v>4.3478260869565202E-2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0.116666666666667</v>
      </c>
      <c r="E524" s="4">
        <v>0.81666666666666698</v>
      </c>
      <c r="F524" s="4">
        <v>6.6666666666666693E-2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0.11111111111111099</v>
      </c>
      <c r="F525" s="4">
        <v>0.77777777777777801</v>
      </c>
      <c r="G525" s="4">
        <v>0.11111111111111099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0.5</v>
      </c>
      <c r="G526" s="4">
        <v>0.5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0.93415637860082301</v>
      </c>
      <c r="D529" s="4">
        <v>5.3497942386831303E-2</v>
      </c>
      <c r="E529" s="4">
        <v>8.23045267489712E-3</v>
      </c>
      <c r="F529" s="4">
        <v>4.11522633744856E-3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4.31034482758621E-2</v>
      </c>
      <c r="D530" s="4">
        <v>0.87931034482758597</v>
      </c>
      <c r="E530" s="4">
        <v>6.8965517241379296E-2</v>
      </c>
      <c r="F530" s="4">
        <v>8.6206896551724102E-3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3.3898305084745797E-2</v>
      </c>
      <c r="D531" s="4">
        <v>6.7796610169491497E-2</v>
      </c>
      <c r="E531" s="4">
        <v>0.88135593220339004</v>
      </c>
      <c r="F531" s="4">
        <v>1.6949152542372899E-2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0.157894736842105</v>
      </c>
      <c r="F532" s="4">
        <v>0.84210526315789502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0.93162393162393198</v>
      </c>
      <c r="D536" s="4">
        <v>6.8376068376068397E-2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7.5630252100840303E-2</v>
      </c>
      <c r="D537" s="4">
        <v>0.88235294117647101</v>
      </c>
      <c r="E537" s="4">
        <v>4.20168067226891E-2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1.5384615384615399E-2</v>
      </c>
      <c r="D538" s="4">
        <v>9.2307692307692299E-2</v>
      </c>
      <c r="E538" s="4">
        <v>0.89230769230769202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5.2631578947368397E-2</v>
      </c>
      <c r="E539" s="4">
        <v>5.2631578947368397E-2</v>
      </c>
      <c r="F539" s="4">
        <v>0.84210526315789502</v>
      </c>
      <c r="G539" s="4">
        <v>5.2631578947368397E-2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0.33333333333333298</v>
      </c>
      <c r="G540" s="4">
        <v>0.66666666666666696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0.96491228070175405</v>
      </c>
      <c r="D543" s="4">
        <v>3.5087719298245598E-2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7.8125E-2</v>
      </c>
      <c r="D544" s="4">
        <v>0.828125</v>
      </c>
      <c r="E544" s="4">
        <v>9.375E-2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3.125E-2</v>
      </c>
      <c r="D545" s="4">
        <v>6.25E-2</v>
      </c>
      <c r="E545" s="4">
        <v>0.875</v>
      </c>
      <c r="F545" s="4">
        <v>3.125E-2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0.23529411764705899</v>
      </c>
      <c r="F546" s="4">
        <v>0.76470588235294101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0.33333333333333298</v>
      </c>
      <c r="F547" s="4">
        <v>0.66666666666666696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0.90086206896551702</v>
      </c>
      <c r="D550" s="4">
        <v>9.0517241379310304E-2</v>
      </c>
      <c r="E550" s="4">
        <v>4.3103448275862103E-3</v>
      </c>
      <c r="F550" s="4">
        <v>4.3103448275862103E-3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0.101694915254237</v>
      </c>
      <c r="D551" s="4">
        <v>0.83050847457627097</v>
      </c>
      <c r="E551" s="4">
        <v>5.0847457627118599E-2</v>
      </c>
      <c r="F551" s="4">
        <v>1.6949152542372899E-2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4.1095890410958902E-2</v>
      </c>
      <c r="D552" s="4">
        <v>8.2191780821917804E-2</v>
      </c>
      <c r="E552" s="4">
        <v>0.78082191780821897</v>
      </c>
      <c r="F552" s="4">
        <v>8.2191780821917804E-2</v>
      </c>
      <c r="G552" s="4">
        <v>1.3698630136986301E-2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0.17647058823529399</v>
      </c>
      <c r="E553" s="4">
        <v>0.23529411764705899</v>
      </c>
      <c r="F553" s="4">
        <v>0.52941176470588203</v>
      </c>
      <c r="G553" s="4">
        <v>5.8823529411764698E-2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0.95535714285714302</v>
      </c>
      <c r="D557" s="4">
        <v>4.0178571428571397E-2</v>
      </c>
      <c r="E557" s="4">
        <v>4.4642857142857097E-3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6.25E-2</v>
      </c>
      <c r="D558" s="4">
        <v>0.859375</v>
      </c>
      <c r="E558" s="4">
        <v>7.8125E-2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1.4705882352941201E-2</v>
      </c>
      <c r="D559" s="4">
        <v>0.11764705882352899</v>
      </c>
      <c r="E559" s="4">
        <v>0.82352941176470595</v>
      </c>
      <c r="F559" s="4">
        <v>4.4117647058823498E-2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0.11111111111111099</v>
      </c>
      <c r="F560" s="4">
        <v>0.88888888888888895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0.95067264573990995</v>
      </c>
      <c r="D564" s="4">
        <v>4.4843049327354299E-2</v>
      </c>
      <c r="E564" s="4">
        <v>4.4843049327354303E-3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5.5118110236220499E-2</v>
      </c>
      <c r="D565" s="4">
        <v>0.92913385826771699</v>
      </c>
      <c r="E565" s="4">
        <v>1.5748031496062999E-2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1.4492753623188401E-2</v>
      </c>
      <c r="D566" s="4">
        <v>0.14492753623188401</v>
      </c>
      <c r="E566" s="4">
        <v>0.811594202898551</v>
      </c>
      <c r="F566" s="4">
        <v>2.8985507246376802E-2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5.2631578947368397E-2</v>
      </c>
      <c r="D567" s="4">
        <v>5.2631578947368397E-2</v>
      </c>
      <c r="E567" s="4">
        <v>0.26315789473684198</v>
      </c>
      <c r="F567" s="4">
        <v>0.63157894736842102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0.94570135746606299</v>
      </c>
      <c r="D571" s="4">
        <v>4.0723981900452497E-2</v>
      </c>
      <c r="E571" s="4">
        <v>1.35746606334842E-2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0.12230215827338101</v>
      </c>
      <c r="D572" s="4">
        <v>0.83453237410071901</v>
      </c>
      <c r="E572" s="4">
        <v>4.3165467625899297E-2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1.5625E-2</v>
      </c>
      <c r="D573" s="4">
        <v>0.125</v>
      </c>
      <c r="E573" s="4">
        <v>0.84375</v>
      </c>
      <c r="F573" s="4">
        <v>1.5625E-2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6.6666666666666693E-2</v>
      </c>
      <c r="E574" s="4">
        <v>6.6666666666666693E-2</v>
      </c>
      <c r="F574" s="4">
        <v>0.86666666666666703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1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0.96035242290748901</v>
      </c>
      <c r="D578" s="4">
        <v>3.5242290748898703E-2</v>
      </c>
      <c r="E578" s="4">
        <v>4.4052863436123404E-3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2.2388059701492501E-2</v>
      </c>
      <c r="D579" s="4">
        <v>0.95522388059701502</v>
      </c>
      <c r="E579" s="4">
        <v>2.2388059701492501E-2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0.109375</v>
      </c>
      <c r="E580" s="4">
        <v>0.859375</v>
      </c>
      <c r="F580" s="4">
        <v>3.125E-2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7.1428571428571397E-2</v>
      </c>
      <c r="F581" s="4">
        <v>0.92857142857142905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0.97737556561086003</v>
      </c>
      <c r="D585" s="4">
        <v>2.2624434389140299E-2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3.4965034965035002E-2</v>
      </c>
      <c r="D586" s="4">
        <v>0.92307692307692302</v>
      </c>
      <c r="E586" s="4">
        <v>4.1958041958042001E-2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1.6666666666666701E-2</v>
      </c>
      <c r="D587" s="4">
        <v>8.3333333333333301E-2</v>
      </c>
      <c r="E587" s="4">
        <v>0.88333333333333297</v>
      </c>
      <c r="F587" s="4">
        <v>1.6666666666666701E-2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0.266666666666667</v>
      </c>
      <c r="F588" s="4">
        <v>0.73333333333333295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0.94144144144144104</v>
      </c>
      <c r="D592" s="4">
        <v>5.4054054054054099E-2</v>
      </c>
      <c r="E592" s="4">
        <v>0</v>
      </c>
      <c r="F592" s="4">
        <v>0</v>
      </c>
      <c r="G592" s="4">
        <v>4.5045045045045001E-3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5.63380281690141E-2</v>
      </c>
      <c r="D593" s="4">
        <v>0.91549295774647899</v>
      </c>
      <c r="E593" s="4">
        <v>2.1126760563380299E-2</v>
      </c>
      <c r="F593" s="4">
        <v>7.0422535211267599E-3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9.5238095238095205E-2</v>
      </c>
      <c r="E594" s="4">
        <v>0.88888888888888895</v>
      </c>
      <c r="F594" s="4">
        <v>1.58730158730159E-2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0.16666666666666699</v>
      </c>
      <c r="F595" s="4">
        <v>0.83333333333333304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0.94930875576036899</v>
      </c>
      <c r="D599" s="4">
        <v>4.6082949308755797E-2</v>
      </c>
      <c r="E599" s="4">
        <v>4.6082949308755804E-3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4.72972972972973E-2</v>
      </c>
      <c r="D600" s="4">
        <v>0.91216216216216195</v>
      </c>
      <c r="E600" s="4">
        <v>3.37837837837838E-2</v>
      </c>
      <c r="F600" s="4">
        <v>6.7567567567567597E-3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4.91803278688525E-2</v>
      </c>
      <c r="E601" s="4">
        <v>0.90163934426229497</v>
      </c>
      <c r="F601" s="4">
        <v>4.91803278688525E-2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8.3333333333333301E-2</v>
      </c>
      <c r="F602" s="4">
        <v>0.83333333333333304</v>
      </c>
      <c r="G602" s="4">
        <v>8.3333333333333301E-2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0.94835680751173701</v>
      </c>
      <c r="D606" s="4">
        <v>4.69483568075117E-2</v>
      </c>
      <c r="E606" s="4">
        <v>4.6948356807511703E-3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6.7567567567567599E-2</v>
      </c>
      <c r="D607" s="4">
        <v>0.89864864864864902</v>
      </c>
      <c r="E607" s="4">
        <v>3.37837837837838E-2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1.6129032258064498E-2</v>
      </c>
      <c r="D608" s="4">
        <v>9.6774193548387094E-2</v>
      </c>
      <c r="E608" s="4">
        <v>0.85483870967741904</v>
      </c>
      <c r="F608" s="4">
        <v>3.2258064516128997E-2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7.1428571428571397E-2</v>
      </c>
      <c r="F609" s="4">
        <v>0.92857142857142905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0.93427230046948395</v>
      </c>
      <c r="D613" s="4">
        <v>5.63380281690141E-2</v>
      </c>
      <c r="E613" s="4">
        <v>9.3896713615023494E-3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6.0402684563758399E-2</v>
      </c>
      <c r="D614" s="4">
        <v>0.91275167785234901</v>
      </c>
      <c r="E614" s="4">
        <v>2.68456375838926E-2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3.3333333333333298E-2</v>
      </c>
      <c r="D615" s="4">
        <v>6.6666666666666693E-2</v>
      </c>
      <c r="E615" s="4">
        <v>0.88333333333333297</v>
      </c>
      <c r="F615" s="4">
        <v>1.6666666666666701E-2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6.6666666666666693E-2</v>
      </c>
      <c r="E616" s="4">
        <v>0.2</v>
      </c>
      <c r="F616" s="4">
        <v>0.73333333333333295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0.952380952380952</v>
      </c>
      <c r="D620" s="4">
        <v>4.2857142857142899E-2</v>
      </c>
      <c r="E620" s="4">
        <v>4.7619047619047597E-3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3.2679738562091498E-2</v>
      </c>
      <c r="D621" s="4">
        <v>0.934640522875817</v>
      </c>
      <c r="E621" s="4">
        <v>3.2679738562091498E-2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9.6774193548387094E-2</v>
      </c>
      <c r="E622" s="4">
        <v>0.88709677419354804</v>
      </c>
      <c r="F622" s="4">
        <v>1.6129032258064498E-2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8.3333333333333301E-2</v>
      </c>
      <c r="F623" s="4">
        <v>0.91666666666666696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0.33333333333333298</v>
      </c>
      <c r="G624" s="4">
        <v>0.66666666666666696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0.95121951219512202</v>
      </c>
      <c r="D627" s="4">
        <v>3.9024390243902397E-2</v>
      </c>
      <c r="E627" s="4">
        <v>9.7560975609756097E-3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9.49367088607595E-2</v>
      </c>
      <c r="D628" s="4">
        <v>0.873417721518987</v>
      </c>
      <c r="E628" s="4">
        <v>3.1645569620253201E-2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4.8387096774193498E-2</v>
      </c>
      <c r="D629" s="4">
        <v>0.12903225806451599</v>
      </c>
      <c r="E629" s="4">
        <v>0.75806451612903203</v>
      </c>
      <c r="F629" s="4">
        <v>4.8387096774193498E-2</v>
      </c>
      <c r="G629" s="4">
        <v>1.6129032258064498E-2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7.69230769230769E-2</v>
      </c>
      <c r="E630" s="4">
        <v>0.15384615384615399</v>
      </c>
      <c r="F630" s="4">
        <v>0.76923076923076905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0.5</v>
      </c>
      <c r="F631" s="4">
        <v>0.5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0.90610328638497695</v>
      </c>
      <c r="D634" s="4">
        <v>8.9201877934272297E-2</v>
      </c>
      <c r="E634" s="4">
        <v>4.6948356807511703E-3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0.16129032258064499</v>
      </c>
      <c r="D635" s="4">
        <v>0.8</v>
      </c>
      <c r="E635" s="4">
        <v>3.8709677419354799E-2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3.5087719298245598E-2</v>
      </c>
      <c r="D636" s="4">
        <v>0.157894736842105</v>
      </c>
      <c r="E636" s="4">
        <v>0.73684210526315796</v>
      </c>
      <c r="F636" s="4">
        <v>7.0175438596491196E-2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0.85714285714285698</v>
      </c>
      <c r="G637" s="4">
        <v>0.14285714285714299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1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0.94545454545454499</v>
      </c>
      <c r="D641" s="4">
        <v>3.1818181818181801E-2</v>
      </c>
      <c r="E641" s="4">
        <v>2.27272727272727E-2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6.5789473684210495E-2</v>
      </c>
      <c r="D642" s="4">
        <v>0.84868421052631604</v>
      </c>
      <c r="E642" s="4">
        <v>8.55263157894737E-2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2.04081632653061E-2</v>
      </c>
      <c r="D643" s="4">
        <v>4.08163265306122E-2</v>
      </c>
      <c r="E643" s="4">
        <v>0.81632653061224503</v>
      </c>
      <c r="F643" s="4">
        <v>0.122448979591837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0.89497716894977197</v>
      </c>
      <c r="D648" s="4">
        <v>9.1324200913242004E-2</v>
      </c>
      <c r="E648" s="4">
        <v>1.3698630136986301E-2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7.2463768115942004E-2</v>
      </c>
      <c r="D649" s="4">
        <v>0.77536231884058004</v>
      </c>
      <c r="E649" s="4">
        <v>0.13768115942028999</v>
      </c>
      <c r="F649" s="4">
        <v>1.4492753623188401E-2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1.72413793103448E-2</v>
      </c>
      <c r="D650" s="4">
        <v>6.8965517241379296E-2</v>
      </c>
      <c r="E650" s="4">
        <v>0.81034482758620696</v>
      </c>
      <c r="F650" s="4">
        <v>0.10344827586206901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4.3478260869565202E-2</v>
      </c>
      <c r="E651" s="4">
        <v>0</v>
      </c>
      <c r="F651" s="4">
        <v>0.95652173913043503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0.81642512077294704</v>
      </c>
      <c r="D655" s="4">
        <v>0.14492753623188401</v>
      </c>
      <c r="E655" s="4">
        <v>2.8985507246376802E-2</v>
      </c>
      <c r="F655" s="4">
        <v>9.6618357487922701E-3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8.3333333333333301E-2</v>
      </c>
      <c r="D656" s="4">
        <v>0.77272727272727304</v>
      </c>
      <c r="E656" s="4">
        <v>0.12121212121212099</v>
      </c>
      <c r="F656" s="4">
        <v>2.27272727272727E-2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1.4492753623188401E-2</v>
      </c>
      <c r="D657" s="4">
        <v>7.2463768115942004E-2</v>
      </c>
      <c r="E657" s="4">
        <v>0.78260869565217395</v>
      </c>
      <c r="F657" s="4">
        <v>0.13043478260869601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6.6666666666666693E-2</v>
      </c>
      <c r="F658" s="4">
        <v>0.83333333333333304</v>
      </c>
      <c r="G658" s="4">
        <v>0.1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0.5</v>
      </c>
      <c r="G659" s="4">
        <v>0.5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0.801104972375691</v>
      </c>
      <c r="D662" s="4">
        <v>0.12707182320442001</v>
      </c>
      <c r="E662" s="4">
        <v>6.0773480662983402E-2</v>
      </c>
      <c r="F662" s="4">
        <v>1.1049723756906099E-2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2.9197080291970798E-2</v>
      </c>
      <c r="D663" s="4">
        <v>0.80291970802919699</v>
      </c>
      <c r="E663" s="4">
        <v>0.124087591240876</v>
      </c>
      <c r="F663" s="4">
        <v>4.3795620437956199E-2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5.1282051282051301E-2</v>
      </c>
      <c r="E664" s="4">
        <v>0.79487179487179505</v>
      </c>
      <c r="F664" s="4">
        <v>0.128205128205128</v>
      </c>
      <c r="G664" s="4">
        <v>2.5641025641025599E-2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2.5000000000000001E-2</v>
      </c>
      <c r="E665" s="4">
        <v>0.1</v>
      </c>
      <c r="F665" s="4">
        <v>0.8</v>
      </c>
      <c r="G665" s="4">
        <v>7.4999999999999997E-2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0.87248322147651003</v>
      </c>
      <c r="D669" s="4">
        <v>0.100671140939597</v>
      </c>
      <c r="E669" s="4">
        <v>2.68456375838926E-2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4.3478260869565202E-2</v>
      </c>
      <c r="D670" s="4">
        <v>0.80434782608695699</v>
      </c>
      <c r="E670" s="4">
        <v>0.123188405797101</v>
      </c>
      <c r="F670" s="4">
        <v>2.1739130434782601E-2</v>
      </c>
      <c r="G670" s="4">
        <v>7.2463768115942004E-3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5.31914893617021E-2</v>
      </c>
      <c r="E671" s="4">
        <v>0.73404255319148903</v>
      </c>
      <c r="F671" s="4">
        <v>0.21276595744680901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0.06</v>
      </c>
      <c r="E672" s="4">
        <v>0.1</v>
      </c>
      <c r="F672" s="4">
        <v>0.74</v>
      </c>
      <c r="G672" s="4">
        <v>0.1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0.22222222222222199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0.69117647058823495</v>
      </c>
      <c r="D676" s="4">
        <v>0.20588235294117599</v>
      </c>
      <c r="E676" s="4">
        <v>8.8235294117647106E-2</v>
      </c>
      <c r="F676" s="4">
        <v>1.4705882352941201E-2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6.7164179104477598E-2</v>
      </c>
      <c r="D677" s="4">
        <v>0.64179104477611904</v>
      </c>
      <c r="E677" s="4">
        <v>0.23134328358209</v>
      </c>
      <c r="F677" s="4">
        <v>5.9701492537313397E-2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2.1052631578947399E-2</v>
      </c>
      <c r="D678" s="4">
        <v>0.115789473684211</v>
      </c>
      <c r="E678" s="4">
        <v>0.66315789473684195</v>
      </c>
      <c r="F678" s="4">
        <v>0.17894736842105299</v>
      </c>
      <c r="G678" s="4">
        <v>2.1052631578947399E-2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1.6129032258064498E-2</v>
      </c>
      <c r="D679" s="4">
        <v>8.0645161290322606E-2</v>
      </c>
      <c r="E679" s="4">
        <v>0.17741935483870999</v>
      </c>
      <c r="F679" s="4">
        <v>0.59677419354838701</v>
      </c>
      <c r="G679" s="4">
        <v>0.12903225806451599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0.15384615384615399</v>
      </c>
      <c r="G680" s="4">
        <v>0.84615384615384603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0.81132075471698095</v>
      </c>
      <c r="D683" s="4">
        <v>0.160377358490566</v>
      </c>
      <c r="E683" s="4">
        <v>1.88679245283019E-2</v>
      </c>
      <c r="F683" s="4">
        <v>9.4339622641509396E-3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6.9230769230769207E-2</v>
      </c>
      <c r="D684" s="4">
        <v>0.79230769230769205</v>
      </c>
      <c r="E684" s="4">
        <v>0.123076923076923</v>
      </c>
      <c r="F684" s="4">
        <v>1.5384615384615399E-2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8.5470085470085496E-3</v>
      </c>
      <c r="D685" s="4">
        <v>8.54700854700855E-2</v>
      </c>
      <c r="E685" s="4">
        <v>0.74358974358974395</v>
      </c>
      <c r="F685" s="4">
        <v>0.15384615384615399</v>
      </c>
      <c r="G685" s="4">
        <v>8.5470085470085496E-3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6.0606060606060601E-2</v>
      </c>
      <c r="F686" s="4">
        <v>0.939393939393939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0.14285714285714299</v>
      </c>
      <c r="G687" s="4">
        <v>0.85714285714285698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0.89583333333333304</v>
      </c>
      <c r="D690" s="4">
        <v>9.375E-2</v>
      </c>
      <c r="E690" s="4">
        <v>1.0416666666666701E-2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3.0769230769230799E-2</v>
      </c>
      <c r="D691" s="4">
        <v>0.8</v>
      </c>
      <c r="E691" s="4">
        <v>0.16923076923076899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2.7522935779816501E-2</v>
      </c>
      <c r="D692" s="4">
        <v>8.2568807339449504E-2</v>
      </c>
      <c r="E692" s="4">
        <v>0.798165137614679</v>
      </c>
      <c r="F692" s="4">
        <v>8.2568807339449504E-2</v>
      </c>
      <c r="G692" s="4">
        <v>9.1743119266055103E-3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1.16279069767442E-2</v>
      </c>
      <c r="D693" s="4">
        <v>4.6511627906976702E-2</v>
      </c>
      <c r="E693" s="4">
        <v>0.127906976744186</v>
      </c>
      <c r="F693" s="4">
        <v>0.79069767441860495</v>
      </c>
      <c r="G693" s="4">
        <v>2.32558139534884E-2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0.21052631578947401</v>
      </c>
      <c r="G694" s="4">
        <v>0.78947368421052599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0.80851063829787195</v>
      </c>
      <c r="D697" s="4">
        <v>0.117021276595745</v>
      </c>
      <c r="E697" s="4">
        <v>4.2553191489361701E-2</v>
      </c>
      <c r="F697" s="4">
        <v>3.1914893617021302E-2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5.5555555555555601E-2</v>
      </c>
      <c r="D698" s="4">
        <v>0.76190476190476197</v>
      </c>
      <c r="E698" s="4">
        <v>0.15079365079365101</v>
      </c>
      <c r="F698" s="4">
        <v>2.3809523809523801E-2</v>
      </c>
      <c r="G698" s="4">
        <v>7.9365079365079395E-3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2.4793388429752101E-2</v>
      </c>
      <c r="D699" s="4">
        <v>7.43801652892562E-2</v>
      </c>
      <c r="E699" s="4">
        <v>0.75206611570247905</v>
      </c>
      <c r="F699" s="4">
        <v>0.14876033057851201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0.12345679012345701</v>
      </c>
      <c r="F700" s="4">
        <v>0.83950617283950602</v>
      </c>
      <c r="G700" s="4">
        <v>3.7037037037037E-2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5.5555555555555601E-2</v>
      </c>
      <c r="F701" s="4">
        <v>5.5555555555555601E-2</v>
      </c>
      <c r="G701" s="4">
        <v>0.88888888888888895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0.87209302325581395</v>
      </c>
      <c r="D704" s="4">
        <v>0.127906976744186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3.4482758620689703E-2</v>
      </c>
      <c r="D705" s="4">
        <v>0.76724137931034497</v>
      </c>
      <c r="E705" s="4">
        <v>0.181034482758621</v>
      </c>
      <c r="F705" s="4">
        <v>1.72413793103448E-2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4.8000000000000001E-2</v>
      </c>
      <c r="E706" s="4">
        <v>0.8</v>
      </c>
      <c r="F706" s="4">
        <v>0.14399999999999999</v>
      </c>
      <c r="G706" s="4">
        <v>8.0000000000000002E-3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8.6021505376344107E-2</v>
      </c>
      <c r="F707" s="4">
        <v>0.86021505376344098</v>
      </c>
      <c r="G707" s="4">
        <v>5.3763440860215103E-2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0.15</v>
      </c>
      <c r="G708" s="4">
        <v>0.85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0.89873417721519</v>
      </c>
      <c r="D711" s="4">
        <v>7.5949367088607597E-2</v>
      </c>
      <c r="E711" s="4">
        <v>2.53164556962025E-2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5.6603773584905703E-2</v>
      </c>
      <c r="D712" s="4">
        <v>0.75471698113207597</v>
      </c>
      <c r="E712" s="4">
        <v>0.14150943396226401</v>
      </c>
      <c r="F712" s="4">
        <v>3.77358490566038E-2</v>
      </c>
      <c r="G712" s="4">
        <v>9.4339622641509396E-3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7.7519379844961196E-3</v>
      </c>
      <c r="D713" s="4">
        <v>8.5271317829457405E-2</v>
      </c>
      <c r="E713" s="4">
        <v>0.78294573643410803</v>
      </c>
      <c r="F713" s="4">
        <v>0.116279069767442</v>
      </c>
      <c r="G713" s="4">
        <v>7.7519379844961196E-3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9.7087378640776708E-3</v>
      </c>
      <c r="D714" s="4">
        <v>0</v>
      </c>
      <c r="E714" s="4">
        <v>0.106796116504854</v>
      </c>
      <c r="F714" s="4">
        <v>0.84466019417475702</v>
      </c>
      <c r="G714" s="4">
        <v>3.8834951456310697E-2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4.3478260869565202E-2</v>
      </c>
      <c r="D715" s="4">
        <v>0</v>
      </c>
      <c r="E715" s="4">
        <v>4.3478260869565202E-2</v>
      </c>
      <c r="F715" s="4">
        <v>0.13043478260869601</v>
      </c>
      <c r="G715" s="4">
        <v>0.78260869565217395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0.8125</v>
      </c>
      <c r="D718" s="4">
        <v>0.125</v>
      </c>
      <c r="E718" s="4">
        <v>1.2500000000000001E-2</v>
      </c>
      <c r="F718" s="4">
        <v>0.05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6.18556701030928E-2</v>
      </c>
      <c r="D719" s="4">
        <v>0.70103092783505205</v>
      </c>
      <c r="E719" s="4">
        <v>0.19587628865979401</v>
      </c>
      <c r="F719" s="4">
        <v>4.1237113402061903E-2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3.0769230769230799E-2</v>
      </c>
      <c r="D720" s="4">
        <v>8.4615384615384606E-2</v>
      </c>
      <c r="E720" s="4">
        <v>0.77692307692307705</v>
      </c>
      <c r="F720" s="4">
        <v>0.107692307692308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1.8348623853211E-2</v>
      </c>
      <c r="E721" s="4">
        <v>7.3394495412843999E-2</v>
      </c>
      <c r="F721" s="4">
        <v>0.78899082568807299</v>
      </c>
      <c r="G721" s="4">
        <v>0.119266055045872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8.3333333333333301E-2</v>
      </c>
      <c r="G722" s="4">
        <v>0.91666666666666696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0.77333333333333298</v>
      </c>
      <c r="D725" s="4">
        <v>0.18666666666666701</v>
      </c>
      <c r="E725" s="4">
        <v>2.66666666666667E-2</v>
      </c>
      <c r="F725" s="4">
        <v>0</v>
      </c>
      <c r="G725" s="4">
        <v>1.3333333333333299E-2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1.0989010989011E-2</v>
      </c>
      <c r="D726" s="4">
        <v>0.79120879120879095</v>
      </c>
      <c r="E726" s="4">
        <v>0.164835164835165</v>
      </c>
      <c r="F726" s="4">
        <v>2.1978021978022001E-2</v>
      </c>
      <c r="G726" s="4">
        <v>1.0989010989011E-2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0.10077519379845</v>
      </c>
      <c r="E727" s="4">
        <v>0.73643410852713198</v>
      </c>
      <c r="F727" s="4">
        <v>0.15503875968992201</v>
      </c>
      <c r="G727" s="4">
        <v>7.7519379844961196E-3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4.5454545454545497E-2</v>
      </c>
      <c r="F728" s="4">
        <v>0.88181818181818195</v>
      </c>
      <c r="G728" s="4">
        <v>7.2727272727272696E-2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2.8571428571428598E-2</v>
      </c>
      <c r="F729" s="4">
        <v>0.17142857142857101</v>
      </c>
      <c r="G729" s="4">
        <v>0.8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0.79661016949152497</v>
      </c>
      <c r="D732" s="4">
        <v>0.11864406779661001</v>
      </c>
      <c r="E732" s="4">
        <v>6.7796610169491497E-2</v>
      </c>
      <c r="F732" s="4">
        <v>1.6949152542372899E-2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5.0505050505050497E-2</v>
      </c>
      <c r="D733" s="4">
        <v>0.71717171717171702</v>
      </c>
      <c r="E733" s="4">
        <v>0.17171717171717199</v>
      </c>
      <c r="F733" s="4">
        <v>5.0505050505050497E-2</v>
      </c>
      <c r="G733" s="4">
        <v>1.01010101010101E-2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5.93220338983051E-2</v>
      </c>
      <c r="E734" s="4">
        <v>0.88983050847457601</v>
      </c>
      <c r="F734" s="4">
        <v>4.2372881355932202E-2</v>
      </c>
      <c r="G734" s="4">
        <v>8.4745762711864406E-3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8.0000000000000002E-3</v>
      </c>
      <c r="E735" s="4">
        <v>9.6000000000000002E-2</v>
      </c>
      <c r="F735" s="4">
        <v>0.84799999999999998</v>
      </c>
      <c r="G735" s="4">
        <v>4.8000000000000001E-2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0.102564102564103</v>
      </c>
      <c r="G736" s="4">
        <v>0.89743589743589702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0.73076923076923095</v>
      </c>
      <c r="D739" s="4">
        <v>0.19230769230769201</v>
      </c>
      <c r="E739" s="4">
        <v>3.8461538461538498E-2</v>
      </c>
      <c r="F739" s="4">
        <v>3.8461538461538498E-2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4.6511627906976702E-2</v>
      </c>
      <c r="D740" s="4">
        <v>0.79069767441860495</v>
      </c>
      <c r="E740" s="4">
        <v>9.3023255813953501E-2</v>
      </c>
      <c r="F740" s="4">
        <v>5.8139534883720902E-2</v>
      </c>
      <c r="G740" s="4">
        <v>1.16279069767442E-2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5.0724637681159403E-2</v>
      </c>
      <c r="E741" s="4">
        <v>0.72463768115941996</v>
      </c>
      <c r="F741" s="4">
        <v>0.202898550724638</v>
      </c>
      <c r="G741" s="4">
        <v>2.1739130434782601E-2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8.2644628099173608E-3</v>
      </c>
      <c r="E742" s="4">
        <v>6.6115702479338803E-2</v>
      </c>
      <c r="F742" s="4">
        <v>0.84297520661156999</v>
      </c>
      <c r="G742" s="4">
        <v>8.2644628099173598E-2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2.32558139534884E-2</v>
      </c>
      <c r="F743" s="4">
        <v>0.232558139534884</v>
      </c>
      <c r="G743" s="4">
        <v>0.74418604651162801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0.85714285714285698</v>
      </c>
      <c r="D746" s="4">
        <v>0.14285714285714299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6.9767441860465101E-2</v>
      </c>
      <c r="D747" s="4">
        <v>0.86046511627906996</v>
      </c>
      <c r="E747" s="4">
        <v>5.8139534883720902E-2</v>
      </c>
      <c r="F747" s="4">
        <v>1.16279069767442E-2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1.6806722689075598E-2</v>
      </c>
      <c r="D748" s="4">
        <v>3.3613445378151301E-2</v>
      </c>
      <c r="E748" s="4">
        <v>0.80672268907563005</v>
      </c>
      <c r="F748" s="4">
        <v>0.13445378151260501</v>
      </c>
      <c r="G748" s="4">
        <v>8.4033613445378096E-3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6.8027210884353704E-3</v>
      </c>
      <c r="E749" s="4">
        <v>9.5238095238095205E-2</v>
      </c>
      <c r="F749" s="4">
        <v>0.83673469387755095</v>
      </c>
      <c r="G749" s="4">
        <v>6.1224489795918401E-2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6.5217391304347797E-2</v>
      </c>
      <c r="G750" s="4">
        <v>0.934782608695652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0.79545454545454497</v>
      </c>
      <c r="D753" s="4">
        <v>0.13636363636363599</v>
      </c>
      <c r="E753" s="4">
        <v>4.5454545454545497E-2</v>
      </c>
      <c r="F753" s="4">
        <v>2.27272727272727E-2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4.7058823529411799E-2</v>
      </c>
      <c r="D754" s="4">
        <v>0.74117647058823499</v>
      </c>
      <c r="E754" s="4">
        <v>0.17647058823529399</v>
      </c>
      <c r="F754" s="4">
        <v>3.5294117647058802E-2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1.7391304347826101E-2</v>
      </c>
      <c r="D755" s="4">
        <v>6.9565217391304293E-2</v>
      </c>
      <c r="E755" s="4">
        <v>0.73043478260869599</v>
      </c>
      <c r="F755" s="4">
        <v>0.173913043478261</v>
      </c>
      <c r="G755" s="4">
        <v>8.6956521739130401E-3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1.3986013986014E-2</v>
      </c>
      <c r="E756" s="4">
        <v>0.10489510489510501</v>
      </c>
      <c r="F756" s="4">
        <v>0.82517482517482499</v>
      </c>
      <c r="G756" s="4">
        <v>5.5944055944055902E-2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1.88679245283019E-2</v>
      </c>
      <c r="D757" s="4">
        <v>0</v>
      </c>
      <c r="E757" s="4">
        <v>1.88679245283019E-2</v>
      </c>
      <c r="F757" s="4">
        <v>0.113207547169811</v>
      </c>
      <c r="G757" s="4">
        <v>0.84905660377358505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0.85714285714285698</v>
      </c>
      <c r="D760" s="4">
        <v>9.5238095238095205E-2</v>
      </c>
      <c r="E760" s="4">
        <v>2.3809523809523801E-2</v>
      </c>
      <c r="F760" s="4">
        <v>0</v>
      </c>
      <c r="G760" s="4">
        <v>2.3809523809523801E-2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7.5949367088607597E-2</v>
      </c>
      <c r="D761" s="4">
        <v>0.670886075949367</v>
      </c>
      <c r="E761" s="4">
        <v>0.20253164556962</v>
      </c>
      <c r="F761" s="4">
        <v>3.7974683544303799E-2</v>
      </c>
      <c r="G761" s="4">
        <v>1.26582278481013E-2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7.69230769230769E-2</v>
      </c>
      <c r="E762" s="4">
        <v>0.74358974358974395</v>
      </c>
      <c r="F762" s="4">
        <v>0.16239316239316201</v>
      </c>
      <c r="G762" s="4">
        <v>1.7094017094017099E-2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1.35135135135135E-2</v>
      </c>
      <c r="D763" s="4">
        <v>1.35135135135135E-2</v>
      </c>
      <c r="E763" s="4">
        <v>6.08108108108108E-2</v>
      </c>
      <c r="F763" s="4">
        <v>0.79729729729729704</v>
      </c>
      <c r="G763" s="4">
        <v>0.114864864864865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1.85185185185185E-2</v>
      </c>
      <c r="F764" s="4">
        <v>0.11111111111111099</v>
      </c>
      <c r="G764" s="4">
        <v>0.87037037037037002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0.81818181818181801</v>
      </c>
      <c r="D767" s="4">
        <v>9.0909090909090898E-2</v>
      </c>
      <c r="E767" s="4">
        <v>9.0909090909090898E-2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4.4117647058823498E-2</v>
      </c>
      <c r="D768" s="4">
        <v>0.64705882352941202</v>
      </c>
      <c r="E768" s="4">
        <v>0.29411764705882398</v>
      </c>
      <c r="F768" s="4">
        <v>0</v>
      </c>
      <c r="G768" s="4">
        <v>1.4705882352941201E-2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8.7719298245613996E-3</v>
      </c>
      <c r="D769" s="4">
        <v>7.0175438596491196E-2</v>
      </c>
      <c r="E769" s="4">
        <v>0.72807017543859698</v>
      </c>
      <c r="F769" s="4">
        <v>0.175438596491228</v>
      </c>
      <c r="G769" s="4">
        <v>1.7543859649122799E-2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2.0547945205479499E-2</v>
      </c>
      <c r="E770" s="4">
        <v>6.8493150684931503E-2</v>
      </c>
      <c r="F770" s="4">
        <v>0.81506849315068497</v>
      </c>
      <c r="G770" s="4">
        <v>9.5890410958904104E-2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2.9411764705882401E-2</v>
      </c>
      <c r="F771" s="4">
        <v>8.8235294117647106E-2</v>
      </c>
      <c r="G771" s="4">
        <v>0.88235294117647101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</v>
      </c>
      <c r="D774" s="4">
        <v>0.15</v>
      </c>
      <c r="E774" s="4">
        <v>2.5000000000000001E-2</v>
      </c>
      <c r="F774" s="4">
        <v>2.5000000000000001E-2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0.74576271186440701</v>
      </c>
      <c r="E775" s="4">
        <v>0.186440677966102</v>
      </c>
      <c r="F775" s="4">
        <v>5.0847457627118599E-2</v>
      </c>
      <c r="G775" s="4">
        <v>1.6949152542372899E-2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9.2436974789915999E-2</v>
      </c>
      <c r="E776" s="4">
        <v>0.73109243697478998</v>
      </c>
      <c r="F776" s="4">
        <v>0.16806722689075601</v>
      </c>
      <c r="G776" s="4">
        <v>8.4033613445378096E-3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1.37931034482759E-2</v>
      </c>
      <c r="E777" s="4">
        <v>6.2068965517241399E-2</v>
      </c>
      <c r="F777" s="4">
        <v>0.85517241379310305</v>
      </c>
      <c r="G777" s="4">
        <v>6.8965517241379296E-2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7.7922077922077906E-2</v>
      </c>
      <c r="G778" s="4">
        <v>0.92207792207792205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0.84375</v>
      </c>
      <c r="D781" s="4">
        <v>9.375E-2</v>
      </c>
      <c r="E781" s="4">
        <v>3.125E-2</v>
      </c>
      <c r="F781" s="4">
        <v>3.125E-2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3.1746031746031703E-2</v>
      </c>
      <c r="D782" s="4">
        <v>0.73015873015873001</v>
      </c>
      <c r="E782" s="4">
        <v>0.17460317460317501</v>
      </c>
      <c r="F782" s="4">
        <v>6.3492063492063502E-2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8.3333333333333301E-2</v>
      </c>
      <c r="E783" s="4">
        <v>0.74074074074074103</v>
      </c>
      <c r="F783" s="4">
        <v>0.157407407407407</v>
      </c>
      <c r="G783" s="4">
        <v>1.85185185185185E-2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6.4935064935064896E-3</v>
      </c>
      <c r="D784" s="4">
        <v>1.2987012987013E-2</v>
      </c>
      <c r="E784" s="4">
        <v>3.2467532467532499E-2</v>
      </c>
      <c r="F784" s="4">
        <v>0.85064935064935099</v>
      </c>
      <c r="G784" s="4">
        <v>9.7402597402597393E-2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1.20481927710843E-2</v>
      </c>
      <c r="E785" s="4">
        <v>1.20481927710843E-2</v>
      </c>
      <c r="F785" s="4">
        <v>0.19277108433734899</v>
      </c>
      <c r="G785" s="4">
        <v>0.78313253012048201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0.86666666666666703</v>
      </c>
      <c r="D788" s="4">
        <v>0.133333333333333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4.91803278688525E-2</v>
      </c>
      <c r="D789" s="4">
        <v>0.72131147540983598</v>
      </c>
      <c r="E789" s="4">
        <v>0.18032786885245899</v>
      </c>
      <c r="F789" s="4">
        <v>4.91803278688525E-2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1.02040816326531E-2</v>
      </c>
      <c r="D790" s="4">
        <v>5.10204081632653E-2</v>
      </c>
      <c r="E790" s="4">
        <v>0.80612244897959195</v>
      </c>
      <c r="F790" s="4">
        <v>0.13265306122449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5.9171597633136102E-3</v>
      </c>
      <c r="D791" s="4">
        <v>1.7751479289940801E-2</v>
      </c>
      <c r="E791" s="4">
        <v>6.5088757396449703E-2</v>
      </c>
      <c r="F791" s="4">
        <v>0.81656804733727795</v>
      </c>
      <c r="G791" s="4">
        <v>9.4674556213017694E-2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1.21951219512195E-2</v>
      </c>
      <c r="E792" s="4">
        <v>0</v>
      </c>
      <c r="F792" s="4">
        <v>6.0975609756097601E-2</v>
      </c>
      <c r="G792" s="4">
        <v>0.92682926829268297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0.87096774193548399</v>
      </c>
      <c r="D795" s="4">
        <v>6.4516129032258104E-2</v>
      </c>
      <c r="E795" s="4">
        <v>6.4516129032258104E-2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7.0175438596491196E-2</v>
      </c>
      <c r="D796" s="4">
        <v>0.78947368421052599</v>
      </c>
      <c r="E796" s="4">
        <v>0.105263157894737</v>
      </c>
      <c r="F796" s="4">
        <v>3.5087719298245598E-2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3.9603960396039598E-2</v>
      </c>
      <c r="E797" s="4">
        <v>0.88118811881188097</v>
      </c>
      <c r="F797" s="4">
        <v>6.9306930693069299E-2</v>
      </c>
      <c r="G797" s="4">
        <v>9.9009900990098994E-3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6.2893081761006301E-3</v>
      </c>
      <c r="E798" s="4">
        <v>8.17610062893082E-2</v>
      </c>
      <c r="F798" s="4">
        <v>0.85534591194968601</v>
      </c>
      <c r="G798" s="4">
        <v>5.6603773584905703E-2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1.0869565217391301E-2</v>
      </c>
      <c r="E799" s="4">
        <v>4.3478260869565202E-2</v>
      </c>
      <c r="F799" s="4">
        <v>0.108695652173913</v>
      </c>
      <c r="G799" s="4">
        <v>0.83695652173913004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0.74193548387096797</v>
      </c>
      <c r="D802" s="4">
        <v>0.225806451612903</v>
      </c>
      <c r="E802" s="4">
        <v>0</v>
      </c>
      <c r="F802" s="4">
        <v>0</v>
      </c>
      <c r="G802" s="4">
        <v>3.2258064516128997E-2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9.4339622641509399E-2</v>
      </c>
      <c r="D803" s="4">
        <v>0.660377358490566</v>
      </c>
      <c r="E803" s="4">
        <v>0.20754716981132099</v>
      </c>
      <c r="F803" s="4">
        <v>3.77358490566038E-2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0.140350877192982</v>
      </c>
      <c r="E804" s="4">
        <v>0.66666666666666696</v>
      </c>
      <c r="F804" s="4">
        <v>0.18421052631578899</v>
      </c>
      <c r="G804" s="4">
        <v>8.7719298245613996E-3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1.2903225806451601E-2</v>
      </c>
      <c r="D805" s="4">
        <v>2.5806451612903201E-2</v>
      </c>
      <c r="E805" s="4">
        <v>0.154838709677419</v>
      </c>
      <c r="F805" s="4">
        <v>0.71612903225806501</v>
      </c>
      <c r="G805" s="4">
        <v>9.0322580645161299E-2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4.5977011494252901E-2</v>
      </c>
      <c r="F806" s="4">
        <v>0.14942528735632199</v>
      </c>
      <c r="G806" s="4">
        <v>0.80459770114942497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0.93333333333333302</v>
      </c>
      <c r="D809" s="4">
        <v>6.6666666666666693E-2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6.4516129032258104E-2</v>
      </c>
      <c r="D810" s="4">
        <v>0.79032258064516103</v>
      </c>
      <c r="E810" s="4">
        <v>0.112903225806452</v>
      </c>
      <c r="F810" s="4">
        <v>3.2258064516128997E-2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6.08695652173913E-2</v>
      </c>
      <c r="E811" s="4">
        <v>0.89565217391304397</v>
      </c>
      <c r="F811" s="4">
        <v>4.3478260869565202E-2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6.8027210884353704E-3</v>
      </c>
      <c r="E812" s="4">
        <v>6.1224489795918401E-2</v>
      </c>
      <c r="F812" s="4">
        <v>0.91836734693877597</v>
      </c>
      <c r="G812" s="4">
        <v>1.3605442176870699E-2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1.16279069767442E-2</v>
      </c>
      <c r="D813" s="4">
        <v>1.16279069767442E-2</v>
      </c>
      <c r="E813" s="4">
        <v>0</v>
      </c>
      <c r="F813" s="4">
        <v>6.9767441860465101E-2</v>
      </c>
      <c r="G813" s="4">
        <v>0.90697674418604601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6.0606060606060601E-2</v>
      </c>
      <c r="E816" s="4">
        <v>3.03030303030303E-2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0.05</v>
      </c>
      <c r="D817" s="4">
        <v>0.86666666666666703</v>
      </c>
      <c r="E817" s="4">
        <v>0.05</v>
      </c>
      <c r="F817" s="4">
        <v>1.6666666666666701E-2</v>
      </c>
      <c r="G817" s="4">
        <v>1.6666666666666701E-2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8.4033613445378096E-3</v>
      </c>
      <c r="D818" s="4">
        <v>6.7226890756302504E-2</v>
      </c>
      <c r="E818" s="4">
        <v>0.77310924369747902</v>
      </c>
      <c r="F818" s="4">
        <v>0.13445378151260501</v>
      </c>
      <c r="G818" s="4">
        <v>1.6806722689075598E-2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6.7567567567567597E-3</v>
      </c>
      <c r="D819" s="4">
        <v>6.7567567567567597E-3</v>
      </c>
      <c r="E819" s="4">
        <v>5.4054054054054099E-2</v>
      </c>
      <c r="F819" s="4">
        <v>0.87837837837837796</v>
      </c>
      <c r="G819" s="4">
        <v>5.4054054054054099E-2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1.2500000000000001E-2</v>
      </c>
      <c r="E820" s="4">
        <v>1.2500000000000001E-2</v>
      </c>
      <c r="F820" s="4">
        <v>7.4999999999999997E-2</v>
      </c>
      <c r="G820" s="4">
        <v>0.9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0.77142857142857102</v>
      </c>
      <c r="D823" s="4">
        <v>5.7142857142857099E-2</v>
      </c>
      <c r="E823" s="4">
        <v>0.14285714285714299</v>
      </c>
      <c r="F823" s="4">
        <v>2.8571428571428598E-2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4.6875E-2</v>
      </c>
      <c r="D824" s="4">
        <v>0.71875</v>
      </c>
      <c r="E824" s="4">
        <v>0.140625</v>
      </c>
      <c r="F824" s="4">
        <v>6.25E-2</v>
      </c>
      <c r="G824" s="4">
        <v>3.125E-2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5.7142857142857099E-2</v>
      </c>
      <c r="E825" s="4">
        <v>0.75238095238095204</v>
      </c>
      <c r="F825" s="4">
        <v>0.180952380952381</v>
      </c>
      <c r="G825" s="4">
        <v>9.5238095238095195E-3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6.5359477124183E-3</v>
      </c>
      <c r="D826" s="4">
        <v>1.9607843137254902E-2</v>
      </c>
      <c r="E826" s="4">
        <v>4.5751633986928102E-2</v>
      </c>
      <c r="F826" s="4">
        <v>0.82352941176470595</v>
      </c>
      <c r="G826" s="4">
        <v>0.10457516339869299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1.20481927710843E-2</v>
      </c>
      <c r="E827" s="4">
        <v>1.20481927710843E-2</v>
      </c>
      <c r="F827" s="4">
        <v>8.4337349397590397E-2</v>
      </c>
      <c r="G827" s="4">
        <v>0.89156626506024095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0.93548387096774199</v>
      </c>
      <c r="D830" s="4">
        <v>6.4516129032258104E-2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5.1724137931034503E-2</v>
      </c>
      <c r="D831" s="4">
        <v>0.89655172413793105</v>
      </c>
      <c r="E831" s="4">
        <v>5.1724137931034503E-2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4.95049504950495E-2</v>
      </c>
      <c r="E832" s="4">
        <v>0.87128712871287095</v>
      </c>
      <c r="F832" s="4">
        <v>5.9405940594059403E-2</v>
      </c>
      <c r="G832" s="4">
        <v>1.9801980198019799E-2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6.3694267515923596E-3</v>
      </c>
      <c r="E833" s="4">
        <v>6.3694267515923594E-2</v>
      </c>
      <c r="F833" s="4">
        <v>0.89808917197452198</v>
      </c>
      <c r="G833" s="4">
        <v>3.1847133757961797E-2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2.1505376344085999E-2</v>
      </c>
      <c r="G834" s="4">
        <v>0.978494623655914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0.96875</v>
      </c>
      <c r="D837" s="4">
        <v>0</v>
      </c>
      <c r="E837" s="4">
        <v>3.125E-2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6.6666666666666693E-2</v>
      </c>
      <c r="D838" s="4">
        <v>0.83333333333333304</v>
      </c>
      <c r="E838" s="4">
        <v>8.3333333333333301E-2</v>
      </c>
      <c r="F838" s="4">
        <v>1.6666666666666701E-2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9.9009900990098994E-3</v>
      </c>
      <c r="D839" s="4">
        <v>5.9405940594059403E-2</v>
      </c>
      <c r="E839" s="4">
        <v>0.81188118811881205</v>
      </c>
      <c r="F839" s="4">
        <v>0.10891089108910899</v>
      </c>
      <c r="G839" s="4">
        <v>9.9009900990098994E-3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6.7114093959731499E-3</v>
      </c>
      <c r="E840" s="4">
        <v>5.3691275167785199E-2</v>
      </c>
      <c r="F840" s="4">
        <v>0.85906040268456396</v>
      </c>
      <c r="G840" s="4">
        <v>8.0536912751677805E-2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2.04081632653061E-2</v>
      </c>
      <c r="F841" s="4">
        <v>0.122448979591837</v>
      </c>
      <c r="G841" s="4">
        <v>0.85714285714285698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0.77777777777777801</v>
      </c>
      <c r="D844" s="4">
        <v>0.11111111111111099</v>
      </c>
      <c r="E844" s="4">
        <v>0.11111111111111099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1.7543859649122799E-2</v>
      </c>
      <c r="D845" s="4">
        <v>0.66666666666666696</v>
      </c>
      <c r="E845" s="4">
        <v>0.31578947368421101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8.1632653061224497E-2</v>
      </c>
      <c r="E846" s="4">
        <v>0.79591836734693899</v>
      </c>
      <c r="F846" s="4">
        <v>0.11224489795918401</v>
      </c>
      <c r="G846" s="4">
        <v>1.02040816326531E-2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6.5789473684210497E-3</v>
      </c>
      <c r="E847" s="4">
        <v>0.15131578947368399</v>
      </c>
      <c r="F847" s="4">
        <v>0.76973684210526305</v>
      </c>
      <c r="G847" s="4">
        <v>7.2368421052631596E-2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1.03092783505155E-2</v>
      </c>
      <c r="F848" s="4">
        <v>0.15463917525773199</v>
      </c>
      <c r="G848" s="4">
        <v>0.83505154639175305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0.89655172413793105</v>
      </c>
      <c r="D851" s="4">
        <v>0.10344827586206901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1.9607843137254902E-2</v>
      </c>
      <c r="D852" s="4">
        <v>0.86274509803921595</v>
      </c>
      <c r="E852" s="4">
        <v>0.11764705882352899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6.4516129032258104E-2</v>
      </c>
      <c r="E853" s="4">
        <v>0.81451612903225801</v>
      </c>
      <c r="F853" s="4">
        <v>0.112903225806452</v>
      </c>
      <c r="G853" s="4">
        <v>8.0645161290322596E-3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7.69230769230769E-2</v>
      </c>
      <c r="F854" s="4">
        <v>0.87412587412587395</v>
      </c>
      <c r="G854" s="4">
        <v>4.8951048951049E-2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5.3763440860215103E-2</v>
      </c>
      <c r="G855" s="4">
        <v>0.94623655913978499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0.92592592592592604</v>
      </c>
      <c r="D858" s="4">
        <v>7.4074074074074098E-2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5.4545454545454501E-2</v>
      </c>
      <c r="D859" s="4">
        <v>0.87272727272727302</v>
      </c>
      <c r="E859" s="4">
        <v>7.2727272727272696E-2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5.93220338983051E-2</v>
      </c>
      <c r="E860" s="4">
        <v>0.79661016949152497</v>
      </c>
      <c r="F860" s="4">
        <v>0.13559322033898299</v>
      </c>
      <c r="G860" s="4">
        <v>8.4745762711864406E-3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6.9444444444444397E-3</v>
      </c>
      <c r="E861" s="4">
        <v>4.1666666666666699E-2</v>
      </c>
      <c r="F861" s="4">
        <v>0.92361111111111105</v>
      </c>
      <c r="G861" s="4">
        <v>2.7777777777777801E-2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1.0416666666666701E-2</v>
      </c>
      <c r="F862" s="4">
        <v>0.125</v>
      </c>
      <c r="G862" s="4">
        <v>0.86458333333333304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0.89285714285714302</v>
      </c>
      <c r="D865" s="4">
        <v>0.107142857142857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5.1724137931034503E-2</v>
      </c>
      <c r="D866" s="4">
        <v>0.72413793103448298</v>
      </c>
      <c r="E866" s="4">
        <v>0.18965517241379301</v>
      </c>
      <c r="F866" s="4">
        <v>3.4482758620689703E-2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1.9047619047619001E-2</v>
      </c>
      <c r="D867" s="4">
        <v>5.7142857142857099E-2</v>
      </c>
      <c r="E867" s="4">
        <v>0.80952380952380998</v>
      </c>
      <c r="F867" s="4">
        <v>0.104761904761905</v>
      </c>
      <c r="G867" s="4">
        <v>9.5238095238095195E-3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6.8322981366459604E-2</v>
      </c>
      <c r="F868" s="4">
        <v>0.80745341614906796</v>
      </c>
      <c r="G868" s="4">
        <v>0.12422360248447201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4.5454545454545497E-2</v>
      </c>
      <c r="F869" s="4">
        <v>0.11363636363636399</v>
      </c>
      <c r="G869" s="4">
        <v>0.84090909090909105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</v>
      </c>
      <c r="D872" s="4">
        <v>6.6666666666666693E-2</v>
      </c>
      <c r="E872" s="4">
        <v>0</v>
      </c>
      <c r="F872" s="4">
        <v>0</v>
      </c>
      <c r="G872" s="4">
        <v>3.3333333333333298E-2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0.92156862745098</v>
      </c>
      <c r="E873" s="4">
        <v>7.8431372549019607E-2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3.6036036036036001E-2</v>
      </c>
      <c r="E874" s="4">
        <v>0.86486486486486502</v>
      </c>
      <c r="F874" s="4">
        <v>9.90990990990991E-2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6.5359477124183E-3</v>
      </c>
      <c r="E875" s="4">
        <v>6.5359477124182996E-2</v>
      </c>
      <c r="F875" s="4">
        <v>0.88235294117647101</v>
      </c>
      <c r="G875" s="4">
        <v>4.5751633986928102E-2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0.13684210526315799</v>
      </c>
      <c r="G876" s="4">
        <v>0.86315789473684201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0.96296296296296302</v>
      </c>
      <c r="D879" s="4">
        <v>0</v>
      </c>
      <c r="E879" s="4">
        <v>0</v>
      </c>
      <c r="F879" s="4">
        <v>3.7037037037037E-2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5.5555555555555601E-2</v>
      </c>
      <c r="D880" s="4">
        <v>0.83333333333333304</v>
      </c>
      <c r="E880" s="4">
        <v>7.4074074074074098E-2</v>
      </c>
      <c r="F880" s="4">
        <v>3.7037037037037E-2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5.4545454545454501E-2</v>
      </c>
      <c r="E881" s="4">
        <v>0.84545454545454501</v>
      </c>
      <c r="F881" s="4">
        <v>9.0909090909090898E-2</v>
      </c>
      <c r="G881" s="4">
        <v>9.0909090909090905E-3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6.2893081761006301E-3</v>
      </c>
      <c r="D882" s="4">
        <v>6.2893081761006301E-3</v>
      </c>
      <c r="E882" s="4">
        <v>0.13207547169811301</v>
      </c>
      <c r="F882" s="4">
        <v>0.80503144654088099</v>
      </c>
      <c r="G882" s="4">
        <v>5.0314465408804999E-2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5.5555555555555601E-2</v>
      </c>
      <c r="F883" s="4">
        <v>0.11111111111111099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0.83333333333333304</v>
      </c>
      <c r="D886" s="4">
        <v>0.133333333333333</v>
      </c>
      <c r="E886" s="4">
        <v>3.3333333333333298E-2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1.9230769230769201E-2</v>
      </c>
      <c r="D887" s="4">
        <v>0.75</v>
      </c>
      <c r="E887" s="4">
        <v>0.19230769230769201</v>
      </c>
      <c r="F887" s="4">
        <v>3.8461538461538498E-2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8.1300813008130107E-3</v>
      </c>
      <c r="D888" s="4">
        <v>8.9430894308943104E-2</v>
      </c>
      <c r="E888" s="4">
        <v>0.78861788617886197</v>
      </c>
      <c r="F888" s="4">
        <v>9.7560975609756101E-2</v>
      </c>
      <c r="G888" s="4">
        <v>1.6260162601626001E-2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0.158940397350993</v>
      </c>
      <c r="F889" s="4">
        <v>0.741721854304636</v>
      </c>
      <c r="G889" s="4">
        <v>9.9337748344370896E-2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5.95238095238095E-2</v>
      </c>
      <c r="F890" s="4">
        <v>0.107142857142857</v>
      </c>
      <c r="G890" s="4">
        <v>0.83333333333333304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0.11111111111111099</v>
      </c>
      <c r="E893" s="4">
        <v>0.11111111111111099</v>
      </c>
      <c r="F893" s="4">
        <v>3.7037037037037E-2</v>
      </c>
      <c r="G893" s="4">
        <v>7.4074074074074098E-2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1.85185185185185E-2</v>
      </c>
      <c r="D894" s="4">
        <v>0.83333333333333304</v>
      </c>
      <c r="E894" s="4">
        <v>0.12962962962963001</v>
      </c>
      <c r="F894" s="4">
        <v>1.85185185185185E-2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8.0291970802919693E-2</v>
      </c>
      <c r="E895" s="4">
        <v>0.81751824817518204</v>
      </c>
      <c r="F895" s="4">
        <v>9.4890510948905105E-2</v>
      </c>
      <c r="G895" s="4">
        <v>7.2992700729926996E-3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2.2222222222222199E-2</v>
      </c>
      <c r="E896" s="4">
        <v>7.4074074074074098E-2</v>
      </c>
      <c r="F896" s="4">
        <v>0.85185185185185197</v>
      </c>
      <c r="G896" s="4">
        <v>5.1851851851851899E-2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1.1494252873563199E-2</v>
      </c>
      <c r="F897" s="4">
        <v>6.8965517241379296E-2</v>
      </c>
      <c r="G897" s="4">
        <v>0.91954022988505701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0.89473684210526305</v>
      </c>
      <c r="D900" s="4">
        <v>0.105263157894737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3.2258064516128997E-2</v>
      </c>
      <c r="D901" s="4">
        <v>0.87096774193548399</v>
      </c>
      <c r="E901" s="4">
        <v>9.6774193548387094E-2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7.5187969924811998E-2</v>
      </c>
      <c r="E902" s="4">
        <v>0.83458646616541399</v>
      </c>
      <c r="F902" s="4">
        <v>8.2706766917293201E-2</v>
      </c>
      <c r="G902" s="4">
        <v>7.5187969924812E-3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1.4705882352941201E-2</v>
      </c>
      <c r="E903" s="4">
        <v>8.0882352941176502E-2</v>
      </c>
      <c r="F903" s="4">
        <v>0.86029411764705899</v>
      </c>
      <c r="G903" s="4">
        <v>4.4117647058823498E-2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2.2222222222222199E-2</v>
      </c>
      <c r="F904" s="4">
        <v>0.211111111111111</v>
      </c>
      <c r="G904" s="4">
        <v>0.76666666666666705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0.52631578947368396</v>
      </c>
      <c r="D907" s="4">
        <v>0.36842105263157898</v>
      </c>
      <c r="E907" s="4">
        <v>5.2631578947368397E-2</v>
      </c>
      <c r="F907" s="4">
        <v>0</v>
      </c>
      <c r="G907" s="4">
        <v>5.2631578947368397E-2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0.11764705882352899</v>
      </c>
      <c r="D908" s="4">
        <v>0.76470588235294101</v>
      </c>
      <c r="E908" s="4">
        <v>0.11764705882352899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7.6923076923076901E-3</v>
      </c>
      <c r="D909" s="4">
        <v>9.2307692307692299E-2</v>
      </c>
      <c r="E909" s="4">
        <v>0.81538461538461504</v>
      </c>
      <c r="F909" s="4">
        <v>7.69230769230769E-2</v>
      </c>
      <c r="G909" s="4">
        <v>7.6923076923076901E-3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3.4013605442176902E-2</v>
      </c>
      <c r="E910" s="4">
        <v>0.19047619047618999</v>
      </c>
      <c r="F910" s="4">
        <v>0.73469387755102</v>
      </c>
      <c r="G910" s="4">
        <v>4.08163265306122E-2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3.94736842105263E-2</v>
      </c>
      <c r="F911" s="4">
        <v>9.2105263157894704E-2</v>
      </c>
      <c r="G911" s="4">
        <v>0.86842105263157898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0.94736842105263197</v>
      </c>
      <c r="D914" s="4">
        <v>0</v>
      </c>
      <c r="E914" s="4">
        <v>0</v>
      </c>
      <c r="F914" s="4">
        <v>5.2631578947368397E-2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3.94736842105263E-2</v>
      </c>
      <c r="D915" s="4">
        <v>0.88157894736842102</v>
      </c>
      <c r="E915" s="4">
        <v>7.8947368421052599E-2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4.7945205479452101E-2</v>
      </c>
      <c r="E916" s="4">
        <v>0.91780821917808197</v>
      </c>
      <c r="F916" s="4">
        <v>2.7397260273972601E-2</v>
      </c>
      <c r="G916" s="4">
        <v>6.8493150684931503E-3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2.4E-2</v>
      </c>
      <c r="E917" s="4">
        <v>0.112</v>
      </c>
      <c r="F917" s="4">
        <v>0.83199999999999996</v>
      </c>
      <c r="G917" s="4">
        <v>3.2000000000000001E-2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1.35135135135135E-2</v>
      </c>
      <c r="F918" s="4">
        <v>0.135135135135135</v>
      </c>
      <c r="G918" s="4">
        <v>0.85135135135135098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4.7619047619047603E-2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6.4935064935064901E-2</v>
      </c>
      <c r="D922" s="4">
        <v>0.85714285714285698</v>
      </c>
      <c r="E922" s="4">
        <v>7.7922077922077906E-2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2.5806451612903201E-2</v>
      </c>
      <c r="D923" s="4">
        <v>0.109677419354839</v>
      </c>
      <c r="E923" s="4">
        <v>0.8</v>
      </c>
      <c r="F923" s="4">
        <v>6.4516129032258104E-2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2.5210084033613401E-2</v>
      </c>
      <c r="E924" s="4">
        <v>0.21008403361344499</v>
      </c>
      <c r="F924" s="4">
        <v>0.73109243697478998</v>
      </c>
      <c r="G924" s="4">
        <v>3.3613445378151301E-2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7.3529411764705899E-2</v>
      </c>
      <c r="F925" s="4">
        <v>0.23529411764705899</v>
      </c>
      <c r="G925" s="4">
        <v>0.69117647058823495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0.86206896551724099</v>
      </c>
      <c r="D928" s="4">
        <v>6.8965517241379296E-2</v>
      </c>
      <c r="E928" s="4">
        <v>3.4482758620689703E-2</v>
      </c>
      <c r="F928" s="4">
        <v>3.4482758620689703E-2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0.126436781609195</v>
      </c>
      <c r="D929" s="4">
        <v>0.64367816091954</v>
      </c>
      <c r="E929" s="4">
        <v>0.18390804597701099</v>
      </c>
      <c r="F929" s="4">
        <v>3.4482758620689703E-2</v>
      </c>
      <c r="G929" s="4">
        <v>1.1494252873563199E-2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1.2500000000000001E-2</v>
      </c>
      <c r="D930" s="4">
        <v>0.2</v>
      </c>
      <c r="E930" s="4">
        <v>0.7</v>
      </c>
      <c r="F930" s="4">
        <v>8.1250000000000003E-2</v>
      </c>
      <c r="G930" s="4">
        <v>6.2500000000000003E-3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8.8495575221238902E-3</v>
      </c>
      <c r="D931" s="4">
        <v>9.7345132743362803E-2</v>
      </c>
      <c r="E931" s="4">
        <v>0.33628318584070799</v>
      </c>
      <c r="F931" s="4">
        <v>0.53982300884955703</v>
      </c>
      <c r="G931" s="4">
        <v>1.7699115044247801E-2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3.9215686274509803E-2</v>
      </c>
      <c r="E932" s="4">
        <v>9.8039215686274495E-2</v>
      </c>
      <c r="F932" s="4">
        <v>0.25490196078431399</v>
      </c>
      <c r="G932" s="4">
        <v>0.60784313725490202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0.97435897435897401</v>
      </c>
      <c r="D935" s="4">
        <v>2.5641025641025599E-2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7.7669902912621394E-2</v>
      </c>
      <c r="D936" s="4">
        <v>0.91262135922330101</v>
      </c>
      <c r="E936" s="4">
        <v>9.7087378640776708E-3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5.8139534883720903E-3</v>
      </c>
      <c r="D937" s="4">
        <v>6.9767441860465101E-2</v>
      </c>
      <c r="E937" s="4">
        <v>0.86046511627906996</v>
      </c>
      <c r="F937" s="4">
        <v>6.3953488372092998E-2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3.2967032967033003E-2</v>
      </c>
      <c r="E938" s="4">
        <v>0.14285714285714299</v>
      </c>
      <c r="F938" s="4">
        <v>0.79120879120879095</v>
      </c>
      <c r="G938" s="4">
        <v>3.2967032967033003E-2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2.8571428571428598E-2</v>
      </c>
      <c r="E939" s="4">
        <v>2.8571428571428598E-2</v>
      </c>
      <c r="F939" s="4">
        <v>2.8571428571428598E-2</v>
      </c>
      <c r="G939" s="4">
        <v>0.91428571428571404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0.97872340425531901</v>
      </c>
      <c r="D942" s="4">
        <v>0</v>
      </c>
      <c r="E942" s="4">
        <v>2.1276595744680899E-2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8.1081081081081099E-2</v>
      </c>
      <c r="D943" s="4">
        <v>0.88288288288288297</v>
      </c>
      <c r="E943" s="4">
        <v>3.6036036036036001E-2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1.84049079754601E-2</v>
      </c>
      <c r="D944" s="4">
        <v>7.9754601226993904E-2</v>
      </c>
      <c r="E944" s="4">
        <v>0.85889570552147199</v>
      </c>
      <c r="F944" s="4">
        <v>4.2944785276073601E-2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1.1904761904761901E-2</v>
      </c>
      <c r="E945" s="4">
        <v>0.238095238095238</v>
      </c>
      <c r="F945" s="4">
        <v>0.72619047619047605</v>
      </c>
      <c r="G945" s="4">
        <v>2.3809523809523801E-2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2.8571428571428598E-2</v>
      </c>
      <c r="F946" s="4">
        <v>0.2</v>
      </c>
      <c r="G946" s="4">
        <v>0.77142857142857102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0.94827586206896597</v>
      </c>
      <c r="D949" s="4">
        <v>5.1724137931034503E-2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7.1428571428571397E-2</v>
      </c>
      <c r="D950" s="4">
        <v>0.875</v>
      </c>
      <c r="E950" s="4">
        <v>5.3571428571428603E-2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1.20481927710843E-2</v>
      </c>
      <c r="D951" s="4">
        <v>0.14457831325301199</v>
      </c>
      <c r="E951" s="4">
        <v>0.78915662650602403</v>
      </c>
      <c r="F951" s="4">
        <v>4.81927710843374E-2</v>
      </c>
      <c r="G951" s="4">
        <v>6.0240963855421699E-3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0.08</v>
      </c>
      <c r="E952" s="4">
        <v>0.21333333333333299</v>
      </c>
      <c r="F952" s="4">
        <v>0.69333333333333302</v>
      </c>
      <c r="G952" s="4">
        <v>1.3333333333333299E-2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3.4482758620689703E-2</v>
      </c>
      <c r="E953" s="4">
        <v>6.8965517241379296E-2</v>
      </c>
      <c r="F953" s="4">
        <v>0.20689655172413801</v>
      </c>
      <c r="G953" s="4">
        <v>0.68965517241379304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0.984615384615385</v>
      </c>
      <c r="D956" s="4">
        <v>1.5384615384615399E-2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0.15151515151515199</v>
      </c>
      <c r="D957" s="4">
        <v>0.80303030303030298</v>
      </c>
      <c r="E957" s="4">
        <v>3.7878787878787901E-2</v>
      </c>
      <c r="F957" s="4">
        <v>7.5757575757575803E-3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3.2258064516128997E-2</v>
      </c>
      <c r="D958" s="4">
        <v>0.12258064516129</v>
      </c>
      <c r="E958" s="4">
        <v>0.81935483870967696</v>
      </c>
      <c r="F958" s="4">
        <v>2.5806451612903201E-2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1.5151515151515201E-2</v>
      </c>
      <c r="D959" s="4">
        <v>0</v>
      </c>
      <c r="E959" s="4">
        <v>0.19696969696969699</v>
      </c>
      <c r="F959" s="4">
        <v>0.77272727272727304</v>
      </c>
      <c r="G959" s="4">
        <v>1.5151515151515201E-2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4.5454545454545497E-2</v>
      </c>
      <c r="E960" s="4">
        <v>9.0909090909090898E-2</v>
      </c>
      <c r="F960" s="4">
        <v>0.22727272727272699</v>
      </c>
      <c r="G960" s="4">
        <v>0.63636363636363602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0.97777777777777797</v>
      </c>
      <c r="D963" s="4">
        <v>2.2222222222222199E-2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0.14173228346456701</v>
      </c>
      <c r="D964" s="4">
        <v>0.81102362204724399</v>
      </c>
      <c r="E964" s="4">
        <v>4.7244094488188997E-2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2.7210884353741499E-2</v>
      </c>
      <c r="D965" s="4">
        <v>0.129251700680272</v>
      </c>
      <c r="E965" s="4">
        <v>0.82312925170067996</v>
      </c>
      <c r="F965" s="4">
        <v>6.8027210884353704E-3</v>
      </c>
      <c r="G965" s="4">
        <v>1.3605442176870699E-2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3.2786885245901599E-2</v>
      </c>
      <c r="E966" s="4">
        <v>0.32786885245901598</v>
      </c>
      <c r="F966" s="4">
        <v>0.62295081967213095</v>
      </c>
      <c r="G966" s="4">
        <v>1.63934426229508E-2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0.266666666666667</v>
      </c>
      <c r="G967" s="4">
        <v>0.73333333333333295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0.94545454545454499</v>
      </c>
      <c r="D970" s="4">
        <v>4.5454545454545497E-2</v>
      </c>
      <c r="E970" s="4">
        <v>9.0909090909090905E-3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0.27777777777777801</v>
      </c>
      <c r="D971" s="4">
        <v>0.70634920634920595</v>
      </c>
      <c r="E971" s="4">
        <v>1.58730158730159E-2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8.8435374149659907E-2</v>
      </c>
      <c r="D972" s="4">
        <v>0.312925170068027</v>
      </c>
      <c r="E972" s="4">
        <v>0.54421768707482998</v>
      </c>
      <c r="F972" s="4">
        <v>5.4421768707482998E-2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6.9767441860465101E-2</v>
      </c>
      <c r="D973" s="4">
        <v>9.3023255813953501E-2</v>
      </c>
      <c r="E973" s="4">
        <v>0.30232558139534899</v>
      </c>
      <c r="F973" s="4">
        <v>0.53488372093023295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0.14285714285714299</v>
      </c>
      <c r="E974" s="4">
        <v>0</v>
      </c>
      <c r="F974" s="4">
        <v>0.28571428571428598</v>
      </c>
      <c r="G974" s="4">
        <v>0.57142857142857095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0.98709677419354802</v>
      </c>
      <c r="D977" s="4">
        <v>6.4516129032258099E-3</v>
      </c>
      <c r="E977" s="4">
        <v>6.4516129032258099E-3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0.198630136986301</v>
      </c>
      <c r="D978" s="4">
        <v>0.78082191780821897</v>
      </c>
      <c r="E978" s="4">
        <v>2.0547945205479499E-2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2.0833333333333301E-2</v>
      </c>
      <c r="D979" s="4">
        <v>0.32291666666666702</v>
      </c>
      <c r="E979" s="4">
        <v>0.64583333333333304</v>
      </c>
      <c r="F979" s="4">
        <v>1.0416666666666701E-2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2.8571428571428598E-2</v>
      </c>
      <c r="E980" s="4">
        <v>0.2</v>
      </c>
      <c r="F980" s="4">
        <v>0.71428571428571397</v>
      </c>
      <c r="G980" s="4">
        <v>5.7142857142857099E-2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0.125</v>
      </c>
      <c r="G981" s="4">
        <v>0.875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0.98369565217391297</v>
      </c>
      <c r="D984" s="4">
        <v>1.6304347826087001E-2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0.19047619047618999</v>
      </c>
      <c r="D985" s="4">
        <v>0.78911564625850295</v>
      </c>
      <c r="E985" s="4">
        <v>2.04081632653061E-2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4.1095890410958902E-2</v>
      </c>
      <c r="D986" s="4">
        <v>0.27397260273972601</v>
      </c>
      <c r="E986" s="4">
        <v>0.68493150684931503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7.4074074074074098E-2</v>
      </c>
      <c r="E987" s="4">
        <v>0.25925925925925902</v>
      </c>
      <c r="F987" s="4">
        <v>0.592592592592593</v>
      </c>
      <c r="G987" s="4">
        <v>7.4074074074074098E-2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0.33333333333333298</v>
      </c>
      <c r="G988" s="4">
        <v>0.66666666666666696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0.96698113207547198</v>
      </c>
      <c r="D991" s="4">
        <v>2.3584905660377398E-2</v>
      </c>
      <c r="E991" s="4">
        <v>9.4339622641509396E-3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0.19858156028368801</v>
      </c>
      <c r="D992" s="4">
        <v>0.76595744680851097</v>
      </c>
      <c r="E992" s="4">
        <v>3.54609929078014E-2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0.05</v>
      </c>
      <c r="D993" s="4">
        <v>0.28333333333333299</v>
      </c>
      <c r="E993" s="4">
        <v>0.61666666666666703</v>
      </c>
      <c r="F993" s="4">
        <v>0.05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0.105263157894737</v>
      </c>
      <c r="E994" s="4">
        <v>0.157894736842105</v>
      </c>
      <c r="F994" s="4">
        <v>0.73684210526315796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0.125</v>
      </c>
      <c r="F995" s="4">
        <v>0.125</v>
      </c>
      <c r="G995" s="4">
        <v>0.75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0.96610169491525399</v>
      </c>
      <c r="D998" s="4">
        <v>3.3898305084745797E-2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0.234848484848485</v>
      </c>
      <c r="D999" s="4">
        <v>0.75</v>
      </c>
      <c r="E999" s="4">
        <v>1.5151515151515201E-2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6.25E-2</v>
      </c>
      <c r="D1000" s="4">
        <v>0.1875</v>
      </c>
      <c r="E1000" s="4">
        <v>0.75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5.5555555555555601E-2</v>
      </c>
      <c r="E1001" s="4">
        <v>0.33333333333333298</v>
      </c>
      <c r="F1001" s="4">
        <v>0.61111111111111105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0.33333333333333298</v>
      </c>
      <c r="F1002" s="4">
        <v>0.33333333333333298</v>
      </c>
      <c r="G1002" s="4">
        <v>0.33333333333333298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0.98091603053435095</v>
      </c>
      <c r="D1005" s="4">
        <v>1.9083969465648901E-2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0.26495726495726502</v>
      </c>
      <c r="D1006" s="4">
        <v>0.70940170940170899</v>
      </c>
      <c r="E1006" s="4">
        <v>2.5641025641025599E-2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0.23913043478260901</v>
      </c>
      <c r="E1007" s="4">
        <v>0.76086956521739102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7.69230769230769E-2</v>
      </c>
      <c r="D1008" s="4">
        <v>0</v>
      </c>
      <c r="E1008" s="4">
        <v>7.69230769230769E-2</v>
      </c>
      <c r="F1008" s="4">
        <v>0.84615384615384603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0.97923875432525997</v>
      </c>
      <c r="D1012" s="4">
        <v>1.73010380622837E-2</v>
      </c>
      <c r="E1012" s="4">
        <v>3.4602076124567501E-3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0.35353535353535398</v>
      </c>
      <c r="D1013" s="4">
        <v>0.63636363636363602</v>
      </c>
      <c r="E1013" s="4">
        <v>1.01010101010101E-2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0.128205128205128</v>
      </c>
      <c r="D1014" s="4">
        <v>0.28205128205128199</v>
      </c>
      <c r="E1014" s="4">
        <v>0.58974358974358998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9.0909090909090898E-2</v>
      </c>
      <c r="E1015" s="4">
        <v>0.18181818181818199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0.97333333333333305</v>
      </c>
      <c r="D11" s="4">
        <v>1.6666666666666701E-2</v>
      </c>
      <c r="E11" s="4">
        <v>0.01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0.23913043478260901</v>
      </c>
      <c r="D12" s="4">
        <v>0.72826086956521696</v>
      </c>
      <c r="E12" s="4">
        <v>3.2608695652173898E-2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0.12195121951219499</v>
      </c>
      <c r="D13" s="4">
        <v>0.31707317073170699</v>
      </c>
      <c r="E13" s="4">
        <v>0.51219512195121997</v>
      </c>
      <c r="F13" s="4">
        <v>4.8780487804878099E-2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0.14285714285714299</v>
      </c>
      <c r="D14" s="4">
        <v>0.28571428571428598</v>
      </c>
      <c r="E14" s="4">
        <v>0</v>
      </c>
      <c r="F14" s="4">
        <v>0.57142857142857095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1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0.984375</v>
      </c>
      <c r="D18" s="4">
        <v>1.2500000000000001E-2</v>
      </c>
      <c r="E18" s="4">
        <v>3.1250000000000002E-3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0.126436781609195</v>
      </c>
      <c r="D19" s="4">
        <v>0.85057471264367801</v>
      </c>
      <c r="E19" s="4">
        <v>2.2988505747126398E-2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3.7037037037037E-2</v>
      </c>
      <c r="D20" s="4">
        <v>0.296296296296296</v>
      </c>
      <c r="E20" s="4">
        <v>0.62962962962962998</v>
      </c>
      <c r="F20" s="4">
        <v>3.7037037037037E-2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0.16666666666666699</v>
      </c>
      <c r="E21" s="4">
        <v>0.16666666666666699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0.25</v>
      </c>
      <c r="G22" s="4">
        <v>0.75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0.99388379204892996</v>
      </c>
      <c r="D25" s="4">
        <v>6.1162079510703399E-3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0.20689655172413801</v>
      </c>
      <c r="D26" s="4">
        <v>0.77011494252873602</v>
      </c>
      <c r="E26" s="4">
        <v>2.2988505747126398E-2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0.14285714285714299</v>
      </c>
      <c r="D27" s="4">
        <v>9.5238095238095205E-2</v>
      </c>
      <c r="E27" s="4">
        <v>0.76190476190476197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0.33333333333333298</v>
      </c>
      <c r="F28" s="4">
        <v>0.5</v>
      </c>
      <c r="G28" s="4">
        <v>0.16666666666666699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0.33333333333333298</v>
      </c>
      <c r="G29" s="4">
        <v>0.66666666666666696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0.99710982658959502</v>
      </c>
      <c r="D32" s="4">
        <v>2.8901734104046198E-3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0.140845070422535</v>
      </c>
      <c r="D33" s="4">
        <v>0.85915492957746498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0.35</v>
      </c>
      <c r="E34" s="4">
        <v>0.65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0.25</v>
      </c>
      <c r="F35" s="4">
        <v>0.75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0.33333333333333298</v>
      </c>
      <c r="G36" s="4">
        <v>0.66666666666666696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0.98591549295774705</v>
      </c>
      <c r="D39" s="4">
        <v>1.4084507042253501E-2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0.15942028985507201</v>
      </c>
      <c r="D40" s="4">
        <v>0.811594202898551</v>
      </c>
      <c r="E40" s="4">
        <v>2.8985507246376802E-2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7.1428571428571397E-2</v>
      </c>
      <c r="D41" s="4">
        <v>0.214285714285714</v>
      </c>
      <c r="E41" s="4">
        <v>0.64285714285714302</v>
      </c>
      <c r="F41" s="4">
        <v>7.1428571428571397E-2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0.75</v>
      </c>
      <c r="F42" s="4">
        <v>0.25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0.5</v>
      </c>
      <c r="G43" s="4">
        <v>0.5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0.99171270718231996</v>
      </c>
      <c r="D46" s="4">
        <v>8.2872928176795594E-3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0.515625</v>
      </c>
      <c r="D47" s="4">
        <v>0.484375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0.214285714285714</v>
      </c>
      <c r="D48" s="4">
        <v>0.214285714285714</v>
      </c>
      <c r="E48" s="4">
        <v>0.57142857142857095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0.33333333333333298</v>
      </c>
      <c r="F49" s="4">
        <v>0.33333333333333298</v>
      </c>
      <c r="G49" s="4">
        <v>0.33333333333333298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1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0.987341772151899</v>
      </c>
      <c r="D53" s="4">
        <v>1.0126582278481001E-2</v>
      </c>
      <c r="E53" s="4">
        <v>2.5316455696202502E-3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0.162162162162162</v>
      </c>
      <c r="D54" s="4">
        <v>0.83783783783783805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0.11111111111111099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1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0.98989898989898994</v>
      </c>
      <c r="D60" s="4">
        <v>1.01010101010101E-2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0.11111111111111099</v>
      </c>
      <c r="D61" s="4">
        <v>0.86111111111111105</v>
      </c>
      <c r="E61" s="4">
        <v>2.7777777777777801E-2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0.11111111111111099</v>
      </c>
      <c r="D62" s="4">
        <v>0.11111111111111099</v>
      </c>
      <c r="E62" s="4">
        <v>0.77777777777777801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1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0.99748110831234305</v>
      </c>
      <c r="D67" s="4">
        <v>2.5188916876574298E-3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0.11111111111111099</v>
      </c>
      <c r="D68" s="4">
        <v>0.86111111111111105</v>
      </c>
      <c r="E68" s="4">
        <v>2.7777777777777801E-2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0.125</v>
      </c>
      <c r="E69" s="4">
        <v>0.875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0.99250000000000005</v>
      </c>
      <c r="D74" s="4">
        <v>7.4999999999999997E-3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0.21212121212121199</v>
      </c>
      <c r="D75" s="4">
        <v>0.78787878787878796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0.375</v>
      </c>
      <c r="E76" s="4">
        <v>0.625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0.21875</v>
      </c>
      <c r="D82" s="4">
        <v>0.78125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0.66666666666666696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0.99270072992700698</v>
      </c>
      <c r="D88" s="4">
        <v>7.2992700729926996E-3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0.230769230769231</v>
      </c>
      <c r="D89" s="4">
        <v>0.76923076923076905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0.42857142857142899</v>
      </c>
      <c r="E90" s="4">
        <v>0.57142857142857095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0.98792270531401005</v>
      </c>
      <c r="D95" s="4">
        <v>1.20772946859903E-2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0.15384615384615399</v>
      </c>
      <c r="D96" s="4">
        <v>0.84615384615384603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0.99515738498789297</v>
      </c>
      <c r="D102" s="4">
        <v>4.8426150121065404E-3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0.22222222222222199</v>
      </c>
      <c r="D103" s="4">
        <v>0.77777777777777801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0.985611510791367</v>
      </c>
      <c r="D109" s="4">
        <v>1.4388489208633099E-2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0.26086956521739102</v>
      </c>
      <c r="D110" s="4">
        <v>0.69565217391304301</v>
      </c>
      <c r="E110" s="4">
        <v>4.3478260869565202E-2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0.5</v>
      </c>
      <c r="E111" s="4">
        <v>0.5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0.99280575539568405</v>
      </c>
      <c r="D116" s="4">
        <v>7.1942446043165497E-3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0.25</v>
      </c>
      <c r="D117" s="4">
        <v>0.75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0.99047619047619095</v>
      </c>
      <c r="D123" s="4">
        <v>9.5238095238095195E-3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9.0909090909090898E-2</v>
      </c>
      <c r="D124" s="4">
        <v>0.90909090909090895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0.99043062200956899</v>
      </c>
      <c r="D130" s="4">
        <v>9.5693779904306199E-3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0.20833333333333301</v>
      </c>
      <c r="D131" s="4">
        <v>0.79166666666666696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0.99761336515513099</v>
      </c>
      <c r="D137" s="4">
        <v>2.38663484486874E-3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0.99528301886792403</v>
      </c>
      <c r="D144" s="4">
        <v>4.7169811320754698E-3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0.26315789473684198</v>
      </c>
      <c r="D145" s="4">
        <v>0.73684210526315796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0.99531615925058503</v>
      </c>
      <c r="D151" s="4">
        <v>4.6838407494145199E-3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6.25E-2</v>
      </c>
      <c r="D152" s="4">
        <v>0.9375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0.99530516431924898</v>
      </c>
      <c r="D158" s="4">
        <v>4.6948356807511703E-3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0.16666666666666699</v>
      </c>
      <c r="D159" s="4">
        <v>0.83333333333333304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0.99063231850117095</v>
      </c>
      <c r="D165" s="4">
        <v>9.3676814988290398E-3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0.29411764705882398</v>
      </c>
      <c r="D166" s="4">
        <v>0.70588235294117696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0.97897196261682196</v>
      </c>
      <c r="D172" s="4">
        <v>2.10280373831776E-2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0.9375</v>
      </c>
      <c r="D173" s="4">
        <v>6.25E-2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</v>
      </c>
      <c r="D180" s="4">
        <v>0.9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0.99310344827586206</v>
      </c>
      <c r="D186" s="4">
        <v>6.8965517241379301E-3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0.22222222222222199</v>
      </c>
      <c r="D187" s="4">
        <v>0.66666666666666696</v>
      </c>
      <c r="E187" s="4">
        <v>0.11111111111111099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0.990783410138249</v>
      </c>
      <c r="D193" s="4">
        <v>9.2165898617511503E-3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0.11111111111111099</v>
      </c>
      <c r="D194" s="4">
        <v>0.88888888888888895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0.99303944315545201</v>
      </c>
      <c r="D200" s="4">
        <v>6.96055684454756E-3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0.58333333333333304</v>
      </c>
      <c r="E201" s="4">
        <v>8.3333333333333301E-2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0.98842592592592604</v>
      </c>
      <c r="D207" s="4">
        <v>1.1574074074074099E-2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</v>
      </c>
      <c r="D208" s="4">
        <v>0.9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0.5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0.98130841121495305</v>
      </c>
      <c r="D214" s="4">
        <v>1.63551401869159E-2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0.53333333333333299</v>
      </c>
      <c r="D215" s="4">
        <v>0.46666666666666701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0.99532710280373804</v>
      </c>
      <c r="D221" s="4">
        <v>2.3364485981308401E-3</v>
      </c>
      <c r="E221" s="4">
        <v>2.3364485981308401E-3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0.214285714285714</v>
      </c>
      <c r="D222" s="4">
        <v>0.64285714285714302</v>
      </c>
      <c r="E222" s="4">
        <v>0.14285714285714299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0.99533799533799505</v>
      </c>
      <c r="D228" s="4">
        <v>4.6620046620046603E-3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0.98829039812646402</v>
      </c>
      <c r="D235" s="4">
        <v>9.3676814988290398E-3</v>
      </c>
      <c r="E235" s="4">
        <v>2.34192037470726E-3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0.30769230769230799</v>
      </c>
      <c r="D236" s="4">
        <v>0.53846153846153799</v>
      </c>
      <c r="E236" s="4">
        <v>0.15384615384615399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0.75</v>
      </c>
      <c r="E237" s="4">
        <v>0.25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0.98591549295774705</v>
      </c>
      <c r="D242" s="4">
        <v>1.4084507042253501E-2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0.214285714285714</v>
      </c>
      <c r="D243" s="4">
        <v>0.78571428571428603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0.75</v>
      </c>
      <c r="F244" s="4">
        <v>0</v>
      </c>
      <c r="G244" s="4">
        <v>0.25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0.99054373522458605</v>
      </c>
      <c r="D249" s="4">
        <v>9.4562647754137096E-3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0.17647058823529399</v>
      </c>
      <c r="D250" s="4">
        <v>0.82352941176470595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0.66666666666666696</v>
      </c>
      <c r="E251" s="4">
        <v>0.33333333333333298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1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0.96919431279620805</v>
      </c>
      <c r="D256" s="4">
        <v>2.60663507109005E-2</v>
      </c>
      <c r="E256" s="4">
        <v>4.739336492891E-3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</v>
      </c>
      <c r="D257" s="4">
        <v>0.8</v>
      </c>
      <c r="E257" s="4">
        <v>0.05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0.97330097087378598</v>
      </c>
      <c r="D263" s="4">
        <v>2.6699029126213601E-2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0.107142857142857</v>
      </c>
      <c r="D264" s="4">
        <v>0.82142857142857095</v>
      </c>
      <c r="E264" s="4">
        <v>7.1428571428571397E-2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0.75</v>
      </c>
      <c r="F265" s="4">
        <v>0</v>
      </c>
      <c r="G265" s="4">
        <v>0.25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0.97772277227722804</v>
      </c>
      <c r="D270" s="4">
        <v>2.22772277227723E-2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0.11764705882352899</v>
      </c>
      <c r="D271" s="4">
        <v>0.79411764705882304</v>
      </c>
      <c r="E271" s="4">
        <v>8.8235294117647106E-2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0.4</v>
      </c>
      <c r="E272" s="4">
        <v>0.6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1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0.952380952380952</v>
      </c>
      <c r="D277" s="4">
        <v>4.5112781954887202E-2</v>
      </c>
      <c r="E277" s="4">
        <v>2.5062656641604E-3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0.13157894736842099</v>
      </c>
      <c r="D278" s="4">
        <v>0.73684210526315796</v>
      </c>
      <c r="E278" s="4">
        <v>7.8947368421052599E-2</v>
      </c>
      <c r="F278" s="4">
        <v>5.2631578947368397E-2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0.33333333333333298</v>
      </c>
      <c r="E279" s="4">
        <v>0.66666666666666696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0.97142857142857097</v>
      </c>
      <c r="D284" s="4">
        <v>2.5974025974026E-2</v>
      </c>
      <c r="E284" s="4">
        <v>2.5974025974026E-3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0.125</v>
      </c>
      <c r="D285" s="4">
        <v>0.83333333333333304</v>
      </c>
      <c r="E285" s="4">
        <v>4.1666666666666699E-2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0.11111111111111099</v>
      </c>
      <c r="E286" s="4">
        <v>0.88888888888888895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0.95</v>
      </c>
      <c r="D291" s="4">
        <v>4.7368421052631601E-2</v>
      </c>
      <c r="E291" s="4">
        <v>2.6315789473684201E-3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7.8431372549019607E-2</v>
      </c>
      <c r="D292" s="4">
        <v>0.82352941176470595</v>
      </c>
      <c r="E292" s="4">
        <v>9.8039215686274495E-2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9.0909090909090898E-2</v>
      </c>
      <c r="E293" s="4">
        <v>0.72727272727272696</v>
      </c>
      <c r="F293" s="4">
        <v>9.0909090909090898E-2</v>
      </c>
      <c r="G293" s="4">
        <v>9.0909090909090898E-2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0.5</v>
      </c>
      <c r="D294" s="4">
        <v>0</v>
      </c>
      <c r="E294" s="4">
        <v>0.5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0.81420765027322395</v>
      </c>
      <c r="D298" s="4">
        <v>0.14754098360655701</v>
      </c>
      <c r="E298" s="4">
        <v>3.0054644808743199E-2</v>
      </c>
      <c r="F298" s="4">
        <v>8.1967213114754103E-3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9.8360655737704902E-2</v>
      </c>
      <c r="D299" s="4">
        <v>0.55737704918032804</v>
      </c>
      <c r="E299" s="4">
        <v>0.29508196721311503</v>
      </c>
      <c r="F299" s="4">
        <v>4.91803278688525E-2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0.133333333333333</v>
      </c>
      <c r="D300" s="4">
        <v>0.33333333333333298</v>
      </c>
      <c r="E300" s="4">
        <v>0.4</v>
      </c>
      <c r="F300" s="4">
        <v>0.133333333333333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1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0.95751633986928097</v>
      </c>
      <c r="D305" s="4">
        <v>3.9215686274509803E-2</v>
      </c>
      <c r="E305" s="4">
        <v>3.26797385620915E-3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6.4516129032258104E-2</v>
      </c>
      <c r="D306" s="4">
        <v>0.75268817204301097</v>
      </c>
      <c r="E306" s="4">
        <v>0.16129032258064499</v>
      </c>
      <c r="F306" s="4">
        <v>2.1505376344085999E-2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2.8571428571428598E-2</v>
      </c>
      <c r="D307" s="4">
        <v>2.8571428571428598E-2</v>
      </c>
      <c r="E307" s="4">
        <v>0.8</v>
      </c>
      <c r="F307" s="4">
        <v>8.5714285714285701E-2</v>
      </c>
      <c r="G307" s="4">
        <v>5.7142857142857099E-2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0.11111111111111099</v>
      </c>
      <c r="D308" s="4">
        <v>0</v>
      </c>
      <c r="E308" s="4">
        <v>0.11111111111111099</v>
      </c>
      <c r="F308" s="4">
        <v>0.55555555555555602</v>
      </c>
      <c r="G308" s="4">
        <v>0.22222222222222199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0.926910299003322</v>
      </c>
      <c r="D312" s="4">
        <v>6.6445182724252497E-2</v>
      </c>
      <c r="E312" s="4">
        <v>6.6445182724252502E-3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8.4337349397590397E-2</v>
      </c>
      <c r="D313" s="4">
        <v>0.80722891566265098</v>
      </c>
      <c r="E313" s="4">
        <v>9.6385542168674704E-2</v>
      </c>
      <c r="F313" s="4">
        <v>1.20481927710843E-2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4.4444444444444398E-2</v>
      </c>
      <c r="D314" s="4">
        <v>6.6666666666666693E-2</v>
      </c>
      <c r="E314" s="4">
        <v>0.73333333333333295</v>
      </c>
      <c r="F314" s="4">
        <v>0.133333333333333</v>
      </c>
      <c r="G314" s="4">
        <v>2.2222222222222199E-2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0.1</v>
      </c>
      <c r="E315" s="4">
        <v>0</v>
      </c>
      <c r="F315" s="4">
        <v>0.9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</v>
      </c>
      <c r="G316" s="4">
        <v>0.8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0.85069444444444398</v>
      </c>
      <c r="D319" s="4">
        <v>0.118055555555556</v>
      </c>
      <c r="E319" s="4">
        <v>2.7777777777777801E-2</v>
      </c>
      <c r="F319" s="4">
        <v>0</v>
      </c>
      <c r="G319" s="4">
        <v>3.4722222222222199E-3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3.2967032967033003E-2</v>
      </c>
      <c r="D320" s="4">
        <v>0.82417582417582402</v>
      </c>
      <c r="E320" s="4">
        <v>0.14285714285714299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2.32558139534884E-2</v>
      </c>
      <c r="D321" s="4">
        <v>6.9767441860465101E-2</v>
      </c>
      <c r="E321" s="4">
        <v>0.86046511627906996</v>
      </c>
      <c r="F321" s="4">
        <v>4.6511627906976702E-2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5.8823529411764698E-2</v>
      </c>
      <c r="E322" s="4">
        <v>0.23529411764705899</v>
      </c>
      <c r="F322" s="4">
        <v>0.64705882352941202</v>
      </c>
      <c r="G322" s="4">
        <v>5.8823529411764698E-2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0.93574297188754996</v>
      </c>
      <c r="D326" s="4">
        <v>5.62248995983936E-2</v>
      </c>
      <c r="E326" s="4">
        <v>8.0321285140562207E-3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7.0796460176991094E-2</v>
      </c>
      <c r="D327" s="4">
        <v>0.79646017699115002</v>
      </c>
      <c r="E327" s="4">
        <v>0.123893805309735</v>
      </c>
      <c r="F327" s="4">
        <v>8.8495575221238902E-3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0.12903225806451599</v>
      </c>
      <c r="E328" s="4">
        <v>0.77419354838709697</v>
      </c>
      <c r="F328" s="4">
        <v>9.6774193548387094E-2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0.14285714285714299</v>
      </c>
      <c r="F330" s="4">
        <v>0.14285714285714299</v>
      </c>
      <c r="G330" s="4">
        <v>0.71428571428571397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0.89211618257261405</v>
      </c>
      <c r="D333" s="4">
        <v>9.9585062240663894E-2</v>
      </c>
      <c r="E333" s="4">
        <v>8.29875518672199E-3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2.6785714285714302E-2</v>
      </c>
      <c r="D334" s="4">
        <v>0.80357142857142905</v>
      </c>
      <c r="E334" s="4">
        <v>0.151785714285714</v>
      </c>
      <c r="F334" s="4">
        <v>1.7857142857142901E-2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3.0769230769230799E-2</v>
      </c>
      <c r="D335" s="4">
        <v>0.123076923076923</v>
      </c>
      <c r="E335" s="4">
        <v>0.73846153846153895</v>
      </c>
      <c r="F335" s="4">
        <v>0.107692307692308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4.7619047619047603E-2</v>
      </c>
      <c r="E336" s="4">
        <v>0</v>
      </c>
      <c r="F336" s="4">
        <v>0.85714285714285698</v>
      </c>
      <c r="G336" s="4">
        <v>9.5238095238095205E-2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0.2</v>
      </c>
      <c r="E337" s="4">
        <v>0</v>
      </c>
      <c r="F337" s="4">
        <v>0</v>
      </c>
      <c r="G337" s="4">
        <v>0.8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0.80454545454545501</v>
      </c>
      <c r="D340" s="4">
        <v>0.15909090909090901</v>
      </c>
      <c r="E340" s="4">
        <v>3.6363636363636397E-2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8.8709677419354802E-2</v>
      </c>
      <c r="D341" s="4">
        <v>0.62903225806451601</v>
      </c>
      <c r="E341" s="4">
        <v>0.217741935483871</v>
      </c>
      <c r="F341" s="4">
        <v>4.8387096774193498E-2</v>
      </c>
      <c r="G341" s="4">
        <v>1.6129032258064498E-2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1.49253731343284E-2</v>
      </c>
      <c r="D342" s="4">
        <v>4.47761194029851E-2</v>
      </c>
      <c r="E342" s="4">
        <v>0.70149253731343297</v>
      </c>
      <c r="F342" s="4">
        <v>0.20895522388059701</v>
      </c>
      <c r="G342" s="4">
        <v>2.9850746268656699E-2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0.18518518518518501</v>
      </c>
      <c r="F343" s="4">
        <v>0.51851851851851805</v>
      </c>
      <c r="G343" s="4">
        <v>0.296296296296296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0.16666666666666699</v>
      </c>
      <c r="G344" s="4">
        <v>0.83333333333333304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0.89417989417989396</v>
      </c>
      <c r="D347" s="4">
        <v>0.100529100529101</v>
      </c>
      <c r="E347" s="4">
        <v>5.2910052910052898E-3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3.4482758620689703E-2</v>
      </c>
      <c r="D348" s="4">
        <v>0.75862068965517204</v>
      </c>
      <c r="E348" s="4">
        <v>0.163793103448276</v>
      </c>
      <c r="F348" s="4">
        <v>3.4482758620689703E-2</v>
      </c>
      <c r="G348" s="4">
        <v>8.6206896551724102E-3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1.1494252873563199E-2</v>
      </c>
      <c r="D349" s="4">
        <v>6.8965517241379296E-2</v>
      </c>
      <c r="E349" s="4">
        <v>0.74712643678160895</v>
      </c>
      <c r="F349" s="4">
        <v>0.160919540229885</v>
      </c>
      <c r="G349" s="4">
        <v>1.1494252873563199E-2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0.14285714285714299</v>
      </c>
      <c r="F350" s="4">
        <v>0.71428571428571397</v>
      </c>
      <c r="G350" s="4">
        <v>0.14285714285714299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0.89655172413793105</v>
      </c>
      <c r="D354" s="4">
        <v>8.6206896551724102E-2</v>
      </c>
      <c r="E354" s="4">
        <v>1.1494252873563199E-2</v>
      </c>
      <c r="F354" s="4">
        <v>5.74712643678161E-3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5.3097345132743397E-2</v>
      </c>
      <c r="D355" s="4">
        <v>0.787610619469027</v>
      </c>
      <c r="E355" s="4">
        <v>0.132743362831858</v>
      </c>
      <c r="F355" s="4">
        <v>1.7699115044247801E-2</v>
      </c>
      <c r="G355" s="4">
        <v>8.8495575221238902E-3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1.1111111111111099E-2</v>
      </c>
      <c r="D356" s="4">
        <v>0.11111111111111099</v>
      </c>
      <c r="E356" s="4">
        <v>0.72222222222222199</v>
      </c>
      <c r="F356" s="4">
        <v>0.133333333333333</v>
      </c>
      <c r="G356" s="4">
        <v>2.2222222222222199E-2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0.162790697674419</v>
      </c>
      <c r="F357" s="4">
        <v>0.72093023255813904</v>
      </c>
      <c r="G357" s="4">
        <v>0.116279069767442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4.1666666666666699E-2</v>
      </c>
      <c r="F358" s="4">
        <v>0.125</v>
      </c>
      <c r="G358" s="4">
        <v>0.83333333333333304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0.80368098159509205</v>
      </c>
      <c r="D361" s="4">
        <v>0.159509202453988</v>
      </c>
      <c r="E361" s="4">
        <v>3.0674846625766899E-2</v>
      </c>
      <c r="F361" s="4">
        <v>6.13496932515337E-3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2.6315789473684199E-2</v>
      </c>
      <c r="D362" s="4">
        <v>0.77192982456140302</v>
      </c>
      <c r="E362" s="4">
        <v>0.18421052631578899</v>
      </c>
      <c r="F362" s="4">
        <v>1.7543859649122799E-2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1.1111111111111099E-2</v>
      </c>
      <c r="D363" s="4">
        <v>0.1</v>
      </c>
      <c r="E363" s="4">
        <v>0.68888888888888899</v>
      </c>
      <c r="F363" s="4">
        <v>0.18888888888888899</v>
      </c>
      <c r="G363" s="4">
        <v>1.1111111111111099E-2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4.08163265306122E-2</v>
      </c>
      <c r="E364" s="4">
        <v>2.04081632653061E-2</v>
      </c>
      <c r="F364" s="4">
        <v>0.75510204081632604</v>
      </c>
      <c r="G364" s="4">
        <v>0.183673469387755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3.5714285714285698E-2</v>
      </c>
      <c r="F365" s="4">
        <v>7.1428571428571397E-2</v>
      </c>
      <c r="G365" s="4">
        <v>0.89285714285714302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0.85185185185185197</v>
      </c>
      <c r="D368" s="4">
        <v>0.140740740740741</v>
      </c>
      <c r="E368" s="4">
        <v>7.4074074074074103E-3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3.2000000000000001E-2</v>
      </c>
      <c r="D369" s="4">
        <v>0.86399999999999999</v>
      </c>
      <c r="E369" s="4">
        <v>0.104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2.2222222222222199E-2</v>
      </c>
      <c r="D370" s="4">
        <v>6.6666666666666693E-2</v>
      </c>
      <c r="E370" s="4">
        <v>0.77777777777777801</v>
      </c>
      <c r="F370" s="4">
        <v>0.122222222222222</v>
      </c>
      <c r="G370" s="4">
        <v>1.1111111111111099E-2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3.3898305084745797E-2</v>
      </c>
      <c r="E371" s="4">
        <v>0.152542372881356</v>
      </c>
      <c r="F371" s="4">
        <v>0.677966101694915</v>
      </c>
      <c r="G371" s="4">
        <v>0.13559322033898299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2.8571428571428598E-2</v>
      </c>
      <c r="F372" s="4">
        <v>0.114285714285714</v>
      </c>
      <c r="G372" s="4">
        <v>0.85714285714285698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0.86776859504132198</v>
      </c>
      <c r="D375" s="4">
        <v>0.107438016528926</v>
      </c>
      <c r="E375" s="4">
        <v>2.4793388429752101E-2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6.6666666666666693E-2</v>
      </c>
      <c r="D376" s="4">
        <v>0.72592592592592597</v>
      </c>
      <c r="E376" s="4">
        <v>0.17777777777777801</v>
      </c>
      <c r="F376" s="4">
        <v>2.96296296296296E-2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1.0638297872340399E-2</v>
      </c>
      <c r="D377" s="4">
        <v>9.5744680851063801E-2</v>
      </c>
      <c r="E377" s="4">
        <v>0.82978723404255295</v>
      </c>
      <c r="F377" s="4">
        <v>5.31914893617021E-2</v>
      </c>
      <c r="G377" s="4">
        <v>1.0638297872340399E-2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1.8181818181818198E-2</v>
      </c>
      <c r="D378" s="4">
        <v>1.8181818181818198E-2</v>
      </c>
      <c r="E378" s="4">
        <v>5.4545454545454501E-2</v>
      </c>
      <c r="F378" s="4">
        <v>0.81818181818181801</v>
      </c>
      <c r="G378" s="4">
        <v>9.0909090909090898E-2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5.1282051282051301E-2</v>
      </c>
      <c r="F379" s="4">
        <v>0.128205128205128</v>
      </c>
      <c r="G379" s="4">
        <v>0.82051282051282004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0.71551724137931005</v>
      </c>
      <c r="D382" s="4">
        <v>0.17241379310344801</v>
      </c>
      <c r="E382" s="4">
        <v>9.4827586206896505E-2</v>
      </c>
      <c r="F382" s="4">
        <v>1.72413793103448E-2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4.9586776859504099E-2</v>
      </c>
      <c r="D383" s="4">
        <v>0.65289256198347101</v>
      </c>
      <c r="E383" s="4">
        <v>0.23966942148760301</v>
      </c>
      <c r="F383" s="4">
        <v>4.1322314049586799E-2</v>
      </c>
      <c r="G383" s="4">
        <v>1.6528925619834701E-2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1.8181818181818198E-2</v>
      </c>
      <c r="D384" s="4">
        <v>0.12727272727272701</v>
      </c>
      <c r="E384" s="4">
        <v>0.67272727272727295</v>
      </c>
      <c r="F384" s="4">
        <v>0.15454545454545501</v>
      </c>
      <c r="G384" s="4">
        <v>2.7272727272727299E-2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1.6949152542372899E-2</v>
      </c>
      <c r="D385" s="4">
        <v>1.6949152542372899E-2</v>
      </c>
      <c r="E385" s="4">
        <v>6.7796610169491497E-2</v>
      </c>
      <c r="F385" s="4">
        <v>0.74576271186440701</v>
      </c>
      <c r="G385" s="4">
        <v>0.152542372881356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0.18421052631578899</v>
      </c>
      <c r="G386" s="4">
        <v>0.81578947368421095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0.85869565217391297</v>
      </c>
      <c r="D389" s="4">
        <v>0.13043478260869601</v>
      </c>
      <c r="E389" s="4">
        <v>1.0869565217391301E-2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4.3859649122807001E-2</v>
      </c>
      <c r="D390" s="4">
        <v>0.78070175438596501</v>
      </c>
      <c r="E390" s="4">
        <v>0.157894736842105</v>
      </c>
      <c r="F390" s="4">
        <v>1.7543859649122799E-2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8.4745762711864406E-3</v>
      </c>
      <c r="D391" s="4">
        <v>3.3898305084745797E-2</v>
      </c>
      <c r="E391" s="4">
        <v>0.86440677966101698</v>
      </c>
      <c r="F391" s="4">
        <v>9.3220338983050793E-2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2.66666666666667E-2</v>
      </c>
      <c r="E392" s="4">
        <v>0.10666666666666701</v>
      </c>
      <c r="F392" s="4">
        <v>0.77333333333333298</v>
      </c>
      <c r="G392" s="4">
        <v>9.3333333333333296E-2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6.6666666666666693E-2</v>
      </c>
      <c r="G393" s="4">
        <v>0.93333333333333302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</v>
      </c>
      <c r="D396" s="4">
        <v>0.16470588235294101</v>
      </c>
      <c r="E396" s="4">
        <v>3.5294117647058802E-2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1.86915887850467E-2</v>
      </c>
      <c r="D397" s="4">
        <v>0.85046728971962604</v>
      </c>
      <c r="E397" s="4">
        <v>0.11214953271028</v>
      </c>
      <c r="F397" s="4">
        <v>1.86915887850467E-2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1.5503875968992199E-2</v>
      </c>
      <c r="D398" s="4">
        <v>3.1007751937984499E-2</v>
      </c>
      <c r="E398" s="4">
        <v>0.82945736434108497</v>
      </c>
      <c r="F398" s="4">
        <v>0.108527131782946</v>
      </c>
      <c r="G398" s="4">
        <v>1.5503875968992199E-2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1.35135135135135E-2</v>
      </c>
      <c r="D399" s="4">
        <v>1.35135135135135E-2</v>
      </c>
      <c r="E399" s="4">
        <v>6.7567567567567599E-2</v>
      </c>
      <c r="F399" s="4">
        <v>0.86486486486486502</v>
      </c>
      <c r="G399" s="4">
        <v>4.0540540540540501E-2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6.1224489795918401E-2</v>
      </c>
      <c r="F400" s="4">
        <v>0.102040816326531</v>
      </c>
      <c r="G400" s="4">
        <v>0.83673469387755095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0.931506849315068</v>
      </c>
      <c r="D403" s="4">
        <v>4.1095890410958902E-2</v>
      </c>
      <c r="E403" s="4">
        <v>2.7397260273972601E-2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5.4545454545454501E-2</v>
      </c>
      <c r="D404" s="4">
        <v>0.71818181818181803</v>
      </c>
      <c r="E404" s="4">
        <v>0.190909090909091</v>
      </c>
      <c r="F404" s="4">
        <v>2.7272727272727299E-2</v>
      </c>
      <c r="G404" s="4">
        <v>9.0909090909090905E-3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1.5384615384615399E-2</v>
      </c>
      <c r="D405" s="4">
        <v>4.6153846153846198E-2</v>
      </c>
      <c r="E405" s="4">
        <v>0.86923076923076903</v>
      </c>
      <c r="F405" s="4">
        <v>6.9230769230769207E-2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2.3529411764705899E-2</v>
      </c>
      <c r="E406" s="4">
        <v>0.105882352941176</v>
      </c>
      <c r="F406" s="4">
        <v>0.72941176470588198</v>
      </c>
      <c r="G406" s="4">
        <v>0.14117647058823499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2.1739130434782601E-2</v>
      </c>
      <c r="F407" s="4">
        <v>6.5217391304347797E-2</v>
      </c>
      <c r="G407" s="4">
        <v>0.91304347826086996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0.93421052631578905</v>
      </c>
      <c r="D410" s="4">
        <v>5.2631578947368397E-2</v>
      </c>
      <c r="E410" s="4">
        <v>1.3157894736842099E-2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6.6666666666666693E-2</v>
      </c>
      <c r="D411" s="4">
        <v>0.78888888888888897</v>
      </c>
      <c r="E411" s="4">
        <v>0.1</v>
      </c>
      <c r="F411" s="4">
        <v>4.4444444444444398E-2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2.7397260273972601E-2</v>
      </c>
      <c r="D412" s="4">
        <v>8.2191780821917804E-2</v>
      </c>
      <c r="E412" s="4">
        <v>0.82191780821917804</v>
      </c>
      <c r="F412" s="4">
        <v>6.8493150684931503E-2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1.2987012987013E-2</v>
      </c>
      <c r="E413" s="4">
        <v>0.11688311688311701</v>
      </c>
      <c r="F413" s="4">
        <v>0.77922077922077904</v>
      </c>
      <c r="G413" s="4">
        <v>9.0909090909090898E-2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3.6363636363636397E-2</v>
      </c>
      <c r="D414" s="4">
        <v>0</v>
      </c>
      <c r="E414" s="4">
        <v>3.6363636363636397E-2</v>
      </c>
      <c r="F414" s="4">
        <v>0.12727272727272701</v>
      </c>
      <c r="G414" s="4">
        <v>0.8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0.87951807228915702</v>
      </c>
      <c r="D417" s="4">
        <v>0.120481927710843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7.9545454545454503E-2</v>
      </c>
      <c r="D418" s="4">
        <v>0.77272727272727304</v>
      </c>
      <c r="E418" s="4">
        <v>0.11363636363636399</v>
      </c>
      <c r="F418" s="4">
        <v>3.4090909090909102E-2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9.2198581560283696E-2</v>
      </c>
      <c r="E419" s="4">
        <v>0.81560283687943302</v>
      </c>
      <c r="F419" s="4">
        <v>9.2198581560283696E-2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1.2345679012345699E-2</v>
      </c>
      <c r="D420" s="4">
        <v>3.7037037037037E-2</v>
      </c>
      <c r="E420" s="4">
        <v>6.1728395061728399E-2</v>
      </c>
      <c r="F420" s="4">
        <v>0.82716049382716095</v>
      </c>
      <c r="G420" s="4">
        <v>6.1728395061728399E-2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1.9607843137254902E-2</v>
      </c>
      <c r="D421" s="4">
        <v>0</v>
      </c>
      <c r="E421" s="4">
        <v>3.9215686274509803E-2</v>
      </c>
      <c r="F421" s="4">
        <v>7.8431372549019607E-2</v>
      </c>
      <c r="G421" s="4">
        <v>0.86274509803921595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0.68292682926829296</v>
      </c>
      <c r="D424" s="4">
        <v>0.19512195121951201</v>
      </c>
      <c r="E424" s="4">
        <v>9.7560975609756101E-2</v>
      </c>
      <c r="F424" s="4">
        <v>2.4390243902439001E-2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8.5106382978723402E-2</v>
      </c>
      <c r="D425" s="4">
        <v>0.60638297872340396</v>
      </c>
      <c r="E425" s="4">
        <v>0.25531914893617003</v>
      </c>
      <c r="F425" s="4">
        <v>5.31914893617021E-2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5.3030303030302997E-2</v>
      </c>
      <c r="D426" s="4">
        <v>0.11363636363636399</v>
      </c>
      <c r="E426" s="4">
        <v>0.65151515151515105</v>
      </c>
      <c r="F426" s="4">
        <v>0.18181818181818199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3.4482758620689703E-2</v>
      </c>
      <c r="D427" s="4">
        <v>1.1494252873563199E-2</v>
      </c>
      <c r="E427" s="4">
        <v>0.18390804597701099</v>
      </c>
      <c r="F427" s="4">
        <v>0.65517241379310298</v>
      </c>
      <c r="G427" s="4">
        <v>0.114942528735632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2.04081632653061E-2</v>
      </c>
      <c r="E428" s="4">
        <v>6.1224489795918401E-2</v>
      </c>
      <c r="F428" s="4">
        <v>0.22448979591836701</v>
      </c>
      <c r="G428" s="4">
        <v>0.69387755102040805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0.891891891891892</v>
      </c>
      <c r="D431" s="4">
        <v>9.45945945945946E-2</v>
      </c>
      <c r="E431" s="4">
        <v>1.35135135135135E-2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0.86666666666666703</v>
      </c>
      <c r="E432" s="4">
        <v>6.6666666666666693E-2</v>
      </c>
      <c r="F432" s="4">
        <v>1.1111111111111099E-2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5.8394160583941597E-2</v>
      </c>
      <c r="E433" s="4">
        <v>0.82481751824817495</v>
      </c>
      <c r="F433" s="4">
        <v>0.116788321167883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1.01010101010101E-2</v>
      </c>
      <c r="D434" s="4">
        <v>1.01010101010101E-2</v>
      </c>
      <c r="E434" s="4">
        <v>9.0909090909090898E-2</v>
      </c>
      <c r="F434" s="4">
        <v>0.81818181818181801</v>
      </c>
      <c r="G434" s="4">
        <v>7.0707070707070704E-2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9.0909090909090898E-2</v>
      </c>
      <c r="G435" s="4">
        <v>0.90909090909090895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0.93055555555555602</v>
      </c>
      <c r="D438" s="4">
        <v>5.5555555555555601E-2</v>
      </c>
      <c r="E438" s="4">
        <v>1.38888888888889E-2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3.1914893617021302E-2</v>
      </c>
      <c r="D439" s="4">
        <v>0.89361702127659604</v>
      </c>
      <c r="E439" s="4">
        <v>5.31914893617021E-2</v>
      </c>
      <c r="F439" s="4">
        <v>2.1276595744680899E-2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2.32558139534884E-2</v>
      </c>
      <c r="D440" s="4">
        <v>6.2015503875968998E-2</v>
      </c>
      <c r="E440" s="4">
        <v>0.84496124031007702</v>
      </c>
      <c r="F440" s="4">
        <v>6.9767441860465101E-2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6.8627450980392204E-2</v>
      </c>
      <c r="F441" s="4">
        <v>0.88235294117647101</v>
      </c>
      <c r="G441" s="4">
        <v>4.9019607843137303E-2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2.1276595744680899E-2</v>
      </c>
      <c r="F442" s="4">
        <v>8.5106382978723402E-2</v>
      </c>
      <c r="G442" s="4">
        <v>0.89361702127659604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0.91780821917808197</v>
      </c>
      <c r="D445" s="4">
        <v>4.1095890410958902E-2</v>
      </c>
      <c r="E445" s="4">
        <v>4.1095890410958902E-2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5.2083333333333301E-2</v>
      </c>
      <c r="D446" s="4">
        <v>0.80208333333333304</v>
      </c>
      <c r="E446" s="4">
        <v>0.14583333333333301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1.6260162601626001E-2</v>
      </c>
      <c r="D447" s="4">
        <v>8.9430894308943104E-2</v>
      </c>
      <c r="E447" s="4">
        <v>0.79674796747967502</v>
      </c>
      <c r="F447" s="4">
        <v>9.7560975609756101E-2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3.8095238095238099E-2</v>
      </c>
      <c r="E448" s="4">
        <v>8.5714285714285701E-2</v>
      </c>
      <c r="F448" s="4">
        <v>0.78095238095238095</v>
      </c>
      <c r="G448" s="4">
        <v>9.5238095238095205E-2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2.1276595744680899E-2</v>
      </c>
      <c r="D449" s="4">
        <v>0</v>
      </c>
      <c r="E449" s="4">
        <v>2.1276595744680899E-2</v>
      </c>
      <c r="F449" s="4">
        <v>0.12765957446808501</v>
      </c>
      <c r="G449" s="4">
        <v>0.82978723404255295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</v>
      </c>
      <c r="D452" s="4">
        <v>0.04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0.105263157894737</v>
      </c>
      <c r="D453" s="4">
        <v>0.84210526315789502</v>
      </c>
      <c r="E453" s="4">
        <v>4.2105263157894701E-2</v>
      </c>
      <c r="F453" s="4">
        <v>1.05263157894737E-2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3.2000000000000001E-2</v>
      </c>
      <c r="E454" s="4">
        <v>0.872</v>
      </c>
      <c r="F454" s="4">
        <v>8.7999999999999995E-2</v>
      </c>
      <c r="G454" s="4">
        <v>8.0000000000000002E-3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0.01</v>
      </c>
      <c r="D455" s="4">
        <v>0.02</v>
      </c>
      <c r="E455" s="4">
        <v>0.08</v>
      </c>
      <c r="F455" s="4">
        <v>0.84</v>
      </c>
      <c r="G455" s="4">
        <v>0.05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2.04081632653061E-2</v>
      </c>
      <c r="D456" s="4">
        <v>2.04081632653061E-2</v>
      </c>
      <c r="E456" s="4">
        <v>0</v>
      </c>
      <c r="F456" s="4">
        <v>0.122448979591837</v>
      </c>
      <c r="G456" s="4">
        <v>0.83673469387755095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0.94047619047619002</v>
      </c>
      <c r="D459" s="4">
        <v>5.95238095238095E-2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7.7777777777777807E-2</v>
      </c>
      <c r="D460" s="4">
        <v>0.82222222222222197</v>
      </c>
      <c r="E460" s="4">
        <v>8.8888888888888906E-2</v>
      </c>
      <c r="F460" s="4">
        <v>1.1111111111111099E-2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4.1322314049586799E-2</v>
      </c>
      <c r="D461" s="4">
        <v>0.11570247933884301</v>
      </c>
      <c r="E461" s="4">
        <v>0.76859504132231404</v>
      </c>
      <c r="F461" s="4">
        <v>5.7851239669421503E-2</v>
      </c>
      <c r="G461" s="4">
        <v>1.6528925619834701E-2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3.9215686274509803E-2</v>
      </c>
      <c r="E462" s="4">
        <v>0.11764705882352899</v>
      </c>
      <c r="F462" s="4">
        <v>0.79411764705882304</v>
      </c>
      <c r="G462" s="4">
        <v>4.9019607843137303E-2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0.14893617021276601</v>
      </c>
      <c r="F463" s="4">
        <v>8.5106382978723402E-2</v>
      </c>
      <c r="G463" s="4">
        <v>0.76595744680851097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0.92307692307692302</v>
      </c>
      <c r="D466" s="4">
        <v>7.69230769230769E-2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7.2164948453608199E-2</v>
      </c>
      <c r="D467" s="4">
        <v>0.78350515463917503</v>
      </c>
      <c r="E467" s="4">
        <v>0.14432989690721601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3.3333333333333298E-2</v>
      </c>
      <c r="D468" s="4">
        <v>0.1</v>
      </c>
      <c r="E468" s="4">
        <v>0.79166666666666696</v>
      </c>
      <c r="F468" s="4">
        <v>6.6666666666666693E-2</v>
      </c>
      <c r="G468" s="4">
        <v>8.3333333333333297E-3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4.3010752688171998E-2</v>
      </c>
      <c r="E469" s="4">
        <v>0.13978494623655899</v>
      </c>
      <c r="F469" s="4">
        <v>0.76344086021505397</v>
      </c>
      <c r="G469" s="4">
        <v>5.3763440860215103E-2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4.6511627906976702E-2</v>
      </c>
      <c r="D470" s="4">
        <v>0</v>
      </c>
      <c r="E470" s="4">
        <v>0</v>
      </c>
      <c r="F470" s="4">
        <v>0.186046511627907</v>
      </c>
      <c r="G470" s="4">
        <v>0.76744186046511598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0.87628865979381398</v>
      </c>
      <c r="D473" s="4">
        <v>8.2474226804123696E-2</v>
      </c>
      <c r="E473" s="4">
        <v>4.1237113402061903E-2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8.0808080808080801E-2</v>
      </c>
      <c r="D474" s="4">
        <v>0.80808080808080796</v>
      </c>
      <c r="E474" s="4">
        <v>0.10101010101010099</v>
      </c>
      <c r="F474" s="4">
        <v>1.01010101010101E-2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1.63934426229508E-2</v>
      </c>
      <c r="D475" s="4">
        <v>8.1967213114754106E-2</v>
      </c>
      <c r="E475" s="4">
        <v>0.79508196721311497</v>
      </c>
      <c r="F475" s="4">
        <v>0.10655737704918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9.1954022988505704E-2</v>
      </c>
      <c r="F476" s="4">
        <v>0.85057471264367801</v>
      </c>
      <c r="G476" s="4">
        <v>5.7471264367816098E-2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0.230769230769231</v>
      </c>
      <c r="G477" s="4">
        <v>0.76923076923076905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0.94736842105263197</v>
      </c>
      <c r="D480" s="4">
        <v>4.2105263157894701E-2</v>
      </c>
      <c r="E480" s="4">
        <v>0</v>
      </c>
      <c r="F480" s="4">
        <v>1.05263157894737E-2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3.06122448979592E-2</v>
      </c>
      <c r="D481" s="4">
        <v>0.85714285714285698</v>
      </c>
      <c r="E481" s="4">
        <v>9.1836734693877597E-2</v>
      </c>
      <c r="F481" s="4">
        <v>2.04081632653061E-2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3.3613445378151301E-2</v>
      </c>
      <c r="D482" s="4">
        <v>9.2436974789915999E-2</v>
      </c>
      <c r="E482" s="4">
        <v>0.80672268907563005</v>
      </c>
      <c r="F482" s="4">
        <v>5.0420168067226899E-2</v>
      </c>
      <c r="G482" s="4">
        <v>1.6806722689075598E-2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0.123711340206186</v>
      </c>
      <c r="F483" s="4">
        <v>0.83505154639175305</v>
      </c>
      <c r="G483" s="4">
        <v>4.1237113402061903E-2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8.5714285714285701E-2</v>
      </c>
      <c r="F484" s="4">
        <v>8.5714285714285701E-2</v>
      </c>
      <c r="G484" s="4">
        <v>0.82857142857142896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0.90721649484536104</v>
      </c>
      <c r="D487" s="4">
        <v>6.18556701030928E-2</v>
      </c>
      <c r="E487" s="4">
        <v>2.06185567010309E-2</v>
      </c>
      <c r="F487" s="4">
        <v>1.03092783505155E-2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4.0404040404040401E-2</v>
      </c>
      <c r="D488" s="4">
        <v>0.82828282828282795</v>
      </c>
      <c r="E488" s="4">
        <v>0.13131313131313099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3.3333333333333298E-2</v>
      </c>
      <c r="D489" s="4">
        <v>9.1666666666666702E-2</v>
      </c>
      <c r="E489" s="4">
        <v>0.76666666666666705</v>
      </c>
      <c r="F489" s="4">
        <v>9.1666666666666702E-2</v>
      </c>
      <c r="G489" s="4">
        <v>1.6666666666666701E-2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1.0752688172042999E-2</v>
      </c>
      <c r="D490" s="4">
        <v>4.3010752688171998E-2</v>
      </c>
      <c r="E490" s="4">
        <v>0.10752688172043</v>
      </c>
      <c r="F490" s="4">
        <v>0.79569892473118298</v>
      </c>
      <c r="G490" s="4">
        <v>4.3010752688171998E-2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5.7142857142857099E-2</v>
      </c>
      <c r="D491" s="4">
        <v>0</v>
      </c>
      <c r="E491" s="4">
        <v>2.8571428571428598E-2</v>
      </c>
      <c r="F491" s="4">
        <v>0.14285714285714299</v>
      </c>
      <c r="G491" s="4">
        <v>0.77142857142857102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0.89898989898989901</v>
      </c>
      <c r="D494" s="4">
        <v>7.0707070707070704E-2</v>
      </c>
      <c r="E494" s="4">
        <v>3.03030303030303E-2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7.7669902912621394E-2</v>
      </c>
      <c r="D495" s="4">
        <v>0.86407766990291301</v>
      </c>
      <c r="E495" s="4">
        <v>5.8252427184466E-2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2.5423728813559299E-2</v>
      </c>
      <c r="D496" s="4">
        <v>6.7796610169491497E-2</v>
      </c>
      <c r="E496" s="4">
        <v>0.83050847457627097</v>
      </c>
      <c r="F496" s="4">
        <v>7.6271186440677999E-2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1.0989010989011E-2</v>
      </c>
      <c r="D497" s="4">
        <v>1.0989010989011E-2</v>
      </c>
      <c r="E497" s="4">
        <v>6.5934065934065894E-2</v>
      </c>
      <c r="F497" s="4">
        <v>0.83516483516483497</v>
      </c>
      <c r="G497" s="4">
        <v>7.69230769230769E-2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3.03030303030303E-2</v>
      </c>
      <c r="F498" s="4">
        <v>9.0909090909090898E-2</v>
      </c>
      <c r="G498" s="4">
        <v>0.87878787878787901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0.91089108910891103</v>
      </c>
      <c r="D501" s="4">
        <v>7.9207920792079195E-2</v>
      </c>
      <c r="E501" s="4">
        <v>0</v>
      </c>
      <c r="F501" s="4">
        <v>9.9009900990098994E-3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0.85714285714285698</v>
      </c>
      <c r="E502" s="4">
        <v>6.6666666666666693E-2</v>
      </c>
      <c r="F502" s="4">
        <v>1.9047619047619001E-2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1.7543859649122799E-2</v>
      </c>
      <c r="D503" s="4">
        <v>0.12280701754386</v>
      </c>
      <c r="E503" s="4">
        <v>0.71052631578947401</v>
      </c>
      <c r="F503" s="4">
        <v>0.140350877192982</v>
      </c>
      <c r="G503" s="4">
        <v>8.7719298245613996E-3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1.13636363636364E-2</v>
      </c>
      <c r="E504" s="4">
        <v>0.102272727272727</v>
      </c>
      <c r="F504" s="4">
        <v>0.84090909090909105</v>
      </c>
      <c r="G504" s="4">
        <v>4.5454545454545497E-2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2.7777777777777801E-2</v>
      </c>
      <c r="D505" s="4">
        <v>0</v>
      </c>
      <c r="E505" s="4">
        <v>0</v>
      </c>
      <c r="F505" s="4">
        <v>0.16666666666666699</v>
      </c>
      <c r="G505" s="4">
        <v>0.80555555555555602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0.841584158415842</v>
      </c>
      <c r="D508" s="4">
        <v>0.118811881188119</v>
      </c>
      <c r="E508" s="4">
        <v>2.9702970297029702E-2</v>
      </c>
      <c r="F508" s="4">
        <v>0</v>
      </c>
      <c r="G508" s="4">
        <v>9.9009900990098994E-3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7.9646017699115002E-2</v>
      </c>
      <c r="D509" s="4">
        <v>0.76106194690265505</v>
      </c>
      <c r="E509" s="4">
        <v>0.123893805309735</v>
      </c>
      <c r="F509" s="4">
        <v>3.5398230088495602E-2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2.06185567010309E-2</v>
      </c>
      <c r="D510" s="4">
        <v>6.18556701030928E-2</v>
      </c>
      <c r="E510" s="4">
        <v>0.76288659793814395</v>
      </c>
      <c r="F510" s="4">
        <v>0.14432989690721601</v>
      </c>
      <c r="G510" s="4">
        <v>1.03092783505155E-2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1.01010101010101E-2</v>
      </c>
      <c r="E511" s="4">
        <v>0.12121212121212099</v>
      </c>
      <c r="F511" s="4">
        <v>0.79797979797979801</v>
      </c>
      <c r="G511" s="4">
        <v>7.0707070707070704E-2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0.14705882352941199</v>
      </c>
      <c r="G512" s="4">
        <v>0.85294117647058798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0.89583333333333304</v>
      </c>
      <c r="D515" s="4">
        <v>8.3333333333333301E-2</v>
      </c>
      <c r="E515" s="4">
        <v>2.0833333333333301E-2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4.7619047619047603E-2</v>
      </c>
      <c r="D516" s="4">
        <v>0.79047619047619</v>
      </c>
      <c r="E516" s="4">
        <v>0.161904761904762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9.7087378640776708E-3</v>
      </c>
      <c r="D517" s="4">
        <v>4.85436893203883E-2</v>
      </c>
      <c r="E517" s="4">
        <v>0.83495145631068002</v>
      </c>
      <c r="F517" s="4">
        <v>9.7087378640776698E-2</v>
      </c>
      <c r="G517" s="4">
        <v>9.7087378640776708E-3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9.8039215686274508E-3</v>
      </c>
      <c r="E518" s="4">
        <v>7.8431372549019607E-2</v>
      </c>
      <c r="F518" s="4">
        <v>0.84313725490196101</v>
      </c>
      <c r="G518" s="4">
        <v>6.8627450980392204E-2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2.6315789473684199E-2</v>
      </c>
      <c r="F519" s="4">
        <v>5.2631578947368397E-2</v>
      </c>
      <c r="G519" s="4">
        <v>0.92105263157894701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0.91304347826086996</v>
      </c>
      <c r="D522" s="4">
        <v>7.6086956521739094E-2</v>
      </c>
      <c r="E522" s="4">
        <v>1.0869565217391301E-2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6.18556701030928E-2</v>
      </c>
      <c r="D523" s="4">
        <v>0.79381443298969101</v>
      </c>
      <c r="E523" s="4">
        <v>0.134020618556701</v>
      </c>
      <c r="F523" s="4">
        <v>1.03092783505155E-2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8.7719298245613996E-3</v>
      </c>
      <c r="D524" s="4">
        <v>7.0175438596491196E-2</v>
      </c>
      <c r="E524" s="4">
        <v>0.85087719298245601</v>
      </c>
      <c r="F524" s="4">
        <v>6.14035087719298E-2</v>
      </c>
      <c r="G524" s="4">
        <v>8.7719298245613996E-3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2.04081632653061E-2</v>
      </c>
      <c r="E525" s="4">
        <v>5.10204081632653E-2</v>
      </c>
      <c r="F525" s="4">
        <v>0.86734693877550995</v>
      </c>
      <c r="G525" s="4">
        <v>6.1224489795918401E-2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2.32558139534884E-2</v>
      </c>
      <c r="F526" s="4">
        <v>0.13953488372093001</v>
      </c>
      <c r="G526" s="4">
        <v>0.837209302325581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0.86813186813186805</v>
      </c>
      <c r="D529" s="4">
        <v>8.7912087912087905E-2</v>
      </c>
      <c r="E529" s="4">
        <v>2.1978021978022001E-2</v>
      </c>
      <c r="F529" s="4">
        <v>2.1978021978022001E-2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3.1914893617021302E-2</v>
      </c>
      <c r="D530" s="4">
        <v>0.82978723404255295</v>
      </c>
      <c r="E530" s="4">
        <v>9.5744680851063801E-2</v>
      </c>
      <c r="F530" s="4">
        <v>3.1914893617021302E-2</v>
      </c>
      <c r="G530" s="4">
        <v>1.0638297872340399E-2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8.5470085470085496E-3</v>
      </c>
      <c r="D531" s="4">
        <v>7.69230769230769E-2</v>
      </c>
      <c r="E531" s="4">
        <v>0.829059829059829</v>
      </c>
      <c r="F531" s="4">
        <v>7.69230769230769E-2</v>
      </c>
      <c r="G531" s="4">
        <v>8.5470085470085496E-3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2.02020202020202E-2</v>
      </c>
      <c r="E532" s="4">
        <v>4.0404040404040401E-2</v>
      </c>
      <c r="F532" s="4">
        <v>0.82828282828282795</v>
      </c>
      <c r="G532" s="4">
        <v>0.11111111111111099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2.32558139534884E-2</v>
      </c>
      <c r="D533" s="4">
        <v>0</v>
      </c>
      <c r="E533" s="4">
        <v>2.32558139534884E-2</v>
      </c>
      <c r="F533" s="4">
        <v>4.6511627906976702E-2</v>
      </c>
      <c r="G533" s="4">
        <v>0.90697674418604601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0.96428571428571397</v>
      </c>
      <c r="D536" s="4">
        <v>3.5714285714285698E-2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5.1546391752577303E-2</v>
      </c>
      <c r="D537" s="4">
        <v>0.87628865979381398</v>
      </c>
      <c r="E537" s="4">
        <v>4.1237113402061903E-2</v>
      </c>
      <c r="F537" s="4">
        <v>3.09278350515464E-2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8.8495575221238902E-3</v>
      </c>
      <c r="D538" s="4">
        <v>0.11504424778761101</v>
      </c>
      <c r="E538" s="4">
        <v>0.77876106194690298</v>
      </c>
      <c r="F538" s="4">
        <v>9.7345132743362803E-2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6.1224489795918401E-2</v>
      </c>
      <c r="F539" s="4">
        <v>0.86734693877550995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1.9230769230769201E-2</v>
      </c>
      <c r="D540" s="4">
        <v>0</v>
      </c>
      <c r="E540" s="4">
        <v>0</v>
      </c>
      <c r="F540" s="4">
        <v>0.115384615384615</v>
      </c>
      <c r="G540" s="4">
        <v>0.86538461538461497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0.92045454545454497</v>
      </c>
      <c r="D543" s="4">
        <v>5.6818181818181802E-2</v>
      </c>
      <c r="E543" s="4">
        <v>2.27272727272727E-2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6.9306930693069299E-2</v>
      </c>
      <c r="D544" s="4">
        <v>0.83168316831683198</v>
      </c>
      <c r="E544" s="4">
        <v>6.9306930693069299E-2</v>
      </c>
      <c r="F544" s="4">
        <v>2.9702970297029702E-2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4.08163265306122E-2</v>
      </c>
      <c r="D545" s="4">
        <v>4.08163265306122E-2</v>
      </c>
      <c r="E545" s="4">
        <v>0.85714285714285698</v>
      </c>
      <c r="F545" s="4">
        <v>6.1224489795918401E-2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1.9047619047619001E-2</v>
      </c>
      <c r="D546" s="4">
        <v>9.5238095238095195E-3</v>
      </c>
      <c r="E546" s="4">
        <v>0.133333333333333</v>
      </c>
      <c r="F546" s="4">
        <v>0.80952380952380998</v>
      </c>
      <c r="G546" s="4">
        <v>2.8571428571428598E-2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3.8461538461538498E-2</v>
      </c>
      <c r="F547" s="4">
        <v>9.6153846153846201E-2</v>
      </c>
      <c r="G547" s="4">
        <v>0.86538461538461497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0.82978723404255295</v>
      </c>
      <c r="D550" s="4">
        <v>0.12765957446808501</v>
      </c>
      <c r="E550" s="4">
        <v>3.1914893617021302E-2</v>
      </c>
      <c r="F550" s="4">
        <v>0</v>
      </c>
      <c r="G550" s="4">
        <v>1.0638297872340399E-2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0.10638297872340401</v>
      </c>
      <c r="D551" s="4">
        <v>0.67021276595744705</v>
      </c>
      <c r="E551" s="4">
        <v>0.180851063829787</v>
      </c>
      <c r="F551" s="4">
        <v>3.1914893617021302E-2</v>
      </c>
      <c r="G551" s="4">
        <v>1.0638297872340399E-2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3.6697247706422E-2</v>
      </c>
      <c r="D552" s="4">
        <v>0.12844036697247699</v>
      </c>
      <c r="E552" s="4">
        <v>0.69724770642201805</v>
      </c>
      <c r="F552" s="4">
        <v>0.119266055045872</v>
      </c>
      <c r="G552" s="4">
        <v>1.8348623853211E-2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4.0404040404040401E-2</v>
      </c>
      <c r="D553" s="4">
        <v>4.0404040404040401E-2</v>
      </c>
      <c r="E553" s="4">
        <v>0.12121212121212099</v>
      </c>
      <c r="F553" s="4">
        <v>0.71717171717171702</v>
      </c>
      <c r="G553" s="4">
        <v>8.0808080808080801E-2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2.0833333333333301E-2</v>
      </c>
      <c r="D554" s="4">
        <v>0</v>
      </c>
      <c r="E554" s="4">
        <v>0.125</v>
      </c>
      <c r="F554" s="4">
        <v>0.125</v>
      </c>
      <c r="G554" s="4">
        <v>0.72916666666666696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0.92783505154639201</v>
      </c>
      <c r="D557" s="4">
        <v>5.1546391752577303E-2</v>
      </c>
      <c r="E557" s="4">
        <v>2.06185567010309E-2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5.3763440860215103E-2</v>
      </c>
      <c r="D558" s="4">
        <v>0.83870967741935498</v>
      </c>
      <c r="E558" s="4">
        <v>0.10752688172043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1.7543859649122799E-2</v>
      </c>
      <c r="D559" s="4">
        <v>7.8947368421052599E-2</v>
      </c>
      <c r="E559" s="4">
        <v>0.80701754385964897</v>
      </c>
      <c r="F559" s="4">
        <v>8.7719298245614002E-2</v>
      </c>
      <c r="G559" s="4">
        <v>8.7719298245613996E-3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3.2258064516128997E-2</v>
      </c>
      <c r="E560" s="4">
        <v>5.3763440860215103E-2</v>
      </c>
      <c r="F560" s="4">
        <v>0.89247311827956999</v>
      </c>
      <c r="G560" s="4">
        <v>2.1505376344085999E-2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8.5106382978723402E-2</v>
      </c>
      <c r="G561" s="4">
        <v>0.91489361702127703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0.92783505154639201</v>
      </c>
      <c r="D564" s="4">
        <v>4.1237113402061903E-2</v>
      </c>
      <c r="E564" s="4">
        <v>1.03092783505155E-2</v>
      </c>
      <c r="F564" s="4">
        <v>0</v>
      </c>
      <c r="G564" s="4">
        <v>2.06185567010309E-2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9.4736842105263203E-2</v>
      </c>
      <c r="D565" s="4">
        <v>0.81052631578947398</v>
      </c>
      <c r="E565" s="4">
        <v>6.3157894736842093E-2</v>
      </c>
      <c r="F565" s="4">
        <v>3.1578947368421102E-2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1.8348623853211E-2</v>
      </c>
      <c r="D566" s="4">
        <v>6.4220183486238494E-2</v>
      </c>
      <c r="E566" s="4">
        <v>0.85321100917431203</v>
      </c>
      <c r="F566" s="4">
        <v>5.5045871559633003E-2</v>
      </c>
      <c r="G566" s="4">
        <v>9.1743119266055103E-3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1.03092783505155E-2</v>
      </c>
      <c r="D567" s="4">
        <v>0</v>
      </c>
      <c r="E567" s="4">
        <v>0.15463917525773199</v>
      </c>
      <c r="F567" s="4">
        <v>0.81443298969072198</v>
      </c>
      <c r="G567" s="4">
        <v>2.06185567010309E-2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2.1739130434782601E-2</v>
      </c>
      <c r="E568" s="4">
        <v>4.3478260869565202E-2</v>
      </c>
      <c r="F568" s="4">
        <v>6.5217391304347797E-2</v>
      </c>
      <c r="G568" s="4">
        <v>0.86956521739130399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0.90196078431372595</v>
      </c>
      <c r="D571" s="4">
        <v>7.8431372549019607E-2</v>
      </c>
      <c r="E571" s="4">
        <v>9.8039215686274508E-3</v>
      </c>
      <c r="F571" s="4">
        <v>9.8039215686274508E-3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0.14606741573033699</v>
      </c>
      <c r="D572" s="4">
        <v>0.73033707865168496</v>
      </c>
      <c r="E572" s="4">
        <v>0.112359550561798</v>
      </c>
      <c r="F572" s="4">
        <v>1.1235955056179799E-2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1.7094017094017099E-2</v>
      </c>
      <c r="D573" s="4">
        <v>7.69230769230769E-2</v>
      </c>
      <c r="E573" s="4">
        <v>0.84615384615384603</v>
      </c>
      <c r="F573" s="4">
        <v>5.9829059829059797E-2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2.1978021978022001E-2</v>
      </c>
      <c r="D574" s="4">
        <v>3.2967032967033003E-2</v>
      </c>
      <c r="E574" s="4">
        <v>0.10989010989011</v>
      </c>
      <c r="F574" s="4">
        <v>0.75824175824175799</v>
      </c>
      <c r="G574" s="4">
        <v>7.69230769230769E-2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2.2222222222222199E-2</v>
      </c>
      <c r="D575" s="4">
        <v>0</v>
      </c>
      <c r="E575" s="4">
        <v>4.4444444444444398E-2</v>
      </c>
      <c r="F575" s="4">
        <v>0.2</v>
      </c>
      <c r="G575" s="4">
        <v>0.73333333333333295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0.98181818181818203</v>
      </c>
      <c r="D578" s="4">
        <v>9.0909090909090905E-3</v>
      </c>
      <c r="E578" s="4">
        <v>9.0909090909090905E-3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5.8823529411764698E-2</v>
      </c>
      <c r="D579" s="4">
        <v>0.83529411764705896</v>
      </c>
      <c r="E579" s="4">
        <v>7.0588235294117604E-2</v>
      </c>
      <c r="F579" s="4">
        <v>2.3529411764705899E-2</v>
      </c>
      <c r="G579" s="4">
        <v>1.1764705882352899E-2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9.8360655737704902E-2</v>
      </c>
      <c r="E580" s="4">
        <v>0.81967213114754101</v>
      </c>
      <c r="F580" s="4">
        <v>6.5573770491803296E-2</v>
      </c>
      <c r="G580" s="4">
        <v>1.63934426229508E-2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1.1494252873563199E-2</v>
      </c>
      <c r="D581" s="4">
        <v>0</v>
      </c>
      <c r="E581" s="4">
        <v>8.04597701149425E-2</v>
      </c>
      <c r="F581" s="4">
        <v>0.85057471264367801</v>
      </c>
      <c r="G581" s="4">
        <v>5.7471264367816098E-2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2.5000000000000001E-2</v>
      </c>
      <c r="F582" s="4">
        <v>2.5000000000000001E-2</v>
      </c>
      <c r="G582" s="4">
        <v>0.95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0.89473684210526305</v>
      </c>
      <c r="D585" s="4">
        <v>0.105263157894737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2.3809523809523801E-2</v>
      </c>
      <c r="D586" s="4">
        <v>0.84523809523809501</v>
      </c>
      <c r="E586" s="4">
        <v>0.119047619047619</v>
      </c>
      <c r="F586" s="4">
        <v>1.1904761904761901E-2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2.6086956521739101E-2</v>
      </c>
      <c r="D587" s="4">
        <v>0.104347826086957</v>
      </c>
      <c r="E587" s="4">
        <v>0.74782608695652197</v>
      </c>
      <c r="F587" s="4">
        <v>9.5652173913043495E-2</v>
      </c>
      <c r="G587" s="4">
        <v>2.6086956521739101E-2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1.1764705882352899E-2</v>
      </c>
      <c r="E588" s="4">
        <v>7.0588235294117604E-2</v>
      </c>
      <c r="F588" s="4">
        <v>0.85882352941176499</v>
      </c>
      <c r="G588" s="4">
        <v>5.8823529411764698E-2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2.1739130434782601E-2</v>
      </c>
      <c r="D589" s="4">
        <v>2.1739130434782601E-2</v>
      </c>
      <c r="E589" s="4">
        <v>4.3478260869565202E-2</v>
      </c>
      <c r="F589" s="4">
        <v>0.173913043478261</v>
      </c>
      <c r="G589" s="4">
        <v>0.73913043478260898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0.907407407407407</v>
      </c>
      <c r="D592" s="4">
        <v>7.4074074074074098E-2</v>
      </c>
      <c r="E592" s="4">
        <v>9.2592592592592605E-3</v>
      </c>
      <c r="F592" s="4">
        <v>0</v>
      </c>
      <c r="G592" s="4">
        <v>9.2592592592592605E-3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8.2474226804123696E-2</v>
      </c>
      <c r="D593" s="4">
        <v>0.74226804123711299</v>
      </c>
      <c r="E593" s="4">
        <v>0.15463917525773199</v>
      </c>
      <c r="F593" s="4">
        <v>2.06185567010309E-2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1.9230769230769201E-2</v>
      </c>
      <c r="D594" s="4">
        <v>9.6153846153846201E-2</v>
      </c>
      <c r="E594" s="4">
        <v>0.77884615384615397</v>
      </c>
      <c r="F594" s="4">
        <v>0.105769230769231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2.1505376344085999E-2</v>
      </c>
      <c r="D595" s="4">
        <v>4.3010752688171998E-2</v>
      </c>
      <c r="E595" s="4">
        <v>0.10752688172043</v>
      </c>
      <c r="F595" s="4">
        <v>0.77419354838709697</v>
      </c>
      <c r="G595" s="4">
        <v>5.3763440860215103E-2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2.3809523809523801E-2</v>
      </c>
      <c r="D596" s="4">
        <v>2.3809523809523801E-2</v>
      </c>
      <c r="E596" s="4">
        <v>0</v>
      </c>
      <c r="F596" s="4">
        <v>0.14285714285714299</v>
      </c>
      <c r="G596" s="4">
        <v>0.80952380952380998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0.90990990990991005</v>
      </c>
      <c r="D599" s="4">
        <v>5.4054054054054099E-2</v>
      </c>
      <c r="E599" s="4">
        <v>1.8018018018018001E-2</v>
      </c>
      <c r="F599" s="4">
        <v>1.8018018018018001E-2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6.3157894736842093E-2</v>
      </c>
      <c r="D600" s="4">
        <v>0.81052631578947398</v>
      </c>
      <c r="E600" s="4">
        <v>0.12631578947368399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6.5420560747663503E-2</v>
      </c>
      <c r="E601" s="4">
        <v>0.85981308411214996</v>
      </c>
      <c r="F601" s="4">
        <v>4.67289719626168E-2</v>
      </c>
      <c r="G601" s="4">
        <v>2.80373831775701E-2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1.0989010989011E-2</v>
      </c>
      <c r="D602" s="4">
        <v>1.0989010989011E-2</v>
      </c>
      <c r="E602" s="4">
        <v>0.13186813186813201</v>
      </c>
      <c r="F602" s="4">
        <v>0.78021978021978</v>
      </c>
      <c r="G602" s="4">
        <v>6.5934065934065894E-2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</v>
      </c>
      <c r="G603" s="4">
        <v>0.9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0.94444444444444398</v>
      </c>
      <c r="D606" s="4">
        <v>4.6296296296296301E-2</v>
      </c>
      <c r="E606" s="4">
        <v>9.2592592592592605E-3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8.7912087912087905E-2</v>
      </c>
      <c r="D607" s="4">
        <v>0.83516483516483497</v>
      </c>
      <c r="E607" s="4">
        <v>6.5934065934065894E-2</v>
      </c>
      <c r="F607" s="4">
        <v>1.0989010989011E-2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8.4745762711864406E-3</v>
      </c>
      <c r="D608" s="4">
        <v>3.3898305084745797E-2</v>
      </c>
      <c r="E608" s="4">
        <v>0.90677966101694896</v>
      </c>
      <c r="F608" s="4">
        <v>5.0847457627118599E-2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2.4390243902439001E-2</v>
      </c>
      <c r="E609" s="4">
        <v>0.109756097560976</v>
      </c>
      <c r="F609" s="4">
        <v>0.85365853658536595</v>
      </c>
      <c r="G609" s="4">
        <v>1.21951219512195E-2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0.11111111111111099</v>
      </c>
      <c r="G610" s="4">
        <v>0.88888888888888895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0.88288288288288297</v>
      </c>
      <c r="D613" s="4">
        <v>0.108108108108108</v>
      </c>
      <c r="E613" s="4">
        <v>0</v>
      </c>
      <c r="F613" s="4">
        <v>0</v>
      </c>
      <c r="G613" s="4">
        <v>9.0090090090090107E-3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3.4482758620689703E-2</v>
      </c>
      <c r="D614" s="4">
        <v>0.87356321839080497</v>
      </c>
      <c r="E614" s="4">
        <v>6.8965517241379296E-2</v>
      </c>
      <c r="F614" s="4">
        <v>1.1494252873563199E-2</v>
      </c>
      <c r="G614" s="4">
        <v>1.1494252873563199E-2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1.6260162601626001E-2</v>
      </c>
      <c r="D615" s="4">
        <v>6.50406504065041E-2</v>
      </c>
      <c r="E615" s="4">
        <v>0.80487804878048796</v>
      </c>
      <c r="F615" s="4">
        <v>0.113821138211382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1.21951219512195E-2</v>
      </c>
      <c r="D616" s="4">
        <v>1.21951219512195E-2</v>
      </c>
      <c r="E616" s="4">
        <v>0.109756097560976</v>
      </c>
      <c r="F616" s="4">
        <v>0.82926829268292701</v>
      </c>
      <c r="G616" s="4">
        <v>3.65853658536585E-2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4.8780487804878099E-2</v>
      </c>
      <c r="D617" s="4">
        <v>0</v>
      </c>
      <c r="E617" s="4">
        <v>4.8780487804878099E-2</v>
      </c>
      <c r="F617" s="4">
        <v>2.4390243902439001E-2</v>
      </c>
      <c r="G617" s="4">
        <v>0.87804878048780499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0.95283018867924496</v>
      </c>
      <c r="D620" s="4">
        <v>4.71698113207547E-2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3.09278350515464E-2</v>
      </c>
      <c r="D621" s="4">
        <v>0.87628865979381398</v>
      </c>
      <c r="E621" s="4">
        <v>5.1546391752577303E-2</v>
      </c>
      <c r="F621" s="4">
        <v>3.09278350515464E-2</v>
      </c>
      <c r="G621" s="4">
        <v>1.03092783505155E-2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1.72413793103448E-2</v>
      </c>
      <c r="D622" s="4">
        <v>6.0344827586206899E-2</v>
      </c>
      <c r="E622" s="4">
        <v>0.87068965517241403</v>
      </c>
      <c r="F622" s="4">
        <v>4.31034482758621E-2</v>
      </c>
      <c r="G622" s="4">
        <v>8.6206896551724102E-3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2.3809523809523801E-2</v>
      </c>
      <c r="E623" s="4">
        <v>8.3333333333333301E-2</v>
      </c>
      <c r="F623" s="4">
        <v>0.797619047619048</v>
      </c>
      <c r="G623" s="4">
        <v>9.5238095238095205E-2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2.4390243902439001E-2</v>
      </c>
      <c r="D624" s="4">
        <v>0</v>
      </c>
      <c r="E624" s="4">
        <v>2.4390243902439001E-2</v>
      </c>
      <c r="F624" s="4">
        <v>0.17073170731707299</v>
      </c>
      <c r="G624" s="4">
        <v>0.78048780487804903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0.96261682242990698</v>
      </c>
      <c r="D627" s="4">
        <v>3.7383177570093497E-2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5.0505050505050497E-2</v>
      </c>
      <c r="D628" s="4">
        <v>0.88888888888888895</v>
      </c>
      <c r="E628" s="4">
        <v>6.0606060606060601E-2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3.5087719298245598E-2</v>
      </c>
      <c r="D629" s="4">
        <v>5.2631578947368397E-2</v>
      </c>
      <c r="E629" s="4">
        <v>0.79824561403508798</v>
      </c>
      <c r="F629" s="4">
        <v>0.114035087719298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1.21951219512195E-2</v>
      </c>
      <c r="D630" s="4">
        <v>1.21951219512195E-2</v>
      </c>
      <c r="E630" s="4">
        <v>8.5365853658536606E-2</v>
      </c>
      <c r="F630" s="4">
        <v>0.87804878048780499</v>
      </c>
      <c r="G630" s="4">
        <v>1.21951219512195E-2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2.3809523809523801E-2</v>
      </c>
      <c r="E631" s="4">
        <v>2.3809523809523801E-2</v>
      </c>
      <c r="F631" s="4">
        <v>9.5238095238095205E-2</v>
      </c>
      <c r="G631" s="4">
        <v>0.85714285714285698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0.92035398230088505</v>
      </c>
      <c r="D634" s="4">
        <v>7.0796460176991094E-2</v>
      </c>
      <c r="E634" s="4">
        <v>8.8495575221238902E-3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</v>
      </c>
      <c r="D635" s="4">
        <v>0.76</v>
      </c>
      <c r="E635" s="4">
        <v>0.11</v>
      </c>
      <c r="F635" s="4">
        <v>0.02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3.8095238095238099E-2</v>
      </c>
      <c r="D636" s="4">
        <v>9.5238095238095205E-2</v>
      </c>
      <c r="E636" s="4">
        <v>0.77142857142857102</v>
      </c>
      <c r="F636" s="4">
        <v>6.6666666666666693E-2</v>
      </c>
      <c r="G636" s="4">
        <v>2.8571428571428598E-2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2.2471910112359599E-2</v>
      </c>
      <c r="E637" s="4">
        <v>0.13483146067415699</v>
      </c>
      <c r="F637" s="4">
        <v>0.76404494382022503</v>
      </c>
      <c r="G637" s="4">
        <v>7.8651685393258397E-2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2.7027027027027001E-2</v>
      </c>
      <c r="E638" s="4">
        <v>2.7027027027027001E-2</v>
      </c>
      <c r="F638" s="4">
        <v>2.7027027027027001E-2</v>
      </c>
      <c r="G638" s="4">
        <v>0.91891891891891897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0.94957983193277296</v>
      </c>
      <c r="D641" s="4">
        <v>5.0420168067226899E-2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7.2164948453608199E-2</v>
      </c>
      <c r="D642" s="4">
        <v>0.83505154639175305</v>
      </c>
      <c r="E642" s="4">
        <v>4.1237113402061903E-2</v>
      </c>
      <c r="F642" s="4">
        <v>4.1237113402061903E-2</v>
      </c>
      <c r="G642" s="4">
        <v>1.03092783505155E-2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2.83018867924528E-2</v>
      </c>
      <c r="E643" s="4">
        <v>0.92452830188679203</v>
      </c>
      <c r="F643" s="4">
        <v>3.77358490566038E-2</v>
      </c>
      <c r="G643" s="4">
        <v>9.4339622641509396E-3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5.1282051282051301E-2</v>
      </c>
      <c r="F644" s="4">
        <v>0.88461538461538503</v>
      </c>
      <c r="G644" s="4">
        <v>6.4102564102564097E-2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9.0909090909090898E-2</v>
      </c>
      <c r="G645" s="4">
        <v>0.90909090909090895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</v>
      </c>
      <c r="D648" s="4">
        <v>8.3333333333333301E-2</v>
      </c>
      <c r="E648" s="4">
        <v>1.6666666666666701E-2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2.2222222222222199E-2</v>
      </c>
      <c r="D649" s="4">
        <v>0.91111111111111098</v>
      </c>
      <c r="E649" s="4">
        <v>5.5555555555555601E-2</v>
      </c>
      <c r="F649" s="4">
        <v>0</v>
      </c>
      <c r="G649" s="4">
        <v>1.1111111111111099E-2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1.88679245283019E-2</v>
      </c>
      <c r="D650" s="4">
        <v>6.6037735849056603E-2</v>
      </c>
      <c r="E650" s="4">
        <v>0.86792452830188704</v>
      </c>
      <c r="F650" s="4">
        <v>4.71698113207547E-2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2.4691358024691398E-2</v>
      </c>
      <c r="E651" s="4">
        <v>9.8765432098765399E-2</v>
      </c>
      <c r="F651" s="4">
        <v>0.83950617283950602</v>
      </c>
      <c r="G651" s="4">
        <v>3.7037037037037E-2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6.3829787234042507E-2</v>
      </c>
      <c r="G652" s="4">
        <v>0.93617021276595702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0.90178571428571397</v>
      </c>
      <c r="D655" s="4">
        <v>8.0357142857142905E-2</v>
      </c>
      <c r="E655" s="4">
        <v>1.7857142857142901E-2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3.9603960396039598E-2</v>
      </c>
      <c r="D656" s="4">
        <v>0.83168316831683198</v>
      </c>
      <c r="E656" s="4">
        <v>0.10891089108910899</v>
      </c>
      <c r="F656" s="4">
        <v>9.9009900990098994E-3</v>
      </c>
      <c r="G656" s="4">
        <v>9.9009900990098994E-3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9.3457943925233603E-3</v>
      </c>
      <c r="D657" s="4">
        <v>6.5420560747663503E-2</v>
      </c>
      <c r="E657" s="4">
        <v>0.82242990654205606</v>
      </c>
      <c r="F657" s="4">
        <v>9.34579439252336E-2</v>
      </c>
      <c r="G657" s="4">
        <v>9.3457943925233603E-3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2.6315789473684199E-2</v>
      </c>
      <c r="E658" s="4">
        <v>7.8947368421052599E-2</v>
      </c>
      <c r="F658" s="4">
        <v>0.84210526315789502</v>
      </c>
      <c r="G658" s="4">
        <v>5.2631578947368397E-2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2.0833333333333301E-2</v>
      </c>
      <c r="F659" s="4">
        <v>2.0833333333333301E-2</v>
      </c>
      <c r="G659" s="4">
        <v>0.95833333333333304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0.91509433962264197</v>
      </c>
      <c r="D662" s="4">
        <v>8.4905660377358499E-2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3.9215686274509803E-2</v>
      </c>
      <c r="D663" s="4">
        <v>0.84313725490196101</v>
      </c>
      <c r="E663" s="4">
        <v>6.8627450980392204E-2</v>
      </c>
      <c r="F663" s="4">
        <v>4.9019607843137303E-2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9.2592592592592605E-3</v>
      </c>
      <c r="D664" s="4">
        <v>4.6296296296296301E-2</v>
      </c>
      <c r="E664" s="4">
        <v>0.87037037037037002</v>
      </c>
      <c r="F664" s="4">
        <v>5.5555555555555601E-2</v>
      </c>
      <c r="G664" s="4">
        <v>1.85185185185185E-2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3.94736842105263E-2</v>
      </c>
      <c r="D665" s="4">
        <v>0</v>
      </c>
      <c r="E665" s="4">
        <v>6.5789473684210495E-2</v>
      </c>
      <c r="F665" s="4">
        <v>0.88157894736842102</v>
      </c>
      <c r="G665" s="4">
        <v>1.3157894736842099E-2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1.9230769230769201E-2</v>
      </c>
      <c r="E666" s="4">
        <v>1.9230769230769201E-2</v>
      </c>
      <c r="F666" s="4">
        <v>5.7692307692307702E-2</v>
      </c>
      <c r="G666" s="4">
        <v>0.90384615384615397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0.91428571428571404</v>
      </c>
      <c r="D669" s="4">
        <v>4.7619047619047603E-2</v>
      </c>
      <c r="E669" s="4">
        <v>1.9047619047619001E-2</v>
      </c>
      <c r="F669" s="4">
        <v>9.5238095238095195E-3</v>
      </c>
      <c r="G669" s="4">
        <v>9.5238095238095195E-3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5.9405940594059403E-2</v>
      </c>
      <c r="D670" s="4">
        <v>0.89108910891089099</v>
      </c>
      <c r="E670" s="4">
        <v>4.95049504950495E-2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4.67289719626168E-2</v>
      </c>
      <c r="E671" s="4">
        <v>0.88785046728971995</v>
      </c>
      <c r="F671" s="4">
        <v>5.60747663551402E-2</v>
      </c>
      <c r="G671" s="4">
        <v>9.3457943925233603E-3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9.8765432098765399E-2</v>
      </c>
      <c r="F672" s="4">
        <v>0.86419753086419704</v>
      </c>
      <c r="G672" s="4">
        <v>3.7037037037037E-2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0.02</v>
      </c>
      <c r="F673" s="4">
        <v>0.04</v>
      </c>
      <c r="G673" s="4">
        <v>0.94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0.78431372549019596</v>
      </c>
      <c r="D676" s="4">
        <v>0.13725490196078399</v>
      </c>
      <c r="E676" s="4">
        <v>1.9607843137254902E-2</v>
      </c>
      <c r="F676" s="4">
        <v>2.9411764705882401E-2</v>
      </c>
      <c r="G676" s="4">
        <v>2.9411764705882401E-2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0.08</v>
      </c>
      <c r="D677" s="4">
        <v>0.67</v>
      </c>
      <c r="E677" s="4">
        <v>0.2</v>
      </c>
      <c r="F677" s="4">
        <v>0.03</v>
      </c>
      <c r="G677" s="4">
        <v>0.02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1.8018018018018001E-2</v>
      </c>
      <c r="D678" s="4">
        <v>0.144144144144144</v>
      </c>
      <c r="E678" s="4">
        <v>0.68468468468468502</v>
      </c>
      <c r="F678" s="4">
        <v>0.153153153153153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1.26582278481013E-2</v>
      </c>
      <c r="D679" s="4">
        <v>3.7974683544303799E-2</v>
      </c>
      <c r="E679" s="4">
        <v>0.164556962025316</v>
      </c>
      <c r="F679" s="4">
        <v>0.746835443037975</v>
      </c>
      <c r="G679" s="4">
        <v>3.7974683544303799E-2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3.8461538461538498E-2</v>
      </c>
      <c r="E680" s="4">
        <v>0</v>
      </c>
      <c r="F680" s="4">
        <v>9.6153846153846201E-2</v>
      </c>
      <c r="G680" s="4">
        <v>0.86538461538461497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0.90109890109890101</v>
      </c>
      <c r="D683" s="4">
        <v>6.5934065934065894E-2</v>
      </c>
      <c r="E683" s="4">
        <v>1.0989010989011E-2</v>
      </c>
      <c r="F683" s="4">
        <v>2.1978021978022001E-2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1.9607843137254902E-2</v>
      </c>
      <c r="D684" s="4">
        <v>0.82352941176470595</v>
      </c>
      <c r="E684" s="4">
        <v>0.11764705882352899</v>
      </c>
      <c r="F684" s="4">
        <v>2.9411764705882401E-2</v>
      </c>
      <c r="G684" s="4">
        <v>9.8039215686274508E-3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3.6036036036036001E-2</v>
      </c>
      <c r="E685" s="4">
        <v>0.891891891891892</v>
      </c>
      <c r="F685" s="4">
        <v>7.2072072072072099E-2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1.1494252873563199E-2</v>
      </c>
      <c r="E686" s="4">
        <v>3.4482758620689703E-2</v>
      </c>
      <c r="F686" s="4">
        <v>0.87356321839080497</v>
      </c>
      <c r="G686" s="4">
        <v>8.04597701149425E-2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7.5471698113207503E-2</v>
      </c>
      <c r="G687" s="4">
        <v>0.92452830188679203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0.88095238095238104</v>
      </c>
      <c r="D690" s="4">
        <v>5.95238095238095E-2</v>
      </c>
      <c r="E690" s="4">
        <v>2.3809523809523801E-2</v>
      </c>
      <c r="F690" s="4">
        <v>2.3809523809523801E-2</v>
      </c>
      <c r="G690" s="4">
        <v>1.1904761904761901E-2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2.1052631578947399E-2</v>
      </c>
      <c r="D691" s="4">
        <v>0.87368421052631595</v>
      </c>
      <c r="E691" s="4">
        <v>6.3157894736842093E-2</v>
      </c>
      <c r="F691" s="4">
        <v>3.1578947368421102E-2</v>
      </c>
      <c r="G691" s="4">
        <v>1.05263157894737E-2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8.6956521739130405E-2</v>
      </c>
      <c r="E692" s="4">
        <v>0.86956521739130399</v>
      </c>
      <c r="F692" s="4">
        <v>4.3478260869565202E-2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1.0752688172042999E-2</v>
      </c>
      <c r="D693" s="4">
        <v>0</v>
      </c>
      <c r="E693" s="4">
        <v>6.4516129032258104E-2</v>
      </c>
      <c r="F693" s="4">
        <v>0.90322580645161299</v>
      </c>
      <c r="G693" s="4">
        <v>2.1505376344085999E-2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1.7543859649122799E-2</v>
      </c>
      <c r="D694" s="4">
        <v>0</v>
      </c>
      <c r="E694" s="4">
        <v>0</v>
      </c>
      <c r="F694" s="4">
        <v>8.7719298245614002E-2</v>
      </c>
      <c r="G694" s="4">
        <v>0.89473684210526305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0.87179487179487203</v>
      </c>
      <c r="D697" s="4">
        <v>7.69230769230769E-2</v>
      </c>
      <c r="E697" s="4">
        <v>5.1282051282051301E-2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1.02040816326531E-2</v>
      </c>
      <c r="D698" s="4">
        <v>0.86734693877550995</v>
      </c>
      <c r="E698" s="4">
        <v>0.102040816326531</v>
      </c>
      <c r="F698" s="4">
        <v>2.04081632653061E-2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7.8947368421052599E-2</v>
      </c>
      <c r="E699" s="4">
        <v>0.82456140350877205</v>
      </c>
      <c r="F699" s="4">
        <v>9.6491228070175405E-2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1.01010101010101E-2</v>
      </c>
      <c r="D700" s="4">
        <v>1.01010101010101E-2</v>
      </c>
      <c r="E700" s="4">
        <v>4.0404040404040401E-2</v>
      </c>
      <c r="F700" s="4">
        <v>0.88888888888888895</v>
      </c>
      <c r="G700" s="4">
        <v>5.0505050505050497E-2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1.8181818181818198E-2</v>
      </c>
      <c r="F701" s="4">
        <v>9.0909090909090898E-2</v>
      </c>
      <c r="G701" s="4">
        <v>0.89090909090909098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0.92857142857142905</v>
      </c>
      <c r="D704" s="4">
        <v>2.8571428571428598E-2</v>
      </c>
      <c r="E704" s="4">
        <v>2.8571428571428598E-2</v>
      </c>
      <c r="F704" s="4">
        <v>1.4285714285714299E-2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1.9801980198019799E-2</v>
      </c>
      <c r="D705" s="4">
        <v>0.87128712871287095</v>
      </c>
      <c r="E705" s="4">
        <v>8.9108910891089105E-2</v>
      </c>
      <c r="F705" s="4">
        <v>1.9801980198019799E-2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8.8495575221238902E-3</v>
      </c>
      <c r="D706" s="4">
        <v>4.4247787610619503E-2</v>
      </c>
      <c r="E706" s="4">
        <v>0.86725663716814205</v>
      </c>
      <c r="F706" s="4">
        <v>5.3097345132743397E-2</v>
      </c>
      <c r="G706" s="4">
        <v>2.6548672566371698E-2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9.4339622641509396E-3</v>
      </c>
      <c r="E707" s="4">
        <v>2.83018867924528E-2</v>
      </c>
      <c r="F707" s="4">
        <v>0.89622641509433998</v>
      </c>
      <c r="G707" s="4">
        <v>6.6037735849056603E-2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7.4074074074074098E-2</v>
      </c>
      <c r="G708" s="4">
        <v>0.92592592592592604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0.92647058823529405</v>
      </c>
      <c r="D711" s="4">
        <v>4.4117647058823498E-2</v>
      </c>
      <c r="E711" s="4">
        <v>2.9411764705882401E-2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2.0833333333333301E-2</v>
      </c>
      <c r="D712" s="4">
        <v>0.875</v>
      </c>
      <c r="E712" s="4">
        <v>9.375E-2</v>
      </c>
      <c r="F712" s="4">
        <v>1.0416666666666701E-2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8.9285714285714298E-3</v>
      </c>
      <c r="D713" s="4">
        <v>8.0357142857142905E-2</v>
      </c>
      <c r="E713" s="4">
        <v>0.79464285714285698</v>
      </c>
      <c r="F713" s="4">
        <v>0.11607142857142901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9.2592592592592605E-3</v>
      </c>
      <c r="E714" s="4">
        <v>5.5555555555555601E-2</v>
      </c>
      <c r="F714" s="4">
        <v>0.85185185185185197</v>
      </c>
      <c r="G714" s="4">
        <v>8.3333333333333301E-2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3.3333333333333298E-2</v>
      </c>
      <c r="F715" s="4">
        <v>3.3333333333333298E-2</v>
      </c>
      <c r="G715" s="4">
        <v>0.93333333333333302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0.92424242424242398</v>
      </c>
      <c r="D718" s="4">
        <v>1.5151515151515201E-2</v>
      </c>
      <c r="E718" s="4">
        <v>4.5454545454545497E-2</v>
      </c>
      <c r="F718" s="4">
        <v>0</v>
      </c>
      <c r="G718" s="4">
        <v>1.5151515151515201E-2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5.1546391752577303E-2</v>
      </c>
      <c r="D719" s="4">
        <v>0.731958762886598</v>
      </c>
      <c r="E719" s="4">
        <v>0.164948453608247</v>
      </c>
      <c r="F719" s="4">
        <v>4.1237113402061903E-2</v>
      </c>
      <c r="G719" s="4">
        <v>1.03092783505155E-2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1.85185185185185E-2</v>
      </c>
      <c r="D720" s="4">
        <v>7.4074074074074098E-2</v>
      </c>
      <c r="E720" s="4">
        <v>0.73148148148148195</v>
      </c>
      <c r="F720" s="4">
        <v>0.13888888888888901</v>
      </c>
      <c r="G720" s="4">
        <v>3.7037037037037E-2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0.101851851851852</v>
      </c>
      <c r="F721" s="4">
        <v>0.76851851851851805</v>
      </c>
      <c r="G721" s="4">
        <v>0.12962962962963001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3.0769230769230799E-2</v>
      </c>
      <c r="F722" s="4">
        <v>9.2307692307692299E-2</v>
      </c>
      <c r="G722" s="4">
        <v>0.87692307692307703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0.92647058823529405</v>
      </c>
      <c r="D725" s="4">
        <v>7.3529411764705899E-2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</v>
      </c>
      <c r="D726" s="4">
        <v>0.88749999999999996</v>
      </c>
      <c r="E726" s="4">
        <v>8.7499999999999994E-2</v>
      </c>
      <c r="F726" s="4">
        <v>2.5000000000000001E-2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9.0090090090090107E-3</v>
      </c>
      <c r="D727" s="4">
        <v>4.5045045045045001E-2</v>
      </c>
      <c r="E727" s="4">
        <v>0.82882882882882902</v>
      </c>
      <c r="F727" s="4">
        <v>9.00900900900901E-2</v>
      </c>
      <c r="G727" s="4">
        <v>2.7027027027027001E-2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6.4814814814814797E-2</v>
      </c>
      <c r="F728" s="4">
        <v>0.81481481481481499</v>
      </c>
      <c r="G728" s="4">
        <v>0.12037037037037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1.2987012987013E-2</v>
      </c>
      <c r="D729" s="4">
        <v>0</v>
      </c>
      <c r="E729" s="4">
        <v>1.2987012987013E-2</v>
      </c>
      <c r="F729" s="4">
        <v>3.8961038961039002E-2</v>
      </c>
      <c r="G729" s="4">
        <v>0.93506493506493504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0.89230769230769202</v>
      </c>
      <c r="D732" s="4">
        <v>6.15384615384615E-2</v>
      </c>
      <c r="E732" s="4">
        <v>1.5384615384615399E-2</v>
      </c>
      <c r="F732" s="4">
        <v>1.5384615384615399E-2</v>
      </c>
      <c r="G732" s="4">
        <v>1.5384615384615399E-2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3.7037037037037E-2</v>
      </c>
      <c r="D733" s="4">
        <v>0.85185185185185197</v>
      </c>
      <c r="E733" s="4">
        <v>0.11111111111111099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9.3457943925233603E-3</v>
      </c>
      <c r="D734" s="4">
        <v>2.80373831775701E-2</v>
      </c>
      <c r="E734" s="4">
        <v>0.86915887850467299</v>
      </c>
      <c r="F734" s="4">
        <v>8.4112149532710304E-2</v>
      </c>
      <c r="G734" s="4">
        <v>9.3457943925233603E-3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9.7087378640776708E-3</v>
      </c>
      <c r="D735" s="4">
        <v>9.7087378640776708E-3</v>
      </c>
      <c r="E735" s="4">
        <v>3.8834951456310697E-2</v>
      </c>
      <c r="F735" s="4">
        <v>0.87378640776699001</v>
      </c>
      <c r="G735" s="4">
        <v>6.7961165048543701E-2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1.13636363636364E-2</v>
      </c>
      <c r="E736" s="4">
        <v>1.13636363636364E-2</v>
      </c>
      <c r="F736" s="4">
        <v>7.9545454545454503E-2</v>
      </c>
      <c r="G736" s="4">
        <v>0.89772727272727304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0.92063492063492103</v>
      </c>
      <c r="D739" s="4">
        <v>4.7619047619047603E-2</v>
      </c>
      <c r="E739" s="4">
        <v>1.58730158730159E-2</v>
      </c>
      <c r="F739" s="4">
        <v>1.58730158730159E-2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2.5641025641025599E-2</v>
      </c>
      <c r="D740" s="4">
        <v>0.75641025641025605</v>
      </c>
      <c r="E740" s="4">
        <v>0.19230769230769201</v>
      </c>
      <c r="F740" s="4">
        <v>1.2820512820512799E-2</v>
      </c>
      <c r="G740" s="4">
        <v>1.2820512820512799E-2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8.3333333333333301E-2</v>
      </c>
      <c r="E741" s="4">
        <v>0.76851851851851805</v>
      </c>
      <c r="F741" s="4">
        <v>0.12037037037037</v>
      </c>
      <c r="G741" s="4">
        <v>2.7777777777777801E-2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9.3457943925233603E-3</v>
      </c>
      <c r="E742" s="4">
        <v>0.11214953271028</v>
      </c>
      <c r="F742" s="4">
        <v>0.79439252336448596</v>
      </c>
      <c r="G742" s="4">
        <v>8.4112149532710304E-2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2.27272727272727E-2</v>
      </c>
      <c r="F743" s="4">
        <v>6.8181818181818205E-2</v>
      </c>
      <c r="G743" s="4">
        <v>0.90909090909090895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0.86666666666666703</v>
      </c>
      <c r="D746" s="4">
        <v>8.3333333333333301E-2</v>
      </c>
      <c r="E746" s="4">
        <v>0</v>
      </c>
      <c r="F746" s="4">
        <v>0</v>
      </c>
      <c r="G746" s="4">
        <v>0.05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4.1666666666666699E-2</v>
      </c>
      <c r="D747" s="4">
        <v>0.80555555555555602</v>
      </c>
      <c r="E747" s="4">
        <v>0.15277777777777801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1.7699115044247801E-2</v>
      </c>
      <c r="E748" s="4">
        <v>0.86725663716814205</v>
      </c>
      <c r="F748" s="4">
        <v>9.7345132743362803E-2</v>
      </c>
      <c r="G748" s="4">
        <v>1.7699115044247801E-2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2.83018867924528E-2</v>
      </c>
      <c r="E749" s="4">
        <v>8.4905660377358499E-2</v>
      </c>
      <c r="F749" s="4">
        <v>0.839622641509434</v>
      </c>
      <c r="G749" s="4">
        <v>4.71698113207547E-2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1.0752688172042999E-2</v>
      </c>
      <c r="F750" s="4">
        <v>7.5268817204301106E-2</v>
      </c>
      <c r="G750" s="4">
        <v>0.91397849462365599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0.94545454545454499</v>
      </c>
      <c r="D753" s="4">
        <v>3.6363636363636397E-2</v>
      </c>
      <c r="E753" s="4">
        <v>1.8181818181818198E-2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2.9411764705882401E-2</v>
      </c>
      <c r="D754" s="4">
        <v>0.79411764705882304</v>
      </c>
      <c r="E754" s="4">
        <v>0.13235294117647101</v>
      </c>
      <c r="F754" s="4">
        <v>4.4117647058823498E-2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8.4033613445378096E-3</v>
      </c>
      <c r="D755" s="4">
        <v>3.3613445378151301E-2</v>
      </c>
      <c r="E755" s="4">
        <v>0.84873949579831898</v>
      </c>
      <c r="F755" s="4">
        <v>8.40336134453782E-2</v>
      </c>
      <c r="G755" s="4">
        <v>2.5210084033613401E-2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9.3457943925233603E-3</v>
      </c>
      <c r="E756" s="4">
        <v>0.10280373831775701</v>
      </c>
      <c r="F756" s="4">
        <v>0.82242990654205606</v>
      </c>
      <c r="G756" s="4">
        <v>6.5420560747663503E-2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1.05263157894737E-2</v>
      </c>
      <c r="E757" s="4">
        <v>2.1052631578947399E-2</v>
      </c>
      <c r="F757" s="4">
        <v>9.4736842105263203E-2</v>
      </c>
      <c r="G757" s="4">
        <v>0.87368421052631595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0.74545454545454504</v>
      </c>
      <c r="D760" s="4">
        <v>9.0909090909090898E-2</v>
      </c>
      <c r="E760" s="4">
        <v>9.0909090909090898E-2</v>
      </c>
      <c r="F760" s="4">
        <v>5.4545454545454501E-2</v>
      </c>
      <c r="G760" s="4">
        <v>1.8181818181818198E-2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8.0645161290322606E-2</v>
      </c>
      <c r="D761" s="4">
        <v>0.67741935483870996</v>
      </c>
      <c r="E761" s="4">
        <v>0.17741935483870999</v>
      </c>
      <c r="F761" s="4">
        <v>4.8387096774193498E-2</v>
      </c>
      <c r="G761" s="4">
        <v>1.6129032258064498E-2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8.0645161290322596E-3</v>
      </c>
      <c r="D762" s="4">
        <v>4.0322580645161303E-2</v>
      </c>
      <c r="E762" s="4">
        <v>0.76612903225806495</v>
      </c>
      <c r="F762" s="4">
        <v>0.13709677419354799</v>
      </c>
      <c r="G762" s="4">
        <v>4.8387096774193498E-2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9.0909090909090905E-3</v>
      </c>
      <c r="D763" s="4">
        <v>1.8181818181818198E-2</v>
      </c>
      <c r="E763" s="4">
        <v>7.2727272727272696E-2</v>
      </c>
      <c r="F763" s="4">
        <v>0.81818181818181801</v>
      </c>
      <c r="G763" s="4">
        <v>8.1818181818181804E-2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2.1505376344085999E-2</v>
      </c>
      <c r="E764" s="4">
        <v>3.2258064516128997E-2</v>
      </c>
      <c r="F764" s="4">
        <v>7.5268817204301106E-2</v>
      </c>
      <c r="G764" s="4">
        <v>0.87096774193548399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0.89583333333333304</v>
      </c>
      <c r="D767" s="4">
        <v>6.25E-2</v>
      </c>
      <c r="E767" s="4">
        <v>2.0833333333333301E-2</v>
      </c>
      <c r="F767" s="4">
        <v>2.0833333333333301E-2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3.5714285714285698E-2</v>
      </c>
      <c r="D768" s="4">
        <v>0.78571428571428603</v>
      </c>
      <c r="E768" s="4">
        <v>7.1428571428571397E-2</v>
      </c>
      <c r="F768" s="4">
        <v>7.1428571428571397E-2</v>
      </c>
      <c r="G768" s="4">
        <v>3.5714285714285698E-2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2.4590163934426201E-2</v>
      </c>
      <c r="E769" s="4">
        <v>0.85245901639344301</v>
      </c>
      <c r="F769" s="4">
        <v>9.0163934426229497E-2</v>
      </c>
      <c r="G769" s="4">
        <v>3.2786885245901599E-2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2.5000000000000001E-2</v>
      </c>
      <c r="F770" s="4">
        <v>0.86666666666666703</v>
      </c>
      <c r="G770" s="4">
        <v>0.108333333333333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1.02040816326531E-2</v>
      </c>
      <c r="F771" s="4">
        <v>9.1836734693877597E-2</v>
      </c>
      <c r="G771" s="4">
        <v>0.89795918367346905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0.97777777777777797</v>
      </c>
      <c r="D774" s="4">
        <v>0</v>
      </c>
      <c r="E774" s="4">
        <v>0</v>
      </c>
      <c r="F774" s="4">
        <v>2.2222222222222199E-2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0.9</v>
      </c>
      <c r="E775" s="4">
        <v>0.08</v>
      </c>
      <c r="F775" s="4">
        <v>0.02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2.6548672566371698E-2</v>
      </c>
      <c r="E776" s="4">
        <v>0.81415929203539805</v>
      </c>
      <c r="F776" s="4">
        <v>0.14159292035398199</v>
      </c>
      <c r="G776" s="4">
        <v>1.7699115044247801E-2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1.5503875968992199E-2</v>
      </c>
      <c r="E777" s="4">
        <v>4.6511627906976702E-2</v>
      </c>
      <c r="F777" s="4">
        <v>0.85271317829457405</v>
      </c>
      <c r="G777" s="4">
        <v>8.5271317829457405E-2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9.3457943925233603E-3</v>
      </c>
      <c r="D778" s="4">
        <v>0</v>
      </c>
      <c r="E778" s="4">
        <v>9.3457943925233603E-3</v>
      </c>
      <c r="F778" s="4">
        <v>4.67289719626168E-2</v>
      </c>
      <c r="G778" s="4">
        <v>0.934579439252336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0.93333333333333302</v>
      </c>
      <c r="D781" s="4">
        <v>6.6666666666666693E-2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0.08</v>
      </c>
      <c r="D782" s="4">
        <v>0.72</v>
      </c>
      <c r="E782" s="4">
        <v>0.16</v>
      </c>
      <c r="F782" s="4">
        <v>0.04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5.8252427184466E-2</v>
      </c>
      <c r="E783" s="4">
        <v>0.77669902912621402</v>
      </c>
      <c r="F783" s="4">
        <v>0.12621359223301001</v>
      </c>
      <c r="G783" s="4">
        <v>3.8834951456310697E-2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7.5187969924812E-3</v>
      </c>
      <c r="D784" s="4">
        <v>3.00751879699248E-2</v>
      </c>
      <c r="E784" s="4">
        <v>6.01503759398496E-2</v>
      </c>
      <c r="F784" s="4">
        <v>0.81954887218045103</v>
      </c>
      <c r="G784" s="4">
        <v>8.2706766917293201E-2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1.7699115044247801E-2</v>
      </c>
      <c r="E785" s="4">
        <v>0</v>
      </c>
      <c r="F785" s="4">
        <v>4.4247787610619503E-2</v>
      </c>
      <c r="G785" s="4">
        <v>0.93805309734513298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0.95744680851063801</v>
      </c>
      <c r="D788" s="4">
        <v>4.2553191489361701E-2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1.9607843137254902E-2</v>
      </c>
      <c r="D789" s="4">
        <v>0.86274509803921595</v>
      </c>
      <c r="E789" s="4">
        <v>9.8039215686274495E-2</v>
      </c>
      <c r="F789" s="4">
        <v>1.9607843137254902E-2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3.125E-2</v>
      </c>
      <c r="E790" s="4">
        <v>0.875</v>
      </c>
      <c r="F790" s="4">
        <v>8.3333333333333301E-2</v>
      </c>
      <c r="G790" s="4">
        <v>1.0416666666666701E-2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4.6511627906976702E-2</v>
      </c>
      <c r="F791" s="4">
        <v>0.90697674418604601</v>
      </c>
      <c r="G791" s="4">
        <v>4.6511627906976702E-2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8.2644628099173608E-3</v>
      </c>
      <c r="D792" s="4">
        <v>0</v>
      </c>
      <c r="E792" s="4">
        <v>1.6528925619834701E-2</v>
      </c>
      <c r="F792" s="4">
        <v>6.6115702479338803E-2</v>
      </c>
      <c r="G792" s="4">
        <v>0.90909090909090895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0.97872340425531901</v>
      </c>
      <c r="D795" s="4">
        <v>2.1276595744680899E-2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6.1224489795918401E-2</v>
      </c>
      <c r="D796" s="4">
        <v>0.71428571428571397</v>
      </c>
      <c r="E796" s="4">
        <v>0.183673469387755</v>
      </c>
      <c r="F796" s="4">
        <v>4.08163265306122E-2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6.18556701030928E-2</v>
      </c>
      <c r="E797" s="4">
        <v>0.87628865979381398</v>
      </c>
      <c r="F797" s="4">
        <v>5.1546391752577303E-2</v>
      </c>
      <c r="G797" s="4">
        <v>1.03092783505155E-2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2.2388059701492501E-2</v>
      </c>
      <c r="E798" s="4">
        <v>2.9850746268656699E-2</v>
      </c>
      <c r="F798" s="4">
        <v>0.85074626865671599</v>
      </c>
      <c r="G798" s="4">
        <v>9.7014925373134303E-2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8.5470085470085496E-3</v>
      </c>
      <c r="D799" s="4">
        <v>8.5470085470085496E-3</v>
      </c>
      <c r="E799" s="4">
        <v>0</v>
      </c>
      <c r="F799" s="4">
        <v>6.8376068376068397E-2</v>
      </c>
      <c r="G799" s="4">
        <v>0.91452991452991494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0.86</v>
      </c>
      <c r="D802" s="4">
        <v>0.14000000000000001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0.15217391304347799</v>
      </c>
      <c r="D803" s="4">
        <v>0.54347826086956497</v>
      </c>
      <c r="E803" s="4">
        <v>0.173913043478261</v>
      </c>
      <c r="F803" s="4">
        <v>8.6956521739130405E-2</v>
      </c>
      <c r="G803" s="4">
        <v>4.3478260869565202E-2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2.04081632653061E-2</v>
      </c>
      <c r="D804" s="4">
        <v>0.14285714285714299</v>
      </c>
      <c r="E804" s="4">
        <v>0.67346938775510201</v>
      </c>
      <c r="F804" s="4">
        <v>0.122448979591837</v>
      </c>
      <c r="G804" s="4">
        <v>4.08163265306122E-2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0.10077519379845</v>
      </c>
      <c r="F805" s="4">
        <v>0.75193798449612403</v>
      </c>
      <c r="G805" s="4">
        <v>0.14728682170542601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8.2644628099173608E-3</v>
      </c>
      <c r="D806" s="4">
        <v>1.6528925619834701E-2</v>
      </c>
      <c r="E806" s="4">
        <v>8.2644628099173608E-3</v>
      </c>
      <c r="F806" s="4">
        <v>0.14876033057851201</v>
      </c>
      <c r="G806" s="4">
        <v>0.81818181818181801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0.92452830188679203</v>
      </c>
      <c r="D809" s="4">
        <v>7.5471698113207503E-2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6.25E-2</v>
      </c>
      <c r="D810" s="4">
        <v>0.75</v>
      </c>
      <c r="E810" s="4">
        <v>0.125</v>
      </c>
      <c r="F810" s="4">
        <v>2.0833333333333301E-2</v>
      </c>
      <c r="G810" s="4">
        <v>4.1666666666666699E-2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3.4090909090909102E-2</v>
      </c>
      <c r="E811" s="4">
        <v>0.89772727272727304</v>
      </c>
      <c r="F811" s="4">
        <v>5.6818181818181802E-2</v>
      </c>
      <c r="G811" s="4">
        <v>1.13636363636364E-2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7.63358778625954E-3</v>
      </c>
      <c r="D812" s="4">
        <v>7.63358778625954E-3</v>
      </c>
      <c r="E812" s="4">
        <v>3.0534351145038201E-2</v>
      </c>
      <c r="F812" s="4">
        <v>0.89312977099236601</v>
      </c>
      <c r="G812" s="4">
        <v>6.1068702290076299E-2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1.6129032258064498E-2</v>
      </c>
      <c r="F813" s="4">
        <v>4.0322580645161303E-2</v>
      </c>
      <c r="G813" s="4">
        <v>0.94354838709677402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0.96226415094339601</v>
      </c>
      <c r="D816" s="4">
        <v>1.88679245283019E-2</v>
      </c>
      <c r="E816" s="4">
        <v>1.88679245283019E-2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6.8181818181818205E-2</v>
      </c>
      <c r="D817" s="4">
        <v>0.75</v>
      </c>
      <c r="E817" s="4">
        <v>0.13636363636363599</v>
      </c>
      <c r="F817" s="4">
        <v>2.27272727272727E-2</v>
      </c>
      <c r="G817" s="4">
        <v>2.27272727272727E-2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2.1978021978022001E-2</v>
      </c>
      <c r="D818" s="4">
        <v>3.2967032967033003E-2</v>
      </c>
      <c r="E818" s="4">
        <v>0.83516483516483497</v>
      </c>
      <c r="F818" s="4">
        <v>0.10989010989011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7.8125E-3</v>
      </c>
      <c r="D819" s="4">
        <v>0</v>
      </c>
      <c r="E819" s="4">
        <v>4.6875E-2</v>
      </c>
      <c r="F819" s="4">
        <v>0.890625</v>
      </c>
      <c r="G819" s="4">
        <v>5.46875E-2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6.25E-2</v>
      </c>
      <c r="G820" s="4">
        <v>0.9375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0.96491228070175405</v>
      </c>
      <c r="D823" s="4">
        <v>1.7543859649122799E-2</v>
      </c>
      <c r="E823" s="4">
        <v>0</v>
      </c>
      <c r="F823" s="4">
        <v>0</v>
      </c>
      <c r="G823" s="4">
        <v>1.7543859649122799E-2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5.4054054054054099E-2</v>
      </c>
      <c r="D824" s="4">
        <v>0.75675675675675702</v>
      </c>
      <c r="E824" s="4">
        <v>0.162162162162162</v>
      </c>
      <c r="F824" s="4">
        <v>2.7027027027027001E-2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2.2471910112359599E-2</v>
      </c>
      <c r="D825" s="4">
        <v>6.7415730337078705E-2</v>
      </c>
      <c r="E825" s="4">
        <v>0.82022471910112404</v>
      </c>
      <c r="F825" s="4">
        <v>7.8651685393258397E-2</v>
      </c>
      <c r="G825" s="4">
        <v>1.1235955056179799E-2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1.50375939849624E-2</v>
      </c>
      <c r="E826" s="4">
        <v>9.0225563909774403E-2</v>
      </c>
      <c r="F826" s="4">
        <v>0.82706766917293195</v>
      </c>
      <c r="G826" s="4">
        <v>6.7669172932330796E-2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1.5625E-2</v>
      </c>
      <c r="F827" s="4">
        <v>7.03125E-2</v>
      </c>
      <c r="G827" s="4">
        <v>0.9140625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0.96610169491525399</v>
      </c>
      <c r="D830" s="4">
        <v>1.6949152542372899E-2</v>
      </c>
      <c r="E830" s="4">
        <v>1.6949152542372899E-2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2.7027027027027001E-2</v>
      </c>
      <c r="D831" s="4">
        <v>0.83783783783783805</v>
      </c>
      <c r="E831" s="4">
        <v>0.108108108108108</v>
      </c>
      <c r="F831" s="4">
        <v>2.7027027027027001E-2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2.1505376344085999E-2</v>
      </c>
      <c r="D832" s="4">
        <v>1.0752688172042999E-2</v>
      </c>
      <c r="E832" s="4">
        <v>0.90322580645161299</v>
      </c>
      <c r="F832" s="4">
        <v>6.4516129032258104E-2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7.8740157480314994E-3</v>
      </c>
      <c r="E833" s="4">
        <v>7.8740157480315001E-2</v>
      </c>
      <c r="F833" s="4">
        <v>0.89763779527559096</v>
      </c>
      <c r="G833" s="4">
        <v>1.5748031496062999E-2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7.03125E-2</v>
      </c>
      <c r="G834" s="4">
        <v>0.9296875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0.05</v>
      </c>
      <c r="E837" s="4">
        <v>1.6666666666666701E-2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8.8235294117647106E-2</v>
      </c>
      <c r="D838" s="4">
        <v>0.73529411764705899</v>
      </c>
      <c r="E838" s="4">
        <v>0.11764705882352899</v>
      </c>
      <c r="F838" s="4">
        <v>5.8823529411764698E-2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1.01010101010101E-2</v>
      </c>
      <c r="D839" s="4">
        <v>4.0404040404040401E-2</v>
      </c>
      <c r="E839" s="4">
        <v>0.81818181818181801</v>
      </c>
      <c r="F839" s="4">
        <v>0.13131313131313099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1.5384615384615399E-2</v>
      </c>
      <c r="E840" s="4">
        <v>9.2307692307692299E-2</v>
      </c>
      <c r="F840" s="4">
        <v>0.83846153846153804</v>
      </c>
      <c r="G840" s="4">
        <v>5.3846153846153801E-2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8.2644628099173608E-3</v>
      </c>
      <c r="F841" s="4">
        <v>9.9173553719008295E-2</v>
      </c>
      <c r="G841" s="4">
        <v>0.89256198347107396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0.73529411764705899</v>
      </c>
      <c r="E845" s="4">
        <v>8.8235294117647106E-2</v>
      </c>
      <c r="F845" s="4">
        <v>5.8823529411764698E-2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3.03030303030303E-2</v>
      </c>
      <c r="D846" s="4">
        <v>6.0606060606060601E-2</v>
      </c>
      <c r="E846" s="4">
        <v>0.75757575757575801</v>
      </c>
      <c r="F846" s="4">
        <v>0.13131313131313099</v>
      </c>
      <c r="G846" s="4">
        <v>2.02020202020202E-2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1.4705882352941201E-2</v>
      </c>
      <c r="E847" s="4">
        <v>0.161764705882353</v>
      </c>
      <c r="F847" s="4">
        <v>0.73529411764705899</v>
      </c>
      <c r="G847" s="4">
        <v>8.8235294117647106E-2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8.6956521739130401E-3</v>
      </c>
      <c r="E848" s="4">
        <v>2.6086956521739101E-2</v>
      </c>
      <c r="F848" s="4">
        <v>8.6956521739130405E-2</v>
      </c>
      <c r="G848" s="4">
        <v>0.87826086956521698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0.90625</v>
      </c>
      <c r="D851" s="4">
        <v>3.125E-2</v>
      </c>
      <c r="E851" s="4">
        <v>0</v>
      </c>
      <c r="F851" s="4">
        <v>3.125E-2</v>
      </c>
      <c r="G851" s="4">
        <v>3.125E-2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5.4054054054054099E-2</v>
      </c>
      <c r="D852" s="4">
        <v>0.86486486486486502</v>
      </c>
      <c r="E852" s="4">
        <v>8.1081081081081099E-2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9.7087378640776708E-3</v>
      </c>
      <c r="D853" s="4">
        <v>3.8834951456310697E-2</v>
      </c>
      <c r="E853" s="4">
        <v>0.87378640776699001</v>
      </c>
      <c r="F853" s="4">
        <v>7.7669902912621394E-2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3.2000000000000001E-2</v>
      </c>
      <c r="F854" s="4">
        <v>0.91200000000000003</v>
      </c>
      <c r="G854" s="4">
        <v>5.6000000000000001E-2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6.08695652173913E-2</v>
      </c>
      <c r="G855" s="4">
        <v>0.93913043478260905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2.6315789473684199E-2</v>
      </c>
      <c r="D859" s="4">
        <v>0.78947368421052599</v>
      </c>
      <c r="E859" s="4">
        <v>0.157894736842105</v>
      </c>
      <c r="F859" s="4">
        <v>0</v>
      </c>
      <c r="G859" s="4">
        <v>2.6315789473684199E-2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1.03092783505155E-2</v>
      </c>
      <c r="D860" s="4">
        <v>7.2164948453608199E-2</v>
      </c>
      <c r="E860" s="4">
        <v>0.80412371134020599</v>
      </c>
      <c r="F860" s="4">
        <v>0.11340206185567001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1.5267175572519101E-2</v>
      </c>
      <c r="E861" s="4">
        <v>5.34351145038168E-2</v>
      </c>
      <c r="F861" s="4">
        <v>0.90839694656488501</v>
      </c>
      <c r="G861" s="4">
        <v>2.2900763358778602E-2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1.7094017094017099E-2</v>
      </c>
      <c r="F862" s="4">
        <v>6.8376068376068397E-2</v>
      </c>
      <c r="G862" s="4">
        <v>0.91452991452991494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0.952380952380952</v>
      </c>
      <c r="D865" s="4">
        <v>3.1746031746031703E-2</v>
      </c>
      <c r="E865" s="4">
        <v>0</v>
      </c>
      <c r="F865" s="4">
        <v>0</v>
      </c>
      <c r="G865" s="4">
        <v>1.58730158730159E-2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5.1282051282051301E-2</v>
      </c>
      <c r="D866" s="4">
        <v>0.92307692307692302</v>
      </c>
      <c r="E866" s="4">
        <v>2.5641025641025599E-2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5.3763440860215103E-2</v>
      </c>
      <c r="E867" s="4">
        <v>0.87096774193548399</v>
      </c>
      <c r="F867" s="4">
        <v>6.4516129032258104E-2</v>
      </c>
      <c r="G867" s="4">
        <v>1.0752688172042999E-2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1.4492753623188401E-2</v>
      </c>
      <c r="E868" s="4">
        <v>9.4202898550724598E-2</v>
      </c>
      <c r="F868" s="4">
        <v>0.84057971014492705</v>
      </c>
      <c r="G868" s="4">
        <v>5.0724637681159403E-2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9.0090090090090107E-3</v>
      </c>
      <c r="F869" s="4">
        <v>6.3063063063063099E-2</v>
      </c>
      <c r="G869" s="4">
        <v>0.927927927927928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0.967741935483871</v>
      </c>
      <c r="D872" s="4">
        <v>1.6129032258064498E-2</v>
      </c>
      <c r="E872" s="4">
        <v>1.6129032258064498E-2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4.4444444444444398E-2</v>
      </c>
      <c r="D873" s="4">
        <v>0.91111111111111098</v>
      </c>
      <c r="E873" s="4">
        <v>4.4444444444444398E-2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2.0833333333333301E-2</v>
      </c>
      <c r="D874" s="4">
        <v>3.125E-2</v>
      </c>
      <c r="E874" s="4">
        <v>0.90625</v>
      </c>
      <c r="F874" s="4">
        <v>4.1666666666666699E-2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7.7519379844961196E-3</v>
      </c>
      <c r="E875" s="4">
        <v>3.1007751937984499E-2</v>
      </c>
      <c r="F875" s="4">
        <v>0.89922480620154999</v>
      </c>
      <c r="G875" s="4">
        <v>6.2015503875968998E-2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8.9285714285714298E-3</v>
      </c>
      <c r="E876" s="4">
        <v>0</v>
      </c>
      <c r="F876" s="4">
        <v>3.5714285714285698E-2</v>
      </c>
      <c r="G876" s="4">
        <v>0.95535714285714302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4.6875E-2</v>
      </c>
      <c r="E879" s="4">
        <v>1.5625E-2</v>
      </c>
      <c r="F879" s="4">
        <v>0</v>
      </c>
      <c r="G879" s="4">
        <v>1.5625E-2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6.3829787234042507E-2</v>
      </c>
      <c r="D880" s="4">
        <v>0.78723404255319196</v>
      </c>
      <c r="E880" s="4">
        <v>0.10638297872340401</v>
      </c>
      <c r="F880" s="4">
        <v>2.1276595744680899E-2</v>
      </c>
      <c r="G880" s="4">
        <v>2.1276595744680899E-2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1.0638297872340399E-2</v>
      </c>
      <c r="D881" s="4">
        <v>3.1914893617021302E-2</v>
      </c>
      <c r="E881" s="4">
        <v>0.87234042553191504</v>
      </c>
      <c r="F881" s="4">
        <v>8.5106382978723402E-2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0.112903225806452</v>
      </c>
      <c r="F882" s="4">
        <v>0.81451612903225801</v>
      </c>
      <c r="G882" s="4">
        <v>6.4516129032258104E-2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8.6956521739130401E-3</v>
      </c>
      <c r="F883" s="4">
        <v>9.5652173913043495E-2</v>
      </c>
      <c r="G883" s="4">
        <v>0.89565217391304397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0.93650793650793696</v>
      </c>
      <c r="D886" s="4">
        <v>3.1746031746031703E-2</v>
      </c>
      <c r="E886" s="4">
        <v>1.58730158730159E-2</v>
      </c>
      <c r="F886" s="4">
        <v>1.58730158730159E-2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0.11363636363636399</v>
      </c>
      <c r="D887" s="4">
        <v>0.70454545454545503</v>
      </c>
      <c r="E887" s="4">
        <v>0.15909090909090901</v>
      </c>
      <c r="F887" s="4">
        <v>2.27272727272727E-2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9.7087378640776708E-3</v>
      </c>
      <c r="D888" s="4">
        <v>0.12621359223301001</v>
      </c>
      <c r="E888" s="4">
        <v>0.78640776699029102</v>
      </c>
      <c r="F888" s="4">
        <v>6.7961165048543701E-2</v>
      </c>
      <c r="G888" s="4">
        <v>9.7087378640776708E-3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8.2644628099173608E-3</v>
      </c>
      <c r="E889" s="4">
        <v>9.0909090909090898E-2</v>
      </c>
      <c r="F889" s="4">
        <v>0.79338842975206603</v>
      </c>
      <c r="G889" s="4">
        <v>0.107438016528926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2.6548672566371698E-2</v>
      </c>
      <c r="F890" s="4">
        <v>0.11504424778761101</v>
      </c>
      <c r="G890" s="4">
        <v>0.85840707964601803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9.2307692307692299E-2</v>
      </c>
      <c r="E893" s="4">
        <v>1.5384615384615399E-2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2.1276595744680899E-2</v>
      </c>
      <c r="D894" s="4">
        <v>0.87234042553191504</v>
      </c>
      <c r="E894" s="4">
        <v>0.10638297872340401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5.8252427184466E-2</v>
      </c>
      <c r="E895" s="4">
        <v>0.89320388349514601</v>
      </c>
      <c r="F895" s="4">
        <v>4.85436893203883E-2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8.4745762711864406E-3</v>
      </c>
      <c r="E896" s="4">
        <v>7.6271186440677999E-2</v>
      </c>
      <c r="F896" s="4">
        <v>0.84745762711864403</v>
      </c>
      <c r="G896" s="4">
        <v>6.7796610169491497E-2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9.0090090090090107E-3</v>
      </c>
      <c r="F897" s="4">
        <v>8.1081081081081099E-2</v>
      </c>
      <c r="G897" s="4">
        <v>0.90990990990991005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0.96610169491525399</v>
      </c>
      <c r="D900" s="4">
        <v>3.3898305084745797E-2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1.85185185185185E-2</v>
      </c>
      <c r="D901" s="4">
        <v>0.83333333333333304</v>
      </c>
      <c r="E901" s="4">
        <v>9.2592592592592601E-2</v>
      </c>
      <c r="F901" s="4">
        <v>1.85185185185185E-2</v>
      </c>
      <c r="G901" s="4">
        <v>3.7037037037037E-2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3.7037037037037E-2</v>
      </c>
      <c r="E902" s="4">
        <v>0.907407407407407</v>
      </c>
      <c r="F902" s="4">
        <v>5.5555555555555601E-2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0.140350877192982</v>
      </c>
      <c r="F903" s="4">
        <v>0.82456140350877205</v>
      </c>
      <c r="G903" s="4">
        <v>3.5087719298245598E-2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1.8348623853211E-2</v>
      </c>
      <c r="F904" s="4">
        <v>8.2568807339449504E-2</v>
      </c>
      <c r="G904" s="4">
        <v>0.89908256880734005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0.96551724137931005</v>
      </c>
      <c r="D907" s="4">
        <v>3.4482758620689703E-2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9.8039215686274495E-2</v>
      </c>
      <c r="D908" s="4">
        <v>0.82352941176470595</v>
      </c>
      <c r="E908" s="4">
        <v>7.8431372549019607E-2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8.2644628099173608E-3</v>
      </c>
      <c r="D909" s="4">
        <v>4.9586776859504099E-2</v>
      </c>
      <c r="E909" s="4">
        <v>0.88429752066115697</v>
      </c>
      <c r="F909" s="4">
        <v>4.9586776859504099E-2</v>
      </c>
      <c r="G909" s="4">
        <v>8.2644628099173608E-3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9.0909090909090905E-3</v>
      </c>
      <c r="D910" s="4">
        <v>9.0909090909090905E-3</v>
      </c>
      <c r="E910" s="4">
        <v>0.118181818181818</v>
      </c>
      <c r="F910" s="4">
        <v>0.79090909090909101</v>
      </c>
      <c r="G910" s="4">
        <v>7.2727272727272696E-2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1.9230769230769201E-2</v>
      </c>
      <c r="F911" s="4">
        <v>0.18269230769230799</v>
      </c>
      <c r="G911" s="4">
        <v>0.79807692307692302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0.952380952380952</v>
      </c>
      <c r="D914" s="4">
        <v>1.58730158730159E-2</v>
      </c>
      <c r="E914" s="4">
        <v>1.58730158730159E-2</v>
      </c>
      <c r="F914" s="4">
        <v>1.58730158730159E-2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0.92156862745098</v>
      </c>
      <c r="E915" s="4">
        <v>7.8431372549019607E-2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7.9365079365079395E-3</v>
      </c>
      <c r="D916" s="4">
        <v>6.3492063492063502E-2</v>
      </c>
      <c r="E916" s="4">
        <v>0.90476190476190499</v>
      </c>
      <c r="F916" s="4">
        <v>2.3809523809523801E-2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2.6785714285714302E-2</v>
      </c>
      <c r="E917" s="4">
        <v>8.9285714285714302E-2</v>
      </c>
      <c r="F917" s="4">
        <v>0.84821428571428603</v>
      </c>
      <c r="G917" s="4">
        <v>3.5714285714285698E-2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4.3478260869565202E-2</v>
      </c>
      <c r="F918" s="4">
        <v>6.5217391304347797E-2</v>
      </c>
      <c r="G918" s="4">
        <v>0.89130434782608703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3.2786885245901599E-2</v>
      </c>
      <c r="E921" s="4">
        <v>0</v>
      </c>
      <c r="F921" s="4">
        <v>3.2786885245901599E-2</v>
      </c>
      <c r="G921" s="4">
        <v>1.63934426229508E-2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5.0847457627118599E-2</v>
      </c>
      <c r="D922" s="4">
        <v>0.88135593220339004</v>
      </c>
      <c r="E922" s="4">
        <v>6.7796610169491497E-2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2.2556390977443601E-2</v>
      </c>
      <c r="D923" s="4">
        <v>0.13533834586466201</v>
      </c>
      <c r="E923" s="4">
        <v>0.78195488721804496</v>
      </c>
      <c r="F923" s="4">
        <v>6.01503759398496E-2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2.8571428571428598E-2</v>
      </c>
      <c r="E924" s="4">
        <v>0.22857142857142901</v>
      </c>
      <c r="F924" s="4">
        <v>0.72380952380952401</v>
      </c>
      <c r="G924" s="4">
        <v>1.9047619047619001E-2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2.32558139534884E-2</v>
      </c>
      <c r="E925" s="4">
        <v>6.9767441860465101E-2</v>
      </c>
      <c r="F925" s="4">
        <v>0.232558139534884</v>
      </c>
      <c r="G925" s="4">
        <v>0.67441860465116299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0.90322580645161299</v>
      </c>
      <c r="D928" s="4">
        <v>8.0645161290322606E-2</v>
      </c>
      <c r="E928" s="4">
        <v>1.6129032258064498E-2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0.15584415584415601</v>
      </c>
      <c r="D929" s="4">
        <v>0.67532467532467499</v>
      </c>
      <c r="E929" s="4">
        <v>0.14285714285714299</v>
      </c>
      <c r="F929" s="4">
        <v>2.5974025974026E-2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5.7971014492753603E-2</v>
      </c>
      <c r="D930" s="4">
        <v>0.123188405797101</v>
      </c>
      <c r="E930" s="4">
        <v>0.76086956521739102</v>
      </c>
      <c r="F930" s="4">
        <v>5.0724637681159403E-2</v>
      </c>
      <c r="G930" s="4">
        <v>7.2463768115942004E-3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2.83018867924528E-2</v>
      </c>
      <c r="D931" s="4">
        <v>6.6037735849056603E-2</v>
      </c>
      <c r="E931" s="4">
        <v>0.30188679245283001</v>
      </c>
      <c r="F931" s="4">
        <v>0.53773584905660399</v>
      </c>
      <c r="G931" s="4">
        <v>6.6037735849056603E-2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3.2786885245901599E-2</v>
      </c>
      <c r="D932" s="4">
        <v>1.63934426229508E-2</v>
      </c>
      <c r="E932" s="4">
        <v>0.14754098360655701</v>
      </c>
      <c r="F932" s="4">
        <v>0.19672131147541</v>
      </c>
      <c r="G932" s="4">
        <v>0.60655737704918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0.96296296296296302</v>
      </c>
      <c r="D935" s="4">
        <v>1.2345679012345699E-2</v>
      </c>
      <c r="E935" s="4">
        <v>2.4691358024691398E-2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4.8780487804878099E-2</v>
      </c>
      <c r="D936" s="4">
        <v>0.90243902439024404</v>
      </c>
      <c r="E936" s="4">
        <v>3.65853658536585E-2</v>
      </c>
      <c r="F936" s="4">
        <v>0</v>
      </c>
      <c r="G936" s="4">
        <v>1.21951219512195E-2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6.9620253164557E-2</v>
      </c>
      <c r="E937" s="4">
        <v>0.911392405063291</v>
      </c>
      <c r="F937" s="4">
        <v>1.8987341772151899E-2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6.4102564102564097E-2</v>
      </c>
      <c r="F938" s="4">
        <v>0.91025641025641002</v>
      </c>
      <c r="G938" s="4">
        <v>2.5641025641025599E-2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8.8888888888888906E-2</v>
      </c>
      <c r="G939" s="4">
        <v>0.91111111111111098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0.97560975609756095</v>
      </c>
      <c r="D942" s="4">
        <v>2.4390243902439001E-2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8.1395348837209294E-2</v>
      </c>
      <c r="D943" s="4">
        <v>0.89534883720930203</v>
      </c>
      <c r="E943" s="4">
        <v>1.16279069767442E-2</v>
      </c>
      <c r="F943" s="4">
        <v>1.16279069767442E-2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1.9480519480519501E-2</v>
      </c>
      <c r="D944" s="4">
        <v>0.12987012987013</v>
      </c>
      <c r="E944" s="4">
        <v>0.81168831168831201</v>
      </c>
      <c r="F944" s="4">
        <v>3.8961038961039002E-2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1.2820512820512799E-2</v>
      </c>
      <c r="E945" s="4">
        <v>0.17948717948717899</v>
      </c>
      <c r="F945" s="4">
        <v>0.74358974358974395</v>
      </c>
      <c r="G945" s="4">
        <v>6.4102564102564097E-2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4.5454545454545497E-2</v>
      </c>
      <c r="F946" s="4">
        <v>0.18181818181818199</v>
      </c>
      <c r="G946" s="4">
        <v>0.77272727272727304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0.95555555555555605</v>
      </c>
      <c r="D949" s="4">
        <v>1.1111111111111099E-2</v>
      </c>
      <c r="E949" s="4">
        <v>3.3333333333333298E-2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</v>
      </c>
      <c r="D950" s="4">
        <v>0.84</v>
      </c>
      <c r="E950" s="4">
        <v>0.02</v>
      </c>
      <c r="F950" s="4">
        <v>0.01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1.4084507042253501E-2</v>
      </c>
      <c r="D951" s="4">
        <v>0.12676056338028199</v>
      </c>
      <c r="E951" s="4">
        <v>0.84507042253521103</v>
      </c>
      <c r="F951" s="4">
        <v>1.4084507042253501E-2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4.1095890410958902E-2</v>
      </c>
      <c r="E952" s="4">
        <v>0.232876712328767</v>
      </c>
      <c r="F952" s="4">
        <v>0.68493150684931503</v>
      </c>
      <c r="G952" s="4">
        <v>4.1095890410958902E-2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2.5641025641025599E-2</v>
      </c>
      <c r="E953" s="4">
        <v>2.5641025641025599E-2</v>
      </c>
      <c r="F953" s="4">
        <v>0.17948717948717899</v>
      </c>
      <c r="G953" s="4">
        <v>0.76923076923076905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0.94059405940594099</v>
      </c>
      <c r="D956" s="4">
        <v>5.9405940594059403E-2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0.168224299065421</v>
      </c>
      <c r="D957" s="4">
        <v>0.81308411214953302</v>
      </c>
      <c r="E957" s="4">
        <v>1.86915887850467E-2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1.3986013986014E-2</v>
      </c>
      <c r="D958" s="4">
        <v>9.0909090909090898E-2</v>
      </c>
      <c r="E958" s="4">
        <v>0.86713286713286697</v>
      </c>
      <c r="F958" s="4">
        <v>2.7972027972028E-2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3.3333333333333298E-2</v>
      </c>
      <c r="E959" s="4">
        <v>0.133333333333333</v>
      </c>
      <c r="F959" s="4">
        <v>0.83333333333333304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3.03030303030303E-2</v>
      </c>
      <c r="F960" s="4">
        <v>0.12121212121212099</v>
      </c>
      <c r="G960" s="4">
        <v>0.84848484848484895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0.94782608695652204</v>
      </c>
      <c r="D963" s="4">
        <v>3.4782608695652202E-2</v>
      </c>
      <c r="E963" s="4">
        <v>1.7391304347826101E-2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0.148148148148148</v>
      </c>
      <c r="D964" s="4">
        <v>0.81481481481481499</v>
      </c>
      <c r="E964" s="4">
        <v>2.7777777777777801E-2</v>
      </c>
      <c r="F964" s="4">
        <v>9.2592592592592605E-3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4.4444444444444398E-2</v>
      </c>
      <c r="D965" s="4">
        <v>0.125925925925926</v>
      </c>
      <c r="E965" s="4">
        <v>0.82222222222222197</v>
      </c>
      <c r="F965" s="4">
        <v>7.4074074074074103E-3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0.20689655172413801</v>
      </c>
      <c r="F966" s="4">
        <v>0.77586206896551702</v>
      </c>
      <c r="G966" s="4">
        <v>1.72413793103448E-2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3.5714285714285698E-2</v>
      </c>
      <c r="F967" s="4">
        <v>0.14285714285714299</v>
      </c>
      <c r="G967" s="4">
        <v>0.82142857142857095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0.93893129770992401</v>
      </c>
      <c r="D970" s="4">
        <v>3.8167938931297697E-2</v>
      </c>
      <c r="E970" s="4">
        <v>2.2900763358778602E-2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0.21100917431192701</v>
      </c>
      <c r="D971" s="4">
        <v>0.75229357798165097</v>
      </c>
      <c r="E971" s="4">
        <v>2.7522935779816501E-2</v>
      </c>
      <c r="F971" s="4">
        <v>9.1743119266055103E-3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3.8759689922480599E-2</v>
      </c>
      <c r="D972" s="4">
        <v>0.24806201550387599</v>
      </c>
      <c r="E972" s="4">
        <v>0.68992248062015504</v>
      </c>
      <c r="F972" s="4">
        <v>2.32558139534884E-2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0.11764705882352899</v>
      </c>
      <c r="E973" s="4">
        <v>0.33333333333333298</v>
      </c>
      <c r="F973" s="4">
        <v>0.52941176470588203</v>
      </c>
      <c r="G973" s="4">
        <v>1.9607843137254902E-2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0.20833333333333301</v>
      </c>
      <c r="F974" s="4">
        <v>0.25</v>
      </c>
      <c r="G974" s="4">
        <v>0.54166666666666696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0.94701986754966905</v>
      </c>
      <c r="D977" s="4">
        <v>3.3112582781456998E-2</v>
      </c>
      <c r="E977" s="4">
        <v>1.9867549668874201E-2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0.16800000000000001</v>
      </c>
      <c r="D978" s="4">
        <v>0.79200000000000004</v>
      </c>
      <c r="E978" s="4">
        <v>0.04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4.2735042735042701E-2</v>
      </c>
      <c r="D979" s="4">
        <v>0.15384615384615399</v>
      </c>
      <c r="E979" s="4">
        <v>0.79487179487179505</v>
      </c>
      <c r="F979" s="4">
        <v>8.5470085470085496E-3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2.7027027027027001E-2</v>
      </c>
      <c r="E980" s="4">
        <v>0.29729729729729698</v>
      </c>
      <c r="F980" s="4">
        <v>0.64864864864864902</v>
      </c>
      <c r="G980" s="4">
        <v>2.7027027027027001E-2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0.14285714285714299</v>
      </c>
      <c r="F981" s="4">
        <v>7.1428571428571397E-2</v>
      </c>
      <c r="G981" s="4">
        <v>0.78571428571428603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0.96449704142011805</v>
      </c>
      <c r="D984" s="4">
        <v>1.7751479289940801E-2</v>
      </c>
      <c r="E984" s="4">
        <v>1.7751479289940801E-2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0.203252032520325</v>
      </c>
      <c r="D985" s="4">
        <v>0.76422764227642304</v>
      </c>
      <c r="E985" s="4">
        <v>3.2520325203252001E-2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5.2631578947368397E-2</v>
      </c>
      <c r="D986" s="4">
        <v>0.23684210526315799</v>
      </c>
      <c r="E986" s="4">
        <v>0.69298245614035103</v>
      </c>
      <c r="F986" s="4">
        <v>1.7543859649122799E-2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0.19230769230769201</v>
      </c>
      <c r="F987" s="4">
        <v>0.69230769230769196</v>
      </c>
      <c r="G987" s="4">
        <v>3.8461538461538498E-2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0.16666666666666699</v>
      </c>
      <c r="F988" s="4">
        <v>0.25</v>
      </c>
      <c r="G988" s="4">
        <v>0.58333333333333304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0.963917525773196</v>
      </c>
      <c r="D991" s="4">
        <v>3.09278350515464E-2</v>
      </c>
      <c r="E991" s="4">
        <v>5.1546391752577301E-3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0.19841269841269801</v>
      </c>
      <c r="D992" s="4">
        <v>0.76190476190476197</v>
      </c>
      <c r="E992" s="4">
        <v>3.9682539682539701E-2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4.3010752688171998E-2</v>
      </c>
      <c r="D993" s="4">
        <v>0.225806451612903</v>
      </c>
      <c r="E993" s="4">
        <v>0.73118279569892497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8.6956521739130405E-2</v>
      </c>
      <c r="D994" s="4">
        <v>0.13043478260869601</v>
      </c>
      <c r="E994" s="4">
        <v>0.26086956521739102</v>
      </c>
      <c r="F994" s="4">
        <v>0.47826086956521702</v>
      </c>
      <c r="G994" s="4">
        <v>4.3478260869565202E-2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0.125</v>
      </c>
      <c r="G995" s="4">
        <v>0.875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0.97706422018348604</v>
      </c>
      <c r="D998" s="4">
        <v>1.8348623853211E-2</v>
      </c>
      <c r="E998" s="4">
        <v>4.5871559633027499E-3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0.19841269841269801</v>
      </c>
      <c r="D999" s="4">
        <v>0.76190476190476197</v>
      </c>
      <c r="E999" s="4">
        <v>3.1746031746031703E-2</v>
      </c>
      <c r="F999" s="4">
        <v>7.9365079365079395E-3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7.4999999999999997E-2</v>
      </c>
      <c r="D1000" s="4">
        <v>0.15</v>
      </c>
      <c r="E1000" s="4">
        <v>0.75</v>
      </c>
      <c r="F1000" s="4">
        <v>2.5000000000000001E-2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8.3333333333333301E-2</v>
      </c>
      <c r="D1001" s="4">
        <v>8.3333333333333301E-2</v>
      </c>
      <c r="E1001" s="4">
        <v>0.16666666666666699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0.25</v>
      </c>
      <c r="E1002" s="4">
        <v>0</v>
      </c>
      <c r="F1002" s="4">
        <v>0</v>
      </c>
      <c r="G1002" s="4">
        <v>0.75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0.97142857142857097</v>
      </c>
      <c r="D1005" s="4">
        <v>2.4489795918367301E-2</v>
      </c>
      <c r="E1005" s="4">
        <v>4.0816326530612197E-3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0.24347826086956501</v>
      </c>
      <c r="D1006" s="4">
        <v>0.73913043478260898</v>
      </c>
      <c r="E1006" s="4">
        <v>8.6956521739130401E-3</v>
      </c>
      <c r="F1006" s="4">
        <v>8.6956521739130401E-3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1.49253731343284E-2</v>
      </c>
      <c r="D1007" s="4">
        <v>0.164179104477612</v>
      </c>
      <c r="E1007" s="4">
        <v>0.82089552238805996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9.0909090909090898E-2</v>
      </c>
      <c r="D1008" s="4">
        <v>9.0909090909090898E-2</v>
      </c>
      <c r="E1008" s="4">
        <v>0.27272727272727298</v>
      </c>
      <c r="F1008" s="4">
        <v>0.54545454545454497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0.97388059701492502</v>
      </c>
      <c r="D1012" s="4">
        <v>2.2388059701492501E-2</v>
      </c>
      <c r="E1012" s="4">
        <v>3.7313432835820899E-3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0.34951456310679602</v>
      </c>
      <c r="D1013" s="4">
        <v>0.59223300970873805</v>
      </c>
      <c r="E1013" s="4">
        <v>3.8834951456310697E-2</v>
      </c>
      <c r="F1013" s="4">
        <v>1.94174757281553E-2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3.3333333333333298E-2</v>
      </c>
      <c r="D1014" s="4">
        <v>0.36666666666666697</v>
      </c>
      <c r="E1014" s="4">
        <v>0.58333333333333304</v>
      </c>
      <c r="F1014" s="4">
        <v>1.6666666666666701E-2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0.11111111111111099</v>
      </c>
      <c r="D1015" s="4">
        <v>0.33333333333333298</v>
      </c>
      <c r="E1015" s="4">
        <v>0.11111111111111099</v>
      </c>
      <c r="F1015" s="4">
        <v>0.44444444444444398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0.97647058823529398</v>
      </c>
      <c r="D11" s="4">
        <v>2.3529411764705899E-2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0.18181818181818199</v>
      </c>
      <c r="D12" s="4">
        <v>0.81818181818181801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0.266666666666667</v>
      </c>
      <c r="D13" s="4">
        <v>0.133333333333333</v>
      </c>
      <c r="E13" s="4">
        <v>0.53333333333333299</v>
      </c>
      <c r="F13" s="4">
        <v>6.6666666666666693E-2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9.0909090909090898E-2</v>
      </c>
      <c r="D19" s="4">
        <v>0.86363636363636398</v>
      </c>
      <c r="E19" s="4">
        <v>4.5454545454545497E-2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0.25</v>
      </c>
      <c r="E20" s="4">
        <v>0.75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0.33333333333333298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0.38095238095238099</v>
      </c>
      <c r="D26" s="4">
        <v>0.61904761904761896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0.25</v>
      </c>
      <c r="E27" s="4">
        <v>0.75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0.99009900990098998</v>
      </c>
      <c r="D32" s="4">
        <v>9.9009900990098994E-3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</v>
      </c>
      <c r="D33" s="4">
        <v>0.8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0.16666666666666699</v>
      </c>
      <c r="E34" s="4">
        <v>0.83333333333333304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0.990291262135922</v>
      </c>
      <c r="D39" s="4">
        <v>9.7087378640776708E-3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0.35714285714285698</v>
      </c>
      <c r="D40" s="4">
        <v>0.64285714285714302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0.16666666666666699</v>
      </c>
      <c r="D41" s="4">
        <v>0.33333333333333298</v>
      </c>
      <c r="E41" s="4">
        <v>0.5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1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0.97222222222222199</v>
      </c>
      <c r="D46" s="4">
        <v>1.85185185185185E-2</v>
      </c>
      <c r="E46" s="4">
        <v>9.2592592592592605E-3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</v>
      </c>
      <c r="D47" s="4">
        <v>0.5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0.5</v>
      </c>
      <c r="F49" s="4">
        <v>0.5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0.98198198198198205</v>
      </c>
      <c r="D53" s="4">
        <v>1.8018018018018001E-2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0.2</v>
      </c>
      <c r="D55" s="4">
        <v>0.2</v>
      </c>
      <c r="E55" s="4">
        <v>0.6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1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0.99122807017543901</v>
      </c>
      <c r="D67" s="4">
        <v>8.7719298245613996E-3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0.375</v>
      </c>
      <c r="D68" s="4">
        <v>0.625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0.33333333333333298</v>
      </c>
      <c r="E69" s="4">
        <v>0.66666666666666696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0.28571428571428598</v>
      </c>
      <c r="D75" s="4">
        <v>0.71428571428571397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0.5</v>
      </c>
      <c r="D76" s="4">
        <v>0</v>
      </c>
      <c r="E76" s="4">
        <v>0.5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0.99159663865546199</v>
      </c>
      <c r="D81" s="4">
        <v>8.4033613445378096E-3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0.4</v>
      </c>
      <c r="D82" s="4">
        <v>0.6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0.97499999999999998</v>
      </c>
      <c r="D88" s="4">
        <v>2.5000000000000001E-2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0.375</v>
      </c>
      <c r="D96" s="4">
        <v>0.625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0.99166666666666703</v>
      </c>
      <c r="D102" s="4">
        <v>8.3333333333333297E-3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0.8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</v>
      </c>
      <c r="D117" s="4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0.98333333333333295</v>
      </c>
      <c r="D123" s="4">
        <v>1.6666666666666701E-2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0.99152542372881403</v>
      </c>
      <c r="D130" s="4">
        <v>8.4745762711864406E-3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0.28571428571428598</v>
      </c>
      <c r="D131" s="4">
        <v>0.71428571428571397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0.97478991596638698</v>
      </c>
      <c r="D137" s="4">
        <v>2.5210084033613401E-2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0.16666666666666699</v>
      </c>
      <c r="D138" s="4">
        <v>0.83333333333333304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0.98290598290598297</v>
      </c>
      <c r="D144" s="4">
        <v>1.7094017094017099E-2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0.25</v>
      </c>
      <c r="D145" s="4">
        <v>0.75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0.375</v>
      </c>
      <c r="D152" s="4">
        <v>0.625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0.99166666666666703</v>
      </c>
      <c r="D158" s="4">
        <v>8.3333333333333297E-3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0.33333333333333298</v>
      </c>
      <c r="D166" s="4">
        <v>0.66666666666666696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0.95041322314049603</v>
      </c>
      <c r="D172" s="4">
        <v>4.9586776859504099E-2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0.75</v>
      </c>
      <c r="D173" s="4">
        <v>0.25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0.28571428571428598</v>
      </c>
      <c r="D180" s="4">
        <v>0.71428571428571397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0.98333333333333295</v>
      </c>
      <c r="D186" s="4">
        <v>1.6666666666666701E-2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0.99159663865546199</v>
      </c>
      <c r="D193" s="4">
        <v>8.4033613445378096E-3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0.33333333333333298</v>
      </c>
      <c r="D194" s="4">
        <v>0.66666666666666696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0.97499999999999998</v>
      </c>
      <c r="D200" s="4">
        <v>2.5000000000000001E-2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</v>
      </c>
      <c r="D201" s="4">
        <v>0.8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0.99152542372881403</v>
      </c>
      <c r="D207" s="4">
        <v>8.4745762711864406E-3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0.28571428571428598</v>
      </c>
      <c r="D208" s="4">
        <v>0.71428571428571397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0.96638655462184897</v>
      </c>
      <c r="D214" s="4">
        <v>2.5210084033613401E-2</v>
      </c>
      <c r="E214" s="4">
        <v>8.4033613445378096E-3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</v>
      </c>
      <c r="D215" s="4">
        <v>0.5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0.98305084745762705</v>
      </c>
      <c r="D221" s="4">
        <v>1.6949152542372899E-2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0.99145299145299104</v>
      </c>
      <c r="D228" s="4">
        <v>8.5470085470085496E-3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0.125</v>
      </c>
      <c r="D229" s="4">
        <v>0.875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0.99145299145299104</v>
      </c>
      <c r="D235" s="4">
        <v>8.5470085470085496E-3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0.95762711864406802</v>
      </c>
      <c r="D242" s="4">
        <v>4.2372881355932202E-2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0.14285714285714299</v>
      </c>
      <c r="D243" s="4">
        <v>0.85714285714285698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0.929824561403509</v>
      </c>
      <c r="D249" s="4">
        <v>7.0175438596491196E-2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0.36363636363636398</v>
      </c>
      <c r="D250" s="4">
        <v>0.63636363636363602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0.86363636363636398</v>
      </c>
      <c r="D256" s="4">
        <v>0.118181818181818</v>
      </c>
      <c r="E256" s="4">
        <v>1.8181818181818198E-2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0.133333333333333</v>
      </c>
      <c r="D257" s="4">
        <v>0.8</v>
      </c>
      <c r="E257" s="4">
        <v>6.6666666666666693E-2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0.95876288659793796</v>
      </c>
      <c r="D263" s="4">
        <v>4.1237113402061903E-2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</v>
      </c>
      <c r="D264" s="4">
        <v>0.68</v>
      </c>
      <c r="E264" s="4">
        <v>0.16</v>
      </c>
      <c r="F264" s="4">
        <v>0.04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0.95833333333333304</v>
      </c>
      <c r="D270" s="4">
        <v>4.1666666666666699E-2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0.14285714285714299</v>
      </c>
      <c r="D271" s="4">
        <v>0.80952380952380998</v>
      </c>
      <c r="E271" s="4">
        <v>4.7619047619047603E-2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0.16666666666666699</v>
      </c>
      <c r="E272" s="4">
        <v>0.83333333333333304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0.82105263157894703</v>
      </c>
      <c r="D277" s="4">
        <v>0.14736842105263201</v>
      </c>
      <c r="E277" s="4">
        <v>2.1052631578947399E-2</v>
      </c>
      <c r="F277" s="4">
        <v>1.05263157894737E-2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0.27272727272727298</v>
      </c>
      <c r="D278" s="4">
        <v>0.5</v>
      </c>
      <c r="E278" s="4">
        <v>0.13636363636363599</v>
      </c>
      <c r="F278" s="4">
        <v>4.5454545454545497E-2</v>
      </c>
      <c r="G278" s="4">
        <v>4.5454545454545497E-2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0.16666666666666699</v>
      </c>
      <c r="E279" s="4">
        <v>0.83333333333333304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0.5</v>
      </c>
      <c r="G280" s="4">
        <v>0.5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0.85714285714285698</v>
      </c>
      <c r="D284" s="4">
        <v>0.119047619047619</v>
      </c>
      <c r="E284" s="4">
        <v>2.3809523809523801E-2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7.69230769230769E-2</v>
      </c>
      <c r="D285" s="4">
        <v>0.73076923076923095</v>
      </c>
      <c r="E285" s="4">
        <v>0.19230769230769201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</v>
      </c>
      <c r="E286" s="4">
        <v>0.6</v>
      </c>
      <c r="F286" s="4">
        <v>0.2</v>
      </c>
      <c r="G286" s="4">
        <v>0.1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0.33333333333333298</v>
      </c>
      <c r="F287" s="4">
        <v>0.66666666666666696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0.5</v>
      </c>
      <c r="F288" s="4">
        <v>0</v>
      </c>
      <c r="G288" s="4">
        <v>0.5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0.79729729729729704</v>
      </c>
      <c r="D291" s="4">
        <v>0.18918918918918901</v>
      </c>
      <c r="E291" s="4">
        <v>0</v>
      </c>
      <c r="F291" s="4">
        <v>1.35135135135135E-2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0.233333333333333</v>
      </c>
      <c r="D292" s="4">
        <v>0.56666666666666698</v>
      </c>
      <c r="E292" s="4">
        <v>0.133333333333333</v>
      </c>
      <c r="F292" s="4">
        <v>6.6666666666666693E-2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6.6666666666666693E-2</v>
      </c>
      <c r="D293" s="4">
        <v>0.2</v>
      </c>
      <c r="E293" s="4">
        <v>0.73333333333333295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0.25</v>
      </c>
      <c r="F294" s="4">
        <v>0.5</v>
      </c>
      <c r="G294" s="4">
        <v>0.25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0.5</v>
      </c>
      <c r="H295" s="4">
        <v>0.5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0.61194029850746301</v>
      </c>
      <c r="D298" s="4">
        <v>0.238805970149254</v>
      </c>
      <c r="E298" s="4">
        <v>0.104477611940299</v>
      </c>
      <c r="F298" s="4">
        <v>4.47761194029851E-2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5.8823529411764698E-2</v>
      </c>
      <c r="D299" s="4">
        <v>0.52941176470588203</v>
      </c>
      <c r="E299" s="4">
        <v>0.29411764705882398</v>
      </c>
      <c r="F299" s="4">
        <v>0.11764705882352899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6.25E-2</v>
      </c>
      <c r="D300" s="4">
        <v>0.25</v>
      </c>
      <c r="E300" s="4">
        <v>6.25E-2</v>
      </c>
      <c r="F300" s="4">
        <v>0.4375</v>
      </c>
      <c r="G300" s="4">
        <v>0.125</v>
      </c>
      <c r="H300" s="4">
        <v>6.25E-2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</v>
      </c>
      <c r="G301" s="4">
        <v>0.2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0.5</v>
      </c>
      <c r="H302" s="4">
        <v>0.5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0.81818181818181801</v>
      </c>
      <c r="D305" s="4">
        <v>0.15909090909090901</v>
      </c>
      <c r="E305" s="4">
        <v>2.27272727272727E-2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5.2631578947368397E-2</v>
      </c>
      <c r="D306" s="4">
        <v>0.68421052631578905</v>
      </c>
      <c r="E306" s="4">
        <v>0.157894736842105</v>
      </c>
      <c r="F306" s="4">
        <v>0.105263157894737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5.5555555555555601E-2</v>
      </c>
      <c r="E307" s="4">
        <v>0.5</v>
      </c>
      <c r="F307" s="4">
        <v>0.38888888888888901</v>
      </c>
      <c r="G307" s="4">
        <v>5.5555555555555601E-2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5.5555555555555601E-2</v>
      </c>
      <c r="F308" s="4">
        <v>0.66666666666666696</v>
      </c>
      <c r="G308" s="4">
        <v>0.22222222222222199</v>
      </c>
      <c r="H308" s="4">
        <v>5.5555555555555601E-2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0.25</v>
      </c>
      <c r="F309" s="4">
        <v>0</v>
      </c>
      <c r="G309" s="4">
        <v>0.75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0.33333333333333298</v>
      </c>
      <c r="H310" s="4">
        <v>0.66666666666666696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0.76315789473684204</v>
      </c>
      <c r="D312" s="4">
        <v>0.18421052631578899</v>
      </c>
      <c r="E312" s="4">
        <v>2.6315789473684199E-2</v>
      </c>
      <c r="F312" s="4">
        <v>2.6315789473684199E-2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8.8235294117647106E-2</v>
      </c>
      <c r="D313" s="4">
        <v>0.76470588235294101</v>
      </c>
      <c r="E313" s="4">
        <v>0.11764705882352899</v>
      </c>
      <c r="F313" s="4">
        <v>2.9411764705882401E-2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0.22222222222222199</v>
      </c>
      <c r="E314" s="4">
        <v>0.61111111111111105</v>
      </c>
      <c r="F314" s="4">
        <v>0.11111111111111099</v>
      </c>
      <c r="G314" s="4">
        <v>5.5555555555555601E-2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4.3478260869565202E-2</v>
      </c>
      <c r="E315" s="4">
        <v>8.6956521739130405E-2</v>
      </c>
      <c r="F315" s="4">
        <v>0.60869565217391297</v>
      </c>
      <c r="G315" s="4">
        <v>0.217391304347826</v>
      </c>
      <c r="H315" s="4">
        <v>4.3478260869565202E-2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0.77777777777777801</v>
      </c>
      <c r="H316" s="4">
        <v>0.22222222222222199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0.33333333333333298</v>
      </c>
      <c r="H317" s="4">
        <v>0.66666666666666696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0.59375</v>
      </c>
      <c r="D319" s="4">
        <v>0.34375</v>
      </c>
      <c r="E319" s="4">
        <v>0</v>
      </c>
      <c r="F319" s="4">
        <v>6.25E-2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0.55263157894736803</v>
      </c>
      <c r="E320" s="4">
        <v>0.26315789473684198</v>
      </c>
      <c r="F320" s="4">
        <v>0.13157894736842099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0.11111111111111099</v>
      </c>
      <c r="E321" s="4">
        <v>0.5</v>
      </c>
      <c r="F321" s="4">
        <v>0.22222222222222199</v>
      </c>
      <c r="G321" s="4">
        <v>0.11111111111111099</v>
      </c>
      <c r="H321" s="4">
        <v>5.5555555555555601E-2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5.5555555555555601E-2</v>
      </c>
      <c r="F322" s="4">
        <v>0.44444444444444398</v>
      </c>
      <c r="G322" s="4">
        <v>0.44444444444444398</v>
      </c>
      <c r="H322" s="4">
        <v>5.5555555555555601E-2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0.214285714285714</v>
      </c>
      <c r="G323" s="4">
        <v>0.64285714285714302</v>
      </c>
      <c r="H323" s="4">
        <v>0.14285714285714299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0.6</v>
      </c>
      <c r="H324" s="4">
        <v>0.4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</v>
      </c>
      <c r="D326" s="4">
        <v>0.15</v>
      </c>
      <c r="E326" s="4">
        <v>0.05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8.8235294117647106E-2</v>
      </c>
      <c r="D327" s="4">
        <v>0.73529411764705899</v>
      </c>
      <c r="E327" s="4">
        <v>0.14705882352941199</v>
      </c>
      <c r="F327" s="4">
        <v>2.9411764705882401E-2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0.15</v>
      </c>
      <c r="E328" s="4">
        <v>0.7</v>
      </c>
      <c r="F328" s="4">
        <v>0.15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9.0909090909090898E-2</v>
      </c>
      <c r="E329" s="4">
        <v>0.18181818181818199</v>
      </c>
      <c r="F329" s="4">
        <v>0.54545454545454497</v>
      </c>
      <c r="G329" s="4">
        <v>0.18181818181818199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8.6956521739130405E-2</v>
      </c>
      <c r="E330" s="4">
        <v>8.6956521739130405E-2</v>
      </c>
      <c r="F330" s="4">
        <v>0.13043478260869601</v>
      </c>
      <c r="G330" s="4">
        <v>0.65217391304347805</v>
      </c>
      <c r="H330" s="4">
        <v>4.3478260869565202E-2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0.84210526315789502</v>
      </c>
      <c r="D333" s="4">
        <v>0.157894736842105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0.2</v>
      </c>
      <c r="D334" s="4">
        <v>0.65714285714285703</v>
      </c>
      <c r="E334" s="4">
        <v>0.114285714285714</v>
      </c>
      <c r="F334" s="4">
        <v>0</v>
      </c>
      <c r="G334" s="4">
        <v>2.8571428571428598E-2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3.8461538461538498E-2</v>
      </c>
      <c r="D335" s="4">
        <v>0.15384615384615399</v>
      </c>
      <c r="E335" s="4">
        <v>0.53846153846153799</v>
      </c>
      <c r="F335" s="4">
        <v>0.269230769230769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5.2631578947368397E-2</v>
      </c>
      <c r="E336" s="4">
        <v>0.31578947368421101</v>
      </c>
      <c r="F336" s="4">
        <v>0.57894736842105299</v>
      </c>
      <c r="G336" s="4">
        <v>5.2631578947368397E-2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0.105263157894737</v>
      </c>
      <c r="F337" s="4">
        <v>0.157894736842105</v>
      </c>
      <c r="G337" s="4">
        <v>0.68421052631578905</v>
      </c>
      <c r="H337" s="4">
        <v>5.2631578947368397E-2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0.14285714285714299</v>
      </c>
      <c r="G338" s="4">
        <v>0.57142857142857095</v>
      </c>
      <c r="H338" s="4">
        <v>0.28571428571428598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0.625</v>
      </c>
      <c r="D340" s="4">
        <v>0.29166666666666702</v>
      </c>
      <c r="E340" s="4">
        <v>8.3333333333333301E-2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9.6774193548387094E-2</v>
      </c>
      <c r="D341" s="4">
        <v>0.61290322580645196</v>
      </c>
      <c r="E341" s="4">
        <v>0.25806451612903197</v>
      </c>
      <c r="F341" s="4">
        <v>0</v>
      </c>
      <c r="G341" s="4">
        <v>3.2258064516128997E-2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0.230769230769231</v>
      </c>
      <c r="E342" s="4">
        <v>0.61538461538461497</v>
      </c>
      <c r="F342" s="4">
        <v>7.69230769230769E-2</v>
      </c>
      <c r="G342" s="4">
        <v>7.69230769230769E-2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4.5454545454545497E-2</v>
      </c>
      <c r="D343" s="4">
        <v>9.0909090909090898E-2</v>
      </c>
      <c r="E343" s="4">
        <v>9.0909090909090898E-2</v>
      </c>
      <c r="F343" s="4">
        <v>0.59090909090909105</v>
      </c>
      <c r="G343" s="4">
        <v>0.13636363636363599</v>
      </c>
      <c r="H343" s="4">
        <v>4.5454545454545497E-2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0.21052631578947401</v>
      </c>
      <c r="F344" s="4">
        <v>0.157894736842105</v>
      </c>
      <c r="G344" s="4">
        <v>0.57894736842105299</v>
      </c>
      <c r="H344" s="4">
        <v>5.2631578947368397E-2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0.33333333333333298</v>
      </c>
      <c r="G345" s="4">
        <v>0.33333333333333298</v>
      </c>
      <c r="H345" s="4">
        <v>0.33333333333333298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0.78947368421052599</v>
      </c>
      <c r="D347" s="4">
        <v>0.21052631578947401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8.8235294117647106E-2</v>
      </c>
      <c r="D348" s="4">
        <v>0.64705882352941202</v>
      </c>
      <c r="E348" s="4">
        <v>0.26470588235294101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6.25E-2</v>
      </c>
      <c r="D349" s="4">
        <v>0.1875</v>
      </c>
      <c r="E349" s="4">
        <v>0.59375</v>
      </c>
      <c r="F349" s="4">
        <v>0.125</v>
      </c>
      <c r="G349" s="4">
        <v>3.125E-2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0.157894736842105</v>
      </c>
      <c r="E350" s="4">
        <v>0.157894736842105</v>
      </c>
      <c r="F350" s="4">
        <v>0.57894736842105299</v>
      </c>
      <c r="G350" s="4">
        <v>0.105263157894737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0.11111111111111099</v>
      </c>
      <c r="F351" s="4">
        <v>0.27777777777777801</v>
      </c>
      <c r="G351" s="4">
        <v>0.61111111111111105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</v>
      </c>
      <c r="D354" s="4">
        <v>0.1</v>
      </c>
      <c r="E354" s="4">
        <v>0.05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5.7142857142857099E-2</v>
      </c>
      <c r="D355" s="4">
        <v>0.88571428571428601</v>
      </c>
      <c r="E355" s="4">
        <v>5.7142857142857099E-2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9.0909090909090898E-2</v>
      </c>
      <c r="D356" s="4">
        <v>0.30303030303030298</v>
      </c>
      <c r="E356" s="4">
        <v>0.54545454545454497</v>
      </c>
      <c r="F356" s="4">
        <v>6.0606060606060601E-2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0.05</v>
      </c>
      <c r="D357" s="4">
        <v>0.1</v>
      </c>
      <c r="E357" s="4">
        <v>0.25</v>
      </c>
      <c r="F357" s="4">
        <v>0.5</v>
      </c>
      <c r="G357" s="4">
        <v>0.1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0.214285714285714</v>
      </c>
      <c r="E358" s="4">
        <v>7.1428571428571397E-2</v>
      </c>
      <c r="F358" s="4">
        <v>0.5</v>
      </c>
      <c r="G358" s="4">
        <v>0.214285714285714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0.33333333333333298</v>
      </c>
      <c r="H359" s="4">
        <v>0.66666666666666696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0.95652173913043503</v>
      </c>
      <c r="D361" s="4">
        <v>4.3478260869565202E-2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0.29166666666666702</v>
      </c>
      <c r="D362" s="4">
        <v>0.5625</v>
      </c>
      <c r="E362" s="4">
        <v>0.125</v>
      </c>
      <c r="F362" s="4">
        <v>2.0833333333333301E-2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0.148148148148148</v>
      </c>
      <c r="D363" s="4">
        <v>0.22222222222222199</v>
      </c>
      <c r="E363" s="4">
        <v>0.48148148148148101</v>
      </c>
      <c r="F363" s="4">
        <v>0.11111111111111099</v>
      </c>
      <c r="G363" s="4">
        <v>3.7037037037037E-2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0.105263157894737</v>
      </c>
      <c r="D364" s="4">
        <v>0.26315789473684198</v>
      </c>
      <c r="E364" s="4">
        <v>0.157894736842105</v>
      </c>
      <c r="F364" s="4">
        <v>0.36842105263157898</v>
      </c>
      <c r="G364" s="4">
        <v>0.105263157894737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0.16666666666666699</v>
      </c>
      <c r="D365" s="4">
        <v>0.16666666666666699</v>
      </c>
      <c r="E365" s="4">
        <v>0.16666666666666699</v>
      </c>
      <c r="F365" s="4">
        <v>0.5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0.5</v>
      </c>
      <c r="E366" s="4">
        <v>0</v>
      </c>
      <c r="F366" s="4">
        <v>0.5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0.93023255813953498</v>
      </c>
      <c r="D368" s="4">
        <v>6.9767441860465101E-2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0.292682926829268</v>
      </c>
      <c r="D369" s="4">
        <v>0.65853658536585402</v>
      </c>
      <c r="E369" s="4">
        <v>4.8780487804878099E-2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0.30434782608695699</v>
      </c>
      <c r="E370" s="4">
        <v>0.65217391304347805</v>
      </c>
      <c r="F370" s="4">
        <v>4.3478260869565202E-2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6.6666666666666693E-2</v>
      </c>
      <c r="E371" s="4">
        <v>0.2</v>
      </c>
      <c r="F371" s="4">
        <v>0.73333333333333295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0.33333333333333298</v>
      </c>
      <c r="F372" s="4">
        <v>0</v>
      </c>
      <c r="G372" s="4">
        <v>0.66666666666666696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0.94230769230769196</v>
      </c>
      <c r="D375" s="4">
        <v>3.8461538461538498E-2</v>
      </c>
      <c r="E375" s="4">
        <v>1.9230769230769201E-2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0.157894736842105</v>
      </c>
      <c r="D376" s="4">
        <v>0.78947368421052599</v>
      </c>
      <c r="E376" s="4">
        <v>5.2631578947368397E-2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4.7619047619047603E-2</v>
      </c>
      <c r="D377" s="4">
        <v>0.33333333333333298</v>
      </c>
      <c r="E377" s="4">
        <v>0.52380952380952395</v>
      </c>
      <c r="F377" s="4">
        <v>4.7619047619047603E-2</v>
      </c>
      <c r="G377" s="4">
        <v>4.7619047619047603E-2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8.3333333333333301E-2</v>
      </c>
      <c r="D378" s="4">
        <v>8.3333333333333301E-2</v>
      </c>
      <c r="E378" s="4">
        <v>0.16666666666666699</v>
      </c>
      <c r="F378" s="4">
        <v>0.66666666666666696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0.89473684210526305</v>
      </c>
      <c r="D382" s="4">
        <v>7.0175438596491196E-2</v>
      </c>
      <c r="E382" s="4">
        <v>3.5087719298245598E-2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</v>
      </c>
      <c r="D383" s="4">
        <v>0.82499999999999996</v>
      </c>
      <c r="E383" s="4">
        <v>7.4999999999999997E-2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0.3125</v>
      </c>
      <c r="E384" s="4">
        <v>0.4375</v>
      </c>
      <c r="F384" s="4">
        <v>0.1875</v>
      </c>
      <c r="G384" s="4">
        <v>6.25E-2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0.11111111111111099</v>
      </c>
      <c r="E385" s="4">
        <v>0.11111111111111099</v>
      </c>
      <c r="F385" s="4">
        <v>0.44444444444444398</v>
      </c>
      <c r="G385" s="4">
        <v>0.22222222222222199</v>
      </c>
      <c r="H385" s="4">
        <v>0.11111111111111099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0.66666666666666696</v>
      </c>
      <c r="H386" s="4">
        <v>0.33333333333333298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0.89090909090909098</v>
      </c>
      <c r="D389" s="4">
        <v>9.0909090909090898E-2</v>
      </c>
      <c r="E389" s="4">
        <v>1.8181818181818198E-2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6.9767441860465101E-2</v>
      </c>
      <c r="D390" s="4">
        <v>0.837209302325581</v>
      </c>
      <c r="E390" s="4">
        <v>9.3023255813953501E-2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7.69230769230769E-2</v>
      </c>
      <c r="E391" s="4">
        <v>0.84615384615384603</v>
      </c>
      <c r="F391" s="4">
        <v>7.69230769230769E-2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1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0.2</v>
      </c>
      <c r="G393" s="4">
        <v>0.8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0.92307692307692302</v>
      </c>
      <c r="D396" s="4">
        <v>7.69230769230769E-2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0.119047619047619</v>
      </c>
      <c r="D397" s="4">
        <v>0.80952380952380998</v>
      </c>
      <c r="E397" s="4">
        <v>4.7619047619047603E-2</v>
      </c>
      <c r="F397" s="4">
        <v>2.3809523809523801E-2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6.25E-2</v>
      </c>
      <c r="E398" s="4">
        <v>0.875</v>
      </c>
      <c r="F398" s="4">
        <v>6.25E-2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0.11111111111111099</v>
      </c>
      <c r="E399" s="4">
        <v>0.11111111111111099</v>
      </c>
      <c r="F399" s="4">
        <v>0.77777777777777801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0.5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0.84905660377358505</v>
      </c>
      <c r="D403" s="4">
        <v>0.15094339622641501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7.4999999999999997E-2</v>
      </c>
      <c r="D404" s="4">
        <v>0.8</v>
      </c>
      <c r="E404" s="4">
        <v>0.1</v>
      </c>
      <c r="F404" s="4">
        <v>2.5000000000000001E-2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0.11764705882352899</v>
      </c>
      <c r="E405" s="4">
        <v>0.88235294117647101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0.11111111111111099</v>
      </c>
      <c r="D406" s="4">
        <v>0</v>
      </c>
      <c r="E406" s="4">
        <v>0.11111111111111099</v>
      </c>
      <c r="F406" s="4">
        <v>0.77777777777777801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0.2</v>
      </c>
      <c r="G407" s="4">
        <v>0.8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1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0.93877551020408201</v>
      </c>
      <c r="D410" s="4">
        <v>6.1224489795918401E-2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2.3809523809523801E-2</v>
      </c>
      <c r="D411" s="4">
        <v>0.92857142857142905</v>
      </c>
      <c r="E411" s="4">
        <v>2.3809523809523801E-2</v>
      </c>
      <c r="F411" s="4">
        <v>0</v>
      </c>
      <c r="G411" s="4">
        <v>2.3809523809523801E-2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0.15</v>
      </c>
      <c r="E412" s="4">
        <v>0.85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0.22222222222222199</v>
      </c>
      <c r="E413" s="4">
        <v>0.22222222222222199</v>
      </c>
      <c r="F413" s="4">
        <v>0.33333333333333298</v>
      </c>
      <c r="G413" s="4">
        <v>0.22222222222222199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0.6</v>
      </c>
      <c r="G414" s="4">
        <v>0.4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0.97872340425531901</v>
      </c>
      <c r="D417" s="4">
        <v>2.1276595744680899E-2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6.3829787234042507E-2</v>
      </c>
      <c r="D418" s="4">
        <v>0.87234042553191504</v>
      </c>
      <c r="E418" s="4">
        <v>6.3829787234042507E-2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</v>
      </c>
      <c r="E419" s="4">
        <v>0.9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0.16666666666666699</v>
      </c>
      <c r="E420" s="4">
        <v>0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0.89795918367346905</v>
      </c>
      <c r="D424" s="4">
        <v>0.102040816326531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6.6666666666666693E-2</v>
      </c>
      <c r="D425" s="4">
        <v>0.77777777777777801</v>
      </c>
      <c r="E425" s="4">
        <v>0.155555555555556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9.5238095238095205E-2</v>
      </c>
      <c r="E426" s="4">
        <v>0.85714285714285698</v>
      </c>
      <c r="F426" s="4">
        <v>4.7619047619047603E-2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</v>
      </c>
      <c r="F427" s="4">
        <v>0.8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0.8</v>
      </c>
      <c r="H428" s="4">
        <v>0.2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0.95744680851063801</v>
      </c>
      <c r="D431" s="4">
        <v>4.2553191489361701E-2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2.3809523809523801E-2</v>
      </c>
      <c r="D432" s="4">
        <v>0.92857142857142905</v>
      </c>
      <c r="E432" s="4">
        <v>4.7619047619047603E-2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3.8461538461538498E-2</v>
      </c>
      <c r="E433" s="4">
        <v>0.96153846153846201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0.75</v>
      </c>
      <c r="H435" s="4">
        <v>0.25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0.91304347826086996</v>
      </c>
      <c r="D438" s="4">
        <v>8.6956521739130405E-2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2.3809523809523801E-2</v>
      </c>
      <c r="D439" s="4">
        <v>0.97619047619047605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3.7037037037037E-2</v>
      </c>
      <c r="D440" s="4">
        <v>3.7037037037037E-2</v>
      </c>
      <c r="E440" s="4">
        <v>0.81481481481481499</v>
      </c>
      <c r="F440" s="4">
        <v>0.11111111111111099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1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0.93181818181818199</v>
      </c>
      <c r="D445" s="4">
        <v>6.8181818181818205E-2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2.1739130434782601E-2</v>
      </c>
      <c r="D446" s="4">
        <v>0.95652173913043503</v>
      </c>
      <c r="E446" s="4">
        <v>2.1739130434782601E-2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9.0909090909090898E-2</v>
      </c>
      <c r="D447" s="4">
        <v>0.22727272727272699</v>
      </c>
      <c r="E447" s="4">
        <v>0.68181818181818199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0.125</v>
      </c>
      <c r="F448" s="4">
        <v>0.875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0.66666666666666696</v>
      </c>
      <c r="G449" s="4">
        <v>0.33333333333333298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0.97727272727272696</v>
      </c>
      <c r="D452" s="4">
        <v>2.27272727272727E-2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3.8461538461538498E-2</v>
      </c>
      <c r="D453" s="4">
        <v>0.90384615384615397</v>
      </c>
      <c r="E453" s="4">
        <v>3.8461538461538498E-2</v>
      </c>
      <c r="F453" s="4">
        <v>1.9230769230769201E-2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0.94117647058823495</v>
      </c>
      <c r="F454" s="4">
        <v>5.8823529411764698E-2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0.11111111111111099</v>
      </c>
      <c r="E455" s="4">
        <v>0.11111111111111099</v>
      </c>
      <c r="F455" s="4">
        <v>0.55555555555555602</v>
      </c>
      <c r="G455" s="4">
        <v>0.22222222222222199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0.95555555555555605</v>
      </c>
      <c r="D459" s="4">
        <v>4.4444444444444398E-2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6.1224489795918401E-2</v>
      </c>
      <c r="D460" s="4">
        <v>0.87755102040816302</v>
      </c>
      <c r="E460" s="4">
        <v>6.1224489795918401E-2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0.21052631578947401</v>
      </c>
      <c r="E461" s="4">
        <v>0.73684210526315796</v>
      </c>
      <c r="F461" s="4">
        <v>5.2631578947368397E-2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0.14285714285714299</v>
      </c>
      <c r="E462" s="4">
        <v>0</v>
      </c>
      <c r="F462" s="4">
        <v>0.85714285714285698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0.91304347826086996</v>
      </c>
      <c r="D466" s="4">
        <v>8.6956521739130405E-2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0.06</v>
      </c>
      <c r="D467" s="4">
        <v>0.82</v>
      </c>
      <c r="E467" s="4">
        <v>0.12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5.8823529411764698E-2</v>
      </c>
      <c r="E468" s="4">
        <v>0.64705882352941202</v>
      </c>
      <c r="F468" s="4">
        <v>0.29411764705882398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0.14285714285714299</v>
      </c>
      <c r="E469" s="4">
        <v>0</v>
      </c>
      <c r="F469" s="4">
        <v>0.57142857142857095</v>
      </c>
      <c r="G469" s="4">
        <v>0.28571428571428598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0.33333333333333298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0.95555555555555605</v>
      </c>
      <c r="D473" s="4">
        <v>4.4444444444444398E-2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0.12765957446808501</v>
      </c>
      <c r="D474" s="4">
        <v>0.78723404255319196</v>
      </c>
      <c r="E474" s="4">
        <v>8.5106382978723402E-2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5.8823529411764698E-2</v>
      </c>
      <c r="E475" s="4">
        <v>0.94117647058823495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0.7</v>
      </c>
      <c r="G476" s="4">
        <v>0.3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0.25</v>
      </c>
      <c r="F477" s="4">
        <v>0</v>
      </c>
      <c r="G477" s="4">
        <v>0.75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0.93877551020408201</v>
      </c>
      <c r="D480" s="4">
        <v>6.1224489795918401E-2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0.97499999999999998</v>
      </c>
      <c r="E481" s="4">
        <v>2.5000000000000001E-2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4.7619047619047603E-2</v>
      </c>
      <c r="E482" s="4">
        <v>0.90476190476190499</v>
      </c>
      <c r="F482" s="4">
        <v>4.7619047619047603E-2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0.14285714285714299</v>
      </c>
      <c r="E483" s="4">
        <v>0.14285714285714299</v>
      </c>
      <c r="F483" s="4">
        <v>0.57142857142857095</v>
      </c>
      <c r="G483" s="4">
        <v>0.14285714285714299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0.14285714285714299</v>
      </c>
      <c r="G484" s="4">
        <v>0.85714285714285698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0.934782608695652</v>
      </c>
      <c r="D487" s="4">
        <v>6.5217391304347797E-2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0.11363636363636399</v>
      </c>
      <c r="D488" s="4">
        <v>0.84090909090909105</v>
      </c>
      <c r="E488" s="4">
        <v>2.27272727272727E-2</v>
      </c>
      <c r="F488" s="4">
        <v>2.27272727272727E-2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0.80952380952380998</v>
      </c>
      <c r="F489" s="4">
        <v>4.7619047619047603E-2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1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0.13953488372093001</v>
      </c>
      <c r="D495" s="4">
        <v>0.79069767441860495</v>
      </c>
      <c r="E495" s="4">
        <v>6.9767441860465101E-2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5.5555555555555601E-2</v>
      </c>
      <c r="E496" s="4">
        <v>0.77777777777777801</v>
      </c>
      <c r="F496" s="4">
        <v>0.11111111111111099</v>
      </c>
      <c r="G496" s="4">
        <v>5.5555555555555601E-2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0.75</v>
      </c>
      <c r="G497" s="4">
        <v>0.125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0.28571428571428598</v>
      </c>
      <c r="G498" s="4">
        <v>0.71428571428571397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0.98148148148148195</v>
      </c>
      <c r="D501" s="4">
        <v>1.85185185185185E-2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0.14285714285714299</v>
      </c>
      <c r="D502" s="4">
        <v>0.82857142857142896</v>
      </c>
      <c r="E502" s="4">
        <v>2.8571428571428598E-2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0.94444444444444398</v>
      </c>
      <c r="F503" s="4">
        <v>5.5555555555555601E-2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</v>
      </c>
      <c r="F504" s="4">
        <v>0.9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1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0.91379310344827602</v>
      </c>
      <c r="D508" s="4">
        <v>8.6206896551724102E-2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6.6666666666666693E-2</v>
      </c>
      <c r="D509" s="4">
        <v>0.93333333333333302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0.105263157894737</v>
      </c>
      <c r="E510" s="4">
        <v>0.73684210526315796</v>
      </c>
      <c r="F510" s="4">
        <v>0.157894736842105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0.1</v>
      </c>
      <c r="E511" s="4">
        <v>0.1</v>
      </c>
      <c r="F511" s="4">
        <v>0.8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0.28571428571428598</v>
      </c>
      <c r="G512" s="4">
        <v>0.71428571428571397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0.98181818181818203</v>
      </c>
      <c r="D515" s="4">
        <v>1.8181818181818198E-2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0.13888888888888901</v>
      </c>
      <c r="D516" s="4">
        <v>0.80555555555555602</v>
      </c>
      <c r="E516" s="4">
        <v>5.5555555555555601E-2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7.69230769230769E-2</v>
      </c>
      <c r="F518" s="4">
        <v>0.92307692307692302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0.94915254237288105</v>
      </c>
      <c r="D522" s="4">
        <v>5.0847457627118599E-2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0</v>
      </c>
      <c r="D523" s="4">
        <v>0.96666666666666701</v>
      </c>
      <c r="E523" s="4">
        <v>3.3333333333333298E-2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0.16666666666666699</v>
      </c>
      <c r="E524" s="4">
        <v>0.77777777777777801</v>
      </c>
      <c r="F524" s="4">
        <v>5.5555555555555601E-2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0.4</v>
      </c>
      <c r="G526" s="4">
        <v>0.6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0.92857142857142905</v>
      </c>
      <c r="D529" s="4">
        <v>5.3571428571428603E-2</v>
      </c>
      <c r="E529" s="4">
        <v>1.7857142857142901E-2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8.5714285714285701E-2</v>
      </c>
      <c r="D530" s="4">
        <v>0.8</v>
      </c>
      <c r="E530" s="4">
        <v>0.114285714285714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6.6666666666666693E-2</v>
      </c>
      <c r="E531" s="4">
        <v>0.93333333333333302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0.133333333333333</v>
      </c>
      <c r="F532" s="4">
        <v>0.86666666666666703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0.33333333333333298</v>
      </c>
      <c r="G533" s="4">
        <v>0.33333333333333298</v>
      </c>
      <c r="H533" s="4">
        <v>0.33333333333333298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0.98181818181818203</v>
      </c>
      <c r="D536" s="4">
        <v>1.8181818181818198E-2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3.125E-2</v>
      </c>
      <c r="D537" s="4">
        <v>0.875</v>
      </c>
      <c r="E537" s="4">
        <v>9.375E-2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7.1428571428571397E-2</v>
      </c>
      <c r="F539" s="4">
        <v>0.85714285714285698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0.85454545454545505</v>
      </c>
      <c r="D543" s="4">
        <v>0.12727272727272701</v>
      </c>
      <c r="E543" s="4">
        <v>1.8181818181818198E-2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3.4482758620689703E-2</v>
      </c>
      <c r="D544" s="4">
        <v>0.931034482758621</v>
      </c>
      <c r="E544" s="4">
        <v>3.4482758620689703E-2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0.92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0.16666666666666699</v>
      </c>
      <c r="E546" s="4">
        <v>0.16666666666666699</v>
      </c>
      <c r="F546" s="4">
        <v>0.58333333333333304</v>
      </c>
      <c r="G546" s="4">
        <v>8.3333333333333301E-2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0.5</v>
      </c>
      <c r="E547" s="4">
        <v>0</v>
      </c>
      <c r="F547" s="4">
        <v>0</v>
      </c>
      <c r="G547" s="4">
        <v>0.5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0.8125</v>
      </c>
      <c r="D550" s="4">
        <v>0.1875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0.102564102564103</v>
      </c>
      <c r="D551" s="4">
        <v>0.84615384615384603</v>
      </c>
      <c r="E551" s="4">
        <v>5.1282051282051301E-2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0.22222222222222199</v>
      </c>
      <c r="E552" s="4">
        <v>0.62962962962962998</v>
      </c>
      <c r="F552" s="4">
        <v>0.11111111111111099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0.28571428571428598</v>
      </c>
      <c r="F553" s="4">
        <v>0.57142857142857095</v>
      </c>
      <c r="G553" s="4">
        <v>0.14285714285714299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0.5</v>
      </c>
      <c r="H554" s="4">
        <v>0.5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0.5</v>
      </c>
      <c r="G555" s="4">
        <v>0</v>
      </c>
      <c r="H555" s="4">
        <v>0.5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0.95348837209302295</v>
      </c>
      <c r="D557" s="4">
        <v>4.6511627906976702E-2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4.1666666666666699E-2</v>
      </c>
      <c r="D558" s="4">
        <v>0.91666666666666696</v>
      </c>
      <c r="E558" s="4">
        <v>2.0833333333333301E-2</v>
      </c>
      <c r="F558" s="4">
        <v>2.0833333333333301E-2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9.5238095238095205E-2</v>
      </c>
      <c r="E559" s="4">
        <v>0.85714285714285698</v>
      </c>
      <c r="F559" s="4">
        <v>4.7619047619047603E-2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0.125</v>
      </c>
      <c r="F560" s="4">
        <v>0.625</v>
      </c>
      <c r="G560" s="4">
        <v>0.25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0.5</v>
      </c>
      <c r="H562" s="4">
        <v>0.5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0.97674418604651203</v>
      </c>
      <c r="D564" s="4">
        <v>2.32558139534884E-2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8.3333333333333301E-2</v>
      </c>
      <c r="D565" s="4">
        <v>0.875</v>
      </c>
      <c r="E565" s="4">
        <v>4.1666666666666699E-2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0.15</v>
      </c>
      <c r="D566" s="4">
        <v>0.15</v>
      </c>
      <c r="E566" s="4">
        <v>0.65</v>
      </c>
      <c r="F566" s="4">
        <v>0.05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0.57142857142857095</v>
      </c>
      <c r="G567" s="4">
        <v>0.28571428571428598</v>
      </c>
      <c r="H567" s="4">
        <v>0.14285714285714299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1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1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0.91836734693877597</v>
      </c>
      <c r="D571" s="4">
        <v>8.1632653061224497E-2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8.6956521739130405E-2</v>
      </c>
      <c r="D572" s="4">
        <v>0.89130434782608703</v>
      </c>
      <c r="E572" s="4">
        <v>2.1739130434782601E-2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0.8125</v>
      </c>
      <c r="F573" s="4">
        <v>0.1875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</v>
      </c>
      <c r="F574" s="4">
        <v>0.8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0.125</v>
      </c>
      <c r="D575" s="4">
        <v>0</v>
      </c>
      <c r="E575" s="4">
        <v>0.125</v>
      </c>
      <c r="F575" s="4">
        <v>0.125</v>
      </c>
      <c r="G575" s="4">
        <v>0.625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</v>
      </c>
      <c r="D578" s="4">
        <v>0.04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6.6666666666666693E-2</v>
      </c>
      <c r="D579" s="4">
        <v>0.91111111111111098</v>
      </c>
      <c r="E579" s="4">
        <v>2.2222222222222199E-2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6.25E-2</v>
      </c>
      <c r="D580" s="4">
        <v>6.25E-2</v>
      </c>
      <c r="E580" s="4">
        <v>0.8125</v>
      </c>
      <c r="F580" s="4">
        <v>6.25E-2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0.125</v>
      </c>
      <c r="F581" s="4">
        <v>0.875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0.4</v>
      </c>
      <c r="G582" s="4">
        <v>0.6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1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0.98076923076923095</v>
      </c>
      <c r="D585" s="4">
        <v>1.9230769230769201E-2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0.13636363636363599</v>
      </c>
      <c r="D586" s="4">
        <v>0.81818181818181801</v>
      </c>
      <c r="E586" s="4">
        <v>4.5454545454545497E-2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6.6666666666666693E-2</v>
      </c>
      <c r="E587" s="4">
        <v>0.86666666666666703</v>
      </c>
      <c r="F587" s="4">
        <v>6.6666666666666693E-2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0.33333333333333298</v>
      </c>
      <c r="G589" s="4">
        <v>0.66666666666666696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0.89473684210526305</v>
      </c>
      <c r="D592" s="4">
        <v>8.7719298245614002E-2</v>
      </c>
      <c r="E592" s="4">
        <v>1.7543859649122799E-2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0.13157894736842099</v>
      </c>
      <c r="D593" s="4">
        <v>0.84210526315789502</v>
      </c>
      <c r="E593" s="4">
        <v>2.6315789473684199E-2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0.86666666666666703</v>
      </c>
      <c r="F594" s="4">
        <v>0.133333333333333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7.69230769230769E-2</v>
      </c>
      <c r="D595" s="4">
        <v>0</v>
      </c>
      <c r="E595" s="4">
        <v>0.30769230769230799</v>
      </c>
      <c r="F595" s="4">
        <v>0.38461538461538503</v>
      </c>
      <c r="G595" s="4">
        <v>0.230769230769231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0.96491228070175405</v>
      </c>
      <c r="D599" s="4">
        <v>3.5087719298245598E-2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0</v>
      </c>
      <c r="D600" s="4">
        <v>0.97297297297297303</v>
      </c>
      <c r="E600" s="4">
        <v>2.7027027027027001E-2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5.2631578947368397E-2</v>
      </c>
      <c r="E601" s="4">
        <v>0.89473684210526305</v>
      </c>
      <c r="F601" s="4">
        <v>5.2631578947368397E-2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0.28571428571428598</v>
      </c>
      <c r="F602" s="4">
        <v>0.71428571428571397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0.2</v>
      </c>
      <c r="G603" s="4">
        <v>0.8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0.94545454545454499</v>
      </c>
      <c r="D606" s="4">
        <v>3.6363636363636397E-2</v>
      </c>
      <c r="E606" s="4">
        <v>1.8181818181818198E-2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2.5641025641025599E-2</v>
      </c>
      <c r="D607" s="4">
        <v>0.97435897435897401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0.15</v>
      </c>
      <c r="E608" s="4">
        <v>0.8</v>
      </c>
      <c r="F608" s="4">
        <v>0.05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0.96226415094339601</v>
      </c>
      <c r="D613" s="4">
        <v>3.77358490566038E-2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0.186046511627907</v>
      </c>
      <c r="D614" s="4">
        <v>0.79069767441860495</v>
      </c>
      <c r="E614" s="4">
        <v>0</v>
      </c>
      <c r="F614" s="4">
        <v>2.32558139534884E-2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5.8823529411764698E-2</v>
      </c>
      <c r="E615" s="4">
        <v>0.82352941176470595</v>
      </c>
      <c r="F615" s="4">
        <v>0.11764705882352899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0.375</v>
      </c>
      <c r="G616" s="4">
        <v>0.25</v>
      </c>
      <c r="H616" s="4">
        <v>0.125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0.94915254237288105</v>
      </c>
      <c r="D620" s="4">
        <v>5.0847457627118599E-2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2.7027027027027001E-2</v>
      </c>
      <c r="D621" s="4">
        <v>0.91891891891891897</v>
      </c>
      <c r="E621" s="4">
        <v>5.4054054054054099E-2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0.16666666666666699</v>
      </c>
      <c r="G624" s="4">
        <v>0.83333333333333304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0.96491228070175405</v>
      </c>
      <c r="D627" s="4">
        <v>3.5087719298245598E-2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0.135135135135135</v>
      </c>
      <c r="D628" s="4">
        <v>0.83783783783783805</v>
      </c>
      <c r="E628" s="4">
        <v>2.7027027027027001E-2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0.88888888888888895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0.28571428571428598</v>
      </c>
      <c r="F630" s="4">
        <v>0.57142857142857095</v>
      </c>
      <c r="G630" s="4">
        <v>0</v>
      </c>
      <c r="H630" s="4">
        <v>0.14285714285714299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1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1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0.93333333333333302</v>
      </c>
      <c r="D634" s="4">
        <v>6.6666666666666693E-2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0.15151515151515199</v>
      </c>
      <c r="D635" s="4">
        <v>0.78787878787878796</v>
      </c>
      <c r="E635" s="4">
        <v>6.0606060606060601E-2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0.105263157894737</v>
      </c>
      <c r="E636" s="4">
        <v>0.78947368421052599</v>
      </c>
      <c r="F636" s="4">
        <v>0.105263157894737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0.16666666666666699</v>
      </c>
      <c r="E637" s="4">
        <v>0.5</v>
      </c>
      <c r="F637" s="4">
        <v>0.33333333333333298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0.5</v>
      </c>
      <c r="G639" s="4">
        <v>0.5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0.86885245901639296</v>
      </c>
      <c r="D641" s="4">
        <v>9.8360655737704902E-2</v>
      </c>
      <c r="E641" s="4">
        <v>3.2786885245901599E-2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6.0606060606060601E-2</v>
      </c>
      <c r="D642" s="4">
        <v>0.84848484848484895</v>
      </c>
      <c r="E642" s="4">
        <v>9.0909090909090898E-2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0.05</v>
      </c>
      <c r="E643" s="4">
        <v>0.8</v>
      </c>
      <c r="F643" s="4">
        <v>0.15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</v>
      </c>
      <c r="F644" s="4">
        <v>0.6</v>
      </c>
      <c r="G644" s="4">
        <v>0.2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0.83333333333333304</v>
      </c>
      <c r="H645" s="4">
        <v>0.16666666666666699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0.85454545454545505</v>
      </c>
      <c r="D648" s="4">
        <v>0.12727272727272701</v>
      </c>
      <c r="E648" s="4">
        <v>1.8181818181818198E-2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0</v>
      </c>
      <c r="D649" s="4">
        <v>0.74285714285714299</v>
      </c>
      <c r="E649" s="4">
        <v>0.2</v>
      </c>
      <c r="F649" s="4">
        <v>5.7142857142857099E-2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9.0909090909090898E-2</v>
      </c>
      <c r="E650" s="4">
        <v>0.72727272727272696</v>
      </c>
      <c r="F650" s="4">
        <v>0.18181818181818199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0.83333333333333304</v>
      </c>
      <c r="G651" s="4">
        <v>0.16666666666666699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0.16666666666666699</v>
      </c>
      <c r="G652" s="4">
        <v>0.83333333333333304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1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0.78723404255319196</v>
      </c>
      <c r="D655" s="4">
        <v>0.14893617021276601</v>
      </c>
      <c r="E655" s="4">
        <v>4.2553191489361701E-2</v>
      </c>
      <c r="F655" s="4">
        <v>0</v>
      </c>
      <c r="G655" s="4">
        <v>2.1276595744680899E-2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2.8571428571428598E-2</v>
      </c>
      <c r="D656" s="4">
        <v>0.74285714285714299</v>
      </c>
      <c r="E656" s="4">
        <v>0.14285714285714299</v>
      </c>
      <c r="F656" s="4">
        <v>8.5714285714285701E-2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0.79166666666666696</v>
      </c>
      <c r="F657" s="4">
        <v>0.20833333333333301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0.15384615384615399</v>
      </c>
      <c r="F658" s="4">
        <v>0.69230769230769196</v>
      </c>
      <c r="G658" s="4">
        <v>0.15384615384615399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0.16666666666666699</v>
      </c>
      <c r="F659" s="4">
        <v>0</v>
      </c>
      <c r="G659" s="4">
        <v>0.83333333333333304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0.81578947368421095</v>
      </c>
      <c r="D662" s="4">
        <v>0.13157894736842099</v>
      </c>
      <c r="E662" s="4">
        <v>5.2631578947368397E-2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9.0909090909090898E-2</v>
      </c>
      <c r="D663" s="4">
        <v>0.75757575757575801</v>
      </c>
      <c r="E663" s="4">
        <v>9.0909090909090898E-2</v>
      </c>
      <c r="F663" s="4">
        <v>6.0606060606060601E-2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3.4482758620689703E-2</v>
      </c>
      <c r="D664" s="4">
        <v>6.8965517241379296E-2</v>
      </c>
      <c r="E664" s="4">
        <v>0.72413793103448298</v>
      </c>
      <c r="F664" s="4">
        <v>0.17241379310344801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5.8823529411764698E-2</v>
      </c>
      <c r="F665" s="4">
        <v>0.82352941176470595</v>
      </c>
      <c r="G665" s="4">
        <v>0.11764705882352899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0.125</v>
      </c>
      <c r="G666" s="4">
        <v>0.875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</v>
      </c>
      <c r="D669" s="4">
        <v>0.17142857142857101</v>
      </c>
      <c r="E669" s="4">
        <v>2.8571428571428598E-2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9.375E-2</v>
      </c>
      <c r="D670" s="4">
        <v>0.5625</v>
      </c>
      <c r="E670" s="4">
        <v>0.21875</v>
      </c>
      <c r="F670" s="4">
        <v>9.375E-2</v>
      </c>
      <c r="G670" s="4">
        <v>3.125E-2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0.11111111111111099</v>
      </c>
      <c r="E671" s="4">
        <v>0.66666666666666696</v>
      </c>
      <c r="F671" s="4">
        <v>0.18518518518518501</v>
      </c>
      <c r="G671" s="4">
        <v>3.7037037037037E-2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9.0909090909090898E-2</v>
      </c>
      <c r="E672" s="4">
        <v>0.13636363636363599</v>
      </c>
      <c r="F672" s="4">
        <v>0.63636363636363602</v>
      </c>
      <c r="G672" s="4">
        <v>9.0909090909090898E-2</v>
      </c>
      <c r="H672" s="4">
        <v>4.5454545454545497E-2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0.11111111111111099</v>
      </c>
      <c r="F673" s="4">
        <v>0.11111111111111099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0.54838709677419395</v>
      </c>
      <c r="D676" s="4">
        <v>0.25806451612903197</v>
      </c>
      <c r="E676" s="4">
        <v>0.16129032258064499</v>
      </c>
      <c r="F676" s="4">
        <v>0</v>
      </c>
      <c r="G676" s="4">
        <v>3.2258064516128997E-2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0.10344827586206901</v>
      </c>
      <c r="D677" s="4">
        <v>0.48275862068965503</v>
      </c>
      <c r="E677" s="4">
        <v>0.24137931034482801</v>
      </c>
      <c r="F677" s="4">
        <v>0.13793103448275901</v>
      </c>
      <c r="G677" s="4">
        <v>3.4482758620689703E-2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0.2</v>
      </c>
      <c r="E678" s="4">
        <v>0.46666666666666701</v>
      </c>
      <c r="F678" s="4">
        <v>0.2</v>
      </c>
      <c r="G678" s="4">
        <v>0.1</v>
      </c>
      <c r="H678" s="4">
        <v>3.3333333333333298E-2</v>
      </c>
      <c r="I678" s="4">
        <v>0</v>
      </c>
    </row>
    <row r="679" spans="1:9" x14ac:dyDescent="0.2">
      <c r="A679">
        <v>96</v>
      </c>
      <c r="B679">
        <v>3</v>
      </c>
      <c r="C679" s="4">
        <v>4.3478260869565202E-2</v>
      </c>
      <c r="D679" s="4">
        <v>0</v>
      </c>
      <c r="E679" s="4">
        <v>0.30434782608695699</v>
      </c>
      <c r="F679" s="4">
        <v>0.39130434782608697</v>
      </c>
      <c r="G679" s="4">
        <v>0.217391304347826</v>
      </c>
      <c r="H679" s="4">
        <v>4.3478260869565202E-2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9.0909090909090898E-2</v>
      </c>
      <c r="G680" s="4">
        <v>0.90909090909090895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1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0.80952380952380998</v>
      </c>
      <c r="D683" s="4">
        <v>9.5238095238095205E-2</v>
      </c>
      <c r="E683" s="4">
        <v>9.5238095238095205E-2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7.1428571428571397E-2</v>
      </c>
      <c r="D684" s="4">
        <v>0.78571428571428603</v>
      </c>
      <c r="E684" s="4">
        <v>0.14285714285714299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9.0909090909090898E-2</v>
      </c>
      <c r="E685" s="4">
        <v>0.69696969696969702</v>
      </c>
      <c r="F685" s="4">
        <v>0.15151515151515199</v>
      </c>
      <c r="G685" s="4">
        <v>6.0606060606060601E-2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0.05</v>
      </c>
      <c r="F686" s="4">
        <v>0.95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0.05</v>
      </c>
      <c r="F687" s="4">
        <v>0.1</v>
      </c>
      <c r="G687" s="4">
        <v>0.85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0.94736842105263197</v>
      </c>
      <c r="D690" s="4">
        <v>5.2631578947368397E-2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7.4074074074074098E-2</v>
      </c>
      <c r="D691" s="4">
        <v>0.74074074074074103</v>
      </c>
      <c r="E691" s="4">
        <v>0.18518518518518501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0.12903225806451599</v>
      </c>
      <c r="E692" s="4">
        <v>0.80645161290322598</v>
      </c>
      <c r="F692" s="4">
        <v>6.4516129032258104E-2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0.15384615384615399</v>
      </c>
      <c r="F693" s="4">
        <v>0.80769230769230804</v>
      </c>
      <c r="G693" s="4">
        <v>3.8461538461538498E-2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0.105263157894737</v>
      </c>
      <c r="G694" s="4">
        <v>0.84210526315789502</v>
      </c>
      <c r="H694" s="4">
        <v>5.2631578947368397E-2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0.33333333333333298</v>
      </c>
      <c r="H695" s="4">
        <v>0.66666666666666696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0.7</v>
      </c>
      <c r="D697" s="4">
        <v>0.3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0.04</v>
      </c>
      <c r="D698" s="4">
        <v>0.8</v>
      </c>
      <c r="E698" s="4">
        <v>0.16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2.9411764705882401E-2</v>
      </c>
      <c r="D699" s="4">
        <v>0.11764705882352899</v>
      </c>
      <c r="E699" s="4">
        <v>0.76470588235294101</v>
      </c>
      <c r="F699" s="4">
        <v>5.8823529411764698E-2</v>
      </c>
      <c r="G699" s="4">
        <v>2.9411764705882401E-2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0.08</v>
      </c>
      <c r="F700" s="4">
        <v>0.8</v>
      </c>
      <c r="G700" s="4">
        <v>0.12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0.16666666666666699</v>
      </c>
      <c r="G701" s="4">
        <v>0.83333333333333304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0.8125</v>
      </c>
      <c r="D704" s="4">
        <v>0.125</v>
      </c>
      <c r="E704" s="4">
        <v>6.25E-2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3.3333333333333298E-2</v>
      </c>
      <c r="D705" s="4">
        <v>0.76666666666666705</v>
      </c>
      <c r="E705" s="4">
        <v>0.16666666666666699</v>
      </c>
      <c r="F705" s="4">
        <v>3.3333333333333298E-2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6.25E-2</v>
      </c>
      <c r="E706" s="4">
        <v>0.8125</v>
      </c>
      <c r="F706" s="4">
        <v>0.125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0.88</v>
      </c>
      <c r="G707" s="4">
        <v>0.04</v>
      </c>
      <c r="H707" s="4">
        <v>0.08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5.2631578947368397E-2</v>
      </c>
      <c r="G708" s="4">
        <v>0.84210526315789502</v>
      </c>
      <c r="H708" s="4">
        <v>0.105263157894737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0.64285714285714302</v>
      </c>
      <c r="D711" s="4">
        <v>0.14285714285714299</v>
      </c>
      <c r="E711" s="4">
        <v>0.14285714285714299</v>
      </c>
      <c r="F711" s="4">
        <v>7.1428571428571397E-2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3.7037037037037E-2</v>
      </c>
      <c r="D712" s="4">
        <v>0.85185185185185197</v>
      </c>
      <c r="E712" s="4">
        <v>7.4074074074074098E-2</v>
      </c>
      <c r="F712" s="4">
        <v>3.7037037037037E-2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9.375E-2</v>
      </c>
      <c r="E713" s="4">
        <v>0.75</v>
      </c>
      <c r="F713" s="4">
        <v>0.125</v>
      </c>
      <c r="G713" s="4">
        <v>3.125E-2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3.5714285714285698E-2</v>
      </c>
      <c r="F714" s="4">
        <v>0.92857142857142905</v>
      </c>
      <c r="G714" s="4">
        <v>3.5714285714285698E-2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0.11764705882352899</v>
      </c>
      <c r="G715" s="4">
        <v>0.82352941176470595</v>
      </c>
      <c r="H715" s="4">
        <v>5.8823529411764698E-2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0.14285714285714299</v>
      </c>
      <c r="H716" s="4">
        <v>0.85714285714285698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</v>
      </c>
      <c r="D718" s="4">
        <v>0.1</v>
      </c>
      <c r="E718" s="4">
        <v>0.1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3.5714285714285698E-2</v>
      </c>
      <c r="D719" s="4">
        <v>0.67857142857142905</v>
      </c>
      <c r="E719" s="4">
        <v>0.25</v>
      </c>
      <c r="F719" s="4">
        <v>3.5714285714285698E-2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0.13793103448275901</v>
      </c>
      <c r="E720" s="4">
        <v>0.51724137931034497</v>
      </c>
      <c r="F720" s="4">
        <v>0.17241379310344801</v>
      </c>
      <c r="G720" s="4">
        <v>0.17241379310344801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2.9411764705882401E-2</v>
      </c>
      <c r="E721" s="4">
        <v>0.14705882352941199</v>
      </c>
      <c r="F721" s="4">
        <v>0.67647058823529405</v>
      </c>
      <c r="G721" s="4">
        <v>0.11764705882352899</v>
      </c>
      <c r="H721" s="4">
        <v>2.9411764705882401E-2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0.17647058823529399</v>
      </c>
      <c r="G722" s="4">
        <v>0.82352941176470595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0.14285714285714299</v>
      </c>
      <c r="H723" s="4">
        <v>0.85714285714285698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0.33333333333333298</v>
      </c>
      <c r="D725" s="4">
        <v>0.55555555555555602</v>
      </c>
      <c r="E725" s="4">
        <v>0.11111111111111099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0.04</v>
      </c>
      <c r="D726" s="4">
        <v>0.76</v>
      </c>
      <c r="E726" s="4">
        <v>0.16</v>
      </c>
      <c r="F726" s="4">
        <v>0.04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3.5714285714285698E-2</v>
      </c>
      <c r="E727" s="4">
        <v>0.75</v>
      </c>
      <c r="F727" s="4">
        <v>0.214285714285714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0.125</v>
      </c>
      <c r="F728" s="4">
        <v>0.53125</v>
      </c>
      <c r="G728" s="4">
        <v>0.3125</v>
      </c>
      <c r="H728" s="4">
        <v>3.125E-2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0.16666666666666699</v>
      </c>
      <c r="G729" s="4">
        <v>0.79166666666666696</v>
      </c>
      <c r="H729" s="4">
        <v>4.1666666666666699E-2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0.04</v>
      </c>
      <c r="D733" s="4">
        <v>0.68</v>
      </c>
      <c r="E733" s="4">
        <v>0.12</v>
      </c>
      <c r="F733" s="4">
        <v>0.08</v>
      </c>
      <c r="G733" s="4">
        <v>0.08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0.1</v>
      </c>
      <c r="E734" s="4">
        <v>0.7</v>
      </c>
      <c r="F734" s="4">
        <v>0.2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0.17857142857142899</v>
      </c>
      <c r="F735" s="4">
        <v>0.75</v>
      </c>
      <c r="G735" s="4">
        <v>7.1428571428571397E-2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0.13793103448275901</v>
      </c>
      <c r="G736" s="4">
        <v>0.79310344827586199</v>
      </c>
      <c r="H736" s="4">
        <v>6.8965517241379296E-2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0.11111111111111099</v>
      </c>
      <c r="H737" s="4">
        <v>0.88888888888888895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0.4</v>
      </c>
      <c r="D739" s="4">
        <v>0.4</v>
      </c>
      <c r="E739" s="4">
        <v>0.2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0.8</v>
      </c>
      <c r="E740" s="4">
        <v>0.2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0.72413793103448298</v>
      </c>
      <c r="F741" s="4">
        <v>0.27586206896551702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9.0909090909090898E-2</v>
      </c>
      <c r="F742" s="4">
        <v>0.78787878787878796</v>
      </c>
      <c r="G742" s="4">
        <v>0.12121212121212099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0.17857142857142899</v>
      </c>
      <c r="G743" s="4">
        <v>0.75</v>
      </c>
      <c r="H743" s="4">
        <v>7.1428571428571397E-2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</v>
      </c>
      <c r="D746" s="4">
        <v>0.5</v>
      </c>
      <c r="E746" s="4">
        <v>0.5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5.5555555555555601E-2</v>
      </c>
      <c r="D747" s="4">
        <v>0.83333333333333304</v>
      </c>
      <c r="E747" s="4">
        <v>0.11111111111111099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0.75862068965517204</v>
      </c>
      <c r="F748" s="4">
        <v>0.20689655172413801</v>
      </c>
      <c r="G748" s="4">
        <v>3.4482758620689703E-2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0.102564102564103</v>
      </c>
      <c r="F749" s="4">
        <v>0.74358974358974395</v>
      </c>
      <c r="G749" s="4">
        <v>0.102564102564103</v>
      </c>
      <c r="H749" s="4">
        <v>5.1282051282051301E-2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0.04</v>
      </c>
      <c r="F750" s="4">
        <v>0.04</v>
      </c>
      <c r="G750" s="4">
        <v>0.8</v>
      </c>
      <c r="H750" s="4">
        <v>0.12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8.3333333333333301E-2</v>
      </c>
      <c r="H751" s="4">
        <v>0.91666666666666696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6.25E-2</v>
      </c>
      <c r="D754" s="4">
        <v>0.75</v>
      </c>
      <c r="E754" s="4">
        <v>0.1875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3.3333333333333298E-2</v>
      </c>
      <c r="D755" s="4">
        <v>3.3333333333333298E-2</v>
      </c>
      <c r="E755" s="4">
        <v>0.6</v>
      </c>
      <c r="F755" s="4">
        <v>0.33333333333333298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8.3333333333333301E-2</v>
      </c>
      <c r="F756" s="4">
        <v>0.77777777777777801</v>
      </c>
      <c r="G756" s="4">
        <v>0.11111111111111099</v>
      </c>
      <c r="H756" s="4">
        <v>2.7777777777777801E-2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3.8461538461538498E-2</v>
      </c>
      <c r="F757" s="4">
        <v>7.69230769230769E-2</v>
      </c>
      <c r="G757" s="4">
        <v>0.88461538461538503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6.25E-2</v>
      </c>
      <c r="G758" s="4">
        <v>0.125</v>
      </c>
      <c r="H758" s="4">
        <v>0.8125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0</v>
      </c>
      <c r="D761" s="4">
        <v>0.61538461538461497</v>
      </c>
      <c r="E761" s="4">
        <v>7.69230769230769E-2</v>
      </c>
      <c r="F761" s="4">
        <v>0.230769230769231</v>
      </c>
      <c r="G761" s="4">
        <v>0</v>
      </c>
      <c r="H761" s="4">
        <v>7.69230769230769E-2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0.64</v>
      </c>
      <c r="F762" s="4">
        <v>0.24</v>
      </c>
      <c r="G762" s="4">
        <v>0.12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2.4390243902439001E-2</v>
      </c>
      <c r="E763" s="4">
        <v>0.146341463414634</v>
      </c>
      <c r="F763" s="4">
        <v>0.68292682926829296</v>
      </c>
      <c r="G763" s="4">
        <v>0.12195121951219499</v>
      </c>
      <c r="H763" s="4">
        <v>2.4390243902439001E-2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3.4482758620689703E-2</v>
      </c>
      <c r="E764" s="4">
        <v>0.10344827586206901</v>
      </c>
      <c r="F764" s="4">
        <v>0.27586206896551702</v>
      </c>
      <c r="G764" s="4">
        <v>0.51724137931034497</v>
      </c>
      <c r="H764" s="4">
        <v>6.8965517241379296E-2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7.1428571428571397E-2</v>
      </c>
      <c r="H765" s="4">
        <v>0.92857142857142905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0.66666666666666696</v>
      </c>
      <c r="D767" s="4">
        <v>0.33333333333333298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0.1</v>
      </c>
      <c r="D768" s="4">
        <v>0.6</v>
      </c>
      <c r="E768" s="4">
        <v>0.1</v>
      </c>
      <c r="F768" s="4">
        <v>0.2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7.69230769230769E-2</v>
      </c>
      <c r="E769" s="4">
        <v>0.84615384615384603</v>
      </c>
      <c r="F769" s="4">
        <v>7.69230769230769E-2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0.844444444444444</v>
      </c>
      <c r="G770" s="4">
        <v>8.8888888888888906E-2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8.3333333333333301E-2</v>
      </c>
      <c r="G771" s="4">
        <v>0.91666666666666696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5.8823529411764698E-2</v>
      </c>
      <c r="G772" s="4">
        <v>0</v>
      </c>
      <c r="H772" s="4">
        <v>0.94117647058823495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0.77777777777777801</v>
      </c>
      <c r="E775" s="4">
        <v>0.22222222222222199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3.8461538461538498E-2</v>
      </c>
      <c r="E776" s="4">
        <v>0.80769230769230804</v>
      </c>
      <c r="F776" s="4">
        <v>0.15384615384615399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8.8888888888888906E-2</v>
      </c>
      <c r="F777" s="4">
        <v>0.71111111111111103</v>
      </c>
      <c r="G777" s="4">
        <v>0.2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3.8461538461538498E-2</v>
      </c>
      <c r="E778" s="4">
        <v>3.8461538461538498E-2</v>
      </c>
      <c r="F778" s="4">
        <v>0.115384615384615</v>
      </c>
      <c r="G778" s="4">
        <v>0.73076923076923095</v>
      </c>
      <c r="H778" s="4">
        <v>7.69230769230769E-2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6.25E-2</v>
      </c>
      <c r="G779" s="4">
        <v>0.125</v>
      </c>
      <c r="H779" s="4">
        <v>0.8125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0.66666666666666696</v>
      </c>
      <c r="E782" s="4">
        <v>0.11111111111111099</v>
      </c>
      <c r="F782" s="4">
        <v>0.11111111111111099</v>
      </c>
      <c r="G782" s="4">
        <v>0.11111111111111099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3.5714285714285698E-2</v>
      </c>
      <c r="D783" s="4">
        <v>0.107142857142857</v>
      </c>
      <c r="E783" s="4">
        <v>0.71428571428571397</v>
      </c>
      <c r="F783" s="4">
        <v>0.14285714285714299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0.67500000000000004</v>
      </c>
      <c r="G784" s="4">
        <v>0.17499999999999999</v>
      </c>
      <c r="H784" s="4">
        <v>2.5000000000000001E-2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</v>
      </c>
      <c r="G785" s="4">
        <v>0.8</v>
      </c>
      <c r="H785" s="4">
        <v>0.1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6.6666666666666693E-2</v>
      </c>
      <c r="H786" s="4">
        <v>0.93333333333333302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0.75</v>
      </c>
      <c r="D788" s="4">
        <v>0.25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0.11111111111111099</v>
      </c>
      <c r="D789" s="4">
        <v>0.77777777777777801</v>
      </c>
      <c r="E789" s="4">
        <v>0</v>
      </c>
      <c r="F789" s="4">
        <v>0.11111111111111099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7.69230769230769E-2</v>
      </c>
      <c r="E790" s="4">
        <v>0.80769230769230804</v>
      </c>
      <c r="F790" s="4">
        <v>0.115384615384615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2.8571428571428598E-2</v>
      </c>
      <c r="E791" s="4">
        <v>0.14285714285714299</v>
      </c>
      <c r="F791" s="4">
        <v>0.65714285714285703</v>
      </c>
      <c r="G791" s="4">
        <v>0.17142857142857101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6.0606060606060601E-2</v>
      </c>
      <c r="D792" s="4">
        <v>0</v>
      </c>
      <c r="E792" s="4">
        <v>0</v>
      </c>
      <c r="F792" s="4">
        <v>6.0606060606060601E-2</v>
      </c>
      <c r="G792" s="4">
        <v>0.81818181818181801</v>
      </c>
      <c r="H792" s="4">
        <v>6.0606060606060601E-2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0.11111111111111099</v>
      </c>
      <c r="H793" s="4">
        <v>0.88888888888888895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</v>
      </c>
      <c r="D796" s="4">
        <v>0.90909090909090895</v>
      </c>
      <c r="E796" s="4">
        <v>9.0909090909090898E-2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7.69230769230769E-2</v>
      </c>
      <c r="E797" s="4">
        <v>0.88461538461538503</v>
      </c>
      <c r="F797" s="4">
        <v>3.8461538461538498E-2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0.10344827586206901</v>
      </c>
      <c r="F798" s="4">
        <v>0.79310344827586199</v>
      </c>
      <c r="G798" s="4">
        <v>0.10344827586206901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5.7142857142857099E-2</v>
      </c>
      <c r="F799" s="4">
        <v>5.7142857142857099E-2</v>
      </c>
      <c r="G799" s="4">
        <v>0.85714285714285698</v>
      </c>
      <c r="H799" s="4">
        <v>2.8571428571428598E-2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0.11111111111111099</v>
      </c>
      <c r="H800" s="4">
        <v>0.88888888888888895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0.66666666666666696</v>
      </c>
      <c r="E803" s="4">
        <v>0.25</v>
      </c>
      <c r="F803" s="4">
        <v>8.3333333333333301E-2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0.10344827586206901</v>
      </c>
      <c r="E804" s="4">
        <v>0.72413793103448298</v>
      </c>
      <c r="F804" s="4">
        <v>0.17241379310344801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0.269230769230769</v>
      </c>
      <c r="F805" s="4">
        <v>0.57692307692307698</v>
      </c>
      <c r="G805" s="4">
        <v>0.15384615384615399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5.7142857142857099E-2</v>
      </c>
      <c r="D806" s="4">
        <v>0</v>
      </c>
      <c r="E806" s="4">
        <v>2.8571428571428598E-2</v>
      </c>
      <c r="F806" s="4">
        <v>0.34285714285714303</v>
      </c>
      <c r="G806" s="4">
        <v>0.51428571428571401</v>
      </c>
      <c r="H806" s="4">
        <v>5.7142857142857099E-2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0.17647058823529399</v>
      </c>
      <c r="G807" s="4">
        <v>0.29411764705882398</v>
      </c>
      <c r="H807" s="4">
        <v>0.52941176470588203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9.0909090909090898E-2</v>
      </c>
      <c r="D810" s="4">
        <v>0.81818181818181801</v>
      </c>
      <c r="E810" s="4">
        <v>9.0909090909090898E-2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6.25E-2</v>
      </c>
      <c r="D811" s="4">
        <v>0</v>
      </c>
      <c r="E811" s="4">
        <v>0.75</v>
      </c>
      <c r="F811" s="4">
        <v>0.1875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8.3333333333333301E-2</v>
      </c>
      <c r="E812" s="4">
        <v>5.5555555555555601E-2</v>
      </c>
      <c r="F812" s="4">
        <v>0.80555555555555602</v>
      </c>
      <c r="G812" s="4">
        <v>2.7777777777777801E-2</v>
      </c>
      <c r="H812" s="4">
        <v>2.7777777777777801E-2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7.4074074074074098E-2</v>
      </c>
      <c r="G813" s="4">
        <v>0.88888888888888895</v>
      </c>
      <c r="H813" s="4">
        <v>3.7037037037037E-2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9.0909090909090898E-2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8.3333333333333301E-2</v>
      </c>
      <c r="D817" s="4">
        <v>0.75</v>
      </c>
      <c r="E817" s="4">
        <v>0.16666666666666699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7.4074074074074098E-2</v>
      </c>
      <c r="E818" s="4">
        <v>0.81481481481481499</v>
      </c>
      <c r="F818" s="4">
        <v>7.4074074074074098E-2</v>
      </c>
      <c r="G818" s="4">
        <v>3.7037037037037E-2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5.4054054054054099E-2</v>
      </c>
      <c r="E819" s="4">
        <v>0.135135135135135</v>
      </c>
      <c r="F819" s="4">
        <v>0.72972972972973005</v>
      </c>
      <c r="G819" s="4">
        <v>8.1081081081081099E-2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0.04</v>
      </c>
      <c r="F820" s="4">
        <v>0.16</v>
      </c>
      <c r="G820" s="4">
        <v>0.8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7.69230769230769E-2</v>
      </c>
      <c r="G821" s="4">
        <v>0</v>
      </c>
      <c r="H821" s="4">
        <v>0.92307692307692302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0.90909090909090895</v>
      </c>
      <c r="D823" s="4">
        <v>9.0909090909090898E-2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0.78571428571428603</v>
      </c>
      <c r="E824" s="4">
        <v>0.14285714285714299</v>
      </c>
      <c r="F824" s="4">
        <v>7.1428571428571397E-2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0.133333333333333</v>
      </c>
      <c r="E825" s="4">
        <v>0.76666666666666705</v>
      </c>
      <c r="F825" s="4">
        <v>6.6666666666666693E-2</v>
      </c>
      <c r="G825" s="4">
        <v>3.3333333333333298E-2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0.11764705882352899</v>
      </c>
      <c r="F826" s="4">
        <v>0.76470588235294101</v>
      </c>
      <c r="G826" s="4">
        <v>8.8235294117647106E-2</v>
      </c>
      <c r="H826" s="4">
        <v>2.9411764705882401E-2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8.3333333333333301E-2</v>
      </c>
      <c r="F827" s="4">
        <v>0.20833333333333301</v>
      </c>
      <c r="G827" s="4">
        <v>0.66666666666666696</v>
      </c>
      <c r="H827" s="4">
        <v>4.1666666666666699E-2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8.3333333333333301E-2</v>
      </c>
      <c r="F828" s="4">
        <v>0</v>
      </c>
      <c r="G828" s="4">
        <v>0.25</v>
      </c>
      <c r="H828" s="4">
        <v>0.66666666666666696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</v>
      </c>
      <c r="D830" s="4">
        <v>0</v>
      </c>
      <c r="E830" s="4">
        <v>0.1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0.125</v>
      </c>
      <c r="D831" s="4">
        <v>0.875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6.25E-2</v>
      </c>
      <c r="E832" s="4">
        <v>0.90625</v>
      </c>
      <c r="F832" s="4">
        <v>3.125E-2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2.9411764705882401E-2</v>
      </c>
      <c r="F833" s="4">
        <v>0.85294117647058798</v>
      </c>
      <c r="G833" s="4">
        <v>0.11764705882352899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8.6956521739130405E-2</v>
      </c>
      <c r="G834" s="4">
        <v>0.86956521739130399</v>
      </c>
      <c r="H834" s="4">
        <v>4.3478260869565202E-2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0</v>
      </c>
      <c r="D838" s="4">
        <v>0.9375</v>
      </c>
      <c r="E838" s="4">
        <v>6.25E-2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3.2258064516128997E-2</v>
      </c>
      <c r="D839" s="4">
        <v>6.4516129032258104E-2</v>
      </c>
      <c r="E839" s="4">
        <v>0.83870967741935498</v>
      </c>
      <c r="F839" s="4">
        <v>3.2258064516128997E-2</v>
      </c>
      <c r="G839" s="4">
        <v>3.2258064516128997E-2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0.90625</v>
      </c>
      <c r="G840" s="4">
        <v>9.375E-2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7.69230769230769E-2</v>
      </c>
      <c r="G841" s="4">
        <v>0.88461538461538503</v>
      </c>
      <c r="H841" s="4">
        <v>3.8461538461538498E-2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0.83333333333333304</v>
      </c>
      <c r="D844" s="4">
        <v>8.3333333333333301E-2</v>
      </c>
      <c r="E844" s="4">
        <v>8.3333333333333301E-2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0.76470588235294101</v>
      </c>
      <c r="E845" s="4">
        <v>5.8823529411764698E-2</v>
      </c>
      <c r="F845" s="4">
        <v>0</v>
      </c>
      <c r="G845" s="4">
        <v>5.8823529411764698E-2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3.7037037037037E-2</v>
      </c>
      <c r="E846" s="4">
        <v>0.77777777777777801</v>
      </c>
      <c r="F846" s="4">
        <v>0.148148148148148</v>
      </c>
      <c r="G846" s="4">
        <v>3.7037037037037E-2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6.25E-2</v>
      </c>
      <c r="E847" s="4">
        <v>0.125</v>
      </c>
      <c r="F847" s="4">
        <v>0.6875</v>
      </c>
      <c r="G847" s="4">
        <v>0.125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0.18518518518518501</v>
      </c>
      <c r="G848" s="4">
        <v>0.74074074074074103</v>
      </c>
      <c r="H848" s="4">
        <v>7.4074074074074098E-2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</v>
      </c>
      <c r="H849" s="4">
        <v>0.9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0.83333333333333304</v>
      </c>
      <c r="D851" s="4">
        <v>8.3333333333333301E-2</v>
      </c>
      <c r="E851" s="4">
        <v>0</v>
      </c>
      <c r="F851" s="4">
        <v>8.3333333333333301E-2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0.70588235294117696</v>
      </c>
      <c r="E852" s="4">
        <v>0.17647058823529399</v>
      </c>
      <c r="F852" s="4">
        <v>5.8823529411764698E-2</v>
      </c>
      <c r="G852" s="4">
        <v>5.8823529411764698E-2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3.7037037037037E-2</v>
      </c>
      <c r="D853" s="4">
        <v>3.7037037037037E-2</v>
      </c>
      <c r="E853" s="4">
        <v>0.77777777777777801</v>
      </c>
      <c r="F853" s="4">
        <v>0.11111111111111099</v>
      </c>
      <c r="G853" s="4">
        <v>3.7037037037037E-2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3.2258064516128997E-2</v>
      </c>
      <c r="F854" s="4">
        <v>0.77419354838709697</v>
      </c>
      <c r="G854" s="4">
        <v>0.19354838709677399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3.7037037037037E-2</v>
      </c>
      <c r="G855" s="4">
        <v>0.96296296296296302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0.14285714285714299</v>
      </c>
      <c r="D859" s="4">
        <v>0.85714285714285698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0.04</v>
      </c>
      <c r="E860" s="4">
        <v>0.88</v>
      </c>
      <c r="F860" s="4">
        <v>0.08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0.133333333333333</v>
      </c>
      <c r="F861" s="4">
        <v>0.8</v>
      </c>
      <c r="G861" s="4">
        <v>6.6666666666666693E-2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0.11764705882352899</v>
      </c>
      <c r="G862" s="4">
        <v>0.76470588235294101</v>
      </c>
      <c r="H862" s="4">
        <v>0.11764705882352899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9.0909090909090898E-2</v>
      </c>
      <c r="H863" s="4">
        <v>0.90909090909090895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0.84615384615384603</v>
      </c>
      <c r="D865" s="4">
        <v>0</v>
      </c>
      <c r="E865" s="4">
        <v>7.69230769230769E-2</v>
      </c>
      <c r="F865" s="4">
        <v>7.69230769230769E-2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0</v>
      </c>
      <c r="D866" s="4">
        <v>0.92307692307692302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0.88461538461538503</v>
      </c>
      <c r="F867" s="4">
        <v>7.69230769230769E-2</v>
      </c>
      <c r="G867" s="4">
        <v>0</v>
      </c>
      <c r="H867" s="4">
        <v>3.8461538461538498E-2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0.16666666666666699</v>
      </c>
      <c r="F868" s="4">
        <v>0.76666666666666705</v>
      </c>
      <c r="G868" s="4">
        <v>6.6666666666666693E-2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0.17241379310344801</v>
      </c>
      <c r="G869" s="4">
        <v>0.72413793103448298</v>
      </c>
      <c r="H869" s="4">
        <v>0.10344827586206901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7.1428571428571397E-2</v>
      </c>
      <c r="H870" s="4">
        <v>0.92857142857142905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0.83333333333333304</v>
      </c>
      <c r="E873" s="4">
        <v>0.16666666666666699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0.86666666666666703</v>
      </c>
      <c r="F874" s="4">
        <v>0.133333333333333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3.2258064516128997E-2</v>
      </c>
      <c r="F875" s="4">
        <v>0.83870967741935498</v>
      </c>
      <c r="G875" s="4">
        <v>9.6774193548387094E-2</v>
      </c>
      <c r="H875" s="4">
        <v>3.2258064516128997E-2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4.1666666666666699E-2</v>
      </c>
      <c r="G876" s="4">
        <v>0.91666666666666696</v>
      </c>
      <c r="H876" s="4">
        <v>4.1666666666666699E-2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1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0.72727272727272696</v>
      </c>
      <c r="D879" s="4">
        <v>0.18181818181818199</v>
      </c>
      <c r="E879" s="4">
        <v>9.0909090909090898E-2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0.1</v>
      </c>
      <c r="D880" s="4">
        <v>0.8</v>
      </c>
      <c r="E880" s="4">
        <v>0</v>
      </c>
      <c r="F880" s="4">
        <v>0</v>
      </c>
      <c r="G880" s="4">
        <v>0.1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0.10344827586206901</v>
      </c>
      <c r="E881" s="4">
        <v>0.79310344827586199</v>
      </c>
      <c r="F881" s="4">
        <v>0.10344827586206901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6.4516129032258104E-2</v>
      </c>
      <c r="F882" s="4">
        <v>0.83870967741935498</v>
      </c>
      <c r="G882" s="4">
        <v>9.6774193548387094E-2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0.16</v>
      </c>
      <c r="G883" s="4">
        <v>0.8</v>
      </c>
      <c r="H883" s="4">
        <v>0.04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5.2631578947368397E-2</v>
      </c>
      <c r="F884" s="4">
        <v>0.105263157894737</v>
      </c>
      <c r="G884" s="4">
        <v>0.21052631578947401</v>
      </c>
      <c r="H884" s="4">
        <v>0.63157894736842102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7.69230769230769E-2</v>
      </c>
      <c r="D887" s="4">
        <v>0.69230769230769196</v>
      </c>
      <c r="E887" s="4">
        <v>0.15384615384615399</v>
      </c>
      <c r="F887" s="4">
        <v>7.69230769230769E-2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7.4074074074074098E-2</v>
      </c>
      <c r="E888" s="4">
        <v>0.74074074074074103</v>
      </c>
      <c r="F888" s="4">
        <v>0.18518518518518501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0.114285714285714</v>
      </c>
      <c r="F889" s="4">
        <v>0.77142857142857102</v>
      </c>
      <c r="G889" s="4">
        <v>0.114285714285714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3.5714285714285698E-2</v>
      </c>
      <c r="F890" s="4">
        <v>0.14285714285714299</v>
      </c>
      <c r="G890" s="4">
        <v>0.71428571428571397</v>
      </c>
      <c r="H890" s="4">
        <v>0.107142857142857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0.30769230769230799</v>
      </c>
      <c r="H891" s="4">
        <v>0.69230769230769196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0.22222222222222199</v>
      </c>
      <c r="E893" s="4">
        <v>0.11111111111111099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0.83333333333333304</v>
      </c>
      <c r="E894" s="4">
        <v>0.16666666666666699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0.11111111111111099</v>
      </c>
      <c r="E895" s="4">
        <v>0.81481481481481499</v>
      </c>
      <c r="F895" s="4">
        <v>7.4074074074074098E-2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0.135135135135135</v>
      </c>
      <c r="F896" s="4">
        <v>0.70270270270270296</v>
      </c>
      <c r="G896" s="4">
        <v>0.162162162162162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3.5714285714285698E-2</v>
      </c>
      <c r="F897" s="4">
        <v>0.107142857142857</v>
      </c>
      <c r="G897" s="4">
        <v>0.82142857142857095</v>
      </c>
      <c r="H897" s="4">
        <v>3.5714285714285698E-2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0.16666666666666699</v>
      </c>
      <c r="H898" s="4">
        <v>0.83333333333333304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3.2258064516128997E-2</v>
      </c>
      <c r="E902" s="4">
        <v>0.83870967741935498</v>
      </c>
      <c r="F902" s="4">
        <v>9.6774193548387094E-2</v>
      </c>
      <c r="G902" s="4">
        <v>3.2258064516128997E-2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3.2258064516128997E-2</v>
      </c>
      <c r="E903" s="4">
        <v>6.4516129032258104E-2</v>
      </c>
      <c r="F903" s="4">
        <v>0.77419354838709697</v>
      </c>
      <c r="G903" s="4">
        <v>0.12903225806451599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0.25806451612903197</v>
      </c>
      <c r="G904" s="4">
        <v>0.70967741935483897</v>
      </c>
      <c r="H904" s="4">
        <v>3.2258064516128997E-2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0.18181818181818199</v>
      </c>
      <c r="H905" s="4">
        <v>0.81818181818181801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1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0.76470588235294101</v>
      </c>
      <c r="E908" s="4">
        <v>0.17647058823529399</v>
      </c>
      <c r="F908" s="4">
        <v>5.8823529411764698E-2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0.107142857142857</v>
      </c>
      <c r="E909" s="4">
        <v>0.82142857142857095</v>
      </c>
      <c r="F909" s="4">
        <v>3.5714285714285698E-2</v>
      </c>
      <c r="G909" s="4">
        <v>3.5714285714285698E-2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0.114285714285714</v>
      </c>
      <c r="F910" s="4">
        <v>0.8</v>
      </c>
      <c r="G910" s="4">
        <v>8.5714285714285701E-2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3.4482758620689703E-2</v>
      </c>
      <c r="E911" s="4">
        <v>3.4482758620689703E-2</v>
      </c>
      <c r="F911" s="4">
        <v>0.13793103448275901</v>
      </c>
      <c r="G911" s="4">
        <v>0.75862068965517204</v>
      </c>
      <c r="H911" s="4">
        <v>3.4482758620689703E-2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0.5</v>
      </c>
      <c r="H912" s="4">
        <v>0.5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0.83333333333333304</v>
      </c>
      <c r="D914" s="4">
        <v>0.16666666666666699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0.76470588235294101</v>
      </c>
      <c r="E915" s="4">
        <v>0.17647058823529399</v>
      </c>
      <c r="F915" s="4">
        <v>5.8823529411764698E-2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9.6774193548387094E-2</v>
      </c>
      <c r="E916" s="4">
        <v>0.90322580645161299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2.9411764705882401E-2</v>
      </c>
      <c r="E917" s="4">
        <v>5.8823529411764698E-2</v>
      </c>
      <c r="F917" s="4">
        <v>0.79411764705882304</v>
      </c>
      <c r="G917" s="4">
        <v>0.11764705882352899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0.225806451612903</v>
      </c>
      <c r="G918" s="4">
        <v>0.74193548387096797</v>
      </c>
      <c r="H918" s="4">
        <v>3.2258064516128997E-2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0.16666666666666699</v>
      </c>
      <c r="G919" s="4">
        <v>0.33333333333333298</v>
      </c>
      <c r="H919" s="4">
        <v>0.5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0.16666666666666699</v>
      </c>
      <c r="D922" s="4">
        <v>0.77777777777777801</v>
      </c>
      <c r="E922" s="4">
        <v>5.5555555555555601E-2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3.03030303030303E-2</v>
      </c>
      <c r="D923" s="4">
        <v>3.03030303030303E-2</v>
      </c>
      <c r="E923" s="4">
        <v>0.78787878787878796</v>
      </c>
      <c r="F923" s="4">
        <v>0.15151515151515199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0.194444444444444</v>
      </c>
      <c r="F924" s="4">
        <v>0.75</v>
      </c>
      <c r="G924" s="4">
        <v>5.5555555555555601E-2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3.4482758620689703E-2</v>
      </c>
      <c r="E925" s="4">
        <v>6.8965517241379296E-2</v>
      </c>
      <c r="F925" s="4">
        <v>0.24137931034482801</v>
      </c>
      <c r="G925" s="4">
        <v>0.55172413793103403</v>
      </c>
      <c r="H925" s="4">
        <v>0.10344827586206901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0.25</v>
      </c>
      <c r="F926" s="4">
        <v>0</v>
      </c>
      <c r="G926" s="4">
        <v>0</v>
      </c>
      <c r="H926" s="4">
        <v>0.75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0.125</v>
      </c>
      <c r="D929" s="4">
        <v>0.625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0.35135135135135098</v>
      </c>
      <c r="E930" s="4">
        <v>0.51351351351351304</v>
      </c>
      <c r="F930" s="4">
        <v>0.108108108108108</v>
      </c>
      <c r="G930" s="4">
        <v>2.7027027027027001E-2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2.5641025641025599E-2</v>
      </c>
      <c r="D931" s="4">
        <v>0.128205128205128</v>
      </c>
      <c r="E931" s="4">
        <v>0.17948717948717899</v>
      </c>
      <c r="F931" s="4">
        <v>0.487179487179487</v>
      </c>
      <c r="G931" s="4">
        <v>0.17948717948717899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5.5555555555555601E-2</v>
      </c>
      <c r="D932" s="4">
        <v>5.5555555555555601E-2</v>
      </c>
      <c r="E932" s="4">
        <v>5.5555555555555601E-2</v>
      </c>
      <c r="F932" s="4">
        <v>0.33333333333333298</v>
      </c>
      <c r="G932" s="4">
        <v>0.44444444444444398</v>
      </c>
      <c r="H932" s="4">
        <v>5.5555555555555601E-2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0.33333333333333298</v>
      </c>
      <c r="F933" s="4">
        <v>0</v>
      </c>
      <c r="G933" s="4">
        <v>0.16666666666666699</v>
      </c>
      <c r="H933" s="4">
        <v>0.5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0.92307692307692302</v>
      </c>
      <c r="D935" s="4">
        <v>0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3.4482758620689703E-2</v>
      </c>
      <c r="D936" s="4">
        <v>0.86206896551724099</v>
      </c>
      <c r="E936" s="4">
        <v>6.8965517241379296E-2</v>
      </c>
      <c r="F936" s="4">
        <v>0</v>
      </c>
      <c r="G936" s="4">
        <v>3.4482758620689703E-2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3.03030303030303E-2</v>
      </c>
      <c r="D937" s="4">
        <v>0.12121212121212099</v>
      </c>
      <c r="E937" s="4">
        <v>0.75757575757575801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0.24137931034482801</v>
      </c>
      <c r="F938" s="4">
        <v>0.72413793103448298</v>
      </c>
      <c r="G938" s="4">
        <v>3.4482758620689703E-2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5.8823529411764698E-2</v>
      </c>
      <c r="G939" s="4">
        <v>0.88235294117647101</v>
      </c>
      <c r="H939" s="4">
        <v>5.8823529411764698E-2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0.13793103448275901</v>
      </c>
      <c r="D943" s="4">
        <v>0.86206896551724099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5.7142857142857099E-2</v>
      </c>
      <c r="D944" s="4">
        <v>5.7142857142857099E-2</v>
      </c>
      <c r="E944" s="4">
        <v>0.85714285714285698</v>
      </c>
      <c r="F944" s="4">
        <v>2.8571428571428598E-2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0.08</v>
      </c>
      <c r="F945" s="4">
        <v>0.92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0.11111111111111099</v>
      </c>
      <c r="F946" s="4">
        <v>0.33333333333333298</v>
      </c>
      <c r="G946" s="4">
        <v>0.5</v>
      </c>
      <c r="H946" s="4">
        <v>5.5555555555555601E-2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</v>
      </c>
      <c r="D949" s="4">
        <v>0.05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7.4074074074074098E-2</v>
      </c>
      <c r="D950" s="4">
        <v>0.88888888888888895</v>
      </c>
      <c r="E950" s="4">
        <v>3.7037037037037E-2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2.9411764705882401E-2</v>
      </c>
      <c r="D951" s="4">
        <v>0.17647058823529399</v>
      </c>
      <c r="E951" s="4">
        <v>0.73529411764705899</v>
      </c>
      <c r="F951" s="4">
        <v>2.9411764705882401E-2</v>
      </c>
      <c r="G951" s="4">
        <v>2.9411764705882401E-2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3.3333333333333298E-2</v>
      </c>
      <c r="E952" s="4">
        <v>0.2</v>
      </c>
      <c r="F952" s="4">
        <v>0.7</v>
      </c>
      <c r="G952" s="4">
        <v>6.6666666666666693E-2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0.2</v>
      </c>
      <c r="F953" s="4">
        <v>0.3</v>
      </c>
      <c r="G953" s="4">
        <v>0.5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0.5</v>
      </c>
      <c r="H954" s="4">
        <v>0.5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9.375E-2</v>
      </c>
      <c r="D957" s="4">
        <v>0.875</v>
      </c>
      <c r="E957" s="4">
        <v>3.125E-2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0.17647058823529399</v>
      </c>
      <c r="E958" s="4">
        <v>0.79411764705882304</v>
      </c>
      <c r="F958" s="4">
        <v>2.9411764705882401E-2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0.04</v>
      </c>
      <c r="E959" s="4">
        <v>0.12</v>
      </c>
      <c r="F959" s="4">
        <v>0.8</v>
      </c>
      <c r="G959" s="4">
        <v>0.04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0.9</v>
      </c>
      <c r="H960" s="4">
        <v>0.1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0.92</v>
      </c>
      <c r="D963" s="4">
        <v>0.08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0.82857142857142896</v>
      </c>
      <c r="E964" s="4">
        <v>2.8571428571428598E-2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3.2258064516128997E-2</v>
      </c>
      <c r="D965" s="4">
        <v>0.16129032258064499</v>
      </c>
      <c r="E965" s="4">
        <v>0.74193548387096797</v>
      </c>
      <c r="F965" s="4">
        <v>6.4516129032258104E-2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4.7619047619047603E-2</v>
      </c>
      <c r="E966" s="4">
        <v>0.28571428571428598</v>
      </c>
      <c r="F966" s="4">
        <v>0.66666666666666696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</v>
      </c>
      <c r="G967" s="4">
        <v>0.8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0.931034482758621</v>
      </c>
      <c r="D970" s="4">
        <v>3.4482758620689703E-2</v>
      </c>
      <c r="E970" s="4">
        <v>3.4482758620689703E-2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0.24324324324324301</v>
      </c>
      <c r="D971" s="4">
        <v>0.67567567567567599</v>
      </c>
      <c r="E971" s="4">
        <v>8.1081081081081099E-2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0.133333333333333</v>
      </c>
      <c r="D972" s="4">
        <v>0.4</v>
      </c>
      <c r="E972" s="4">
        <v>0.46666666666666701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0.11111111111111099</v>
      </c>
      <c r="E973" s="4">
        <v>0.16666666666666699</v>
      </c>
      <c r="F973" s="4">
        <v>0.72222222222222199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0.25</v>
      </c>
      <c r="F974" s="4">
        <v>0.5</v>
      </c>
      <c r="G974" s="4">
        <v>0.25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0.33333333333333298</v>
      </c>
      <c r="H975" s="4">
        <v>0.66666666666666696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0.97499999999999998</v>
      </c>
      <c r="D977" s="4">
        <v>2.5000000000000001E-2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0.17499999999999999</v>
      </c>
      <c r="D978" s="4">
        <v>0.77500000000000002</v>
      </c>
      <c r="E978" s="4">
        <v>0.05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0.217391304347826</v>
      </c>
      <c r="E979" s="4">
        <v>0.60869565217391297</v>
      </c>
      <c r="F979" s="4">
        <v>0.173913043478261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0.29411764705882398</v>
      </c>
      <c r="F980" s="4">
        <v>0.70588235294117696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0.33333333333333298</v>
      </c>
      <c r="F981" s="4">
        <v>0.33333333333333298</v>
      </c>
      <c r="G981" s="4">
        <v>0.33333333333333298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0.5</v>
      </c>
      <c r="H982" s="4">
        <v>0.5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0.97826086956521696</v>
      </c>
      <c r="D984" s="4">
        <v>2.1739130434782601E-2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0.21621621621621601</v>
      </c>
      <c r="D985" s="4">
        <v>0.72972972972973005</v>
      </c>
      <c r="E985" s="4">
        <v>5.4054054054054099E-2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4.5454545454545497E-2</v>
      </c>
      <c r="D986" s="4">
        <v>0.27272727272727298</v>
      </c>
      <c r="E986" s="4">
        <v>0.68181818181818199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5.8823529411764698E-2</v>
      </c>
      <c r="E987" s="4">
        <v>0.47058823529411797</v>
      </c>
      <c r="F987" s="4">
        <v>0.29411764705882398</v>
      </c>
      <c r="G987" s="4">
        <v>0.17647058823529399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0.5</v>
      </c>
      <c r="E988" s="4">
        <v>0</v>
      </c>
      <c r="F988" s="4">
        <v>0.5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0.92592592592592604</v>
      </c>
      <c r="D991" s="4">
        <v>7.4074074074074098E-2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0.22222222222222199</v>
      </c>
      <c r="D992" s="4">
        <v>0.66666666666666696</v>
      </c>
      <c r="E992" s="4">
        <v>8.3333333333333301E-2</v>
      </c>
      <c r="F992" s="4">
        <v>2.7777777777777801E-2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0.08</v>
      </c>
      <c r="D993" s="4">
        <v>0.24</v>
      </c>
      <c r="E993" s="4">
        <v>0.56000000000000005</v>
      </c>
      <c r="F993" s="4">
        <v>0.12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0.66666666666666696</v>
      </c>
      <c r="F994" s="4">
        <v>0.33333333333333298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0.33333333333333298</v>
      </c>
      <c r="G995" s="4">
        <v>0.66666666666666696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0.20588235294117599</v>
      </c>
      <c r="D999" s="4">
        <v>0.76470588235294101</v>
      </c>
      <c r="E999" s="4">
        <v>2.9411764705882401E-2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0.238095238095238</v>
      </c>
      <c r="E1000" s="4">
        <v>0.76190476190476197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0.14285714285714299</v>
      </c>
      <c r="D1001" s="4">
        <v>0</v>
      </c>
      <c r="E1001" s="4">
        <v>0.14285714285714299</v>
      </c>
      <c r="F1001" s="4">
        <v>0.71428571428571397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0.5</v>
      </c>
      <c r="E1002" s="4">
        <v>0</v>
      </c>
      <c r="F1002" s="4">
        <v>0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0.25</v>
      </c>
      <c r="D1006" s="4">
        <v>0.75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5.5555555555555601E-2</v>
      </c>
      <c r="D1007" s="4">
        <v>5.5555555555555601E-2</v>
      </c>
      <c r="E1007" s="4">
        <v>0.88888888888888895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0.6</v>
      </c>
      <c r="F1008" s="4">
        <v>0.4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0.97402597402597402</v>
      </c>
      <c r="D1012" s="4">
        <v>1.2987012987013E-2</v>
      </c>
      <c r="E1012" s="4">
        <v>1.2987012987013E-2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</v>
      </c>
      <c r="D1013" s="4">
        <v>0.6</v>
      </c>
      <c r="E1013" s="4">
        <v>0.08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5.2631578947368397E-2</v>
      </c>
      <c r="D1014" s="4">
        <v>0.31578947368421101</v>
      </c>
      <c r="E1014" s="4">
        <v>0.57894736842105299</v>
      </c>
      <c r="F1014" s="4">
        <v>5.2631578947368397E-2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0.5</v>
      </c>
      <c r="D1015" s="4">
        <v>0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1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0.97142857142857097</v>
      </c>
      <c r="D11" s="4">
        <v>1.4285714285714299E-2</v>
      </c>
      <c r="E11" s="4">
        <v>0</v>
      </c>
      <c r="F11" s="4">
        <v>1.4285714285714299E-2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0.1875</v>
      </c>
      <c r="D12" s="4">
        <v>0.71875</v>
      </c>
      <c r="E12" s="4">
        <v>6.25E-2</v>
      </c>
      <c r="F12" s="4">
        <v>3.125E-2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7.1428571428571397E-2</v>
      </c>
      <c r="D13" s="4">
        <v>0.28571428571428598</v>
      </c>
      <c r="E13" s="4">
        <v>0.57142857142857095</v>
      </c>
      <c r="F13" s="4">
        <v>7.1428571428571397E-2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</v>
      </c>
      <c r="E14" s="4">
        <v>0.3</v>
      </c>
      <c r="F14" s="4">
        <v>0.6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0.5</v>
      </c>
      <c r="H16" s="4">
        <v>0.5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0.98666666666666702</v>
      </c>
      <c r="D18" s="4">
        <v>1.3333333333333299E-2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0.13793103448275901</v>
      </c>
      <c r="D19" s="4">
        <v>0.82758620689655205</v>
      </c>
      <c r="E19" s="4">
        <v>3.4482758620689703E-2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0.230769230769231</v>
      </c>
      <c r="D20" s="4">
        <v>7.69230769230769E-2</v>
      </c>
      <c r="E20" s="4">
        <v>0.61538461538461497</v>
      </c>
      <c r="F20" s="4">
        <v>7.69230769230769E-2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0.11111111111111099</v>
      </c>
      <c r="E21" s="4">
        <v>0.11111111111111099</v>
      </c>
      <c r="F21" s="4">
        <v>0.77777777777777801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0.148148148148148</v>
      </c>
      <c r="D26" s="4">
        <v>0.77777777777777801</v>
      </c>
      <c r="E26" s="4">
        <v>7.4074074074074098E-2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</v>
      </c>
      <c r="D27" s="4">
        <v>0.4</v>
      </c>
      <c r="E27" s="4">
        <v>0.5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0.125</v>
      </c>
      <c r="E28" s="4">
        <v>0.125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0.98837209302325602</v>
      </c>
      <c r="D32" s="4">
        <v>0</v>
      </c>
      <c r="E32" s="4">
        <v>1.16279069767442E-2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0.269230769230769</v>
      </c>
      <c r="D33" s="4">
        <v>0.61538461538461497</v>
      </c>
      <c r="E33" s="4">
        <v>0.115384615384615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0.25</v>
      </c>
      <c r="D34" s="4">
        <v>0.25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0.16666666666666699</v>
      </c>
      <c r="F35" s="4">
        <v>0.83333333333333304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1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0.97872340425531901</v>
      </c>
      <c r="D39" s="4">
        <v>2.1276595744680899E-2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5.5555555555555601E-2</v>
      </c>
      <c r="D40" s="4">
        <v>0.94444444444444398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0.11111111111111099</v>
      </c>
      <c r="D41" s="4">
        <v>0.11111111111111099</v>
      </c>
      <c r="E41" s="4">
        <v>0.77777777777777801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1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0.98936170212765995</v>
      </c>
      <c r="D46" s="4">
        <v>1.0638297872340399E-2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0.2</v>
      </c>
      <c r="D47" s="4">
        <v>0.75</v>
      </c>
      <c r="E47" s="4">
        <v>0.05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0.14285714285714299</v>
      </c>
      <c r="D48" s="4">
        <v>0.57142857142857095</v>
      </c>
      <c r="E48" s="4">
        <v>0.28571428571428598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0.4</v>
      </c>
      <c r="F49" s="4">
        <v>0.6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0.5</v>
      </c>
      <c r="E50" s="4">
        <v>0</v>
      </c>
      <c r="F50" s="4">
        <v>0</v>
      </c>
      <c r="G50" s="4">
        <v>0.5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0.98979591836734704</v>
      </c>
      <c r="D53" s="4">
        <v>1.02040816326531E-2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0.14285714285714299</v>
      </c>
      <c r="D54" s="4">
        <v>0.85714285714285698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</v>
      </c>
      <c r="D60" s="4">
        <v>0.01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0.105263157894737</v>
      </c>
      <c r="D61" s="4">
        <v>0.89473684210526305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0.33333333333333298</v>
      </c>
      <c r="F63" s="4">
        <v>0.66666666666666696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1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0.99009900990098998</v>
      </c>
      <c r="D67" s="4">
        <v>9.9009900990098994E-3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0.27777777777777801</v>
      </c>
      <c r="D68" s="4">
        <v>0.72222222222222199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0.5</v>
      </c>
      <c r="E69" s="4">
        <v>0.5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0.5</v>
      </c>
      <c r="F70" s="4">
        <v>0.5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1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0.99047619047619095</v>
      </c>
      <c r="D74" s="4">
        <v>9.5238095238095195E-3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0.17647058823529399</v>
      </c>
      <c r="D75" s="4">
        <v>0.82352941176470595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1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0.96261682242990698</v>
      </c>
      <c r="D81" s="4">
        <v>3.7383177570093497E-2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0.5</v>
      </c>
      <c r="G85" s="4">
        <v>0.5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0.97169811320754695</v>
      </c>
      <c r="D88" s="4">
        <v>2.83018867924528E-2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0.23529411764705899</v>
      </c>
      <c r="D89" s="4">
        <v>0.76470588235294101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1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1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0.98130841121495305</v>
      </c>
      <c r="D95" s="4">
        <v>1.86915887850467E-2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0.125</v>
      </c>
      <c r="D96" s="4">
        <v>0.875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0.33333333333333298</v>
      </c>
      <c r="D97" s="4">
        <v>0</v>
      </c>
      <c r="E97" s="4">
        <v>0.66666666666666696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1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1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0.99074074074074103</v>
      </c>
      <c r="D102" s="4">
        <v>9.2592592592592605E-3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0.99107142857142905</v>
      </c>
      <c r="D109" s="4">
        <v>8.9285714285714298E-3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0.33333333333333298</v>
      </c>
      <c r="D110" s="4">
        <v>0.58333333333333304</v>
      </c>
      <c r="E110" s="4">
        <v>8.3333333333333301E-2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0.33333333333333298</v>
      </c>
      <c r="E111" s="4">
        <v>0.66666666666666696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0.22222222222222199</v>
      </c>
      <c r="D117" s="4">
        <v>0.77777777777777801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1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0.98290598290598297</v>
      </c>
      <c r="D123" s="4">
        <v>8.5470085470085496E-3</v>
      </c>
      <c r="E123" s="4">
        <v>8.5470085470085496E-3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0.125</v>
      </c>
      <c r="D124" s="4">
        <v>0.875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0.5</v>
      </c>
      <c r="E125" s="4">
        <v>0.5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0.99137931034482796</v>
      </c>
      <c r="D130" s="4">
        <v>8.6206896551724102E-3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0.33333333333333298</v>
      </c>
      <c r="D131" s="4">
        <v>0.66666666666666696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0.33333333333333298</v>
      </c>
      <c r="D132" s="4">
        <v>0.33333333333333298</v>
      </c>
      <c r="E132" s="4">
        <v>0.33333333333333298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</v>
      </c>
      <c r="D138" s="4">
        <v>0.875</v>
      </c>
      <c r="E138" s="4">
        <v>0.125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0.125</v>
      </c>
      <c r="D145" s="4">
        <v>0.875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0.96666666666666701</v>
      </c>
      <c r="D151" s="4">
        <v>3.3333333333333298E-2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0.125</v>
      </c>
      <c r="D152" s="4">
        <v>0.875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9.0909090909090898E-2</v>
      </c>
      <c r="D159" s="4">
        <v>0.90909090909090895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0.98305084745762705</v>
      </c>
      <c r="D165" s="4">
        <v>1.6949152542372899E-2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</v>
      </c>
      <c r="D166" s="4">
        <v>0.8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0.96610169491525399</v>
      </c>
      <c r="D172" s="4">
        <v>1.6949152542372899E-2</v>
      </c>
      <c r="E172" s="4">
        <v>0</v>
      </c>
      <c r="F172" s="4">
        <v>8.4745762711864406E-3</v>
      </c>
      <c r="G172" s="4">
        <v>8.4745762711864406E-3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0.98387096774193605</v>
      </c>
      <c r="D179" s="4">
        <v>1.6129032258064498E-2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1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0.99180327868852503</v>
      </c>
      <c r="D186" s="4">
        <v>8.1967213114754103E-3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1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</v>
      </c>
      <c r="D201" s="4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1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0.4</v>
      </c>
      <c r="D208" s="4">
        <v>0.6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1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0.99186991869918695</v>
      </c>
      <c r="D214" s="4">
        <v>8.1300813008130107E-3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0.25</v>
      </c>
      <c r="D215" s="4">
        <v>0.75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1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0.97560975609756095</v>
      </c>
      <c r="D221" s="4">
        <v>2.4390243902439001E-2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0.75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1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0.33333333333333298</v>
      </c>
      <c r="D229" s="4">
        <v>0.66666666666666696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0.97560975609756095</v>
      </c>
      <c r="D235" s="4">
        <v>1.6260162601626001E-2</v>
      </c>
      <c r="E235" s="4">
        <v>8.1300813008130107E-3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0.33333333333333298</v>
      </c>
      <c r="D243" s="4">
        <v>0.66666666666666696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1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0.99180327868852503</v>
      </c>
      <c r="D249" s="4">
        <v>8.1967213114754103E-3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0.75</v>
      </c>
      <c r="D250" s="4">
        <v>0.25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0.967741935483871</v>
      </c>
      <c r="D256" s="4">
        <v>2.4193548387096801E-2</v>
      </c>
      <c r="E256" s="4">
        <v>8.0645161290322596E-3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0.5</v>
      </c>
      <c r="D257" s="4">
        <v>0.5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1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0.97520661157024802</v>
      </c>
      <c r="D263" s="4">
        <v>2.4793388429752101E-2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0.99152542372881403</v>
      </c>
      <c r="D270" s="4">
        <v>8.4745762711864406E-3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0.125</v>
      </c>
      <c r="D271" s="4">
        <v>0.875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0.5</v>
      </c>
      <c r="E272" s="4">
        <v>0.5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0.96610169491525399</v>
      </c>
      <c r="D277" s="4">
        <v>3.3898305084745797E-2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0.33333333333333298</v>
      </c>
      <c r="D278" s="4">
        <v>0.44444444444444398</v>
      </c>
      <c r="E278" s="4">
        <v>0.22222222222222199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0.94871794871794901</v>
      </c>
      <c r="D284" s="4">
        <v>5.1282051282051301E-2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</v>
      </c>
      <c r="D285" s="4">
        <v>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0.33333333333333298</v>
      </c>
      <c r="D286" s="4">
        <v>0</v>
      </c>
      <c r="E286" s="4">
        <v>0.66666666666666696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0.91071428571428603</v>
      </c>
      <c r="D291" s="4">
        <v>8.9285714285714302E-2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0.28571428571428598</v>
      </c>
      <c r="D292" s="4">
        <v>0.5</v>
      </c>
      <c r="E292" s="4">
        <v>0.214285714285714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0.5</v>
      </c>
      <c r="D293" s="4">
        <v>0</v>
      </c>
      <c r="E293" s="4">
        <v>0.5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0.83177570093457898</v>
      </c>
      <c r="D298" s="4">
        <v>0.14018691588785001</v>
      </c>
      <c r="E298" s="4">
        <v>2.80373831775701E-2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0.17647058823529399</v>
      </c>
      <c r="D299" s="4">
        <v>0.58823529411764697</v>
      </c>
      <c r="E299" s="4">
        <v>0.17647058823529399</v>
      </c>
      <c r="F299" s="4">
        <v>5.8823529411764698E-2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0.25</v>
      </c>
      <c r="D300" s="4">
        <v>0.25</v>
      </c>
      <c r="E300" s="4">
        <v>0.25</v>
      </c>
      <c r="F300" s="4">
        <v>0</v>
      </c>
      <c r="G300" s="4">
        <v>0.25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0.967741935483871</v>
      </c>
      <c r="D305" s="4">
        <v>3.2258064516128997E-2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7.69230769230769E-2</v>
      </c>
      <c r="D306" s="4">
        <v>0.88461538461538503</v>
      </c>
      <c r="E306" s="4">
        <v>3.8461538461538498E-2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0.14285714285714299</v>
      </c>
      <c r="E307" s="4">
        <v>0.71428571428571397</v>
      </c>
      <c r="F307" s="4">
        <v>0.14285714285714299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0.96739130434782605</v>
      </c>
      <c r="D312" s="4">
        <v>3.2608695652173898E-2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7.4074074074074098E-2</v>
      </c>
      <c r="D313" s="4">
        <v>0.85185185185185197</v>
      </c>
      <c r="E313" s="4">
        <v>7.4074074074074098E-2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0.16666666666666699</v>
      </c>
      <c r="E314" s="4">
        <v>0.83333333333333304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0.89010989010988995</v>
      </c>
      <c r="D319" s="4">
        <v>8.7912087912087905E-2</v>
      </c>
      <c r="E319" s="4">
        <v>1.0989010989011E-2</v>
      </c>
      <c r="F319" s="4">
        <v>1.0989010989011E-2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0.148148148148148</v>
      </c>
      <c r="D320" s="4">
        <v>0.66666666666666696</v>
      </c>
      <c r="E320" s="4">
        <v>0.18518518518518501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0.14285714285714299</v>
      </c>
      <c r="D321" s="4">
        <v>0.14285714285714299</v>
      </c>
      <c r="E321" s="4">
        <v>0.71428571428571397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0.5</v>
      </c>
      <c r="F322" s="4">
        <v>0.5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1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0.90697674418604601</v>
      </c>
      <c r="D326" s="4">
        <v>8.1395348837209294E-2</v>
      </c>
      <c r="E326" s="4">
        <v>0</v>
      </c>
      <c r="F326" s="4">
        <v>1.16279069767442E-2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7.4074074074074098E-2</v>
      </c>
      <c r="D327" s="4">
        <v>0.81481481481481499</v>
      </c>
      <c r="E327" s="4">
        <v>7.4074074074074098E-2</v>
      </c>
      <c r="F327" s="4">
        <v>3.7037037037037E-2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0.5</v>
      </c>
      <c r="F329" s="4">
        <v>0.5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0.875</v>
      </c>
      <c r="D333" s="4">
        <v>0.1</v>
      </c>
      <c r="E333" s="4">
        <v>2.5000000000000001E-2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6.8965517241379296E-2</v>
      </c>
      <c r="D334" s="4">
        <v>0.72413793103448298</v>
      </c>
      <c r="E334" s="4">
        <v>0.20689655172413801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6.6666666666666693E-2</v>
      </c>
      <c r="D335" s="4">
        <v>0.133333333333333</v>
      </c>
      <c r="E335" s="4">
        <v>0.66666666666666696</v>
      </c>
      <c r="F335" s="4">
        <v>0.133333333333333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0.33333333333333298</v>
      </c>
      <c r="F336" s="4">
        <v>0.66666666666666696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0.78082191780821897</v>
      </c>
      <c r="D340" s="4">
        <v>0.123287671232877</v>
      </c>
      <c r="E340" s="4">
        <v>5.4794520547945202E-2</v>
      </c>
      <c r="F340" s="4">
        <v>2.7397260273972601E-2</v>
      </c>
      <c r="G340" s="4">
        <v>1.3698630136986301E-2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0.16129032258064499</v>
      </c>
      <c r="D341" s="4">
        <v>0.54838709677419395</v>
      </c>
      <c r="E341" s="4">
        <v>0.225806451612903</v>
      </c>
      <c r="F341" s="4">
        <v>6.4516129032258104E-2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5.2631578947368397E-2</v>
      </c>
      <c r="D342" s="4">
        <v>0.105263157894737</v>
      </c>
      <c r="E342" s="4">
        <v>0.57894736842105299</v>
      </c>
      <c r="F342" s="4">
        <v>0.21052631578947401</v>
      </c>
      <c r="G342" s="4">
        <v>5.2631578947368397E-2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1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0.93650793650793696</v>
      </c>
      <c r="D347" s="4">
        <v>6.3492063492063502E-2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</v>
      </c>
      <c r="D348" s="4">
        <v>0.78571428571428603</v>
      </c>
      <c r="E348" s="4">
        <v>0.214285714285714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4.5454545454545497E-2</v>
      </c>
      <c r="E349" s="4">
        <v>0.68181818181818199</v>
      </c>
      <c r="F349" s="4">
        <v>0.27272727272727298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8.3333333333333301E-2</v>
      </c>
      <c r="E350" s="4">
        <v>8.3333333333333301E-2</v>
      </c>
      <c r="F350" s="4">
        <v>0.66666666666666696</v>
      </c>
      <c r="G350" s="4">
        <v>0.16666666666666699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0.91525423728813604</v>
      </c>
      <c r="D354" s="4">
        <v>6.7796610169491497E-2</v>
      </c>
      <c r="E354" s="4">
        <v>1.6949152542372899E-2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7.1428571428571397E-2</v>
      </c>
      <c r="D355" s="4">
        <v>0.82142857142857095</v>
      </c>
      <c r="E355" s="4">
        <v>3.5714285714285698E-2</v>
      </c>
      <c r="F355" s="4">
        <v>7.1428571428571397E-2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9.0909090909090898E-2</v>
      </c>
      <c r="E356" s="4">
        <v>0.77272727272727304</v>
      </c>
      <c r="F356" s="4">
        <v>0.13636363636363599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7.1428571428571397E-2</v>
      </c>
      <c r="E357" s="4">
        <v>0.14285714285714299</v>
      </c>
      <c r="F357" s="4">
        <v>0.71428571428571397</v>
      </c>
      <c r="G357" s="4">
        <v>0</v>
      </c>
      <c r="H357" s="4">
        <v>7.1428571428571397E-2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0.82142857142857095</v>
      </c>
      <c r="D361" s="4">
        <v>0.14285714285714299</v>
      </c>
      <c r="E361" s="4">
        <v>3.5714285714285698E-2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</v>
      </c>
      <c r="D362" s="4">
        <v>0.66666666666666696</v>
      </c>
      <c r="E362" s="4">
        <v>0.266666666666667</v>
      </c>
      <c r="F362" s="4">
        <v>3.3333333333333298E-2</v>
      </c>
      <c r="G362" s="4">
        <v>0</v>
      </c>
      <c r="H362" s="4">
        <v>3.3333333333333298E-2</v>
      </c>
      <c r="I362" s="4">
        <v>0</v>
      </c>
    </row>
    <row r="363" spans="1:9" x14ac:dyDescent="0.2">
      <c r="A363">
        <v>51</v>
      </c>
      <c r="B363">
        <v>2</v>
      </c>
      <c r="C363" s="4">
        <v>9.5238095238095205E-2</v>
      </c>
      <c r="D363" s="4">
        <v>9.5238095238095205E-2</v>
      </c>
      <c r="E363" s="4">
        <v>0.71428571428571397</v>
      </c>
      <c r="F363" s="4">
        <v>4.7619047619047603E-2</v>
      </c>
      <c r="G363" s="4">
        <v>4.7619047619047603E-2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0.133333333333333</v>
      </c>
      <c r="F364" s="4">
        <v>0.53333333333333299</v>
      </c>
      <c r="G364" s="4">
        <v>0.266666666666667</v>
      </c>
      <c r="H364" s="4">
        <v>6.6666666666666693E-2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0.75</v>
      </c>
      <c r="H365" s="4">
        <v>0.25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0.9375</v>
      </c>
      <c r="D368" s="4">
        <v>6.25E-2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3.3333333333333298E-2</v>
      </c>
      <c r="D369" s="4">
        <v>0.76666666666666705</v>
      </c>
      <c r="E369" s="4">
        <v>0.16666666666666699</v>
      </c>
      <c r="F369" s="4">
        <v>3.3333333333333298E-2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3.7037037037037E-2</v>
      </c>
      <c r="E370" s="4">
        <v>0.81481481481481499</v>
      </c>
      <c r="F370" s="4">
        <v>0.148148148148148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9.0909090909090898E-2</v>
      </c>
      <c r="E371" s="4">
        <v>9.0909090909090898E-2</v>
      </c>
      <c r="F371" s="4">
        <v>0.63636363636363602</v>
      </c>
      <c r="G371" s="4">
        <v>0.18181818181818199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0.875</v>
      </c>
      <c r="H372" s="4">
        <v>0.125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0.89130434782608703</v>
      </c>
      <c r="D375" s="4">
        <v>0.108695652173913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3.5714285714285698E-2</v>
      </c>
      <c r="D376" s="4">
        <v>0.89285714285714302</v>
      </c>
      <c r="E376" s="4">
        <v>7.1428571428571397E-2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3.5714285714285698E-2</v>
      </c>
      <c r="D377" s="4">
        <v>0.107142857142857</v>
      </c>
      <c r="E377" s="4">
        <v>0.75</v>
      </c>
      <c r="F377" s="4">
        <v>0.107142857142857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8.3333333333333301E-2</v>
      </c>
      <c r="E378" s="4">
        <v>0</v>
      </c>
      <c r="F378" s="4">
        <v>0.75</v>
      </c>
      <c r="G378" s="4">
        <v>0.16666666666666699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0.11111111111111099</v>
      </c>
      <c r="F379" s="4">
        <v>0</v>
      </c>
      <c r="G379" s="4">
        <v>0.88888888888888895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0.72093023255813904</v>
      </c>
      <c r="D382" s="4">
        <v>0.232558139534884</v>
      </c>
      <c r="E382" s="4">
        <v>2.32558139534884E-2</v>
      </c>
      <c r="F382" s="4">
        <v>2.32558139534884E-2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0.11764705882352899</v>
      </c>
      <c r="D383" s="4">
        <v>0.64705882352941202</v>
      </c>
      <c r="E383" s="4">
        <v>0.17647058823529399</v>
      </c>
      <c r="F383" s="4">
        <v>5.8823529411764698E-2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4.1666666666666699E-2</v>
      </c>
      <c r="E384" s="4">
        <v>0.66666666666666696</v>
      </c>
      <c r="F384" s="4">
        <v>0.25</v>
      </c>
      <c r="G384" s="4">
        <v>0</v>
      </c>
      <c r="H384" s="4">
        <v>4.1666666666666699E-2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8.3333333333333301E-2</v>
      </c>
      <c r="F385" s="4">
        <v>0.58333333333333304</v>
      </c>
      <c r="G385" s="4">
        <v>0.16666666666666699</v>
      </c>
      <c r="H385" s="4">
        <v>0.16666666666666699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</v>
      </c>
      <c r="G386" s="4">
        <v>0.9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0.2</v>
      </c>
      <c r="H387" s="4">
        <v>0.8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0.82857142857142896</v>
      </c>
      <c r="D389" s="4">
        <v>0.17142857142857101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0</v>
      </c>
      <c r="D390" s="4">
        <v>0.87878787878787901</v>
      </c>
      <c r="E390" s="4">
        <v>9.0909090909090898E-2</v>
      </c>
      <c r="F390" s="4">
        <v>3.03030303030303E-2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4.1666666666666699E-2</v>
      </c>
      <c r="E391" s="4">
        <v>0.79166666666666696</v>
      </c>
      <c r="F391" s="4">
        <v>8.3333333333333301E-2</v>
      </c>
      <c r="G391" s="4">
        <v>8.3333333333333301E-2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5.8823529411764698E-2</v>
      </c>
      <c r="E392" s="4">
        <v>5.8823529411764698E-2</v>
      </c>
      <c r="F392" s="4">
        <v>0.82352941176470595</v>
      </c>
      <c r="G392" s="4">
        <v>5.8823529411764698E-2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0.5</v>
      </c>
      <c r="G393" s="4">
        <v>0.5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0.86206896551724099</v>
      </c>
      <c r="D396" s="4">
        <v>0.13793103448275901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</v>
      </c>
      <c r="D397" s="4">
        <v>0.78378378378378399</v>
      </c>
      <c r="E397" s="4">
        <v>0.18918918918918901</v>
      </c>
      <c r="F397" s="4">
        <v>2.7027027027027001E-2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4.3478260869565202E-2</v>
      </c>
      <c r="D398" s="4">
        <v>0</v>
      </c>
      <c r="E398" s="4">
        <v>0.78260869565217395</v>
      </c>
      <c r="F398" s="4">
        <v>0.13043478260869601</v>
      </c>
      <c r="G398" s="4">
        <v>4.3478260869565202E-2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4.3478260869565202E-2</v>
      </c>
      <c r="F399" s="4">
        <v>0.73913043478260898</v>
      </c>
      <c r="G399" s="4">
        <v>0.13043478260869601</v>
      </c>
      <c r="H399" s="4">
        <v>4.3478260869565202E-2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0.88888888888888895</v>
      </c>
      <c r="H400" s="4">
        <v>0.11111111111111099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0.14285714285714299</v>
      </c>
      <c r="G401" s="4">
        <v>0.14285714285714299</v>
      </c>
      <c r="H401" s="4">
        <v>0.71428571428571397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0.88461538461538503</v>
      </c>
      <c r="D403" s="4">
        <v>7.69230769230769E-2</v>
      </c>
      <c r="E403" s="4">
        <v>0</v>
      </c>
      <c r="F403" s="4">
        <v>3.8461538461538498E-2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5.8823529411764698E-2</v>
      </c>
      <c r="D404" s="4">
        <v>0.70588235294117696</v>
      </c>
      <c r="E404" s="4">
        <v>0.17647058823529399</v>
      </c>
      <c r="F404" s="4">
        <v>2.9411764705882401E-2</v>
      </c>
      <c r="G404" s="4">
        <v>2.9411764705882401E-2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3.8461538461538498E-2</v>
      </c>
      <c r="E405" s="4">
        <v>0.92307692307692302</v>
      </c>
      <c r="F405" s="4">
        <v>0</v>
      </c>
      <c r="G405" s="4">
        <v>0</v>
      </c>
      <c r="H405" s="4">
        <v>3.8461538461538498E-2</v>
      </c>
      <c r="I405" s="4">
        <v>0</v>
      </c>
    </row>
    <row r="406" spans="1:9" x14ac:dyDescent="0.2">
      <c r="A406">
        <v>57</v>
      </c>
      <c r="B406">
        <v>3</v>
      </c>
      <c r="C406" s="4">
        <v>4.5454545454545497E-2</v>
      </c>
      <c r="D406" s="4">
        <v>9.0909090909090898E-2</v>
      </c>
      <c r="E406" s="4">
        <v>4.5454545454545497E-2</v>
      </c>
      <c r="F406" s="4">
        <v>0.68181818181818199</v>
      </c>
      <c r="G406" s="4">
        <v>9.0909090909090898E-2</v>
      </c>
      <c r="H406" s="4">
        <v>4.5454545454545497E-2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0.84615384615384603</v>
      </c>
      <c r="H407" s="4">
        <v>0.15384615384615399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0.28571428571428598</v>
      </c>
      <c r="H408" s="4">
        <v>0.71428571428571397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0.96153846153846201</v>
      </c>
      <c r="D410" s="4">
        <v>3.8461538461538498E-2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3.4482758620689703E-2</v>
      </c>
      <c r="D411" s="4">
        <v>0.89655172413793105</v>
      </c>
      <c r="E411" s="4">
        <v>6.8965517241379296E-2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3.2258064516128997E-2</v>
      </c>
      <c r="E412" s="4">
        <v>0.83870967741935498</v>
      </c>
      <c r="F412" s="4">
        <v>0.12903225806451599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5.8823529411764698E-2</v>
      </c>
      <c r="D413" s="4">
        <v>0</v>
      </c>
      <c r="E413" s="4">
        <v>5.8823529411764698E-2</v>
      </c>
      <c r="F413" s="4">
        <v>0.88235294117647101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6.25E-2</v>
      </c>
      <c r="G414" s="4">
        <v>0.875</v>
      </c>
      <c r="H414" s="4">
        <v>6.25E-2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0.22222222222222199</v>
      </c>
      <c r="H415" s="4">
        <v>0.77777777777777801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0.85185185185185197</v>
      </c>
      <c r="D417" s="4">
        <v>0.148148148148148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0.17857142857142899</v>
      </c>
      <c r="D418" s="4">
        <v>0.53571428571428603</v>
      </c>
      <c r="E418" s="4">
        <v>0.25</v>
      </c>
      <c r="F418" s="4">
        <v>3.5714285714285698E-2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0.13793103448275901</v>
      </c>
      <c r="E419" s="4">
        <v>0.75862068965517204</v>
      </c>
      <c r="F419" s="4">
        <v>3.4482758620689703E-2</v>
      </c>
      <c r="G419" s="4">
        <v>3.4482758620689703E-2</v>
      </c>
      <c r="H419" s="4">
        <v>3.4482758620689703E-2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0.05</v>
      </c>
      <c r="F420" s="4">
        <v>0.85</v>
      </c>
      <c r="G420" s="4">
        <v>0.1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0.1875</v>
      </c>
      <c r="G421" s="4">
        <v>0.8125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0.25</v>
      </c>
      <c r="G422" s="4">
        <v>0.125</v>
      </c>
      <c r="H422" s="4">
        <v>0.625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0.60714285714285698</v>
      </c>
      <c r="D424" s="4">
        <v>0.28571428571428598</v>
      </c>
      <c r="E424" s="4">
        <v>7.1428571428571397E-2</v>
      </c>
      <c r="F424" s="4">
        <v>0</v>
      </c>
      <c r="G424" s="4">
        <v>3.5714285714285698E-2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0.13043478260869601</v>
      </c>
      <c r="D425" s="4">
        <v>0.47826086956521702</v>
      </c>
      <c r="E425" s="4">
        <v>0.30434782608695699</v>
      </c>
      <c r="F425" s="4">
        <v>8.6956521739130405E-2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3.3333333333333298E-2</v>
      </c>
      <c r="E426" s="4">
        <v>0.53333333333333299</v>
      </c>
      <c r="F426" s="4">
        <v>0.33333333333333298</v>
      </c>
      <c r="G426" s="4">
        <v>0.1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4.1666666666666699E-2</v>
      </c>
      <c r="D427" s="4">
        <v>0</v>
      </c>
      <c r="E427" s="4">
        <v>8.3333333333333301E-2</v>
      </c>
      <c r="F427" s="4">
        <v>0.66666666666666696</v>
      </c>
      <c r="G427" s="4">
        <v>0.16666666666666699</v>
      </c>
      <c r="H427" s="4">
        <v>4.1666666666666699E-2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0.11764705882352899</v>
      </c>
      <c r="F428" s="4">
        <v>0.52941176470588203</v>
      </c>
      <c r="G428" s="4">
        <v>0.29411764705882398</v>
      </c>
      <c r="H428" s="4">
        <v>5.8823529411764698E-2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0.16666666666666699</v>
      </c>
      <c r="G429" s="4">
        <v>0.33333333333333298</v>
      </c>
      <c r="H429" s="4">
        <v>0.5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0.80952380952380998</v>
      </c>
      <c r="D431" s="4">
        <v>0.19047619047618999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0</v>
      </c>
      <c r="D432" s="4">
        <v>0.7</v>
      </c>
      <c r="E432" s="4">
        <v>0.3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3.4482758620689703E-2</v>
      </c>
      <c r="E433" s="4">
        <v>0.86206896551724099</v>
      </c>
      <c r="F433" s="4">
        <v>0.10344827586206901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0.105263157894737</v>
      </c>
      <c r="F434" s="4">
        <v>0.81578947368421095</v>
      </c>
      <c r="G434" s="4">
        <v>7.8947368421052599E-2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0.2</v>
      </c>
      <c r="G435" s="4">
        <v>0.73333333333333295</v>
      </c>
      <c r="H435" s="4">
        <v>6.6666666666666693E-2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0.88235294117647101</v>
      </c>
      <c r="D438" s="4">
        <v>0.11764705882352899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2.8571428571428598E-2</v>
      </c>
      <c r="E440" s="4">
        <v>0.82857142857142896</v>
      </c>
      <c r="F440" s="4">
        <v>0.14285714285714299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2.7027027027027001E-2</v>
      </c>
      <c r="E441" s="4">
        <v>5.4054054054054099E-2</v>
      </c>
      <c r="F441" s="4">
        <v>0.86486486486486502</v>
      </c>
      <c r="G441" s="4">
        <v>5.4054054054054099E-2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0.28571428571428598</v>
      </c>
      <c r="G442" s="4">
        <v>0.71428571428571397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0.16666666666666699</v>
      </c>
      <c r="H443" s="4">
        <v>0.83333333333333304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0.86666666666666703</v>
      </c>
      <c r="D445" s="4">
        <v>6.6666666666666693E-2</v>
      </c>
      <c r="E445" s="4">
        <v>6.6666666666666693E-2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</v>
      </c>
      <c r="D446" s="4">
        <v>0.78260869565217395</v>
      </c>
      <c r="E446" s="4">
        <v>0.173913043478261</v>
      </c>
      <c r="F446" s="4">
        <v>4.3478260869565202E-2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6.4516129032258104E-2</v>
      </c>
      <c r="D447" s="4">
        <v>0.12903225806451599</v>
      </c>
      <c r="E447" s="4">
        <v>0.74193548387096797</v>
      </c>
      <c r="F447" s="4">
        <v>6.4516129032258104E-2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2.4390243902439001E-2</v>
      </c>
      <c r="E448" s="4">
        <v>0.17073170731707299</v>
      </c>
      <c r="F448" s="4">
        <v>0.65853658536585402</v>
      </c>
      <c r="G448" s="4">
        <v>0.146341463414634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7.69230769230769E-2</v>
      </c>
      <c r="E449" s="4">
        <v>0</v>
      </c>
      <c r="F449" s="4">
        <v>7.69230769230769E-2</v>
      </c>
      <c r="G449" s="4">
        <v>0.84615384615384603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0.2</v>
      </c>
      <c r="H450" s="4">
        <v>0.8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0.86666666666666703</v>
      </c>
      <c r="D452" s="4">
        <v>0.133333333333333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0.04</v>
      </c>
      <c r="D453" s="4">
        <v>0.88</v>
      </c>
      <c r="E453" s="4">
        <v>0.08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0.14285714285714299</v>
      </c>
      <c r="E454" s="4">
        <v>0.71428571428571397</v>
      </c>
      <c r="F454" s="4">
        <v>0.14285714285714299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6.4516129032258104E-2</v>
      </c>
      <c r="E455" s="4">
        <v>9.6774193548387094E-2</v>
      </c>
      <c r="F455" s="4">
        <v>0.80645161290322598</v>
      </c>
      <c r="G455" s="4">
        <v>3.2258064516128997E-2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5.5555555555555601E-2</v>
      </c>
      <c r="D456" s="4">
        <v>0</v>
      </c>
      <c r="E456" s="4">
        <v>5.5555555555555601E-2</v>
      </c>
      <c r="F456" s="4">
        <v>5.5555555555555601E-2</v>
      </c>
      <c r="G456" s="4">
        <v>0.77777777777777801</v>
      </c>
      <c r="H456" s="4">
        <v>5.5555555555555601E-2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0.25</v>
      </c>
      <c r="H457" s="4">
        <v>0.75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0</v>
      </c>
      <c r="D460" s="4">
        <v>0.74193548387096797</v>
      </c>
      <c r="E460" s="4">
        <v>0.225806451612903</v>
      </c>
      <c r="F460" s="4">
        <v>3.2258064516128997E-2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3.2258064516128997E-2</v>
      </c>
      <c r="E461" s="4">
        <v>0.74193548387096797</v>
      </c>
      <c r="F461" s="4">
        <v>0.19354838709677399</v>
      </c>
      <c r="G461" s="4">
        <v>3.2258064516128997E-2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9.6774193548387094E-2</v>
      </c>
      <c r="E462" s="4">
        <v>0.19354838709677399</v>
      </c>
      <c r="F462" s="4">
        <v>0.61290322580645196</v>
      </c>
      <c r="G462" s="4">
        <v>9.6774193548387094E-2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6.25E-2</v>
      </c>
      <c r="E463" s="4">
        <v>0</v>
      </c>
      <c r="F463" s="4">
        <v>0</v>
      </c>
      <c r="G463" s="4">
        <v>0.9375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0.25</v>
      </c>
      <c r="H464" s="4">
        <v>0.75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</v>
      </c>
      <c r="D466" s="4">
        <v>0.2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0.14285714285714299</v>
      </c>
      <c r="D467" s="4">
        <v>0.60714285714285698</v>
      </c>
      <c r="E467" s="4">
        <v>0.214285714285714</v>
      </c>
      <c r="F467" s="4">
        <v>3.5714285714285698E-2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8.3333333333333301E-2</v>
      </c>
      <c r="E468" s="4">
        <v>0.77777777777777801</v>
      </c>
      <c r="F468" s="4">
        <v>0.11111111111111099</v>
      </c>
      <c r="G468" s="4">
        <v>2.7777777777777801E-2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3.8461538461538498E-2</v>
      </c>
      <c r="D469" s="4">
        <v>3.8461538461538498E-2</v>
      </c>
      <c r="E469" s="4">
        <v>0.269230769230769</v>
      </c>
      <c r="F469" s="4">
        <v>0.53846153846153799</v>
      </c>
      <c r="G469" s="4">
        <v>0.115384615384615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0.05</v>
      </c>
      <c r="D470" s="4">
        <v>0</v>
      </c>
      <c r="E470" s="4">
        <v>0.05</v>
      </c>
      <c r="F470" s="4">
        <v>0.1</v>
      </c>
      <c r="G470" s="4">
        <v>0.7</v>
      </c>
      <c r="H470" s="4">
        <v>0.1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0.33333333333333298</v>
      </c>
      <c r="H471" s="4">
        <v>0.66666666666666696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0.94444444444444398</v>
      </c>
      <c r="D473" s="4">
        <v>5.5555555555555601E-2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4.1666666666666699E-2</v>
      </c>
      <c r="D474" s="4">
        <v>0.75</v>
      </c>
      <c r="E474" s="4">
        <v>0.20833333333333301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7.1428571428571397E-2</v>
      </c>
      <c r="E475" s="4">
        <v>0.80952380952380998</v>
      </c>
      <c r="F475" s="4">
        <v>0.119047619047619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4.7619047619047603E-2</v>
      </c>
      <c r="F476" s="4">
        <v>0.85714285714285698</v>
      </c>
      <c r="G476" s="4">
        <v>9.5238095238095205E-2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5.2631578947368397E-2</v>
      </c>
      <c r="G477" s="4">
        <v>0.89473684210526305</v>
      </c>
      <c r="H477" s="4">
        <v>5.2631578947368397E-2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0.86363636363636398</v>
      </c>
      <c r="E481" s="4">
        <v>4.5454545454545497E-2</v>
      </c>
      <c r="F481" s="4">
        <v>4.5454545454545497E-2</v>
      </c>
      <c r="G481" s="4">
        <v>4.5454545454545497E-2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0.125</v>
      </c>
      <c r="E482" s="4">
        <v>0.8</v>
      </c>
      <c r="F482" s="4">
        <v>7.4999999999999997E-2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4.1666666666666699E-2</v>
      </c>
      <c r="F483" s="4">
        <v>0.875</v>
      </c>
      <c r="G483" s="4">
        <v>8.3333333333333301E-2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4.7619047619047603E-2</v>
      </c>
      <c r="F484" s="4">
        <v>0</v>
      </c>
      <c r="G484" s="4">
        <v>0.90476190476190499</v>
      </c>
      <c r="H484" s="4">
        <v>4.7619047619047603E-2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0.33333333333333298</v>
      </c>
      <c r="H485" s="4">
        <v>0.66666666666666696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0.77777777777777801</v>
      </c>
      <c r="D487" s="4">
        <v>0.16666666666666699</v>
      </c>
      <c r="E487" s="4">
        <v>5.5555555555555601E-2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8.3333333333333301E-2</v>
      </c>
      <c r="D488" s="4">
        <v>0.70833333333333304</v>
      </c>
      <c r="E488" s="4">
        <v>0.20833333333333301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0.65714285714285703</v>
      </c>
      <c r="F489" s="4">
        <v>0.17142857142857101</v>
      </c>
      <c r="G489" s="4">
        <v>2.8571428571428598E-2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0.04</v>
      </c>
      <c r="E490" s="4">
        <v>0</v>
      </c>
      <c r="F490" s="4">
        <v>0.84</v>
      </c>
      <c r="G490" s="4">
        <v>0.08</v>
      </c>
      <c r="H490" s="4">
        <v>0.04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4.3478260869565202E-2</v>
      </c>
      <c r="E491" s="4">
        <v>8.6956521739130405E-2</v>
      </c>
      <c r="F491" s="4">
        <v>4.3478260869565202E-2</v>
      </c>
      <c r="G491" s="4">
        <v>0.73913043478260898</v>
      </c>
      <c r="H491" s="4">
        <v>8.6956521739130405E-2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0.33333333333333298</v>
      </c>
      <c r="H492" s="4">
        <v>0.66666666666666696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0.85185185185185197</v>
      </c>
      <c r="E495" s="4">
        <v>0.11111111111111099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3.2258064516128997E-2</v>
      </c>
      <c r="E496" s="4">
        <v>0.70967741935483897</v>
      </c>
      <c r="F496" s="4">
        <v>0.19354838709677399</v>
      </c>
      <c r="G496" s="4">
        <v>6.4516129032258104E-2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0.14285714285714299</v>
      </c>
      <c r="F497" s="4">
        <v>0.67857142857142905</v>
      </c>
      <c r="G497" s="4">
        <v>0.14285714285714299</v>
      </c>
      <c r="H497" s="4">
        <v>3.5714285714285698E-2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4.7619047619047603E-2</v>
      </c>
      <c r="E498" s="4">
        <v>0</v>
      </c>
      <c r="F498" s="4">
        <v>9.5238095238095205E-2</v>
      </c>
      <c r="G498" s="4">
        <v>0.80952380952380998</v>
      </c>
      <c r="H498" s="4">
        <v>4.7619047619047603E-2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0.2</v>
      </c>
      <c r="H499" s="4">
        <v>0.8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0.76470588235294101</v>
      </c>
      <c r="D501" s="4">
        <v>0.17647058823529399</v>
      </c>
      <c r="E501" s="4">
        <v>5.8823529411764698E-2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0.08</v>
      </c>
      <c r="D502" s="4">
        <v>0.84</v>
      </c>
      <c r="E502" s="4">
        <v>0.08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3.4482758620689703E-2</v>
      </c>
      <c r="D503" s="4">
        <v>0.10344827586206901</v>
      </c>
      <c r="E503" s="4">
        <v>0.75862068965517204</v>
      </c>
      <c r="F503" s="4">
        <v>0.10344827586206901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7.4074074074074098E-2</v>
      </c>
      <c r="F504" s="4">
        <v>0.92592592592592604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8.3333333333333301E-2</v>
      </c>
      <c r="F505" s="4">
        <v>0.16666666666666699</v>
      </c>
      <c r="G505" s="4">
        <v>0.70833333333333304</v>
      </c>
      <c r="H505" s="4">
        <v>4.1666666666666699E-2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0.16666666666666699</v>
      </c>
      <c r="G506" s="4">
        <v>0</v>
      </c>
      <c r="H506" s="4">
        <v>0.83333333333333304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0.8125</v>
      </c>
      <c r="D508" s="4">
        <v>0.125</v>
      </c>
      <c r="E508" s="4">
        <v>0</v>
      </c>
      <c r="F508" s="4">
        <v>0</v>
      </c>
      <c r="G508" s="4">
        <v>6.25E-2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3.7037037037037E-2</v>
      </c>
      <c r="D509" s="4">
        <v>0.81481481481481499</v>
      </c>
      <c r="E509" s="4">
        <v>0.11111111111111099</v>
      </c>
      <c r="F509" s="4">
        <v>3.7037037037037E-2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0.13793103448275901</v>
      </c>
      <c r="E510" s="4">
        <v>0.62068965517241403</v>
      </c>
      <c r="F510" s="4">
        <v>0.20689655172413801</v>
      </c>
      <c r="G510" s="4">
        <v>3.4482758620689703E-2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3.03030303030303E-2</v>
      </c>
      <c r="E511" s="4">
        <v>0.21212121212121199</v>
      </c>
      <c r="F511" s="4">
        <v>0.72727272727272696</v>
      </c>
      <c r="G511" s="4">
        <v>0</v>
      </c>
      <c r="H511" s="4">
        <v>3.03030303030303E-2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0.35294117647058798</v>
      </c>
      <c r="G512" s="4">
        <v>0.52941176470588203</v>
      </c>
      <c r="H512" s="4">
        <v>0.11764705882352899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0.16666666666666699</v>
      </c>
      <c r="H513" s="4">
        <v>0.83333333333333304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1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3.4482758620689703E-2</v>
      </c>
      <c r="D516" s="4">
        <v>0.79310344827586199</v>
      </c>
      <c r="E516" s="4">
        <v>0.13793103448275901</v>
      </c>
      <c r="F516" s="4">
        <v>3.4482758620689703E-2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7.1428571428571397E-2</v>
      </c>
      <c r="E517" s="4">
        <v>0.78571428571428603</v>
      </c>
      <c r="F517" s="4">
        <v>0.107142857142857</v>
      </c>
      <c r="G517" s="4">
        <v>3.5714285714285698E-2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5.4054054054054099E-2</v>
      </c>
      <c r="E518" s="4">
        <v>0.135135135135135</v>
      </c>
      <c r="F518" s="4">
        <v>0.72972972972973005</v>
      </c>
      <c r="G518" s="4">
        <v>8.1081081081081099E-2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8.3333333333333301E-2</v>
      </c>
      <c r="G519" s="4">
        <v>0.83333333333333304</v>
      </c>
      <c r="H519" s="4">
        <v>8.3333333333333301E-2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0.8</v>
      </c>
      <c r="D522" s="4">
        <v>0.2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3.7037037037037E-2</v>
      </c>
      <c r="D523" s="4">
        <v>0.81481481481481499</v>
      </c>
      <c r="E523" s="4">
        <v>0.148148148148148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6.4516129032258104E-2</v>
      </c>
      <c r="E524" s="4">
        <v>0.77419354838709697</v>
      </c>
      <c r="F524" s="4">
        <v>0.12903225806451599</v>
      </c>
      <c r="G524" s="4">
        <v>3.2258064516128997E-2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0.15625</v>
      </c>
      <c r="F525" s="4">
        <v>0.8125</v>
      </c>
      <c r="G525" s="4">
        <v>3.125E-2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6.25E-2</v>
      </c>
      <c r="E526" s="4">
        <v>0</v>
      </c>
      <c r="F526" s="4">
        <v>0.25</v>
      </c>
      <c r="G526" s="4">
        <v>0.625</v>
      </c>
      <c r="H526" s="4">
        <v>6.25E-2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0.14285714285714299</v>
      </c>
      <c r="H527" s="4">
        <v>0.85714285714285698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0.92307692307692302</v>
      </c>
      <c r="D529" s="4">
        <v>7.69230769230769E-2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7.1428571428571397E-2</v>
      </c>
      <c r="D530" s="4">
        <v>0.89285714285714302</v>
      </c>
      <c r="E530" s="4">
        <v>3.5714285714285698E-2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0.12121212121212099</v>
      </c>
      <c r="E531" s="4">
        <v>0.72727272727272696</v>
      </c>
      <c r="F531" s="4">
        <v>0.15151515151515199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2.9411764705882401E-2</v>
      </c>
      <c r="E532" s="4">
        <v>2.9411764705882401E-2</v>
      </c>
      <c r="F532" s="4">
        <v>0.79411764705882304</v>
      </c>
      <c r="G532" s="4">
        <v>0.14705882352941199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7.69230769230769E-2</v>
      </c>
      <c r="F533" s="4">
        <v>0</v>
      </c>
      <c r="G533" s="4">
        <v>0.76923076923076905</v>
      </c>
      <c r="H533" s="4">
        <v>0.15384615384615399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0.92857142857142905</v>
      </c>
      <c r="D536" s="4">
        <v>7.1428571428571397E-2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0.12903225806451599</v>
      </c>
      <c r="D537" s="4">
        <v>0.70967741935483897</v>
      </c>
      <c r="E537" s="4">
        <v>0.12903225806451599</v>
      </c>
      <c r="F537" s="4">
        <v>3.2258064516128997E-2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0.22222222222222199</v>
      </c>
      <c r="E538" s="4">
        <v>0.74074074074074103</v>
      </c>
      <c r="F538" s="4">
        <v>3.7037037037037E-2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6.25E-2</v>
      </c>
      <c r="E539" s="4">
        <v>3.125E-2</v>
      </c>
      <c r="F539" s="4">
        <v>0.8125</v>
      </c>
      <c r="G539" s="4">
        <v>6.25E-2</v>
      </c>
      <c r="H539" s="4">
        <v>3.125E-2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6.6666666666666693E-2</v>
      </c>
      <c r="G540" s="4">
        <v>0.86666666666666703</v>
      </c>
      <c r="H540" s="4">
        <v>6.6666666666666693E-2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0.22222222222222199</v>
      </c>
      <c r="H541" s="4">
        <v>0.77777777777777801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0.82352941176470595</v>
      </c>
      <c r="D543" s="4">
        <v>5.8823529411764698E-2</v>
      </c>
      <c r="E543" s="4">
        <v>5.8823529411764698E-2</v>
      </c>
      <c r="F543" s="4">
        <v>5.8823529411764698E-2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0.19354838709677399</v>
      </c>
      <c r="D544" s="4">
        <v>0.64516129032258096</v>
      </c>
      <c r="E544" s="4">
        <v>0.12903225806451599</v>
      </c>
      <c r="F544" s="4">
        <v>0</v>
      </c>
      <c r="G544" s="4">
        <v>3.2258064516128997E-2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0.76</v>
      </c>
      <c r="F545" s="4">
        <v>0.16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0.10344827586206901</v>
      </c>
      <c r="F546" s="4">
        <v>0.89655172413793105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5.8823529411764698E-2</v>
      </c>
      <c r="D547" s="4">
        <v>0</v>
      </c>
      <c r="E547" s="4">
        <v>0</v>
      </c>
      <c r="F547" s="4">
        <v>0.11764705882352899</v>
      </c>
      <c r="G547" s="4">
        <v>0.70588235294117696</v>
      </c>
      <c r="H547" s="4">
        <v>0.11764705882352899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0.33333333333333298</v>
      </c>
      <c r="H548" s="4">
        <v>0.66666666666666696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0.80952380952380998</v>
      </c>
      <c r="D550" s="4">
        <v>0.14285714285714299</v>
      </c>
      <c r="E550" s="4">
        <v>0</v>
      </c>
      <c r="F550" s="4">
        <v>4.7619047619047603E-2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8.6956521739130405E-2</v>
      </c>
      <c r="D551" s="4">
        <v>0.65217391304347805</v>
      </c>
      <c r="E551" s="4">
        <v>0.217391304347826</v>
      </c>
      <c r="F551" s="4">
        <v>4.3478260869565202E-2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7.4074074074074098E-2</v>
      </c>
      <c r="E552" s="4">
        <v>0.66666666666666696</v>
      </c>
      <c r="F552" s="4">
        <v>0.22222222222222199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3.03030303030303E-2</v>
      </c>
      <c r="D553" s="4">
        <v>0</v>
      </c>
      <c r="E553" s="4">
        <v>0.15151515151515199</v>
      </c>
      <c r="F553" s="4">
        <v>0.51515151515151503</v>
      </c>
      <c r="G553" s="4">
        <v>0.27272727272727298</v>
      </c>
      <c r="H553" s="4">
        <v>3.03030303030303E-2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6.25E-2</v>
      </c>
      <c r="E554" s="4">
        <v>6.25E-2</v>
      </c>
      <c r="F554" s="4">
        <v>0.125</v>
      </c>
      <c r="G554" s="4">
        <v>0.625</v>
      </c>
      <c r="H554" s="4">
        <v>0.125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0.25</v>
      </c>
      <c r="H555" s="4">
        <v>0.75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</v>
      </c>
      <c r="D557" s="4">
        <v>0.1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0</v>
      </c>
      <c r="D558" s="4">
        <v>0.90476190476190499</v>
      </c>
      <c r="E558" s="4">
        <v>4.7619047619047603E-2</v>
      </c>
      <c r="F558" s="4">
        <v>4.7619047619047603E-2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3.4482758620689703E-2</v>
      </c>
      <c r="E559" s="4">
        <v>0.86206896551724099</v>
      </c>
      <c r="F559" s="4">
        <v>0.10344827586206901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3.7037037037037E-2</v>
      </c>
      <c r="E560" s="4">
        <v>0.148148148148148</v>
      </c>
      <c r="F560" s="4">
        <v>0.74074074074074103</v>
      </c>
      <c r="G560" s="4">
        <v>7.4074074074074098E-2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9.0909090909090898E-2</v>
      </c>
      <c r="G561" s="4">
        <v>0.86363636363636398</v>
      </c>
      <c r="H561" s="4">
        <v>4.5454545454545497E-2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0.11111111111111099</v>
      </c>
      <c r="H562" s="4">
        <v>0.88888888888888895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0.94444444444444398</v>
      </c>
      <c r="D564" s="4">
        <v>5.5555555555555601E-2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0</v>
      </c>
      <c r="D565" s="4">
        <v>0.91304347826086996</v>
      </c>
      <c r="E565" s="4">
        <v>4.3478260869565202E-2</v>
      </c>
      <c r="F565" s="4">
        <v>0</v>
      </c>
      <c r="G565" s="4">
        <v>4.3478260869565202E-2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3.3333333333333298E-2</v>
      </c>
      <c r="D566" s="4">
        <v>0.1</v>
      </c>
      <c r="E566" s="4">
        <v>0.7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0.115384615384615</v>
      </c>
      <c r="F567" s="4">
        <v>0.73076923076923095</v>
      </c>
      <c r="G567" s="4">
        <v>0.15384615384615399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0.13636363636363599</v>
      </c>
      <c r="G568" s="4">
        <v>0.72727272727272696</v>
      </c>
      <c r="H568" s="4">
        <v>0.13636363636363599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0.11111111111111099</v>
      </c>
      <c r="G569" s="4">
        <v>0</v>
      </c>
      <c r="H569" s="4">
        <v>0.88888888888888895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0.83333333333333304</v>
      </c>
      <c r="D571" s="4">
        <v>0.16666666666666699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0.04</v>
      </c>
      <c r="D572" s="4">
        <v>0.92</v>
      </c>
      <c r="E572" s="4">
        <v>0.04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0.24</v>
      </c>
      <c r="E573" s="4">
        <v>0.72</v>
      </c>
      <c r="F573" s="4">
        <v>0.04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0.14285714285714299</v>
      </c>
      <c r="F574" s="4">
        <v>0.75</v>
      </c>
      <c r="G574" s="4">
        <v>7.1428571428571397E-2</v>
      </c>
      <c r="H574" s="4">
        <v>3.5714285714285698E-2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0.19047619047618999</v>
      </c>
      <c r="G575" s="4">
        <v>0.71428571428571397</v>
      </c>
      <c r="H575" s="4">
        <v>9.5238095238095205E-2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9.0909090909090898E-2</v>
      </c>
      <c r="E576" s="4">
        <v>9.0909090909090898E-2</v>
      </c>
      <c r="F576" s="4">
        <v>0</v>
      </c>
      <c r="G576" s="4">
        <v>0</v>
      </c>
      <c r="H576" s="4">
        <v>0.81818181818181801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0.9375</v>
      </c>
      <c r="D578" s="4">
        <v>6.25E-2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9.0909090909090898E-2</v>
      </c>
      <c r="D579" s="4">
        <v>0.78787878787878796</v>
      </c>
      <c r="E579" s="4">
        <v>9.0909090909090898E-2</v>
      </c>
      <c r="F579" s="4">
        <v>3.03030303030303E-2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0.16666666666666699</v>
      </c>
      <c r="E580" s="4">
        <v>0.79166666666666696</v>
      </c>
      <c r="F580" s="4">
        <v>4.1666666666666699E-2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0.15384615384615399</v>
      </c>
      <c r="F581" s="4">
        <v>0.80769230769230804</v>
      </c>
      <c r="G581" s="4">
        <v>3.8461538461538498E-2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5.8823529411764698E-2</v>
      </c>
      <c r="D582" s="4">
        <v>5.8823529411764698E-2</v>
      </c>
      <c r="E582" s="4">
        <v>0</v>
      </c>
      <c r="F582" s="4">
        <v>0</v>
      </c>
      <c r="G582" s="4">
        <v>0.88235294117647101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0.16666666666666699</v>
      </c>
      <c r="H583" s="4">
        <v>0.83333333333333304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6.25E-2</v>
      </c>
      <c r="D586" s="4">
        <v>0.90625</v>
      </c>
      <c r="E586" s="4">
        <v>3.125E-2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0.88461538461538503</v>
      </c>
      <c r="F587" s="4">
        <v>7.69230769230769E-2</v>
      </c>
      <c r="G587" s="4">
        <v>3.8461538461538498E-2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8.6956521739130405E-2</v>
      </c>
      <c r="F588" s="4">
        <v>0.82608695652173902</v>
      </c>
      <c r="G588" s="4">
        <v>8.6956521739130405E-2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5.5555555555555601E-2</v>
      </c>
      <c r="E589" s="4">
        <v>5.5555555555555601E-2</v>
      </c>
      <c r="F589" s="4">
        <v>0.11111111111111099</v>
      </c>
      <c r="G589" s="4">
        <v>0.72222222222222199</v>
      </c>
      <c r="H589" s="4">
        <v>5.5555555555555601E-2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0.1</v>
      </c>
      <c r="G590" s="4">
        <v>0</v>
      </c>
      <c r="H590" s="4">
        <v>0.9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0.952380952380952</v>
      </c>
      <c r="D592" s="4">
        <v>4.7619047619047603E-2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0.2</v>
      </c>
      <c r="D593" s="4">
        <v>0.7</v>
      </c>
      <c r="E593" s="4">
        <v>6.6666666666666693E-2</v>
      </c>
      <c r="F593" s="4">
        <v>3.3333333333333298E-2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3.7037037037037E-2</v>
      </c>
      <c r="D594" s="4">
        <v>7.4074074074074098E-2</v>
      </c>
      <c r="E594" s="4">
        <v>0.74074074074074103</v>
      </c>
      <c r="F594" s="4">
        <v>0.148148148148148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4.1666666666666699E-2</v>
      </c>
      <c r="D595" s="4">
        <v>0</v>
      </c>
      <c r="E595" s="4">
        <v>0.125</v>
      </c>
      <c r="F595" s="4">
        <v>0.75</v>
      </c>
      <c r="G595" s="4">
        <v>4.1666666666666699E-2</v>
      </c>
      <c r="H595" s="4">
        <v>4.1666666666666699E-2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6.25E-2</v>
      </c>
      <c r="F596" s="4">
        <v>0.3125</v>
      </c>
      <c r="G596" s="4">
        <v>0.625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0.1</v>
      </c>
      <c r="F597" s="4">
        <v>0.1</v>
      </c>
      <c r="G597" s="4">
        <v>0.3</v>
      </c>
      <c r="H597" s="4">
        <v>0.5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0.85714285714285698</v>
      </c>
      <c r="D599" s="4">
        <v>7.1428571428571397E-2</v>
      </c>
      <c r="E599" s="4">
        <v>0</v>
      </c>
      <c r="F599" s="4">
        <v>0</v>
      </c>
      <c r="G599" s="4">
        <v>7.1428571428571397E-2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4.1666666666666699E-2</v>
      </c>
      <c r="D600" s="4">
        <v>0.875</v>
      </c>
      <c r="E600" s="4">
        <v>8.3333333333333301E-2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3.7037037037037E-2</v>
      </c>
      <c r="D601" s="4">
        <v>7.4074074074074098E-2</v>
      </c>
      <c r="E601" s="4">
        <v>0.81481481481481499</v>
      </c>
      <c r="F601" s="4">
        <v>7.4074074074074098E-2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3.4482758620689703E-2</v>
      </c>
      <c r="E602" s="4">
        <v>0.13793103448275901</v>
      </c>
      <c r="F602" s="4">
        <v>0.72413793103448298</v>
      </c>
      <c r="G602" s="4">
        <v>0.10344827586206901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0.14285714285714299</v>
      </c>
      <c r="F603" s="4">
        <v>7.1428571428571397E-2</v>
      </c>
      <c r="G603" s="4">
        <v>0.78571428571428603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0.33333333333333298</v>
      </c>
      <c r="H604" s="4">
        <v>0.66666666666666696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3.8461538461538498E-2</v>
      </c>
      <c r="D607" s="4">
        <v>0.96153846153846201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6.6666666666666693E-2</v>
      </c>
      <c r="E608" s="4">
        <v>0.86666666666666703</v>
      </c>
      <c r="F608" s="4">
        <v>6.6666666666666693E-2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8.3333333333333301E-2</v>
      </c>
      <c r="F609" s="4">
        <v>0.83333333333333304</v>
      </c>
      <c r="G609" s="4">
        <v>8.3333333333333301E-2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0.88888888888888895</v>
      </c>
      <c r="H610" s="4">
        <v>0.11111111111111099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0.25</v>
      </c>
      <c r="H611" s="4">
        <v>0.75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0.92592592592592604</v>
      </c>
      <c r="D613" s="4">
        <v>3.7037037037037E-2</v>
      </c>
      <c r="E613" s="4">
        <v>3.7037037037037E-2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7.4074074074074098E-2</v>
      </c>
      <c r="D614" s="4">
        <v>0.85185185185185197</v>
      </c>
      <c r="E614" s="4">
        <v>7.4074074074074098E-2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0.14285714285714299</v>
      </c>
      <c r="E615" s="4">
        <v>0.78571428571428603</v>
      </c>
      <c r="F615" s="4">
        <v>7.1428571428571397E-2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0.13636363636363599</v>
      </c>
      <c r="F616" s="4">
        <v>0.81818181818181801</v>
      </c>
      <c r="G616" s="4">
        <v>4.5454545454545497E-2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0.105263157894737</v>
      </c>
      <c r="F617" s="4">
        <v>0.31578947368421101</v>
      </c>
      <c r="G617" s="4">
        <v>0.57894736842105299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0.4</v>
      </c>
      <c r="H618" s="4">
        <v>0.6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0.92592592592592604</v>
      </c>
      <c r="D620" s="4">
        <v>3.7037037037037E-2</v>
      </c>
      <c r="E620" s="4">
        <v>3.7037037037037E-2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7.1428571428571397E-2</v>
      </c>
      <c r="D621" s="4">
        <v>0.92857142857142905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3.3333333333333298E-2</v>
      </c>
      <c r="D622" s="4">
        <v>6.6666666666666693E-2</v>
      </c>
      <c r="E622" s="4">
        <v>0.76666666666666705</v>
      </c>
      <c r="F622" s="4">
        <v>0.133333333333333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3.8461538461538498E-2</v>
      </c>
      <c r="E623" s="4">
        <v>0.115384615384615</v>
      </c>
      <c r="F623" s="4">
        <v>0.76923076923076905</v>
      </c>
      <c r="G623" s="4">
        <v>7.69230769230769E-2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7.1428571428571397E-2</v>
      </c>
      <c r="G624" s="4">
        <v>0.85714285714285698</v>
      </c>
      <c r="H624" s="4">
        <v>7.1428571428571397E-2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0.92857142857142905</v>
      </c>
      <c r="D627" s="4">
        <v>7.1428571428571397E-2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6.6666666666666693E-2</v>
      </c>
      <c r="D628" s="4">
        <v>0.86666666666666703</v>
      </c>
      <c r="E628" s="4">
        <v>3.3333333333333298E-2</v>
      </c>
      <c r="F628" s="4">
        <v>3.3333333333333298E-2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0.11111111111111099</v>
      </c>
      <c r="E629" s="4">
        <v>0.77777777777777801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0.16</v>
      </c>
      <c r="F630" s="4">
        <v>0.72</v>
      </c>
      <c r="G630" s="4">
        <v>0.12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0.214285714285714</v>
      </c>
      <c r="G631" s="4">
        <v>0.78571428571428603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0.82142857142857095</v>
      </c>
      <c r="D634" s="4">
        <v>7.1428571428571397E-2</v>
      </c>
      <c r="E634" s="4">
        <v>7.1428571428571397E-2</v>
      </c>
      <c r="F634" s="4">
        <v>3.5714285714285698E-2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6.4516129032258104E-2</v>
      </c>
      <c r="D635" s="4">
        <v>0.77419354838709697</v>
      </c>
      <c r="E635" s="4">
        <v>6.4516129032258104E-2</v>
      </c>
      <c r="F635" s="4">
        <v>3.2258064516128997E-2</v>
      </c>
      <c r="G635" s="4">
        <v>6.4516129032258104E-2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3.8461538461538498E-2</v>
      </c>
      <c r="D636" s="4">
        <v>0.15384615384615399</v>
      </c>
      <c r="E636" s="4">
        <v>0.61538461538461497</v>
      </c>
      <c r="F636" s="4">
        <v>0.19230769230769201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0.04</v>
      </c>
      <c r="E637" s="4">
        <v>0.08</v>
      </c>
      <c r="F637" s="4">
        <v>0.68</v>
      </c>
      <c r="G637" s="4">
        <v>0.2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0.133333333333333</v>
      </c>
      <c r="F638" s="4">
        <v>6.6666666666666693E-2</v>
      </c>
      <c r="G638" s="4">
        <v>0.73333333333333295</v>
      </c>
      <c r="H638" s="4">
        <v>6.6666666666666693E-2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0.33333333333333298</v>
      </c>
      <c r="H639" s="4">
        <v>0.66666666666666696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0.88461538461538503</v>
      </c>
      <c r="D641" s="4">
        <v>7.69230769230769E-2</v>
      </c>
      <c r="E641" s="4">
        <v>3.8461538461538498E-2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3.2258064516128997E-2</v>
      </c>
      <c r="D642" s="4">
        <v>0.74193548387096797</v>
      </c>
      <c r="E642" s="4">
        <v>9.6774193548387094E-2</v>
      </c>
      <c r="F642" s="4">
        <v>9.6774193548387094E-2</v>
      </c>
      <c r="G642" s="4">
        <v>3.2258064516128997E-2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4.1666666666666699E-2</v>
      </c>
      <c r="E643" s="4">
        <v>0.91666666666666696</v>
      </c>
      <c r="F643" s="4">
        <v>4.1666666666666699E-2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0.08</v>
      </c>
      <c r="F644" s="4">
        <v>0.84</v>
      </c>
      <c r="G644" s="4">
        <v>0.08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0.157894736842105</v>
      </c>
      <c r="G645" s="4">
        <v>0.84210526315789502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1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0.88461538461538503</v>
      </c>
      <c r="E649" s="4">
        <v>7.69230769230769E-2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7.1428571428571397E-2</v>
      </c>
      <c r="E650" s="4">
        <v>0.82142857142857095</v>
      </c>
      <c r="F650" s="4">
        <v>7.1428571428571397E-2</v>
      </c>
      <c r="G650" s="4">
        <v>3.5714285714285698E-2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0.14285714285714299</v>
      </c>
      <c r="F651" s="4">
        <v>0.82142857142857095</v>
      </c>
      <c r="G651" s="4">
        <v>3.5714285714285698E-2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0.21052631578947401</v>
      </c>
      <c r="G652" s="4">
        <v>0.73684210526315796</v>
      </c>
      <c r="H652" s="4">
        <v>5.2631578947368397E-2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</v>
      </c>
      <c r="D655" s="4">
        <v>0.04</v>
      </c>
      <c r="E655" s="4">
        <v>0.04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0</v>
      </c>
      <c r="D656" s="4">
        <v>0.88</v>
      </c>
      <c r="E656" s="4">
        <v>0.12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0.10344827586206901</v>
      </c>
      <c r="E657" s="4">
        <v>0.82758620689655205</v>
      </c>
      <c r="F657" s="4">
        <v>6.8965517241379296E-2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3.4482758620689703E-2</v>
      </c>
      <c r="F658" s="4">
        <v>0.86206896551724099</v>
      </c>
      <c r="G658" s="4">
        <v>6.8965517241379296E-2</v>
      </c>
      <c r="H658" s="4">
        <v>3.4482758620689703E-2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0.33333333333333298</v>
      </c>
      <c r="H660" s="4">
        <v>0.66666666666666696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0.86956521739130399</v>
      </c>
      <c r="D662" s="4">
        <v>8.6956521739130405E-2</v>
      </c>
      <c r="E662" s="4">
        <v>4.3478260869565202E-2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0</v>
      </c>
      <c r="D663" s="4">
        <v>0.88461538461538503</v>
      </c>
      <c r="E663" s="4">
        <v>7.69230769230769E-2</v>
      </c>
      <c r="F663" s="4">
        <v>3.8461538461538498E-2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6.8965517241379296E-2</v>
      </c>
      <c r="E664" s="4">
        <v>0.82758620689655205</v>
      </c>
      <c r="F664" s="4">
        <v>0.10344827586206901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7.4074074074074098E-2</v>
      </c>
      <c r="F665" s="4">
        <v>0.74074074074074103</v>
      </c>
      <c r="G665" s="4">
        <v>0.18518518518518501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</v>
      </c>
      <c r="G666" s="4">
        <v>0.85</v>
      </c>
      <c r="H666" s="4">
        <v>0.05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0.85</v>
      </c>
      <c r="D669" s="4">
        <v>0.1</v>
      </c>
      <c r="E669" s="4">
        <v>0.05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7.4074074074074098E-2</v>
      </c>
      <c r="D670" s="4">
        <v>0.85185185185185197</v>
      </c>
      <c r="E670" s="4">
        <v>7.4074074074074098E-2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6.8965517241379296E-2</v>
      </c>
      <c r="E671" s="4">
        <v>0.82758620689655205</v>
      </c>
      <c r="F671" s="4">
        <v>6.8965517241379296E-2</v>
      </c>
      <c r="G671" s="4">
        <v>3.4482758620689703E-2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3.8461538461538498E-2</v>
      </c>
      <c r="F672" s="4">
        <v>0.84615384615384603</v>
      </c>
      <c r="G672" s="4">
        <v>0.115384615384615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0.18181818181818199</v>
      </c>
      <c r="G673" s="4">
        <v>0.77272727272727304</v>
      </c>
      <c r="H673" s="4">
        <v>4.5454545454545497E-2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0.73684210526315796</v>
      </c>
      <c r="D676" s="4">
        <v>0.26315789473684198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0.148148148148148</v>
      </c>
      <c r="D677" s="4">
        <v>0.592592592592593</v>
      </c>
      <c r="E677" s="4">
        <v>0.148148148148148</v>
      </c>
      <c r="F677" s="4">
        <v>7.4074074074074098E-2</v>
      </c>
      <c r="G677" s="4">
        <v>3.7037037037037E-2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3.5714285714285698E-2</v>
      </c>
      <c r="D678" s="4">
        <v>3.5714285714285698E-2</v>
      </c>
      <c r="E678" s="4">
        <v>0.64285714285714302</v>
      </c>
      <c r="F678" s="4">
        <v>0.25</v>
      </c>
      <c r="G678" s="4">
        <v>3.5714285714285698E-2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3.5714285714285698E-2</v>
      </c>
      <c r="E679" s="4">
        <v>0.14285714285714299</v>
      </c>
      <c r="F679" s="4">
        <v>0.64285714285714302</v>
      </c>
      <c r="G679" s="4">
        <v>0.107142857142857</v>
      </c>
      <c r="H679" s="4">
        <v>7.1428571428571397E-2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9.5238095238095205E-2</v>
      </c>
      <c r="G680" s="4">
        <v>0.80952380952380998</v>
      </c>
      <c r="H680" s="4">
        <v>9.5238095238095205E-2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0.2</v>
      </c>
      <c r="H681" s="4">
        <v>0.8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0.84210526315789502</v>
      </c>
      <c r="D683" s="4">
        <v>0.157894736842105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0</v>
      </c>
      <c r="D684" s="4">
        <v>0.65217391304347805</v>
      </c>
      <c r="E684" s="4">
        <v>0.34782608695652201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3.8461538461538498E-2</v>
      </c>
      <c r="E685" s="4">
        <v>0.88461538461538503</v>
      </c>
      <c r="F685" s="4">
        <v>3.8461538461538498E-2</v>
      </c>
      <c r="G685" s="4">
        <v>3.8461538461538498E-2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0.10344827586206901</v>
      </c>
      <c r="F686" s="4">
        <v>0.75862068965517204</v>
      </c>
      <c r="G686" s="4">
        <v>0.13793103448275901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4.3478260869565202E-2</v>
      </c>
      <c r="G687" s="4">
        <v>0.91304347826086996</v>
      </c>
      <c r="H687" s="4">
        <v>4.3478260869565202E-2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0.125</v>
      </c>
      <c r="H688" s="4">
        <v>0.875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0.9375</v>
      </c>
      <c r="D690" s="4">
        <v>6.25E-2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5.2631578947368397E-2</v>
      </c>
      <c r="D691" s="4">
        <v>0.89473684210526305</v>
      </c>
      <c r="E691" s="4">
        <v>5.2631578947368397E-2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5.8823529411764698E-2</v>
      </c>
      <c r="E692" s="4">
        <v>0.82352941176470595</v>
      </c>
      <c r="F692" s="4">
        <v>0.11764705882352899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0.95833333333333304</v>
      </c>
      <c r="G693" s="4">
        <v>4.1666666666666699E-2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7.4074074074074098E-2</v>
      </c>
      <c r="G694" s="4">
        <v>0.85185185185185197</v>
      </c>
      <c r="H694" s="4">
        <v>7.4074074074074098E-2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0.875</v>
      </c>
      <c r="D697" s="4">
        <v>6.25E-2</v>
      </c>
      <c r="E697" s="4">
        <v>0</v>
      </c>
      <c r="F697" s="4">
        <v>0</v>
      </c>
      <c r="G697" s="4">
        <v>0</v>
      </c>
      <c r="H697" s="4">
        <v>6.25E-2</v>
      </c>
      <c r="I697" s="4">
        <v>0</v>
      </c>
    </row>
    <row r="698" spans="1:9" x14ac:dyDescent="0.2">
      <c r="A698">
        <v>99</v>
      </c>
      <c r="B698">
        <v>1</v>
      </c>
      <c r="C698" s="4">
        <v>0.1</v>
      </c>
      <c r="D698" s="4">
        <v>0.85</v>
      </c>
      <c r="E698" s="4">
        <v>0.05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0.79310344827586199</v>
      </c>
      <c r="F699" s="4">
        <v>0.13793103448275901</v>
      </c>
      <c r="G699" s="4">
        <v>3.4482758620689703E-2</v>
      </c>
      <c r="H699" s="4">
        <v>3.4482758620689703E-2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6.8965517241379296E-2</v>
      </c>
      <c r="F700" s="4">
        <v>0.86206896551724099</v>
      </c>
      <c r="G700" s="4">
        <v>6.8965517241379296E-2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4.1666666666666699E-2</v>
      </c>
      <c r="G701" s="4">
        <v>0.875</v>
      </c>
      <c r="H701" s="4">
        <v>8.3333333333333301E-2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0.1</v>
      </c>
      <c r="H702" s="4">
        <v>0.9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0.11111111111111099</v>
      </c>
      <c r="D705" s="4">
        <v>0.66666666666666696</v>
      </c>
      <c r="E705" s="4">
        <v>0.16666666666666699</v>
      </c>
      <c r="F705" s="4">
        <v>5.5555555555555601E-2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3.8461538461538498E-2</v>
      </c>
      <c r="E706" s="4">
        <v>0.84615384615384603</v>
      </c>
      <c r="F706" s="4">
        <v>7.69230769230769E-2</v>
      </c>
      <c r="G706" s="4">
        <v>3.8461538461538498E-2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6.6666666666666693E-2</v>
      </c>
      <c r="F707" s="4">
        <v>0.86666666666666703</v>
      </c>
      <c r="G707" s="4">
        <v>6.6666666666666693E-2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0.04</v>
      </c>
      <c r="F708" s="4">
        <v>0</v>
      </c>
      <c r="G708" s="4">
        <v>0.92</v>
      </c>
      <c r="H708" s="4">
        <v>0.04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7.69230769230769E-2</v>
      </c>
      <c r="G709" s="4">
        <v>7.69230769230769E-2</v>
      </c>
      <c r="H709" s="4">
        <v>0.84615384615384603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0.77777777777777801</v>
      </c>
      <c r="D711" s="4">
        <v>0.22222222222222199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0</v>
      </c>
      <c r="D712" s="4">
        <v>0.76923076923076905</v>
      </c>
      <c r="E712" s="4">
        <v>0.230769230769231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3.5714285714285698E-2</v>
      </c>
      <c r="E713" s="4">
        <v>0.82142857142857095</v>
      </c>
      <c r="F713" s="4">
        <v>0.14285714285714299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3.3333333333333298E-2</v>
      </c>
      <c r="D714" s="4">
        <v>3.3333333333333298E-2</v>
      </c>
      <c r="E714" s="4">
        <v>0</v>
      </c>
      <c r="F714" s="4">
        <v>0.83333333333333304</v>
      </c>
      <c r="G714" s="4">
        <v>6.6666666666666693E-2</v>
      </c>
      <c r="H714" s="4">
        <v>3.3333333333333298E-2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3.7037037037037E-2</v>
      </c>
      <c r="G715" s="4">
        <v>0.96296296296296302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0.16666666666666699</v>
      </c>
      <c r="H716" s="4">
        <v>0.83333333333333304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0.86666666666666703</v>
      </c>
      <c r="D718" s="4">
        <v>0</v>
      </c>
      <c r="E718" s="4">
        <v>6.6666666666666693E-2</v>
      </c>
      <c r="F718" s="4">
        <v>6.6666666666666693E-2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0</v>
      </c>
      <c r="D719" s="4">
        <v>0.75</v>
      </c>
      <c r="E719" s="4">
        <v>0.125</v>
      </c>
      <c r="F719" s="4">
        <v>6.25E-2</v>
      </c>
      <c r="G719" s="4">
        <v>6.25E-2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3.8461538461538498E-2</v>
      </c>
      <c r="E720" s="4">
        <v>0.80769230769230804</v>
      </c>
      <c r="F720" s="4">
        <v>7.69230769230769E-2</v>
      </c>
      <c r="G720" s="4">
        <v>7.69230769230769E-2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3.3333333333333298E-2</v>
      </c>
      <c r="E721" s="4">
        <v>0.1</v>
      </c>
      <c r="F721" s="4">
        <v>0.66666666666666696</v>
      </c>
      <c r="G721" s="4">
        <v>0.2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</v>
      </c>
      <c r="G722" s="4">
        <v>0.7</v>
      </c>
      <c r="H722" s="4">
        <v>0.1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9.0909090909090898E-2</v>
      </c>
      <c r="E723" s="4">
        <v>0</v>
      </c>
      <c r="F723" s="4">
        <v>0.18181818181818199</v>
      </c>
      <c r="G723" s="4">
        <v>0.18181818181818199</v>
      </c>
      <c r="H723" s="4">
        <v>0.54545454545454497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0.92307692307692302</v>
      </c>
      <c r="D725" s="4">
        <v>7.69230769230769E-2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6.6666666666666693E-2</v>
      </c>
      <c r="D726" s="4">
        <v>0.86666666666666703</v>
      </c>
      <c r="E726" s="4">
        <v>6.6666666666666693E-2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0.11111111111111099</v>
      </c>
      <c r="E727" s="4">
        <v>0.62962962962962998</v>
      </c>
      <c r="F727" s="4">
        <v>0.22222222222222199</v>
      </c>
      <c r="G727" s="4">
        <v>3.7037037037037E-2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3.125E-2</v>
      </c>
      <c r="D728" s="4">
        <v>0</v>
      </c>
      <c r="E728" s="4">
        <v>0.125</v>
      </c>
      <c r="F728" s="4">
        <v>0.75</v>
      </c>
      <c r="G728" s="4">
        <v>9.375E-2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0.125</v>
      </c>
      <c r="G729" s="4">
        <v>0.8125</v>
      </c>
      <c r="H729" s="4">
        <v>6.25E-2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0.92857142857142905</v>
      </c>
      <c r="D732" s="4">
        <v>0</v>
      </c>
      <c r="E732" s="4">
        <v>0</v>
      </c>
      <c r="F732" s="4">
        <v>7.1428571428571397E-2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5.8823529411764698E-2</v>
      </c>
      <c r="D733" s="4">
        <v>0.76470588235294101</v>
      </c>
      <c r="E733" s="4">
        <v>0.17647058823529399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0.86363636363636398</v>
      </c>
      <c r="F734" s="4">
        <v>0.13636363636363599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2.9411764705882401E-2</v>
      </c>
      <c r="F735" s="4">
        <v>0.79411764705882304</v>
      </c>
      <c r="G735" s="4">
        <v>0.17647058823529399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3.3333333333333298E-2</v>
      </c>
      <c r="E736" s="4">
        <v>0</v>
      </c>
      <c r="F736" s="4">
        <v>6.6666666666666693E-2</v>
      </c>
      <c r="G736" s="4">
        <v>0.76666666666666705</v>
      </c>
      <c r="H736" s="4">
        <v>0.133333333333333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9.0909090909090898E-2</v>
      </c>
      <c r="H737" s="4">
        <v>0.90909090909090895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0.85714285714285698</v>
      </c>
      <c r="D739" s="4">
        <v>0.14285714285714299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0.71428571428571397</v>
      </c>
      <c r="E740" s="4">
        <v>0.28571428571428598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8.6956521739130405E-2</v>
      </c>
      <c r="E741" s="4">
        <v>0.73913043478260898</v>
      </c>
      <c r="F741" s="4">
        <v>0.173913043478261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3.03030303030303E-2</v>
      </c>
      <c r="E742" s="4">
        <v>9.0909090909090898E-2</v>
      </c>
      <c r="F742" s="4">
        <v>0.72727272727272696</v>
      </c>
      <c r="G742" s="4">
        <v>9.0909090909090898E-2</v>
      </c>
      <c r="H742" s="4">
        <v>6.0606060606060601E-2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0.133333333333333</v>
      </c>
      <c r="G743" s="4">
        <v>0.76666666666666705</v>
      </c>
      <c r="H743" s="4">
        <v>0.1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0.16666666666666699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0</v>
      </c>
      <c r="D747" s="4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4.1666666666666699E-2</v>
      </c>
      <c r="E748" s="4">
        <v>0.79166666666666696</v>
      </c>
      <c r="F748" s="4">
        <v>8.3333333333333301E-2</v>
      </c>
      <c r="G748" s="4">
        <v>8.3333333333333301E-2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0.875</v>
      </c>
      <c r="G749" s="4">
        <v>0.125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3.8461538461538498E-2</v>
      </c>
      <c r="F750" s="4">
        <v>3.8461538461538498E-2</v>
      </c>
      <c r="G750" s="4">
        <v>0.76923076923076905</v>
      </c>
      <c r="H750" s="4">
        <v>0.15384615384615399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0.105263157894737</v>
      </c>
      <c r="H751" s="4">
        <v>0.89473684210526305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</v>
      </c>
      <c r="D753" s="4">
        <v>0.2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0</v>
      </c>
      <c r="D754" s="4">
        <v>0.77777777777777801</v>
      </c>
      <c r="E754" s="4">
        <v>0.16666666666666699</v>
      </c>
      <c r="F754" s="4">
        <v>5.5555555555555601E-2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0.7</v>
      </c>
      <c r="F755" s="4">
        <v>0.3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3.2258064516128997E-2</v>
      </c>
      <c r="E756" s="4">
        <v>3.2258064516128997E-2</v>
      </c>
      <c r="F756" s="4">
        <v>0.83870967741935498</v>
      </c>
      <c r="G756" s="4">
        <v>9.6774193548387094E-2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0.19047619047618999</v>
      </c>
      <c r="H758" s="4">
        <v>0.80952380952380998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0.75</v>
      </c>
      <c r="D760" s="4">
        <v>0.125</v>
      </c>
      <c r="E760" s="4">
        <v>0</v>
      </c>
      <c r="F760" s="4">
        <v>0.125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5.8823529411764698E-2</v>
      </c>
      <c r="D761" s="4">
        <v>0.64705882352941202</v>
      </c>
      <c r="E761" s="4">
        <v>0.23529411764705899</v>
      </c>
      <c r="F761" s="4">
        <v>0</v>
      </c>
      <c r="G761" s="4">
        <v>5.8823529411764698E-2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0.88888888888888895</v>
      </c>
      <c r="F762" s="4">
        <v>0.11111111111111099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5.4054054054054099E-2</v>
      </c>
      <c r="E763" s="4">
        <v>0.135135135135135</v>
      </c>
      <c r="F763" s="4">
        <v>0.72972972972973005</v>
      </c>
      <c r="G763" s="4">
        <v>5.4054054054054099E-2</v>
      </c>
      <c r="H763" s="4">
        <v>2.7027027027027001E-2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6.4516129032258104E-2</v>
      </c>
      <c r="F764" s="4">
        <v>0</v>
      </c>
      <c r="G764" s="4">
        <v>0.70967741935483897</v>
      </c>
      <c r="H764" s="4">
        <v>0.225806451612903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5.8823529411764698E-2</v>
      </c>
      <c r="H765" s="4">
        <v>0.94117647058823495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</v>
      </c>
      <c r="D768" s="4">
        <v>0.71428571428571397</v>
      </c>
      <c r="E768" s="4">
        <v>0.14285714285714299</v>
      </c>
      <c r="F768" s="4">
        <v>0.14285714285714299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0.74074074074074103</v>
      </c>
      <c r="F769" s="4">
        <v>0.25925925925925902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0.83333333333333304</v>
      </c>
      <c r="G770" s="4">
        <v>0.1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3.8461538461538498E-2</v>
      </c>
      <c r="G771" s="4">
        <v>0.88461538461538503</v>
      </c>
      <c r="H771" s="4">
        <v>7.69230769230769E-2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0.125</v>
      </c>
      <c r="H772" s="4">
        <v>0.875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0.85714285714285698</v>
      </c>
      <c r="D774" s="4">
        <v>0.14285714285714299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</v>
      </c>
      <c r="E775" s="4">
        <v>0.2</v>
      </c>
      <c r="F775" s="4">
        <v>0</v>
      </c>
      <c r="G775" s="4">
        <v>0.1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0.91666666666666696</v>
      </c>
      <c r="F776" s="4">
        <v>8.3333333333333301E-2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2.8571428571428598E-2</v>
      </c>
      <c r="F777" s="4">
        <v>0.85714285714285698</v>
      </c>
      <c r="G777" s="4">
        <v>0.114285714285714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6.8965517241379296E-2</v>
      </c>
      <c r="G778" s="4">
        <v>0.79310344827586199</v>
      </c>
      <c r="H778" s="4">
        <v>0.13793103448275901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0.13043478260869601</v>
      </c>
      <c r="H779" s="4">
        <v>0.86956521739130399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0.83333333333333304</v>
      </c>
      <c r="D781" s="4">
        <v>0.16666666666666699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1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0.04</v>
      </c>
      <c r="E783" s="4">
        <v>0.8</v>
      </c>
      <c r="F783" s="4">
        <v>0.16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2.9411764705882401E-2</v>
      </c>
      <c r="E784" s="4">
        <v>5.8823529411764698E-2</v>
      </c>
      <c r="F784" s="4">
        <v>0.85294117647058798</v>
      </c>
      <c r="G784" s="4">
        <v>5.8823529411764698E-2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3.2258064516128997E-2</v>
      </c>
      <c r="F785" s="4">
        <v>6.4516129032258104E-2</v>
      </c>
      <c r="G785" s="4">
        <v>0.87096774193548399</v>
      </c>
      <c r="H785" s="4">
        <v>3.2258064516128997E-2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0.20833333333333301</v>
      </c>
      <c r="H786" s="4">
        <v>0.79166666666666696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</v>
      </c>
      <c r="D788" s="4">
        <v>0.2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9.0909090909090898E-2</v>
      </c>
      <c r="D789" s="4">
        <v>0.90909090909090895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8.6956521739130405E-2</v>
      </c>
      <c r="E790" s="4">
        <v>0.78260869565217395</v>
      </c>
      <c r="F790" s="4">
        <v>4.3478260869565202E-2</v>
      </c>
      <c r="G790" s="4">
        <v>8.6956521739130405E-2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5.7142857142857099E-2</v>
      </c>
      <c r="F791" s="4">
        <v>0.85714285714285698</v>
      </c>
      <c r="G791" s="4">
        <v>8.5714285714285701E-2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2.9411764705882401E-2</v>
      </c>
      <c r="G792" s="4">
        <v>0.97058823529411797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0.2</v>
      </c>
      <c r="H793" s="4">
        <v>0.8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0.15384615384615399</v>
      </c>
      <c r="D796" s="4">
        <v>0.76923076923076905</v>
      </c>
      <c r="E796" s="4">
        <v>7.69230769230769E-2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0.1</v>
      </c>
      <c r="E797" s="4">
        <v>0.65</v>
      </c>
      <c r="F797" s="4">
        <v>0.1</v>
      </c>
      <c r="G797" s="4">
        <v>0.1</v>
      </c>
      <c r="H797" s="4">
        <v>0.05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0.15625</v>
      </c>
      <c r="F798" s="4">
        <v>0.6875</v>
      </c>
      <c r="G798" s="4">
        <v>0.125</v>
      </c>
      <c r="H798" s="4">
        <v>3.125E-2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2.3809523809523801E-2</v>
      </c>
      <c r="E799" s="4">
        <v>0</v>
      </c>
      <c r="F799" s="4">
        <v>9.5238095238095205E-2</v>
      </c>
      <c r="G799" s="4">
        <v>0.80952380952380998</v>
      </c>
      <c r="H799" s="4">
        <v>7.1428571428571397E-2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6.25E-2</v>
      </c>
      <c r="H800" s="4">
        <v>0.9375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0.85714285714285698</v>
      </c>
      <c r="D802" s="4">
        <v>0</v>
      </c>
      <c r="E802" s="4">
        <v>0</v>
      </c>
      <c r="F802" s="4">
        <v>0</v>
      </c>
      <c r="G802" s="4">
        <v>0.14285714285714299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0.84615384615384603</v>
      </c>
      <c r="E803" s="4">
        <v>0</v>
      </c>
      <c r="F803" s="4">
        <v>0</v>
      </c>
      <c r="G803" s="4">
        <v>0.15384615384615399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5.2631578947368397E-2</v>
      </c>
      <c r="D804" s="4">
        <v>0.105263157894737</v>
      </c>
      <c r="E804" s="4">
        <v>0.63157894736842102</v>
      </c>
      <c r="F804" s="4">
        <v>0.105263157894737</v>
      </c>
      <c r="G804" s="4">
        <v>5.2631578947368397E-2</v>
      </c>
      <c r="H804" s="4">
        <v>5.2631578947368397E-2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3.5714285714285698E-2</v>
      </c>
      <c r="E805" s="4">
        <v>0.17857142857142899</v>
      </c>
      <c r="F805" s="4">
        <v>0.53571428571428603</v>
      </c>
      <c r="G805" s="4">
        <v>0.14285714285714299</v>
      </c>
      <c r="H805" s="4">
        <v>0.107142857142857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4.8780487804878099E-2</v>
      </c>
      <c r="E806" s="4">
        <v>4.8780487804878099E-2</v>
      </c>
      <c r="F806" s="4">
        <v>9.7560975609756101E-2</v>
      </c>
      <c r="G806" s="4">
        <v>0.65853658536585402</v>
      </c>
      <c r="H806" s="4">
        <v>0.146341463414634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0.05</v>
      </c>
      <c r="G807" s="4">
        <v>0.1</v>
      </c>
      <c r="H807" s="4">
        <v>0.85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0</v>
      </c>
      <c r="D810" s="4">
        <v>0.9375</v>
      </c>
      <c r="E810" s="4">
        <v>6.25E-2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0.94736842105263197</v>
      </c>
      <c r="F811" s="4">
        <v>5.2631578947368397E-2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9.0909090909090898E-2</v>
      </c>
      <c r="F812" s="4">
        <v>0.72727272727272696</v>
      </c>
      <c r="G812" s="4">
        <v>0.18181818181818199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5.4054054054054099E-2</v>
      </c>
      <c r="G813" s="4">
        <v>0.86486486486486502</v>
      </c>
      <c r="H813" s="4">
        <v>8.1081081081081099E-2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</v>
      </c>
      <c r="D817" s="4">
        <v>0.86666666666666703</v>
      </c>
      <c r="E817" s="4">
        <v>0</v>
      </c>
      <c r="F817" s="4">
        <v>6.6666666666666693E-2</v>
      </c>
      <c r="G817" s="4">
        <v>0</v>
      </c>
      <c r="H817" s="4">
        <v>6.6666666666666693E-2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4.7619047619047603E-2</v>
      </c>
      <c r="E818" s="4">
        <v>0.76190476190476197</v>
      </c>
      <c r="F818" s="4">
        <v>0.14285714285714299</v>
      </c>
      <c r="G818" s="4">
        <v>4.7619047619047603E-2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5.2631578947368397E-2</v>
      </c>
      <c r="F819" s="4">
        <v>0.89473684210526305</v>
      </c>
      <c r="G819" s="4">
        <v>5.2631578947368397E-2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0.11111111111111099</v>
      </c>
      <c r="G820" s="4">
        <v>0.86111111111111105</v>
      </c>
      <c r="H820" s="4">
        <v>2.7777777777777801E-2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6.6666666666666693E-2</v>
      </c>
      <c r="H821" s="4">
        <v>0.93333333333333302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0.92857142857142905</v>
      </c>
      <c r="E824" s="4">
        <v>7.1428571428571397E-2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0.29411764705882398</v>
      </c>
      <c r="E825" s="4">
        <v>0.58823529411764697</v>
      </c>
      <c r="F825" s="4">
        <v>5.8823529411764698E-2</v>
      </c>
      <c r="G825" s="4">
        <v>5.8823529411764698E-2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0.04</v>
      </c>
      <c r="E826" s="4">
        <v>0.12</v>
      </c>
      <c r="F826" s="4">
        <v>0.8</v>
      </c>
      <c r="G826" s="4">
        <v>0.04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2.8571428571428598E-2</v>
      </c>
      <c r="E827" s="4">
        <v>0</v>
      </c>
      <c r="F827" s="4">
        <v>5.7142857142857099E-2</v>
      </c>
      <c r="G827" s="4">
        <v>0.8</v>
      </c>
      <c r="H827" s="4">
        <v>0.114285714285714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0.133333333333333</v>
      </c>
      <c r="H828" s="4">
        <v>0.86666666666666703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</v>
      </c>
      <c r="D831" s="4">
        <v>0.85</v>
      </c>
      <c r="E831" s="4">
        <v>0.15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0.85714285714285698</v>
      </c>
      <c r="F832" s="4">
        <v>0.14285714285714299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4.3478260869565202E-2</v>
      </c>
      <c r="F833" s="4">
        <v>0.82608695652173902</v>
      </c>
      <c r="G833" s="4">
        <v>0.13043478260869601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0.11764705882352899</v>
      </c>
      <c r="G834" s="4">
        <v>0.85294117647058798</v>
      </c>
      <c r="H834" s="4">
        <v>2.9411764705882401E-2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0.16666666666666699</v>
      </c>
      <c r="H835" s="4">
        <v>0.83333333333333304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0.85714285714285698</v>
      </c>
      <c r="D837" s="4">
        <v>0</v>
      </c>
      <c r="E837" s="4">
        <v>0</v>
      </c>
      <c r="F837" s="4">
        <v>0.14285714285714299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5.8823529411764698E-2</v>
      </c>
      <c r="D838" s="4">
        <v>0.82352941176470595</v>
      </c>
      <c r="E838" s="4">
        <v>5.8823529411764698E-2</v>
      </c>
      <c r="F838" s="4">
        <v>0</v>
      </c>
      <c r="G838" s="4">
        <v>5.8823529411764698E-2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0.125</v>
      </c>
      <c r="E839" s="4">
        <v>0.875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0.04</v>
      </c>
      <c r="F840" s="4">
        <v>0.88</v>
      </c>
      <c r="G840" s="4">
        <v>0.08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5.4054054054054099E-2</v>
      </c>
      <c r="G841" s="4">
        <v>0.91891891891891897</v>
      </c>
      <c r="H841" s="4">
        <v>2.7027027027027001E-2</v>
      </c>
      <c r="I841" s="4">
        <v>0</v>
      </c>
    </row>
    <row r="842" spans="1:9" x14ac:dyDescent="0.2">
      <c r="A842">
        <v>119</v>
      </c>
      <c r="B842">
        <v>5</v>
      </c>
      <c r="C842" s="4">
        <v>3.8461538461538498E-2</v>
      </c>
      <c r="D842" s="4">
        <v>0</v>
      </c>
      <c r="E842" s="4">
        <v>0</v>
      </c>
      <c r="F842" s="4">
        <v>0</v>
      </c>
      <c r="G842" s="4">
        <v>3.8461538461538498E-2</v>
      </c>
      <c r="H842" s="4">
        <v>0.92307692307692302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6.25E-2</v>
      </c>
      <c r="D845" s="4">
        <v>0.9375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0.12</v>
      </c>
      <c r="F847" s="4">
        <v>0.88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2.6315789473684199E-2</v>
      </c>
      <c r="F848" s="4">
        <v>0.13157894736842099</v>
      </c>
      <c r="G848" s="4">
        <v>0.78947368421052599</v>
      </c>
      <c r="H848" s="4">
        <v>5.2631578947368397E-2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0.16</v>
      </c>
      <c r="H849" s="4">
        <v>0.84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0.88888888888888895</v>
      </c>
      <c r="D851" s="4">
        <v>0</v>
      </c>
      <c r="E851" s="4">
        <v>0</v>
      </c>
      <c r="F851" s="4">
        <v>0.11111111111111099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0.86666666666666703</v>
      </c>
      <c r="E852" s="4">
        <v>0.133333333333333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0.9</v>
      </c>
      <c r="F853" s="4">
        <v>0.1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0.148148148148148</v>
      </c>
      <c r="F854" s="4">
        <v>0.77777777777777801</v>
      </c>
      <c r="G854" s="4">
        <v>7.4074074074074098E-2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5.8823529411764698E-2</v>
      </c>
      <c r="G855" s="4">
        <v>0.91176470588235303</v>
      </c>
      <c r="H855" s="4">
        <v>2.9411764705882401E-2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0.875</v>
      </c>
      <c r="D858" s="4">
        <v>0</v>
      </c>
      <c r="E858" s="4">
        <v>0.125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7.69230769230769E-2</v>
      </c>
      <c r="D859" s="4">
        <v>0.76923076923076905</v>
      </c>
      <c r="E859" s="4">
        <v>0.15384615384615399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8.3333333333333301E-2</v>
      </c>
      <c r="E860" s="4">
        <v>0.79166666666666696</v>
      </c>
      <c r="F860" s="4">
        <v>8.3333333333333301E-2</v>
      </c>
      <c r="G860" s="4">
        <v>4.1666666666666699E-2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3.8461538461538498E-2</v>
      </c>
      <c r="E861" s="4">
        <v>0</v>
      </c>
      <c r="F861" s="4">
        <v>0.88461538461538503</v>
      </c>
      <c r="G861" s="4">
        <v>7.69230769230769E-2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6.0606060606060601E-2</v>
      </c>
      <c r="G862" s="4">
        <v>0.87878787878787901</v>
      </c>
      <c r="H862" s="4">
        <v>6.0606060606060601E-2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4.1666666666666699E-2</v>
      </c>
      <c r="H863" s="4">
        <v>0.95833333333333304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7.69230769230769E-2</v>
      </c>
      <c r="D866" s="4">
        <v>0.84615384615384603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0.90909090909090895</v>
      </c>
      <c r="F867" s="4">
        <v>4.5454545454545497E-2</v>
      </c>
      <c r="G867" s="4">
        <v>4.5454545454545497E-2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7.4074074074074098E-2</v>
      </c>
      <c r="F868" s="4">
        <v>0.74074074074074103</v>
      </c>
      <c r="G868" s="4">
        <v>0.18518518518518501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0.78787878787878796</v>
      </c>
      <c r="H869" s="4">
        <v>0.12121212121212099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0.04</v>
      </c>
      <c r="H870" s="4">
        <v>0.96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0.18181818181818199</v>
      </c>
      <c r="D873" s="4">
        <v>0.81818181818181801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4.3478260869565202E-2</v>
      </c>
      <c r="E874" s="4">
        <v>0.91304347826086996</v>
      </c>
      <c r="F874" s="4">
        <v>4.3478260869565202E-2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4.1666666666666699E-2</v>
      </c>
      <c r="F875" s="4">
        <v>0.95833333333333304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9.0909090909090898E-2</v>
      </c>
      <c r="G876" s="4">
        <v>0.84848484848484895</v>
      </c>
      <c r="H876" s="4">
        <v>6.0606060606060601E-2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7.1428571428571397E-2</v>
      </c>
      <c r="H877" s="4">
        <v>0.92857142857142905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0.81818181818181801</v>
      </c>
      <c r="D879" s="4">
        <v>0.18181818181818199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</v>
      </c>
      <c r="D880" s="4">
        <v>0.8</v>
      </c>
      <c r="E880" s="4">
        <v>0.2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4.5454545454545497E-2</v>
      </c>
      <c r="E881" s="4">
        <v>0.90909090909090895</v>
      </c>
      <c r="F881" s="4">
        <v>4.5454545454545497E-2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3.7037037037037E-2</v>
      </c>
      <c r="F882" s="4">
        <v>0.85185185185185197</v>
      </c>
      <c r="G882" s="4">
        <v>0.11111111111111099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3.3333333333333298E-2</v>
      </c>
      <c r="F883" s="4">
        <v>0.133333333333333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0.14285714285714299</v>
      </c>
      <c r="H884" s="4">
        <v>0.85714285714285698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</v>
      </c>
      <c r="D887" s="4">
        <v>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8.3333333333333301E-2</v>
      </c>
      <c r="E888" s="4">
        <v>0.79166666666666696</v>
      </c>
      <c r="F888" s="4">
        <v>8.3333333333333301E-2</v>
      </c>
      <c r="G888" s="4">
        <v>4.1666666666666699E-2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0.75</v>
      </c>
      <c r="G889" s="4">
        <v>0.107142857142857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3.125E-2</v>
      </c>
      <c r="F890" s="4">
        <v>0.28125</v>
      </c>
      <c r="G890" s="4">
        <v>0.625</v>
      </c>
      <c r="H890" s="4">
        <v>6.25E-2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8.3333333333333301E-2</v>
      </c>
      <c r="H891" s="4">
        <v>0.91666666666666696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0.78571428571428603</v>
      </c>
      <c r="E894" s="4">
        <v>7.1428571428571397E-2</v>
      </c>
      <c r="F894" s="4">
        <v>0.14285714285714299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8.3333333333333301E-2</v>
      </c>
      <c r="E895" s="4">
        <v>0.83333333333333304</v>
      </c>
      <c r="F895" s="4">
        <v>8.3333333333333301E-2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0.125</v>
      </c>
      <c r="F896" s="4">
        <v>0.78125</v>
      </c>
      <c r="G896" s="4">
        <v>9.375E-2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0.15384615384615399</v>
      </c>
      <c r="G897" s="4">
        <v>0.84615384615384603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8.3333333333333301E-2</v>
      </c>
      <c r="H898" s="4">
        <v>0.91666666666666696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0.875</v>
      </c>
      <c r="D900" s="4">
        <v>0.125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0.92307692307692302</v>
      </c>
      <c r="E901" s="4">
        <v>0</v>
      </c>
      <c r="F901" s="4">
        <v>7.69230769230769E-2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0.04</v>
      </c>
      <c r="E902" s="4">
        <v>0.92</v>
      </c>
      <c r="F902" s="4">
        <v>0.04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0.12121212121212099</v>
      </c>
      <c r="F903" s="4">
        <v>0.69696969696969702</v>
      </c>
      <c r="G903" s="4">
        <v>0.18181818181818199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0.11111111111111099</v>
      </c>
      <c r="G904" s="4">
        <v>0.88888888888888895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0.13636363636363599</v>
      </c>
      <c r="H905" s="4">
        <v>0.86363636363636398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0.85714285714285698</v>
      </c>
      <c r="D907" s="4">
        <v>0.14285714285714299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0.71428571428571397</v>
      </c>
      <c r="E908" s="4">
        <v>0.28571428571428598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0.18518518518518501</v>
      </c>
      <c r="E909" s="4">
        <v>0.74074074074074103</v>
      </c>
      <c r="F909" s="4">
        <v>3.7037037037037E-2</v>
      </c>
      <c r="G909" s="4">
        <v>3.7037037037037E-2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0.14285714285714299</v>
      </c>
      <c r="F910" s="4">
        <v>0.71428571428571397</v>
      </c>
      <c r="G910" s="4">
        <v>0.14285714285714299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0.75757575757575801</v>
      </c>
      <c r="H911" s="4">
        <v>6.0606060606060601E-2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0.31578947368421101</v>
      </c>
      <c r="H912" s="4">
        <v>0.68421052631578905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0.875</v>
      </c>
      <c r="E915" s="4">
        <v>6.25E-2</v>
      </c>
      <c r="F915" s="4">
        <v>6.25E-2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7.1428571428571397E-2</v>
      </c>
      <c r="E916" s="4">
        <v>0.89285714285714302</v>
      </c>
      <c r="F916" s="4">
        <v>0</v>
      </c>
      <c r="G916" s="4">
        <v>0</v>
      </c>
      <c r="H916" s="4">
        <v>3.5714285714285698E-2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0.85185185185185197</v>
      </c>
      <c r="G917" s="4">
        <v>3.7037037037037E-2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2.7777777777777801E-2</v>
      </c>
      <c r="F918" s="4">
        <v>0.30555555555555602</v>
      </c>
      <c r="G918" s="4">
        <v>0.63888888888888895</v>
      </c>
      <c r="H918" s="4">
        <v>2.7777777777777801E-2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1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0.125</v>
      </c>
      <c r="D922" s="4">
        <v>0.8125</v>
      </c>
      <c r="E922" s="4">
        <v>6.25E-2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3.3333333333333298E-2</v>
      </c>
      <c r="D923" s="4">
        <v>0.16666666666666699</v>
      </c>
      <c r="E923" s="4">
        <v>0.76666666666666705</v>
      </c>
      <c r="F923" s="4">
        <v>3.3333333333333298E-2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0.34285714285714303</v>
      </c>
      <c r="F924" s="4">
        <v>0.6</v>
      </c>
      <c r="G924" s="4">
        <v>5.7142857142857099E-2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4.1666666666666699E-2</v>
      </c>
      <c r="E925" s="4">
        <v>0.125</v>
      </c>
      <c r="F925" s="4">
        <v>8.3333333333333301E-2</v>
      </c>
      <c r="G925" s="4">
        <v>0.75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5.8823529411764698E-2</v>
      </c>
      <c r="F926" s="4">
        <v>0.23529411764705899</v>
      </c>
      <c r="G926" s="4">
        <v>0</v>
      </c>
      <c r="H926" s="4">
        <v>0.70588235294117696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0.88888888888888895</v>
      </c>
      <c r="D928" s="4">
        <v>0.11111111111111099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0.105263157894737</v>
      </c>
      <c r="D929" s="4">
        <v>0.73684210526315796</v>
      </c>
      <c r="E929" s="4">
        <v>0.157894736842105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7.4999999999999997E-2</v>
      </c>
      <c r="D930" s="4">
        <v>0.25</v>
      </c>
      <c r="E930" s="4">
        <v>0.65</v>
      </c>
      <c r="F930" s="4">
        <v>2.5000000000000001E-2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0.17857142857142899</v>
      </c>
      <c r="E931" s="4">
        <v>0.25</v>
      </c>
      <c r="F931" s="4">
        <v>0.5</v>
      </c>
      <c r="G931" s="4">
        <v>7.1428571428571397E-2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0.1</v>
      </c>
      <c r="F932" s="4">
        <v>0.3</v>
      </c>
      <c r="G932" s="4">
        <v>0.55000000000000004</v>
      </c>
      <c r="H932" s="4">
        <v>0.05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0.41666666666666702</v>
      </c>
      <c r="H933" s="4">
        <v>0.58333333333333304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0.84615384615384603</v>
      </c>
      <c r="D935" s="4">
        <v>7.69230769230769E-2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6.6666666666666693E-2</v>
      </c>
      <c r="D936" s="4">
        <v>0.9</v>
      </c>
      <c r="E936" s="4">
        <v>3.3333333333333298E-2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0.13157894736842099</v>
      </c>
      <c r="E937" s="4">
        <v>0.86842105263157898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4.7619047619047603E-2</v>
      </c>
      <c r="E938" s="4">
        <v>4.7619047619047603E-2</v>
      </c>
      <c r="F938" s="4">
        <v>0.90476190476190499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5.5555555555555601E-2</v>
      </c>
      <c r="F939" s="4">
        <v>0.11111111111111099</v>
      </c>
      <c r="G939" s="4">
        <v>0.83333333333333304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1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0.17647058823529399</v>
      </c>
      <c r="D943" s="4">
        <v>0.73529411764705899</v>
      </c>
      <c r="E943" s="4">
        <v>5.8823529411764698E-2</v>
      </c>
      <c r="F943" s="4">
        <v>2.9411764705882401E-2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0.135135135135135</v>
      </c>
      <c r="E944" s="4">
        <v>0.83783783783783805</v>
      </c>
      <c r="F944" s="4">
        <v>2.7027027027027001E-2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4.7619047619047603E-2</v>
      </c>
      <c r="F945" s="4">
        <v>0.952380952380952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6.6666666666666693E-2</v>
      </c>
      <c r="G946" s="4">
        <v>0.93333333333333302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0.125</v>
      </c>
      <c r="G947" s="4">
        <v>0</v>
      </c>
      <c r="H947" s="4">
        <v>0.875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0.16666666666666699</v>
      </c>
      <c r="D950" s="4">
        <v>0.8</v>
      </c>
      <c r="E950" s="4">
        <v>3.3333333333333298E-2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0.11764705882352899</v>
      </c>
      <c r="E951" s="4">
        <v>0.85294117647058798</v>
      </c>
      <c r="F951" s="4">
        <v>2.9411764705882401E-2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8.3333333333333301E-2</v>
      </c>
      <c r="F952" s="4">
        <v>0.91666666666666696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0.214285714285714</v>
      </c>
      <c r="G953" s="4">
        <v>0.78571428571428603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1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0.95833333333333304</v>
      </c>
      <c r="D956" s="4">
        <v>4.1666666666666699E-2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3.5714285714285698E-2</v>
      </c>
      <c r="D957" s="4">
        <v>0.89285714285714302</v>
      </c>
      <c r="E957" s="4">
        <v>7.1428571428571397E-2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6.25E-2</v>
      </c>
      <c r="E958" s="4">
        <v>0.9375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0.19230769230769201</v>
      </c>
      <c r="F959" s="4">
        <v>0.76923076923076905</v>
      </c>
      <c r="G959" s="4">
        <v>3.8461538461538498E-2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0.27272727272727298</v>
      </c>
      <c r="G960" s="4">
        <v>0.72727272727272696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0.14285714285714299</v>
      </c>
      <c r="F961" s="4">
        <v>0</v>
      </c>
      <c r="G961" s="4">
        <v>0.14285714285714299</v>
      </c>
      <c r="H961" s="4">
        <v>0.71428571428571397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0.95833333333333304</v>
      </c>
      <c r="D963" s="4">
        <v>0</v>
      </c>
      <c r="E963" s="4">
        <v>4.1666666666666699E-2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0.78571428571428603</v>
      </c>
      <c r="E964" s="4">
        <v>7.1428571428571397E-2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0.157894736842105</v>
      </c>
      <c r="E965" s="4">
        <v>0.84210526315789502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0.34782608695652201</v>
      </c>
      <c r="F966" s="4">
        <v>0.65217391304347805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0.3</v>
      </c>
      <c r="G967" s="4">
        <v>0.7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0.88888888888888895</v>
      </c>
      <c r="D970" s="4">
        <v>7.4074074074074098E-2</v>
      </c>
      <c r="E970" s="4">
        <v>3.7037037037037E-2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0.28571428571428598</v>
      </c>
      <c r="D971" s="4">
        <v>0.67857142857142905</v>
      </c>
      <c r="E971" s="4">
        <v>3.5714285714285698E-2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2.32558139534884E-2</v>
      </c>
      <c r="D972" s="4">
        <v>0.32558139534883701</v>
      </c>
      <c r="E972" s="4">
        <v>0.581395348837209</v>
      </c>
      <c r="F972" s="4">
        <v>6.9767441860465101E-2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5.5555555555555601E-2</v>
      </c>
      <c r="D973" s="4">
        <v>5.5555555555555601E-2</v>
      </c>
      <c r="E973" s="4">
        <v>0.22222222222222199</v>
      </c>
      <c r="F973" s="4">
        <v>0.66666666666666696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0.28571428571428598</v>
      </c>
      <c r="F974" s="4">
        <v>0.28571428571428598</v>
      </c>
      <c r="G974" s="4">
        <v>0.42857142857142899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0.4</v>
      </c>
      <c r="H975" s="4">
        <v>0.6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0.97058823529411797</v>
      </c>
      <c r="D977" s="4">
        <v>2.9411764705882401E-2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0.16666666666666699</v>
      </c>
      <c r="D978" s="4">
        <v>0.77777777777777801</v>
      </c>
      <c r="E978" s="4">
        <v>5.5555555555555601E-2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6.0606060606060601E-2</v>
      </c>
      <c r="D979" s="4">
        <v>0.12121212121212099</v>
      </c>
      <c r="E979" s="4">
        <v>0.75757575757575801</v>
      </c>
      <c r="F979" s="4">
        <v>6.0606060606060601E-2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5.8823529411764698E-2</v>
      </c>
      <c r="D980" s="4">
        <v>0</v>
      </c>
      <c r="E980" s="4">
        <v>0.29411764705882398</v>
      </c>
      <c r="F980" s="4">
        <v>0.64705882352941202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0.33333333333333298</v>
      </c>
      <c r="H982" s="4">
        <v>0.66666666666666696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6.0606060606060601E-2</v>
      </c>
      <c r="D985" s="4">
        <v>0.81818181818181801</v>
      </c>
      <c r="E985" s="4">
        <v>6.0606060606060601E-2</v>
      </c>
      <c r="F985" s="4">
        <v>6.0606060606060601E-2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3.125E-2</v>
      </c>
      <c r="D986" s="4">
        <v>0.125</v>
      </c>
      <c r="E986" s="4">
        <v>0.75</v>
      </c>
      <c r="F986" s="4">
        <v>9.375E-2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0.15384615384615399</v>
      </c>
      <c r="F987" s="4">
        <v>0.69230769230769196</v>
      </c>
      <c r="G987" s="4">
        <v>7.69230769230769E-2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0.33333333333333298</v>
      </c>
      <c r="F988" s="4">
        <v>0.16666666666666699</v>
      </c>
      <c r="G988" s="4">
        <v>0.5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0.97777777777777797</v>
      </c>
      <c r="D991" s="4">
        <v>2.2222222222222199E-2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0.15625</v>
      </c>
      <c r="D992" s="4">
        <v>0.78125</v>
      </c>
      <c r="E992" s="4">
        <v>6.25E-2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0.1</v>
      </c>
      <c r="D993" s="4">
        <v>3.3333333333333298E-2</v>
      </c>
      <c r="E993" s="4">
        <v>0.8</v>
      </c>
      <c r="F993" s="4">
        <v>6.6666666666666693E-2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0.133333333333333</v>
      </c>
      <c r="E994" s="4">
        <v>0.2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0.25</v>
      </c>
      <c r="F995" s="4">
        <v>0.25</v>
      </c>
      <c r="G995" s="4">
        <v>0.5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6.8965517241379296E-2</v>
      </c>
      <c r="D999" s="4">
        <v>0.82758620689655205</v>
      </c>
      <c r="E999" s="4">
        <v>6.8965517241379296E-2</v>
      </c>
      <c r="F999" s="4">
        <v>0</v>
      </c>
      <c r="G999" s="4">
        <v>3.4482758620689703E-2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0.133333333333333</v>
      </c>
      <c r="E1000" s="4">
        <v>0.86666666666666703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7.69230769230769E-2</v>
      </c>
      <c r="E1001" s="4">
        <v>0.230769230769231</v>
      </c>
      <c r="F1001" s="4">
        <v>0.69230769230769196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0.5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0.94444444444444398</v>
      </c>
      <c r="D1005" s="4">
        <v>5.5555555555555601E-2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0.13793103448275901</v>
      </c>
      <c r="D1006" s="4">
        <v>0.86206896551724099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0.16129032258064499</v>
      </c>
      <c r="D1007" s="4">
        <v>0.29032258064516098</v>
      </c>
      <c r="E1007" s="4">
        <v>0.51612903225806495</v>
      </c>
      <c r="F1007" s="4">
        <v>3.2258064516128997E-2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0.1</v>
      </c>
      <c r="F1008" s="4">
        <v>0.9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0.5</v>
      </c>
      <c r="F1009" s="4">
        <v>0.5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0.98333333333333295</v>
      </c>
      <c r="D1012" s="4">
        <v>1.6666666666666701E-2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0.27027027027027001</v>
      </c>
      <c r="D1013" s="4">
        <v>0.70270270270270296</v>
      </c>
      <c r="E1013" s="4">
        <v>2.7027027027027001E-2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5.5555555555555601E-2</v>
      </c>
      <c r="D1014" s="4">
        <v>0.27777777777777801</v>
      </c>
      <c r="E1014" s="4">
        <v>0.55555555555555602</v>
      </c>
      <c r="F1014" s="4">
        <v>0.11111111111111099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0.27272727272727298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21</vt:i4>
      </vt:variant>
      <vt:variant>
        <vt:lpstr>Adlandırılmış Aralıklar</vt:lpstr>
      </vt:variant>
      <vt:variant>
        <vt:i4>11</vt:i4>
      </vt:variant>
    </vt:vector>
  </HeadingPairs>
  <TitlesOfParts>
    <vt:vector size="32" baseType="lpstr">
      <vt:lpstr>main</vt:lpstr>
      <vt:lpstr>PV_Model</vt:lpstr>
      <vt:lpstr>ClearnessIndexTPM</vt:lpstr>
      <vt:lpstr>appliances</vt:lpstr>
      <vt:lpstr>appliance_sim_data</vt:lpstr>
      <vt:lpstr>activity_stats</vt:lpstr>
      <vt:lpstr>light_config</vt:lpstr>
      <vt:lpstr>bulbs</vt:lpstr>
      <vt:lpstr>light_sim_data</vt:lpstr>
      <vt:lpstr>occ_sim_data</vt:lpstr>
      <vt:lpstr>occ_start_states</vt:lpstr>
      <vt:lpstr>tpm1_wd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main!CorrAuth</vt:lpstr>
      <vt:lpstr>tpm1_wd!tpm1_wd</vt:lpstr>
      <vt:lpstr>tpm1_we!tpm1_we</vt:lpstr>
      <vt:lpstr>tpm2_wd!tpm2_wd</vt:lpstr>
      <vt:lpstr>tpm2_we!tpm2_we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2013-07-11T11:59:43Z</dcterms:created>
  <dcterms:modified xsi:type="dcterms:W3CDTF">2021-12-12T11:54:56Z</dcterms:modified>
</cp:coreProperties>
</file>