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mt4fwf\Desktop\INSTRUCTION\"/>
    </mc:Choice>
  </mc:AlternateContent>
  <bookViews>
    <workbookView xWindow="8370" yWindow="0" windowWidth="19200" windowHeight="11745" activeTab="3"/>
  </bookViews>
  <sheets>
    <sheet name="UPLOADING" sheetId="1" r:id="rId1"/>
    <sheet name="JETS COMPUTATION" sheetId="5" r:id="rId2"/>
    <sheet name="AUDITING" sheetId="2" r:id="rId3"/>
    <sheet name="CODING" sheetId="3" r:id="rId4"/>
    <sheet name="STRING" sheetId="6" r:id="rId5"/>
  </sheets>
  <definedNames>
    <definedName name="_xlnm._FilterDatabase" localSheetId="3" hidden="1">CODING!$D$13:$N$34</definedName>
    <definedName name="_xlnm.Print_Area" localSheetId="3">CODING!$A$1:$X$38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Q2" i="5" l="1"/>
  <c r="R2" i="5"/>
  <c r="S2" i="5" s="1"/>
  <c r="Q3" i="5"/>
  <c r="R3" i="5" s="1"/>
  <c r="S3" i="5" s="1"/>
  <c r="Q4" i="5"/>
  <c r="R4" i="5"/>
  <c r="S4" i="5" s="1"/>
  <c r="Q5" i="5"/>
  <c r="R5" i="5" s="1"/>
  <c r="S5" i="5" s="1"/>
  <c r="Q6" i="5"/>
  <c r="R6" i="5"/>
  <c r="S6" i="5" s="1"/>
  <c r="Q7" i="5"/>
  <c r="R7" i="5" s="1"/>
  <c r="S7" i="5" s="1"/>
  <c r="Q8" i="5"/>
  <c r="R8" i="5"/>
  <c r="S8" i="5" s="1"/>
  <c r="Q9" i="5"/>
  <c r="R9" i="5" s="1"/>
  <c r="S9" i="5" s="1"/>
  <c r="Q10" i="5"/>
  <c r="R10" i="5"/>
  <c r="S10" i="5" s="1"/>
  <c r="Q11" i="5"/>
  <c r="R11" i="5" s="1"/>
  <c r="S11" i="5" s="1"/>
  <c r="Q12" i="5"/>
  <c r="R12" i="5"/>
  <c r="S12" i="5" s="1"/>
  <c r="Q13" i="5"/>
  <c r="R13" i="5" s="1"/>
  <c r="S13" i="5" s="1"/>
</calcChain>
</file>

<file path=xl/comments1.xml><?xml version="1.0" encoding="utf-8"?>
<comments xmlns="http://schemas.openxmlformats.org/spreadsheetml/2006/main">
  <authors>
    <author>Dimatulac Remzon (XMT4FWF)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Dimatulac Remzon (XMT4FWF):</t>
        </r>
        <r>
          <rPr>
            <sz val="9"/>
            <color indexed="81"/>
            <rFont val="Tahoma"/>
            <family val="2"/>
          </rPr>
          <t xml:space="preserve">
OI1 (IF FCL)
OI2 (IF LCL)</t>
        </r>
      </text>
    </comment>
  </commentList>
</comments>
</file>

<file path=xl/comments2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sharedStrings.xml><?xml version="1.0" encoding="utf-8"?>
<sst xmlns="http://schemas.openxmlformats.org/spreadsheetml/2006/main" count="301" uniqueCount="160">
  <si>
    <t>Invoice is sent through mailbox</t>
  </si>
  <si>
    <t>Standard Template</t>
  </si>
  <si>
    <t>Carrier Invoice</t>
  </si>
  <si>
    <t>Statement No</t>
  </si>
  <si>
    <t>Invoice Date</t>
  </si>
  <si>
    <t xml:space="preserve">Date </t>
  </si>
  <si>
    <t>Carrier Acct No</t>
  </si>
  <si>
    <t>Per template - no copy required</t>
  </si>
  <si>
    <t>Carrier</t>
  </si>
  <si>
    <t>Customer Code</t>
  </si>
  <si>
    <t>Key ref No</t>
  </si>
  <si>
    <t>Leave Blank</t>
  </si>
  <si>
    <t>Connote No</t>
  </si>
  <si>
    <t>Customer Reference</t>
  </si>
  <si>
    <t xml:space="preserve">Sender </t>
  </si>
  <si>
    <t>Receiver</t>
  </si>
  <si>
    <t>Cost Centre</t>
  </si>
  <si>
    <t>Ref 1</t>
  </si>
  <si>
    <t>Ref 2</t>
  </si>
  <si>
    <t>Ref 3</t>
  </si>
  <si>
    <t>Job Date</t>
  </si>
  <si>
    <t>Service</t>
  </si>
  <si>
    <t xml:space="preserve">As per table below </t>
  </si>
  <si>
    <t>Indicator</t>
  </si>
  <si>
    <t>Origin</t>
  </si>
  <si>
    <t>Destination</t>
  </si>
  <si>
    <t>Quantity</t>
  </si>
  <si>
    <t xml:space="preserve">Carton </t>
  </si>
  <si>
    <t>Pallet</t>
  </si>
  <si>
    <t>Weight</t>
  </si>
  <si>
    <t>Cubic</t>
  </si>
  <si>
    <t>Actual Cost</t>
  </si>
  <si>
    <t>Once all the details are entered, make sure Columns A, B, C, D, O &amp; Q are copied till the last line</t>
  </si>
  <si>
    <t>Check the total amount in column Y and make sure it tallies with the invoice total ex. Gst</t>
  </si>
  <si>
    <t>Save this file in your personal folder and ready to upload</t>
  </si>
  <si>
    <t>Description</t>
  </si>
  <si>
    <t xml:space="preserve">FCL Import </t>
  </si>
  <si>
    <t xml:space="preserve">FCL Export </t>
  </si>
  <si>
    <t>LOCAL  STAMP NUMBER</t>
  </si>
  <si>
    <t>SUPPLIER NO.</t>
  </si>
  <si>
    <t>SUPPLIER NAME</t>
  </si>
  <si>
    <t>LOCATION</t>
  </si>
  <si>
    <t>(SITE) REMIT ID</t>
  </si>
  <si>
    <t>COMPANY ID</t>
  </si>
  <si>
    <t>SCAN FOLDER</t>
  </si>
  <si>
    <t>INVOICE NUMBER:</t>
  </si>
  <si>
    <t>INVOICE DATE:</t>
  </si>
  <si>
    <t>DD</t>
  </si>
  <si>
    <t>MM</t>
  </si>
  <si>
    <t>YYYY</t>
  </si>
  <si>
    <t>INVOICE TOTAL</t>
  </si>
  <si>
    <t>CURRENCY</t>
  </si>
  <si>
    <t>RECEIPT DATE:</t>
  </si>
  <si>
    <t>AUD</t>
  </si>
  <si>
    <t>VAT CODE</t>
  </si>
  <si>
    <t>VAT %</t>
  </si>
  <si>
    <t>TAXABLE AMT:</t>
  </si>
  <si>
    <t>NON TAXABLE AMOUNT</t>
  </si>
  <si>
    <t>RRDD</t>
  </si>
  <si>
    <t>CENTER</t>
  </si>
  <si>
    <t>OPS TYPE</t>
  </si>
  <si>
    <t>PROD</t>
  </si>
  <si>
    <t>ACCOUNT</t>
  </si>
  <si>
    <t>CLIENT</t>
  </si>
  <si>
    <t>AMOUNT</t>
  </si>
  <si>
    <t>REFERENCE</t>
  </si>
  <si>
    <t xml:space="preserve"> </t>
  </si>
  <si>
    <t>PMT TYPE</t>
  </si>
  <si>
    <t>CHECK/COMPAY NO.</t>
  </si>
  <si>
    <t>CHECK/COMPAY DATE</t>
  </si>
  <si>
    <t>DIRECT DEBIT DATE</t>
  </si>
  <si>
    <t>APPROVER'S NAME</t>
  </si>
  <si>
    <t>SIGNATURE</t>
  </si>
  <si>
    <t>ACH</t>
  </si>
  <si>
    <t>REMZON DIMATULAC</t>
  </si>
  <si>
    <t>GST code 2770 000000 000 000 113580</t>
  </si>
  <si>
    <t>PAY. DUE DATE:</t>
  </si>
  <si>
    <t>JETS TRANSPORT EXPRESS</t>
  </si>
  <si>
    <t>Invoice no.</t>
  </si>
  <si>
    <t>UPSS</t>
  </si>
  <si>
    <t>JETSFF</t>
  </si>
  <si>
    <t>Job no.</t>
  </si>
  <si>
    <t xml:space="preserve">Invoice Date </t>
  </si>
  <si>
    <t>PALLET</t>
  </si>
  <si>
    <t>Qty</t>
  </si>
  <si>
    <t>Wght</t>
  </si>
  <si>
    <t>From/col_zone</t>
  </si>
  <si>
    <t>To/del_zone</t>
  </si>
  <si>
    <t xml:space="preserve">copy the details from the csv file </t>
  </si>
  <si>
    <t>BASIC</t>
  </si>
  <si>
    <t>SAI</t>
  </si>
  <si>
    <t>SAE</t>
  </si>
  <si>
    <t>ADL</t>
  </si>
  <si>
    <t>MEL</t>
  </si>
  <si>
    <t>LOOSE</t>
  </si>
  <si>
    <t>UPS (ADELAIDE)</t>
  </si>
  <si>
    <t>UPS Supply Chain Solutions Mel</t>
  </si>
  <si>
    <t>SYD</t>
  </si>
  <si>
    <t>UPS Supply Chain Solutions Syd</t>
  </si>
  <si>
    <t>BNE</t>
  </si>
  <si>
    <t>UPS SCS - Bne</t>
  </si>
  <si>
    <t>col N-basic 15</t>
  </si>
  <si>
    <t>price_gross</t>
  </si>
  <si>
    <t>price_gst</t>
  </si>
  <si>
    <t>price_nett</t>
  </si>
  <si>
    <t>cubic</t>
  </si>
  <si>
    <t>weight</t>
  </si>
  <si>
    <t>quantity</t>
  </si>
  <si>
    <t>del_zone</t>
  </si>
  <si>
    <t>col_zone</t>
  </si>
  <si>
    <t>cons_ref</t>
  </si>
  <si>
    <t>cus_ref</t>
  </si>
  <si>
    <t>del_name</t>
  </si>
  <si>
    <t>col_name</t>
  </si>
  <si>
    <t>job_no</t>
  </si>
  <si>
    <t>date</t>
  </si>
  <si>
    <t>sl_no</t>
  </si>
  <si>
    <t>acc_code</t>
  </si>
  <si>
    <t>See sample computation tab</t>
  </si>
  <si>
    <t>see below table</t>
  </si>
  <si>
    <t>AO4</t>
  </si>
  <si>
    <t>Carrier Information:</t>
  </si>
  <si>
    <t>Account #:</t>
  </si>
  <si>
    <t>Department</t>
  </si>
  <si>
    <t>AIR</t>
  </si>
  <si>
    <t>Auditing Notes:</t>
  </si>
  <si>
    <t>Audit as per contract rates.</t>
  </si>
  <si>
    <t xml:space="preserve">UPS Contact </t>
  </si>
  <si>
    <t>Maher Carolyn</t>
  </si>
  <si>
    <t>Sub Account</t>
  </si>
  <si>
    <t xml:space="preserve">Description </t>
  </si>
  <si>
    <t>SYDNEY IMPORT</t>
  </si>
  <si>
    <t>SYDNEY EXPORT</t>
  </si>
  <si>
    <t>Coding Strings</t>
  </si>
  <si>
    <t>Center</t>
  </si>
  <si>
    <t>OPS Type</t>
  </si>
  <si>
    <t>Product Code</t>
  </si>
  <si>
    <t>Account</t>
  </si>
  <si>
    <t>Send the invoice to Carol Maher for her approval.</t>
  </si>
  <si>
    <t>LO4</t>
  </si>
  <si>
    <t>FUEL LEVY 12%</t>
  </si>
  <si>
    <t xml:space="preserve">SAUMEBACPOBOX10 </t>
  </si>
  <si>
    <t>col q/1.12 ACTUAL COST</t>
  </si>
  <si>
    <t>FSC (ACTUAL COST*12%)</t>
  </si>
  <si>
    <t>BASIC 15</t>
  </si>
  <si>
    <t>FSC</t>
  </si>
  <si>
    <t>FUEL</t>
  </si>
  <si>
    <t>MAE</t>
  </si>
  <si>
    <t>BAI</t>
  </si>
  <si>
    <t>MAI</t>
  </si>
  <si>
    <t>L03</t>
  </si>
  <si>
    <t>NOT SHIPMENT NO. (ENTER THE MBLD)</t>
  </si>
  <si>
    <t>AAE</t>
  </si>
  <si>
    <t>AAI</t>
  </si>
  <si>
    <t>BAE</t>
  </si>
  <si>
    <t>PAI</t>
  </si>
  <si>
    <t>PAE</t>
  </si>
  <si>
    <t>ACC NUMBER</t>
  </si>
  <si>
    <t>2770190010</t>
  </si>
  <si>
    <t>141215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</si>
</sst>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00000000000"/>
    <numFmt numFmtId="165" formatCode="0.0"/>
    <numFmt numFmtId="166" formatCode="0.0%"/>
    <numFmt numFmtId="167" formatCode="0.00_);[Red]\(0.00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indexed="12"/>
      <name val="Times New Roman"/>
      <family val="1"/>
    </font>
    <font>
      <b/>
      <sz val="12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u/>
      <sz val="11"/>
      <color indexed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1" fillId="0" borderId="0" xfId="0" applyFont="1"/>
    <xf numFmtId="0" fontId="3" fillId="0" borderId="0" xfId="1" applyFont="1" applyBorder="1"/>
    <xf numFmtId="0" fontId="4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Fill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0" fontId="8" fillId="2" borderId="0" xfId="1" applyFont="1" applyFill="1"/>
    <xf numFmtId="164" fontId="8" fillId="2" borderId="0" xfId="1" applyNumberFormat="1" applyFont="1" applyFill="1"/>
    <xf numFmtId="165" fontId="8" fillId="2" borderId="0" xfId="1" applyNumberFormat="1" applyFont="1" applyFill="1"/>
    <xf numFmtId="0" fontId="8" fillId="2" borderId="1" xfId="1" applyFont="1" applyFill="1" applyBorder="1" applyAlignment="1" applyProtection="1">
      <alignment vertical="center"/>
      <protection locked="0"/>
    </xf>
    <xf numFmtId="2" fontId="0" fillId="0" borderId="0" xfId="0" applyNumberFormat="1"/>
    <xf numFmtId="14" fontId="0" fillId="0" borderId="0" xfId="0" applyNumberFormat="1"/>
    <xf numFmtId="0" fontId="3" fillId="0" borderId="0" xfId="1" applyFont="1"/>
    <xf numFmtId="0" fontId="6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1" applyFont="1" applyFill="1" applyBorder="1" applyAlignment="1">
      <alignment vertical="top" wrapText="1"/>
    </xf>
    <xf numFmtId="0" fontId="11" fillId="0" borderId="0" xfId="0" applyFont="1" applyBorder="1" applyAlignment="1">
      <alignment horizontal="left"/>
    </xf>
    <xf numFmtId="0" fontId="3" fillId="0" borderId="0" xfId="1" applyFont="1" applyFill="1" applyBorder="1" applyAlignment="1">
      <alignment horizontal="left" vertical="top" wrapText="1"/>
    </xf>
    <xf numFmtId="0" fontId="12" fillId="0" borderId="0" xfId="3" applyFont="1" applyFill="1" applyBorder="1" applyAlignment="1" applyProtection="1">
      <alignment vertical="top" wrapText="1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top" wrapText="1"/>
    </xf>
    <xf numFmtId="0" fontId="4" fillId="0" borderId="0" xfId="1" applyFont="1"/>
    <xf numFmtId="0" fontId="4" fillId="0" borderId="0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3" borderId="0" xfId="0" applyFill="1"/>
    <xf numFmtId="2" fontId="0" fillId="3" borderId="0" xfId="0" applyNumberFormat="1" applyFill="1"/>
    <xf numFmtId="2" fontId="15" fillId="3" borderId="0" xfId="0" applyNumberFormat="1" applyFont="1" applyFill="1"/>
    <xf numFmtId="0" fontId="15" fillId="3" borderId="0" xfId="0" applyFont="1" applyFill="1"/>
    <xf numFmtId="0" fontId="1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3" fillId="0" borderId="1" xfId="1" applyFont="1" applyFill="1" applyBorder="1"/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6" xfId="0" applyNumberFormat="1" applyFont="1" applyFill="1" applyBorder="1" applyAlignment="1" applyProtection="1">
      <alignment horizontal="left" vertical="center" wrapText="1"/>
      <protection locked="0"/>
    </xf>
    <xf numFmtId="0" fontId="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0" xfId="2" applyNumberFormat="1" applyFont="1" applyFill="1" applyBorder="1" applyAlignment="1" applyProtection="1">
      <alignment horizontal="center" vertical="center"/>
      <protection locked="0"/>
    </xf>
    <xf numFmtId="0" fontId="8" fillId="2" borderId="11" xfId="2" applyNumberFormat="1" applyFont="1" applyFill="1" applyBorder="1" applyAlignment="1" applyProtection="1">
      <alignment horizontal="center" vertical="center"/>
      <protection locked="0"/>
    </xf>
    <xf numFmtId="0" fontId="8" fillId="2" borderId="10" xfId="1" applyNumberFormat="1" applyFont="1" applyFill="1" applyBorder="1" applyAlignment="1" applyProtection="1">
      <alignment horizontal="center" vertical="center"/>
      <protection locked="0"/>
    </xf>
    <xf numFmtId="0" fontId="8" fillId="2" borderId="11" xfId="1" applyNumberFormat="1" applyFont="1" applyFill="1" applyBorder="1" applyAlignment="1" applyProtection="1">
      <alignment horizontal="center" vertical="center"/>
      <protection locked="0"/>
    </xf>
    <xf numFmtId="0" fontId="8" fillId="2" borderId="10" xfId="1" applyNumberFormat="1" applyFont="1" applyFill="1" applyBorder="1" applyAlignment="1" applyProtection="1">
      <alignment horizontal="center"/>
      <protection locked="0"/>
    </xf>
    <xf numFmtId="0" fontId="8" fillId="2" borderId="11" xfId="1" applyNumberFormat="1" applyFont="1" applyFill="1" applyBorder="1" applyAlignment="1" applyProtection="1">
      <alignment horizontal="center"/>
      <protection locked="0"/>
    </xf>
    <xf numFmtId="0" fontId="8" fillId="2" borderId="12" xfId="1" applyNumberFormat="1" applyFont="1" applyFill="1" applyBorder="1" applyAlignment="1" applyProtection="1">
      <alignment horizontal="center" vertical="center"/>
      <protection locked="0"/>
    </xf>
    <xf numFmtId="0" fontId="8" fillId="2" borderId="11" xfId="1" applyFont="1" applyFill="1" applyBorder="1"/>
    <xf numFmtId="49" fontId="8" fillId="2" borderId="10" xfId="1" applyNumberFormat="1" applyFont="1" applyFill="1" applyBorder="1" applyAlignment="1" applyProtection="1">
      <alignment horizontal="center" vertical="center"/>
      <protection locked="0"/>
    </xf>
    <xf numFmtId="49" fontId="8" fillId="2" borderId="12" xfId="1" applyNumberFormat="1" applyFont="1" applyFill="1" applyBorder="1" applyAlignment="1" applyProtection="1">
      <alignment horizontal="center" vertical="center"/>
      <protection locked="0"/>
    </xf>
    <xf numFmtId="49" fontId="8" fillId="2" borderId="11" xfId="1" applyNumberFormat="1" applyFont="1" applyFill="1" applyBorder="1" applyAlignment="1" applyProtection="1">
      <alignment horizontal="center" vertical="center"/>
      <protection locked="0"/>
    </xf>
    <xf numFmtId="167" fontId="8" fillId="2" borderId="10" xfId="2" applyNumberFormat="1" applyFont="1" applyFill="1" applyBorder="1" applyAlignment="1" applyProtection="1">
      <alignment horizontal="center" vertical="center"/>
      <protection locked="0"/>
    </xf>
    <xf numFmtId="167" fontId="8" fillId="2" borderId="12" xfId="2" applyNumberFormat="1" applyFont="1" applyFill="1" applyBorder="1" applyAlignment="1" applyProtection="1">
      <alignment horizontal="center" vertical="center"/>
      <protection locked="0"/>
    </xf>
    <xf numFmtId="167" fontId="8" fillId="2" borderId="11" xfId="2" applyNumberFormat="1" applyFont="1" applyFill="1" applyBorder="1" applyAlignment="1" applyProtection="1">
      <alignment horizontal="center" vertical="center"/>
      <protection locked="0"/>
    </xf>
    <xf numFmtId="49" fontId="8" fillId="2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3" xfId="1" applyFont="1" applyFill="1" applyBorder="1" applyAlignment="1">
      <alignment horizontal="center" vertical="center"/>
    </xf>
    <xf numFmtId="0" fontId="8" fillId="2" borderId="12" xfId="1" applyNumberFormat="1" applyFont="1" applyFill="1" applyBorder="1" applyAlignment="1" applyProtection="1">
      <alignment horizontal="center"/>
      <protection locked="0"/>
    </xf>
    <xf numFmtId="14" fontId="8" fillId="2" borderId="10" xfId="1" applyNumberFormat="1" applyFont="1" applyFill="1" applyBorder="1" applyAlignment="1" applyProtection="1">
      <alignment horizontal="center"/>
      <protection locked="0"/>
    </xf>
    <xf numFmtId="14" fontId="8" fillId="2" borderId="12" xfId="1" applyNumberFormat="1" applyFont="1" applyFill="1" applyBorder="1" applyAlignment="1" applyProtection="1">
      <alignment horizontal="center"/>
      <protection locked="0"/>
    </xf>
    <xf numFmtId="14" fontId="8" fillId="2" borderId="11" xfId="1" applyNumberFormat="1" applyFont="1" applyFill="1" applyBorder="1" applyAlignment="1" applyProtection="1">
      <alignment horizontal="center"/>
      <protection locked="0"/>
    </xf>
    <xf numFmtId="0" fontId="8" fillId="2" borderId="10" xfId="1" applyFont="1" applyFill="1" applyBorder="1" applyAlignment="1" applyProtection="1">
      <alignment horizontal="center" vertical="center"/>
    </xf>
    <xf numFmtId="0" fontId="8" fillId="2" borderId="11" xfId="1" applyFont="1" applyFill="1" applyBorder="1" applyAlignment="1" applyProtection="1">
      <alignment horizontal="center" vertical="center"/>
    </xf>
    <xf numFmtId="0" fontId="8" fillId="2" borderId="10" xfId="1" applyFont="1" applyFill="1" applyBorder="1" applyAlignment="1" applyProtection="1">
      <alignment horizontal="center" vertical="center" wrapText="1"/>
    </xf>
    <xf numFmtId="0" fontId="8" fillId="2" borderId="12" xfId="1" applyFont="1" applyFill="1" applyBorder="1" applyAlignment="1" applyProtection="1">
      <alignment horizontal="center" vertical="center" wrapText="1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2" xfId="1" applyFont="1" applyFill="1" applyBorder="1" applyAlignment="1" applyProtection="1">
      <alignment horizontal="center" vertical="center"/>
    </xf>
    <xf numFmtId="0" fontId="8" fillId="2" borderId="2" xfId="1" applyFont="1" applyFill="1" applyBorder="1" applyAlignment="1" applyProtection="1">
      <alignment horizontal="center" vertical="top"/>
    </xf>
    <xf numFmtId="0" fontId="8" fillId="2" borderId="3" xfId="1" applyFont="1" applyFill="1" applyBorder="1" applyAlignment="1" applyProtection="1">
      <alignment horizontal="center" vertical="top"/>
    </xf>
    <xf numFmtId="0" fontId="8" fillId="2" borderId="4" xfId="1" applyFont="1" applyFill="1" applyBorder="1" applyAlignment="1" applyProtection="1">
      <alignment horizontal="center" vertical="top"/>
    </xf>
    <xf numFmtId="0" fontId="8" fillId="2" borderId="10" xfId="1" applyNumberFormat="1" applyFont="1" applyFill="1" applyBorder="1" applyAlignment="1">
      <alignment horizontal="center"/>
    </xf>
    <xf numFmtId="0" fontId="8" fillId="2" borderId="12" xfId="1" applyNumberFormat="1" applyFont="1" applyFill="1" applyBorder="1" applyAlignment="1">
      <alignment horizontal="center"/>
    </xf>
    <xf numFmtId="0" fontId="8" fillId="2" borderId="11" xfId="1" applyNumberFormat="1" applyFont="1" applyFill="1" applyBorder="1" applyAlignment="1">
      <alignment horizontal="center"/>
    </xf>
    <xf numFmtId="2" fontId="8" fillId="2" borderId="10" xfId="2" applyNumberFormat="1" applyFont="1" applyFill="1" applyBorder="1" applyAlignment="1" applyProtection="1">
      <alignment horizontal="center" vertical="center"/>
      <protection locked="0"/>
    </xf>
    <xf numFmtId="2" fontId="8" fillId="2" borderId="12" xfId="2" applyNumberFormat="1" applyFont="1" applyFill="1" applyBorder="1" applyAlignment="1" applyProtection="1">
      <alignment horizontal="center" vertical="center"/>
      <protection locked="0"/>
    </xf>
    <xf numFmtId="2" fontId="8" fillId="2" borderId="11" xfId="2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</xf>
    <xf numFmtId="166" fontId="8" fillId="2" borderId="10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2" fontId="8" fillId="2" borderId="10" xfId="1" applyNumberFormat="1" applyFont="1" applyFill="1" applyBorder="1" applyAlignment="1" applyProtection="1">
      <alignment horizontal="center" vertical="center" wrapText="1"/>
      <protection locked="0"/>
    </xf>
    <xf numFmtId="2" fontId="8" fillId="2" borderId="12" xfId="1" quotePrefix="1" applyNumberFormat="1" applyFont="1" applyFill="1" applyBorder="1" applyAlignment="1" applyProtection="1">
      <alignment horizontal="center" vertical="center" wrapText="1"/>
      <protection locked="0"/>
    </xf>
    <xf numFmtId="2" fontId="8" fillId="2" borderId="11" xfId="1" quotePrefix="1" applyNumberFormat="1" applyFont="1" applyFill="1" applyBorder="1" applyAlignment="1" applyProtection="1">
      <alignment horizontal="center" vertical="center" wrapText="1"/>
      <protection locked="0"/>
    </xf>
    <xf numFmtId="2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39" fontId="8" fillId="2" borderId="10" xfId="1" applyNumberFormat="1" applyFont="1" applyFill="1" applyBorder="1" applyAlignment="1" applyProtection="1">
      <alignment horizontal="center" vertical="center" wrapText="1"/>
      <protection locked="0"/>
    </xf>
    <xf numFmtId="39" fontId="8" fillId="2" borderId="12" xfId="1" applyNumberFormat="1" applyFont="1" applyFill="1" applyBorder="1" applyAlignment="1" applyProtection="1">
      <alignment horizontal="center" vertical="center" wrapText="1"/>
      <protection locked="0"/>
    </xf>
    <xf numFmtId="39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10" xfId="1" applyFont="1" applyFill="1" applyBorder="1" applyAlignment="1" applyProtection="1">
      <alignment horizontal="center" vertical="center"/>
      <protection locked="0"/>
    </xf>
    <xf numFmtId="0" fontId="8" fillId="2" borderId="11" xfId="1" applyFont="1" applyFill="1" applyBorder="1" applyAlignment="1" applyProtection="1">
      <alignment horizontal="center" vertical="center"/>
      <protection locked="0"/>
    </xf>
    <xf numFmtId="0" fontId="8" fillId="2" borderId="12" xfId="1" applyFont="1" applyFill="1" applyBorder="1" applyAlignment="1" applyProtection="1">
      <alignment horizontal="center" vertical="center"/>
      <protection locked="0"/>
    </xf>
    <xf numFmtId="1" fontId="8" fillId="2" borderId="5" xfId="1" applyNumberFormat="1" applyFont="1" applyFill="1" applyBorder="1" applyAlignment="1" applyProtection="1">
      <alignment horizontal="center" vertical="center"/>
      <protection locked="0"/>
    </xf>
    <xf numFmtId="1" fontId="8" fillId="2" borderId="7" xfId="1" applyNumberFormat="1" applyFont="1" applyFill="1" applyBorder="1" applyAlignment="1" applyProtection="1">
      <alignment horizontal="center" vertical="center"/>
      <protection locked="0"/>
    </xf>
    <xf numFmtId="0" fontId="8" fillId="2" borderId="1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8" fillId="2" borderId="5" xfId="1" applyFont="1" applyFill="1" applyBorder="1" applyAlignment="1" applyProtection="1">
      <alignment horizontal="center" vertical="center" wrapText="1"/>
    </xf>
    <xf numFmtId="0" fontId="8" fillId="2" borderId="7" xfId="1" applyFont="1" applyFill="1" applyBorder="1" applyAlignment="1" applyProtection="1">
      <alignment horizontal="center" vertical="center" wrapText="1"/>
    </xf>
    <xf numFmtId="39" fontId="8" fillId="2" borderId="5" xfId="1" quotePrefix="1" applyNumberFormat="1" applyFont="1" applyFill="1" applyBorder="1" applyAlignment="1" applyProtection="1">
      <alignment horizontal="center" vertical="center" wrapText="1"/>
      <protection locked="0"/>
    </xf>
    <xf numFmtId="39" fontId="8" fillId="2" borderId="6" xfId="1" quotePrefix="1" applyNumberFormat="1" applyFont="1" applyFill="1" applyBorder="1" applyAlignment="1" applyProtection="1">
      <alignment horizontal="center" vertical="center" wrapText="1"/>
      <protection locked="0"/>
    </xf>
    <xf numFmtId="39" fontId="8" fillId="2" borderId="7" xfId="1" quotePrefix="1" applyNumberFormat="1" applyFont="1" applyFill="1" applyBorder="1" applyAlignment="1" applyProtection="1">
      <alignment horizontal="center" vertical="center" wrapText="1"/>
      <protection locked="0"/>
    </xf>
    <xf numFmtId="49" fontId="8" fillId="2" borderId="5" xfId="1" applyNumberFormat="1" applyFont="1" applyFill="1" applyBorder="1" applyAlignment="1" applyProtection="1">
      <alignment horizontal="center" vertical="center"/>
      <protection locked="0"/>
    </xf>
    <xf numFmtId="49" fontId="8" fillId="2" borderId="7" xfId="1" applyNumberFormat="1" applyFont="1" applyFill="1" applyBorder="1" applyAlignment="1" applyProtection="1">
      <alignment horizontal="center" vertical="center"/>
      <protection locked="0"/>
    </xf>
    <xf numFmtId="2" fontId="8" fillId="2" borderId="5" xfId="1" applyNumberFormat="1" applyFont="1" applyFill="1" applyBorder="1" applyAlignment="1" applyProtection="1">
      <alignment horizontal="center" vertical="center" wrapText="1"/>
      <protection locked="0"/>
    </xf>
    <xf numFmtId="2" fontId="8" fillId="2" borderId="6" xfId="1" quotePrefix="1" applyNumberFormat="1" applyFont="1" applyFill="1" applyBorder="1" applyAlignment="1" applyProtection="1">
      <alignment horizontal="center" vertical="center" wrapText="1"/>
      <protection locked="0"/>
    </xf>
    <xf numFmtId="2" fontId="8" fillId="2" borderId="7" xfId="1" quotePrefix="1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horizontal="left" vertical="center" wrapText="1"/>
    </xf>
    <xf numFmtId="0" fontId="8" fillId="2" borderId="3" xfId="1" applyFont="1" applyFill="1" applyBorder="1" applyAlignment="1" applyProtection="1">
      <alignment horizontal="left" vertical="center" wrapText="1"/>
    </xf>
    <xf numFmtId="0" fontId="8" fillId="2" borderId="4" xfId="1" applyFont="1" applyFill="1" applyBorder="1" applyAlignment="1" applyProtection="1">
      <alignment horizontal="left" vertical="center" wrapText="1"/>
    </xf>
    <xf numFmtId="49" fontId="8" fillId="2" borderId="5" xfId="1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1" applyNumberFormat="1" applyFont="1" applyFill="1" applyBorder="1" applyAlignment="1" applyProtection="1">
      <alignment horizontal="center" vertical="center" wrapText="1"/>
      <protection locked="0"/>
    </xf>
    <xf numFmtId="49" fontId="8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5" xfId="1" applyFont="1" applyFill="1" applyBorder="1" applyAlignment="1" applyProtection="1">
      <alignment horizontal="center"/>
      <protection locked="0"/>
    </xf>
    <xf numFmtId="0" fontId="8" fillId="2" borderId="7" xfId="1" applyFont="1" applyFill="1" applyBorder="1" applyAlignment="1" applyProtection="1">
      <alignment horizontal="center"/>
      <protection locked="0"/>
    </xf>
    <xf numFmtId="0" fontId="8" fillId="2" borderId="5" xfId="1" applyFont="1" applyFill="1" applyBorder="1" applyAlignment="1">
      <alignment horizontal="center" vertical="top" wrapText="1"/>
    </xf>
    <xf numFmtId="0" fontId="8" fillId="2" borderId="7" xfId="1" applyFont="1" applyFill="1" applyBorder="1" applyAlignment="1">
      <alignment horizontal="center" vertical="top" wrapText="1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8" fillId="2" borderId="6" xfId="1" applyFont="1" applyFill="1" applyBorder="1" applyAlignment="1" applyProtection="1">
      <alignment horizontal="center" vertical="top"/>
      <protection locked="0"/>
    </xf>
    <xf numFmtId="0" fontId="8" fillId="2" borderId="7" xfId="1" applyFont="1" applyFill="1" applyBorder="1" applyAlignment="1" applyProtection="1">
      <alignment horizontal="center" vertical="top"/>
      <protection locked="0"/>
    </xf>
    <xf numFmtId="0" fontId="8" fillId="2" borderId="8" xfId="1" applyFont="1" applyFill="1" applyBorder="1" applyAlignment="1" applyProtection="1">
      <alignment horizontal="center" vertical="center" wrapText="1"/>
    </xf>
    <xf numFmtId="0" fontId="8" fillId="2" borderId="0" xfId="1" applyFont="1" applyFill="1" applyBorder="1" applyAlignment="1" applyProtection="1">
      <alignment horizontal="center" vertical="center" wrapText="1"/>
    </xf>
    <xf numFmtId="0" fontId="8" fillId="2" borderId="9" xfId="1" applyFont="1" applyFill="1" applyBorder="1" applyAlignment="1" applyProtection="1">
      <alignment horizontal="center" vertical="center" wrapText="1"/>
    </xf>
  </cellXfs>
  <cellStyles count="4">
    <cellStyle name="Comma" xfId="2" builtinId="3"/>
    <cellStyle name="Hyperlink" xfId="3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1114425</xdr:colOff>
      <xdr:row>28</xdr:row>
      <xdr:rowOff>192279</xdr:rowOff>
    </xdr:from>
    <xdr:to>
      <xdr:col>25</xdr:col>
      <xdr:colOff>19051</xdr:colOff>
      <xdr:row>36</xdr:row>
      <xdr:rowOff>57150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867400" y="5792979"/>
          <a:ext cx="2238376" cy="1446021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16" sqref="B16"/>
    </sheetView>
  </sheetViews>
  <sheetFormatPr defaultRowHeight="15" x14ac:dyDescent="0.25"/>
  <cols>
    <col min="1" max="1" width="40.28515625" customWidth="1"/>
    <col min="2" max="2" width="49.42578125" bestFit="1" customWidth="1"/>
    <col min="3" max="3" width="57.28515625" bestFit="1" customWidth="1"/>
  </cols>
  <sheetData>
    <row r="1" spans="1:2" x14ac:dyDescent="0.25">
      <c r="A1" s="1" t="s">
        <v>77</v>
      </c>
    </row>
    <row r="3" spans="1:2" x14ac:dyDescent="0.25">
      <c r="A3" s="2" t="s">
        <v>0</v>
      </c>
    </row>
    <row r="4" spans="1:2" x14ac:dyDescent="0.25">
      <c r="A4" s="2" t="s">
        <v>88</v>
      </c>
    </row>
    <row r="6" spans="1:2" x14ac:dyDescent="0.25">
      <c r="A6" s="1"/>
    </row>
    <row r="8" spans="1:2" x14ac:dyDescent="0.25">
      <c r="A8" s="3" t="s">
        <v>1</v>
      </c>
      <c r="B8" s="3" t="s">
        <v>2</v>
      </c>
    </row>
    <row r="9" spans="1:2" x14ac:dyDescent="0.25">
      <c r="A9" s="2" t="s">
        <v>3</v>
      </c>
      <c r="B9" s="2" t="s">
        <v>78</v>
      </c>
    </row>
    <row r="10" spans="1:2" x14ac:dyDescent="0.25">
      <c r="A10" s="2" t="s">
        <v>4</v>
      </c>
      <c r="B10" s="2" t="s">
        <v>82</v>
      </c>
    </row>
    <row r="11" spans="1:2" x14ac:dyDescent="0.25">
      <c r="A11" s="2" t="s">
        <v>6</v>
      </c>
      <c r="B11" s="2" t="s">
        <v>79</v>
      </c>
    </row>
    <row r="12" spans="1:2" x14ac:dyDescent="0.25">
      <c r="A12" s="2" t="s">
        <v>8</v>
      </c>
      <c r="B12" s="2" t="s">
        <v>80</v>
      </c>
    </row>
    <row r="13" spans="1:2" x14ac:dyDescent="0.25">
      <c r="A13" s="2" t="s">
        <v>9</v>
      </c>
      <c r="B13" s="6" t="s">
        <v>22</v>
      </c>
    </row>
    <row r="14" spans="1:2" x14ac:dyDescent="0.25">
      <c r="A14" s="2" t="s">
        <v>10</v>
      </c>
      <c r="B14" s="2" t="s">
        <v>11</v>
      </c>
    </row>
    <row r="15" spans="1:2" x14ac:dyDescent="0.25">
      <c r="A15" s="2" t="s">
        <v>12</v>
      </c>
      <c r="B15" s="2" t="s">
        <v>81</v>
      </c>
    </row>
    <row r="16" spans="1:2" x14ac:dyDescent="0.25">
      <c r="A16" s="2" t="s">
        <v>13</v>
      </c>
      <c r="B16" s="2" t="s">
        <v>151</v>
      </c>
    </row>
    <row r="17" spans="1:2" x14ac:dyDescent="0.25">
      <c r="A17" s="2" t="s">
        <v>14</v>
      </c>
      <c r="B17" s="2" t="s">
        <v>11</v>
      </c>
    </row>
    <row r="18" spans="1:2" x14ac:dyDescent="0.25">
      <c r="A18" s="2" t="s">
        <v>15</v>
      </c>
      <c r="B18" s="2" t="s">
        <v>11</v>
      </c>
    </row>
    <row r="19" spans="1:2" x14ac:dyDescent="0.25">
      <c r="A19" s="2" t="s">
        <v>16</v>
      </c>
      <c r="B19" s="2" t="s">
        <v>11</v>
      </c>
    </row>
    <row r="20" spans="1:2" x14ac:dyDescent="0.25">
      <c r="A20" s="2" t="s">
        <v>17</v>
      </c>
      <c r="B20" s="2" t="s">
        <v>11</v>
      </c>
    </row>
    <row r="21" spans="1:2" x14ac:dyDescent="0.25">
      <c r="A21" s="2" t="s">
        <v>18</v>
      </c>
      <c r="B21" s="2" t="s">
        <v>11</v>
      </c>
    </row>
    <row r="22" spans="1:2" x14ac:dyDescent="0.25">
      <c r="A22" s="2" t="s">
        <v>19</v>
      </c>
      <c r="B22" s="2" t="s">
        <v>11</v>
      </c>
    </row>
    <row r="23" spans="1:2" x14ac:dyDescent="0.25">
      <c r="A23" s="2" t="s">
        <v>20</v>
      </c>
      <c r="B23" s="2" t="s">
        <v>5</v>
      </c>
    </row>
    <row r="24" spans="1:2" x14ac:dyDescent="0.25">
      <c r="A24" s="2" t="s">
        <v>21</v>
      </c>
      <c r="B24" s="2" t="s">
        <v>119</v>
      </c>
    </row>
    <row r="25" spans="1:2" x14ac:dyDescent="0.25">
      <c r="A25" s="2" t="s">
        <v>23</v>
      </c>
      <c r="B25" s="2" t="s">
        <v>7</v>
      </c>
    </row>
    <row r="26" spans="1:2" x14ac:dyDescent="0.25">
      <c r="A26" s="2" t="s">
        <v>24</v>
      </c>
      <c r="B26" s="2" t="s">
        <v>86</v>
      </c>
    </row>
    <row r="27" spans="1:2" x14ac:dyDescent="0.25">
      <c r="A27" s="2" t="s">
        <v>25</v>
      </c>
      <c r="B27" s="2" t="s">
        <v>87</v>
      </c>
    </row>
    <row r="28" spans="1:2" x14ac:dyDescent="0.25">
      <c r="A28" s="2" t="s">
        <v>26</v>
      </c>
      <c r="B28" s="4">
        <v>0</v>
      </c>
    </row>
    <row r="29" spans="1:2" x14ac:dyDescent="0.25">
      <c r="A29" s="2" t="s">
        <v>27</v>
      </c>
      <c r="B29" s="4" t="s">
        <v>84</v>
      </c>
    </row>
    <row r="30" spans="1:2" x14ac:dyDescent="0.25">
      <c r="A30" s="2" t="s">
        <v>28</v>
      </c>
      <c r="B30" s="4">
        <v>0</v>
      </c>
    </row>
    <row r="31" spans="1:2" x14ac:dyDescent="0.25">
      <c r="A31" s="2" t="s">
        <v>29</v>
      </c>
      <c r="B31" s="4" t="s">
        <v>85</v>
      </c>
    </row>
    <row r="32" spans="1:2" x14ac:dyDescent="0.25">
      <c r="A32" s="2" t="s">
        <v>30</v>
      </c>
      <c r="B32" s="4">
        <v>0</v>
      </c>
    </row>
    <row r="33" spans="1:3" x14ac:dyDescent="0.25">
      <c r="A33" s="2" t="s">
        <v>31</v>
      </c>
      <c r="B33" s="2" t="s">
        <v>118</v>
      </c>
    </row>
    <row r="36" spans="1:3" x14ac:dyDescent="0.25">
      <c r="A36" s="3"/>
      <c r="B36" s="2"/>
      <c r="C36" s="2"/>
    </row>
    <row r="37" spans="1:3" x14ac:dyDescent="0.25">
      <c r="A37" s="36" t="s">
        <v>21</v>
      </c>
      <c r="B37" s="36" t="s">
        <v>35</v>
      </c>
      <c r="C37" s="2"/>
    </row>
    <row r="38" spans="1:3" x14ac:dyDescent="0.25">
      <c r="A38" s="37" t="s">
        <v>83</v>
      </c>
      <c r="B38" s="37" t="s">
        <v>83</v>
      </c>
      <c r="C38" s="5"/>
    </row>
    <row r="39" spans="1:3" x14ac:dyDescent="0.25">
      <c r="A39" s="37" t="s">
        <v>89</v>
      </c>
      <c r="B39" s="37" t="s">
        <v>89</v>
      </c>
      <c r="C39" s="2"/>
    </row>
    <row r="40" spans="1:3" x14ac:dyDescent="0.25">
      <c r="A40" s="38" t="s">
        <v>145</v>
      </c>
      <c r="B40" s="38" t="s">
        <v>146</v>
      </c>
      <c r="C40" s="5"/>
    </row>
    <row r="42" spans="1:3" x14ac:dyDescent="0.25">
      <c r="A42" s="7" t="s">
        <v>9</v>
      </c>
      <c r="B42" s="7" t="s">
        <v>35</v>
      </c>
    </row>
    <row r="43" spans="1:3" x14ac:dyDescent="0.25">
      <c r="A43" s="8" t="s">
        <v>90</v>
      </c>
      <c r="B43" s="8" t="s">
        <v>36</v>
      </c>
    </row>
    <row r="44" spans="1:3" x14ac:dyDescent="0.25">
      <c r="A44" s="8" t="s">
        <v>91</v>
      </c>
      <c r="B44" s="8" t="s">
        <v>37</v>
      </c>
    </row>
    <row r="45" spans="1:3" x14ac:dyDescent="0.25">
      <c r="A45" s="6"/>
      <c r="B45" s="6"/>
    </row>
    <row r="46" spans="1:3" x14ac:dyDescent="0.25">
      <c r="A46" s="6"/>
      <c r="B46" s="6"/>
    </row>
    <row r="47" spans="1:3" x14ac:dyDescent="0.25">
      <c r="A47" s="2" t="s">
        <v>32</v>
      </c>
    </row>
    <row r="48" spans="1:3" x14ac:dyDescent="0.25">
      <c r="A48" s="2" t="s">
        <v>33</v>
      </c>
    </row>
    <row r="49" spans="1:1" x14ac:dyDescent="0.25">
      <c r="A49" s="2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J1" workbookViewId="0">
      <selection activeCell="S1" sqref="S1"/>
    </sheetView>
  </sheetViews>
  <sheetFormatPr defaultRowHeight="15" x14ac:dyDescent="0.25"/>
  <cols>
    <col min="2" max="2" width="17" bestFit="1" customWidth="1"/>
    <col min="14" max="14" width="10.140625" bestFit="1" customWidth="1"/>
    <col min="16" max="16" width="11" bestFit="1" customWidth="1"/>
    <col min="17" max="17" width="22.140625" customWidth="1"/>
    <col min="18" max="18" width="22.28515625" style="13" bestFit="1" customWidth="1"/>
    <col min="19" max="19" width="22.85546875" style="13" bestFit="1" customWidth="1"/>
    <col min="20" max="20" width="21" bestFit="1" customWidth="1"/>
  </cols>
  <sheetData>
    <row r="1" spans="1:20" x14ac:dyDescent="0.25">
      <c r="A1" t="s">
        <v>117</v>
      </c>
      <c r="B1" t="s">
        <v>116</v>
      </c>
      <c r="C1" t="s">
        <v>115</v>
      </c>
      <c r="D1" t="s">
        <v>114</v>
      </c>
      <c r="E1" t="s">
        <v>113</v>
      </c>
      <c r="F1" t="s">
        <v>112</v>
      </c>
      <c r="G1" t="s">
        <v>111</v>
      </c>
      <c r="H1" t="s">
        <v>110</v>
      </c>
      <c r="I1" t="s">
        <v>109</v>
      </c>
      <c r="J1" t="s">
        <v>108</v>
      </c>
      <c r="K1" t="s">
        <v>107</v>
      </c>
      <c r="L1" t="s">
        <v>106</v>
      </c>
      <c r="M1" t="s">
        <v>105</v>
      </c>
      <c r="N1" s="30" t="s">
        <v>104</v>
      </c>
      <c r="O1" t="s">
        <v>103</v>
      </c>
      <c r="P1" t="s">
        <v>102</v>
      </c>
      <c r="Q1" s="34" t="s">
        <v>101</v>
      </c>
      <c r="R1" s="35" t="s">
        <v>142</v>
      </c>
      <c r="S1" s="35" t="s">
        <v>143</v>
      </c>
      <c r="T1" s="34" t="s">
        <v>144</v>
      </c>
    </row>
    <row r="2" spans="1:20" x14ac:dyDescent="0.25">
      <c r="A2" t="s">
        <v>79</v>
      </c>
      <c r="B2">
        <v>107911</v>
      </c>
      <c r="C2" s="14">
        <v>42436</v>
      </c>
      <c r="D2">
        <v>520678</v>
      </c>
      <c r="E2" t="s">
        <v>96</v>
      </c>
      <c r="F2" t="s">
        <v>95</v>
      </c>
      <c r="G2" t="s">
        <v>94</v>
      </c>
      <c r="I2" t="s">
        <v>93</v>
      </c>
      <c r="J2" t="s">
        <v>92</v>
      </c>
      <c r="K2">
        <v>2</v>
      </c>
      <c r="L2">
        <v>497</v>
      </c>
      <c r="M2">
        <v>2.76</v>
      </c>
      <c r="N2" s="30">
        <v>143.03</v>
      </c>
      <c r="O2">
        <v>14.3</v>
      </c>
      <c r="P2">
        <v>157.33000000000001</v>
      </c>
      <c r="Q2" s="30">
        <f t="shared" ref="Q2:Q13" si="0">N2-15</f>
        <v>128.03</v>
      </c>
      <c r="R2" s="31">
        <f t="shared" ref="R2:R13" si="1">Q2/1.12</f>
        <v>114.31249999999999</v>
      </c>
      <c r="S2" s="31">
        <f t="shared" ref="S2:S13" si="2">R2*12%</f>
        <v>13.717499999999998</v>
      </c>
      <c r="T2" s="30">
        <v>15</v>
      </c>
    </row>
    <row r="3" spans="1:20" x14ac:dyDescent="0.25">
      <c r="A3" t="s">
        <v>79</v>
      </c>
      <c r="B3">
        <v>107911</v>
      </c>
      <c r="C3" s="14">
        <v>42436</v>
      </c>
      <c r="D3">
        <v>520836</v>
      </c>
      <c r="E3" t="s">
        <v>98</v>
      </c>
      <c r="F3" t="s">
        <v>100</v>
      </c>
      <c r="G3" t="s">
        <v>94</v>
      </c>
      <c r="I3" t="s">
        <v>97</v>
      </c>
      <c r="J3" t="s">
        <v>99</v>
      </c>
      <c r="K3">
        <v>14</v>
      </c>
      <c r="L3">
        <v>7538</v>
      </c>
      <c r="M3">
        <v>18.469000000000001</v>
      </c>
      <c r="N3" s="30">
        <v>2764.6</v>
      </c>
      <c r="O3">
        <v>276.45999999999998</v>
      </c>
      <c r="P3">
        <v>3041.06</v>
      </c>
      <c r="Q3" s="30">
        <f t="shared" si="0"/>
        <v>2749.6</v>
      </c>
      <c r="R3" s="31">
        <f t="shared" si="1"/>
        <v>2454.9999999999995</v>
      </c>
      <c r="S3" s="31">
        <f t="shared" si="2"/>
        <v>294.59999999999991</v>
      </c>
      <c r="T3" s="30">
        <v>15</v>
      </c>
    </row>
    <row r="4" spans="1:20" x14ac:dyDescent="0.25">
      <c r="A4" t="s">
        <v>79</v>
      </c>
      <c r="B4">
        <v>107911</v>
      </c>
      <c r="C4" s="14">
        <v>42436</v>
      </c>
      <c r="D4">
        <v>520837</v>
      </c>
      <c r="E4" t="s">
        <v>98</v>
      </c>
      <c r="F4" t="s">
        <v>96</v>
      </c>
      <c r="G4" t="s">
        <v>94</v>
      </c>
      <c r="I4" t="s">
        <v>97</v>
      </c>
      <c r="J4" t="s">
        <v>93</v>
      </c>
      <c r="K4">
        <v>31</v>
      </c>
      <c r="L4">
        <v>5477</v>
      </c>
      <c r="M4">
        <v>32.795999999999999</v>
      </c>
      <c r="N4" s="30">
        <v>1548.56</v>
      </c>
      <c r="O4">
        <v>154.86000000000001</v>
      </c>
      <c r="P4">
        <v>1703.42</v>
      </c>
      <c r="Q4" s="30">
        <f t="shared" si="0"/>
        <v>1533.56</v>
      </c>
      <c r="R4" s="31">
        <f t="shared" si="1"/>
        <v>1369.2499999999998</v>
      </c>
      <c r="S4" s="31">
        <f t="shared" si="2"/>
        <v>164.30999999999997</v>
      </c>
      <c r="T4" s="30">
        <v>15</v>
      </c>
    </row>
    <row r="5" spans="1:20" x14ac:dyDescent="0.25">
      <c r="A5" t="s">
        <v>79</v>
      </c>
      <c r="B5">
        <v>107911</v>
      </c>
      <c r="C5" s="14">
        <v>42436</v>
      </c>
      <c r="D5">
        <v>520874</v>
      </c>
      <c r="E5" t="s">
        <v>98</v>
      </c>
      <c r="F5" t="s">
        <v>96</v>
      </c>
      <c r="G5" t="s">
        <v>94</v>
      </c>
      <c r="I5" t="s">
        <v>97</v>
      </c>
      <c r="J5" t="s">
        <v>93</v>
      </c>
      <c r="K5">
        <v>12</v>
      </c>
      <c r="L5">
        <v>2120</v>
      </c>
      <c r="M5">
        <v>12.695</v>
      </c>
      <c r="N5" s="30">
        <v>608.62</v>
      </c>
      <c r="O5">
        <v>60.86</v>
      </c>
      <c r="P5">
        <v>669.48</v>
      </c>
      <c r="Q5" s="30">
        <f t="shared" si="0"/>
        <v>593.62</v>
      </c>
      <c r="R5" s="31">
        <f t="shared" si="1"/>
        <v>530.01785714285711</v>
      </c>
      <c r="S5" s="31">
        <f t="shared" si="2"/>
        <v>63.602142857142852</v>
      </c>
      <c r="T5" s="30">
        <v>15</v>
      </c>
    </row>
    <row r="6" spans="1:20" x14ac:dyDescent="0.25">
      <c r="A6" t="s">
        <v>79</v>
      </c>
      <c r="B6">
        <v>107911</v>
      </c>
      <c r="C6" s="14">
        <v>42467</v>
      </c>
      <c r="D6">
        <v>520913</v>
      </c>
      <c r="E6" t="s">
        <v>98</v>
      </c>
      <c r="F6" t="s">
        <v>96</v>
      </c>
      <c r="G6" t="s">
        <v>94</v>
      </c>
      <c r="I6" t="s">
        <v>97</v>
      </c>
      <c r="J6" t="s">
        <v>93</v>
      </c>
      <c r="K6">
        <v>16</v>
      </c>
      <c r="L6">
        <v>2737</v>
      </c>
      <c r="M6">
        <v>16.391999999999999</v>
      </c>
      <c r="N6" s="30">
        <v>781.49</v>
      </c>
      <c r="O6">
        <v>78.150000000000006</v>
      </c>
      <c r="P6">
        <v>859.64</v>
      </c>
      <c r="Q6" s="30">
        <f t="shared" si="0"/>
        <v>766.49</v>
      </c>
      <c r="R6" s="31">
        <f t="shared" si="1"/>
        <v>684.36607142857133</v>
      </c>
      <c r="S6" s="31">
        <f t="shared" si="2"/>
        <v>82.12392857142855</v>
      </c>
      <c r="T6" s="30">
        <v>15</v>
      </c>
    </row>
    <row r="7" spans="1:20" x14ac:dyDescent="0.25">
      <c r="A7" t="s">
        <v>79</v>
      </c>
      <c r="B7">
        <v>107911</v>
      </c>
      <c r="C7" s="14">
        <v>42467</v>
      </c>
      <c r="D7">
        <v>521009</v>
      </c>
      <c r="E7" t="s">
        <v>96</v>
      </c>
      <c r="F7" t="s">
        <v>95</v>
      </c>
      <c r="G7" t="s">
        <v>94</v>
      </c>
      <c r="I7" t="s">
        <v>93</v>
      </c>
      <c r="J7" t="s">
        <v>92</v>
      </c>
      <c r="K7">
        <v>3</v>
      </c>
      <c r="L7">
        <v>682</v>
      </c>
      <c r="M7">
        <v>3.9156</v>
      </c>
      <c r="N7" s="30">
        <v>190.68</v>
      </c>
      <c r="O7">
        <v>19.07</v>
      </c>
      <c r="P7">
        <v>209.75</v>
      </c>
      <c r="Q7" s="30">
        <f t="shared" si="0"/>
        <v>175.68</v>
      </c>
      <c r="R7" s="31">
        <f t="shared" si="1"/>
        <v>156.85714285714286</v>
      </c>
      <c r="S7" s="31">
        <f t="shared" si="2"/>
        <v>18.822857142857142</v>
      </c>
      <c r="T7" s="30">
        <v>15</v>
      </c>
    </row>
    <row r="8" spans="1:20" x14ac:dyDescent="0.25">
      <c r="A8" t="s">
        <v>79</v>
      </c>
      <c r="B8">
        <v>107911</v>
      </c>
      <c r="C8" s="14">
        <v>42497</v>
      </c>
      <c r="D8">
        <v>521092</v>
      </c>
      <c r="E8" t="s">
        <v>98</v>
      </c>
      <c r="F8" t="s">
        <v>96</v>
      </c>
      <c r="G8" t="s">
        <v>94</v>
      </c>
      <c r="I8" t="s">
        <v>97</v>
      </c>
      <c r="J8" t="s">
        <v>93</v>
      </c>
      <c r="K8">
        <v>17</v>
      </c>
      <c r="L8">
        <v>3258</v>
      </c>
      <c r="M8">
        <v>19.506</v>
      </c>
      <c r="N8" s="30">
        <v>927.24</v>
      </c>
      <c r="O8">
        <v>92.72</v>
      </c>
      <c r="P8">
        <v>1019.96</v>
      </c>
      <c r="Q8" s="30">
        <f t="shared" si="0"/>
        <v>912.24</v>
      </c>
      <c r="R8" s="31">
        <f t="shared" si="1"/>
        <v>814.49999999999989</v>
      </c>
      <c r="S8" s="31">
        <f t="shared" si="2"/>
        <v>97.739999999999981</v>
      </c>
      <c r="T8" s="30">
        <v>15</v>
      </c>
    </row>
    <row r="9" spans="1:20" x14ac:dyDescent="0.25">
      <c r="A9" t="s">
        <v>79</v>
      </c>
      <c r="B9">
        <v>107911</v>
      </c>
      <c r="C9" s="14">
        <v>42497</v>
      </c>
      <c r="D9">
        <v>521120</v>
      </c>
      <c r="E9" t="s">
        <v>96</v>
      </c>
      <c r="F9" t="s">
        <v>95</v>
      </c>
      <c r="G9" t="s">
        <v>94</v>
      </c>
      <c r="I9" t="s">
        <v>93</v>
      </c>
      <c r="J9" t="s">
        <v>92</v>
      </c>
      <c r="K9">
        <v>1</v>
      </c>
      <c r="L9">
        <v>160</v>
      </c>
      <c r="M9">
        <v>0.96</v>
      </c>
      <c r="N9" s="30">
        <v>56.29</v>
      </c>
      <c r="O9">
        <v>5.63</v>
      </c>
      <c r="P9">
        <v>61.92</v>
      </c>
      <c r="Q9" s="30">
        <f t="shared" si="0"/>
        <v>41.29</v>
      </c>
      <c r="R9" s="31">
        <f t="shared" si="1"/>
        <v>36.866071428571423</v>
      </c>
      <c r="S9" s="31">
        <f t="shared" si="2"/>
        <v>4.4239285714285703</v>
      </c>
      <c r="T9" s="30">
        <v>15</v>
      </c>
    </row>
    <row r="10" spans="1:20" x14ac:dyDescent="0.25">
      <c r="A10" t="s">
        <v>79</v>
      </c>
      <c r="B10">
        <v>107911</v>
      </c>
      <c r="C10" s="14">
        <v>42528</v>
      </c>
      <c r="D10">
        <v>521194</v>
      </c>
      <c r="E10" t="s">
        <v>98</v>
      </c>
      <c r="F10" t="s">
        <v>96</v>
      </c>
      <c r="G10" t="s">
        <v>94</v>
      </c>
      <c r="I10" t="s">
        <v>97</v>
      </c>
      <c r="J10" t="s">
        <v>93</v>
      </c>
      <c r="K10">
        <v>17</v>
      </c>
      <c r="L10">
        <v>4453</v>
      </c>
      <c r="M10">
        <v>25.925000000000001</v>
      </c>
      <c r="N10" s="30">
        <v>1261.8399999999999</v>
      </c>
      <c r="O10">
        <v>126.19</v>
      </c>
      <c r="P10">
        <v>1388.03</v>
      </c>
      <c r="Q10" s="30">
        <f t="shared" si="0"/>
        <v>1246.8399999999999</v>
      </c>
      <c r="R10" s="31">
        <f t="shared" si="1"/>
        <v>1113.2499999999998</v>
      </c>
      <c r="S10" s="31">
        <f t="shared" si="2"/>
        <v>133.58999999999997</v>
      </c>
      <c r="T10" s="30">
        <v>15</v>
      </c>
    </row>
    <row r="11" spans="1:20" x14ac:dyDescent="0.25">
      <c r="A11" t="s">
        <v>79</v>
      </c>
      <c r="B11">
        <v>107911</v>
      </c>
      <c r="C11" s="14">
        <v>42528</v>
      </c>
      <c r="D11">
        <v>521300</v>
      </c>
      <c r="E11" t="s">
        <v>96</v>
      </c>
      <c r="F11" t="s">
        <v>95</v>
      </c>
      <c r="G11" t="s">
        <v>94</v>
      </c>
      <c r="I11" t="s">
        <v>93</v>
      </c>
      <c r="J11" t="s">
        <v>92</v>
      </c>
      <c r="K11">
        <v>2</v>
      </c>
      <c r="L11">
        <v>164</v>
      </c>
      <c r="M11">
        <v>0.98660000000000003</v>
      </c>
      <c r="N11" s="30">
        <v>57.57</v>
      </c>
      <c r="O11">
        <v>5.76</v>
      </c>
      <c r="P11">
        <v>63.33</v>
      </c>
      <c r="Q11" s="30">
        <f t="shared" si="0"/>
        <v>42.57</v>
      </c>
      <c r="R11" s="31">
        <f t="shared" si="1"/>
        <v>38.008928571428569</v>
      </c>
      <c r="S11" s="31">
        <f t="shared" si="2"/>
        <v>4.5610714285714282</v>
      </c>
      <c r="T11" s="30">
        <v>15</v>
      </c>
    </row>
    <row r="12" spans="1:20" x14ac:dyDescent="0.25">
      <c r="A12" t="s">
        <v>79</v>
      </c>
      <c r="B12">
        <v>107911</v>
      </c>
      <c r="C12" s="14">
        <v>42558</v>
      </c>
      <c r="D12">
        <v>521369</v>
      </c>
      <c r="E12" t="s">
        <v>98</v>
      </c>
      <c r="F12" t="s">
        <v>96</v>
      </c>
      <c r="G12" t="s">
        <v>94</v>
      </c>
      <c r="I12" t="s">
        <v>97</v>
      </c>
      <c r="J12" t="s">
        <v>93</v>
      </c>
      <c r="K12">
        <v>3</v>
      </c>
      <c r="L12">
        <v>784</v>
      </c>
      <c r="M12">
        <v>4.6957000000000004</v>
      </c>
      <c r="N12" s="30">
        <v>234.58</v>
      </c>
      <c r="O12">
        <v>23.46</v>
      </c>
      <c r="P12">
        <v>258.04000000000002</v>
      </c>
      <c r="Q12" s="30">
        <f t="shared" si="0"/>
        <v>219.58</v>
      </c>
      <c r="R12" s="31">
        <f t="shared" si="1"/>
        <v>196.05357142857142</v>
      </c>
      <c r="S12" s="31">
        <f t="shared" si="2"/>
        <v>23.526428571428568</v>
      </c>
      <c r="T12" s="30">
        <v>15</v>
      </c>
    </row>
    <row r="13" spans="1:20" x14ac:dyDescent="0.25">
      <c r="A13" t="s">
        <v>79</v>
      </c>
      <c r="B13">
        <v>107911</v>
      </c>
      <c r="C13" s="14">
        <v>42558</v>
      </c>
      <c r="D13">
        <v>521468</v>
      </c>
      <c r="E13" t="s">
        <v>96</v>
      </c>
      <c r="F13" t="s">
        <v>95</v>
      </c>
      <c r="G13" t="s">
        <v>94</v>
      </c>
      <c r="I13" t="s">
        <v>93</v>
      </c>
      <c r="J13" t="s">
        <v>92</v>
      </c>
      <c r="K13">
        <v>5</v>
      </c>
      <c r="L13">
        <v>1658</v>
      </c>
      <c r="M13">
        <v>5.1867000000000001</v>
      </c>
      <c r="N13" s="30">
        <v>442.1</v>
      </c>
      <c r="O13">
        <v>44.21</v>
      </c>
      <c r="P13">
        <v>486.31</v>
      </c>
      <c r="Q13" s="30">
        <f t="shared" si="0"/>
        <v>427.1</v>
      </c>
      <c r="R13" s="31">
        <f t="shared" si="1"/>
        <v>381.33928571428572</v>
      </c>
      <c r="S13" s="31">
        <f t="shared" si="2"/>
        <v>45.760714285714286</v>
      </c>
      <c r="T13" s="30">
        <v>15</v>
      </c>
    </row>
    <row r="14" spans="1:20" x14ac:dyDescent="0.25">
      <c r="Q14" s="30"/>
      <c r="R14" s="32">
        <v>7889.82</v>
      </c>
      <c r="S14" s="32">
        <v>946.78</v>
      </c>
      <c r="T14" s="33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L20" sqref="L20"/>
    </sheetView>
  </sheetViews>
  <sheetFormatPr defaultRowHeight="15" x14ac:dyDescent="0.25"/>
  <cols>
    <col min="1" max="4" width="18.85546875" style="15" customWidth="1"/>
    <col min="5" max="5" width="18.85546875" style="17" customWidth="1"/>
    <col min="6" max="16384" width="9.140625" style="15"/>
  </cols>
  <sheetData>
    <row r="1" spans="1:8" ht="15" customHeight="1" x14ac:dyDescent="0.25">
      <c r="A1" s="43" t="s">
        <v>77</v>
      </c>
      <c r="B1" s="43"/>
      <c r="C1" s="43"/>
      <c r="D1" s="43"/>
      <c r="E1" s="43"/>
      <c r="F1" s="43"/>
      <c r="G1" s="43"/>
      <c r="H1" s="44"/>
    </row>
    <row r="2" spans="1:8" x14ac:dyDescent="0.25">
      <c r="A2" s="16"/>
    </row>
    <row r="3" spans="1:8" ht="15" customHeight="1" x14ac:dyDescent="0.25">
      <c r="A3" s="3" t="s">
        <v>121</v>
      </c>
      <c r="B3" t="s">
        <v>77</v>
      </c>
    </row>
    <row r="4" spans="1:8" x14ac:dyDescent="0.25">
      <c r="A4" s="18" t="s">
        <v>122</v>
      </c>
      <c r="B4" s="19" t="s">
        <v>79</v>
      </c>
    </row>
    <row r="5" spans="1:8" s="5" customFormat="1" x14ac:dyDescent="0.25">
      <c r="A5" s="18" t="s">
        <v>123</v>
      </c>
      <c r="B5" s="20" t="s">
        <v>124</v>
      </c>
      <c r="C5" s="18"/>
      <c r="D5" s="21"/>
      <c r="E5" s="22"/>
    </row>
    <row r="6" spans="1:8" s="5" customFormat="1" x14ac:dyDescent="0.25">
      <c r="A6" s="18"/>
      <c r="B6" s="23"/>
      <c r="C6" s="18"/>
      <c r="D6" s="20"/>
      <c r="E6" s="22"/>
    </row>
    <row r="7" spans="1:8" x14ac:dyDescent="0.25">
      <c r="A7" s="24" t="s">
        <v>125</v>
      </c>
    </row>
    <row r="8" spans="1:8" x14ac:dyDescent="0.25">
      <c r="A8" s="15" t="s">
        <v>126</v>
      </c>
      <c r="E8" s="15"/>
    </row>
    <row r="9" spans="1:8" x14ac:dyDescent="0.25">
      <c r="A9" s="15" t="s">
        <v>138</v>
      </c>
      <c r="E9" s="15"/>
    </row>
    <row r="10" spans="1:8" x14ac:dyDescent="0.25">
      <c r="A10" s="15" t="s">
        <v>140</v>
      </c>
    </row>
    <row r="12" spans="1:8" x14ac:dyDescent="0.25">
      <c r="A12" s="24" t="s">
        <v>127</v>
      </c>
    </row>
    <row r="13" spans="1:8" x14ac:dyDescent="0.25">
      <c r="A13" s="15" t="s">
        <v>128</v>
      </c>
    </row>
    <row r="15" spans="1:8" x14ac:dyDescent="0.25">
      <c r="A15" s="25" t="s">
        <v>129</v>
      </c>
      <c r="B15" s="25" t="s">
        <v>130</v>
      </c>
      <c r="C15" s="4"/>
    </row>
    <row r="16" spans="1:8" x14ac:dyDescent="0.25">
      <c r="A16" s="4" t="s">
        <v>90</v>
      </c>
      <c r="B16" s="4" t="s">
        <v>131</v>
      </c>
      <c r="C16" s="4"/>
    </row>
    <row r="17" spans="1:5" x14ac:dyDescent="0.25">
      <c r="A17" s="4" t="s">
        <v>91</v>
      </c>
      <c r="B17" s="4" t="s">
        <v>132</v>
      </c>
      <c r="C17" s="4"/>
    </row>
    <row r="18" spans="1:5" x14ac:dyDescent="0.25">
      <c r="A18" s="4"/>
      <c r="B18" s="4"/>
      <c r="C18" s="4"/>
    </row>
    <row r="19" spans="1:5" x14ac:dyDescent="0.25">
      <c r="A19" s="24" t="s">
        <v>133</v>
      </c>
      <c r="E19" s="15"/>
    </row>
    <row r="20" spans="1:5" x14ac:dyDescent="0.25">
      <c r="A20" s="26" t="s">
        <v>129</v>
      </c>
      <c r="B20" s="26" t="s">
        <v>134</v>
      </c>
      <c r="C20" s="26" t="s">
        <v>135</v>
      </c>
      <c r="D20" s="26" t="s">
        <v>136</v>
      </c>
      <c r="E20" s="26" t="s">
        <v>137</v>
      </c>
    </row>
    <row r="21" spans="1:5" x14ac:dyDescent="0.25">
      <c r="A21" s="27" t="s">
        <v>90</v>
      </c>
      <c r="B21" s="27">
        <v>449813</v>
      </c>
      <c r="C21" s="27" t="s">
        <v>139</v>
      </c>
      <c r="D21" s="27" t="s">
        <v>120</v>
      </c>
      <c r="E21" s="27">
        <v>758427</v>
      </c>
    </row>
    <row r="22" spans="1:5" x14ac:dyDescent="0.25">
      <c r="A22" s="28"/>
      <c r="B22" s="29"/>
      <c r="C22" s="29"/>
      <c r="D22" s="28"/>
      <c r="E22" s="29"/>
    </row>
  </sheetData>
  <mergeCells count="1">
    <mergeCell ref="A1:H1"/>
  </mergeCells>
  <conditionalFormatting sqref="A1:H1">
    <cfRule type="cellIs" dxfId="1" priority="1" operator="equal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abSelected="1" zoomScaleNormal="100" workbookViewId="0">
      <selection activeCell="O11" sqref="O11:W11"/>
    </sheetView>
  </sheetViews>
  <sheetFormatPr defaultRowHeight="15" customHeight="1" x14ac:dyDescent="0.25"/>
  <cols>
    <col min="1" max="1" width="2.42578125" style="9" customWidth="1"/>
    <col min="2" max="2" width="3.28515625" style="9" customWidth="1"/>
    <col min="3" max="3" width="5.5703125" style="9" customWidth="1"/>
    <col min="4" max="7" width="3.7109375" style="9" customWidth="1"/>
    <col min="8" max="8" width="4.42578125" style="9" customWidth="1"/>
    <col min="9" max="9" width="5.5703125" style="9" customWidth="1"/>
    <col min="10" max="11" width="4.42578125" style="9" customWidth="1"/>
    <col min="12" max="12" width="4.140625" style="9" customWidth="1"/>
    <col min="13" max="13" width="6.7109375" style="9" customWidth="1"/>
    <col min="14" max="14" width="7.42578125" style="9" customWidth="1"/>
    <col min="15" max="15" width="4.7109375" style="9" customWidth="1"/>
    <col min="16" max="16" width="3.28515625" style="9" customWidth="1"/>
    <col min="17" max="17" width="18.140625" style="9" customWidth="1"/>
    <col min="18" max="20" width="4" style="9" customWidth="1"/>
    <col min="21" max="23" width="4.42578125" style="9" customWidth="1"/>
    <col min="24" max="99" width="3.28515625" style="9" customWidth="1"/>
    <col min="100" max="16384" width="9.140625" style="9"/>
  </cols>
  <sheetData>
    <row r="1" spans="1:23" ht="15.75" x14ac:dyDescent="0.25">
      <c r="B1" s="115" t="s">
        <v>38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7"/>
    </row>
    <row r="2" spans="1:23" ht="15.75" x14ac:dyDescent="0.25"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1:23" ht="15.75" x14ac:dyDescent="0.25">
      <c r="B3" s="131" t="s">
        <v>39</v>
      </c>
      <c r="C3" s="132"/>
      <c r="D3" s="132"/>
      <c r="E3" s="132"/>
      <c r="F3" s="132" t="s">
        <v>40</v>
      </c>
      <c r="G3" s="132"/>
      <c r="H3" s="132"/>
      <c r="I3" s="132"/>
      <c r="J3" s="132"/>
      <c r="K3" s="132"/>
      <c r="L3" s="132"/>
      <c r="M3" s="133"/>
      <c r="N3" s="131" t="s">
        <v>41</v>
      </c>
      <c r="O3" s="133"/>
      <c r="P3" s="131" t="s">
        <v>42</v>
      </c>
      <c r="Q3" s="133"/>
      <c r="R3" s="131" t="s">
        <v>43</v>
      </c>
      <c r="S3" s="132"/>
      <c r="T3" s="133"/>
      <c r="U3" s="131" t="s">
        <v>44</v>
      </c>
      <c r="V3" s="132"/>
      <c r="W3" s="133"/>
    </row>
    <row r="4" spans="1:23" ht="15.75" x14ac:dyDescent="0.25">
      <c r="B4" s="121">
        <v>2480643</v>
      </c>
      <c r="C4" s="122"/>
      <c r="D4" s="122"/>
      <c r="E4" s="122"/>
      <c r="F4" s="122" t="s">
        <v>77</v>
      </c>
      <c r="G4" s="122"/>
      <c r="H4" s="122"/>
      <c r="I4" s="122"/>
      <c r="J4" s="122"/>
      <c r="K4" s="122"/>
      <c r="L4" s="122"/>
      <c r="M4" s="123"/>
      <c r="N4" s="124" t="s">
        <v>97</v>
      </c>
      <c r="O4" s="125"/>
      <c r="P4" s="126" t="s">
        <v>141</v>
      </c>
      <c r="Q4" s="127"/>
      <c r="R4" s="128">
        <v>270</v>
      </c>
      <c r="S4" s="129"/>
      <c r="T4" s="130"/>
      <c r="U4" s="128"/>
      <c r="V4" s="129"/>
      <c r="W4" s="130"/>
    </row>
    <row r="5" spans="1:23" ht="15.75" x14ac:dyDescent="0.25">
      <c r="B5" s="115" t="s">
        <v>45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7"/>
      <c r="P5" s="103" t="s">
        <v>46</v>
      </c>
      <c r="Q5" s="104"/>
      <c r="R5" s="101" t="s">
        <v>47</v>
      </c>
      <c r="S5" s="102"/>
      <c r="T5" s="101" t="s">
        <v>48</v>
      </c>
      <c r="U5" s="102"/>
      <c r="V5" s="101" t="s">
        <v>49</v>
      </c>
      <c r="W5" s="102"/>
    </row>
    <row r="6" spans="1:23" ht="15.75" x14ac:dyDescent="0.25">
      <c r="A6" s="10"/>
      <c r="B6" s="118" t="s">
        <v>159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20"/>
      <c r="P6" s="105"/>
      <c r="Q6" s="106"/>
      <c r="R6" s="93">
        <v>31</v>
      </c>
      <c r="S6" s="94"/>
      <c r="T6" s="93">
        <v>7</v>
      </c>
      <c r="U6" s="94"/>
      <c r="V6" s="93">
        <v>2021</v>
      </c>
      <c r="W6" s="94"/>
    </row>
    <row r="7" spans="1:23" ht="15.75" x14ac:dyDescent="0.25">
      <c r="B7" s="98" t="s">
        <v>50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N7" s="101" t="s">
        <v>51</v>
      </c>
      <c r="O7" s="102"/>
      <c r="P7" s="103" t="s">
        <v>52</v>
      </c>
      <c r="Q7" s="104"/>
      <c r="R7" s="101" t="s">
        <v>47</v>
      </c>
      <c r="S7" s="102"/>
      <c r="T7" s="101" t="s">
        <v>48</v>
      </c>
      <c r="U7" s="102"/>
      <c r="V7" s="101" t="s">
        <v>49</v>
      </c>
      <c r="W7" s="102"/>
    </row>
    <row r="8" spans="1:23" ht="15.75" x14ac:dyDescent="0.25">
      <c r="B8" s="112">
        <v>4281.8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4"/>
      <c r="N8" s="110" t="s">
        <v>53</v>
      </c>
      <c r="O8" s="111"/>
      <c r="P8" s="105"/>
      <c r="Q8" s="106"/>
      <c r="R8" s="93"/>
      <c r="S8" s="94"/>
      <c r="T8" s="93"/>
      <c r="U8" s="94"/>
      <c r="V8" s="93"/>
      <c r="W8" s="94"/>
    </row>
    <row r="9" spans="1:23" ht="15.75" x14ac:dyDescent="0.25">
      <c r="B9" s="98" t="s">
        <v>157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  <c r="N9" s="101" t="s">
        <v>54</v>
      </c>
      <c r="O9" s="102"/>
      <c r="P9" s="103" t="s">
        <v>76</v>
      </c>
      <c r="Q9" s="104"/>
      <c r="R9" s="101" t="s">
        <v>47</v>
      </c>
      <c r="S9" s="102"/>
      <c r="T9" s="101" t="s">
        <v>48</v>
      </c>
      <c r="U9" s="102"/>
      <c r="V9" s="101" t="s">
        <v>49</v>
      </c>
      <c r="W9" s="102"/>
    </row>
    <row r="10" spans="1:23" ht="15.75" x14ac:dyDescent="0.25">
      <c r="A10" s="11"/>
      <c r="B10" s="107" t="s">
        <v>158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/>
      <c r="N10" s="110"/>
      <c r="O10" s="111"/>
      <c r="P10" s="105"/>
      <c r="Q10" s="106"/>
      <c r="R10" s="93">
        <v>27</v>
      </c>
      <c r="S10" s="94"/>
      <c r="T10" s="93">
        <v>8</v>
      </c>
      <c r="U10" s="94"/>
      <c r="V10" s="93">
        <v>2021</v>
      </c>
      <c r="W10" s="94"/>
    </row>
    <row r="11" spans="1:23" ht="15.75" x14ac:dyDescent="0.25">
      <c r="B11" s="67" t="s">
        <v>55</v>
      </c>
      <c r="C11" s="69"/>
      <c r="D11" s="95" t="s">
        <v>56</v>
      </c>
      <c r="E11" s="96"/>
      <c r="F11" s="96"/>
      <c r="G11" s="96"/>
      <c r="H11" s="96"/>
      <c r="I11" s="96"/>
      <c r="J11" s="96"/>
      <c r="K11" s="96"/>
      <c r="L11" s="97"/>
      <c r="M11" s="67" t="s">
        <v>55</v>
      </c>
      <c r="N11" s="69"/>
      <c r="O11" s="95" t="s">
        <v>57</v>
      </c>
      <c r="P11" s="96"/>
      <c r="Q11" s="96"/>
      <c r="R11" s="96"/>
      <c r="S11" s="96"/>
      <c r="T11" s="96"/>
      <c r="U11" s="96"/>
      <c r="V11" s="96"/>
      <c r="W11" s="97"/>
    </row>
    <row r="12" spans="1:23" ht="15.75" x14ac:dyDescent="0.25">
      <c r="A12" s="11"/>
      <c r="B12" s="81">
        <v>0.1</v>
      </c>
      <c r="C12" s="82"/>
      <c r="D12" s="83">
        <v>3892.52</v>
      </c>
      <c r="E12" s="84"/>
      <c r="F12" s="84"/>
      <c r="G12" s="84"/>
      <c r="H12" s="84"/>
      <c r="I12" s="84"/>
      <c r="J12" s="84"/>
      <c r="K12" s="84"/>
      <c r="L12" s="85"/>
      <c r="M12" s="83">
        <v>389.28</v>
      </c>
      <c r="N12" s="86"/>
      <c r="O12" s="87"/>
      <c r="P12" s="88"/>
      <c r="Q12" s="88"/>
      <c r="R12" s="88"/>
      <c r="S12" s="88"/>
      <c r="T12" s="88"/>
      <c r="U12" s="88"/>
      <c r="V12" s="88"/>
      <c r="W12" s="89"/>
    </row>
    <row r="13" spans="1:23" ht="15.75" x14ac:dyDescent="0.25">
      <c r="B13" s="90" t="s">
        <v>58</v>
      </c>
      <c r="C13" s="91"/>
      <c r="D13" s="90" t="s">
        <v>59</v>
      </c>
      <c r="E13" s="92"/>
      <c r="F13" s="92"/>
      <c r="G13" s="91"/>
      <c r="H13" s="90" t="s">
        <v>60</v>
      </c>
      <c r="I13" s="91"/>
      <c r="J13" s="90" t="s">
        <v>61</v>
      </c>
      <c r="K13" s="91"/>
      <c r="L13" s="90" t="s">
        <v>62</v>
      </c>
      <c r="M13" s="91"/>
      <c r="N13" s="12" t="s">
        <v>63</v>
      </c>
      <c r="O13" s="90" t="s">
        <v>64</v>
      </c>
      <c r="P13" s="92"/>
      <c r="Q13" s="91"/>
      <c r="R13" s="80" t="s">
        <v>65</v>
      </c>
      <c r="S13" s="80"/>
      <c r="T13" s="80"/>
      <c r="U13" s="80"/>
      <c r="V13" s="80"/>
      <c r="W13" s="80"/>
    </row>
    <row r="14" spans="1:23" ht="15.75" x14ac:dyDescent="0.25">
      <c r="B14" s="49">
        <v>2770</v>
      </c>
      <c r="C14" s="52"/>
      <c r="D14" s="47">
        <f>VLOOKUP(N14:N31,STRING!A:B,2,0)</f>
        <v>449801</v>
      </c>
      <c r="E14" s="51"/>
      <c r="F14" s="51"/>
      <c r="G14" s="48"/>
      <c r="H14" s="47" t="s">
        <v>150</v>
      </c>
      <c r="I14" s="48"/>
      <c r="J14" s="45" t="s">
        <v>120</v>
      </c>
      <c r="K14" s="46"/>
      <c r="L14" s="45">
        <v>758427</v>
      </c>
      <c r="M14" s="46"/>
      <c r="N14" s="39" t="s">
        <v>147</v>
      </c>
      <c r="O14" s="77"/>
      <c r="P14" s="78"/>
      <c r="Q14" s="79"/>
      <c r="R14" s="74"/>
      <c r="S14" s="75"/>
      <c r="T14" s="75"/>
      <c r="U14" s="75"/>
      <c r="V14" s="75"/>
      <c r="W14" s="76"/>
    </row>
    <row r="15" spans="1:23" ht="15.75" x14ac:dyDescent="0.25">
      <c r="B15" s="49">
        <v>2770</v>
      </c>
      <c r="C15" s="52"/>
      <c r="D15" s="47">
        <f>VLOOKUP(N15:N32,STRING!A:B,2,0)</f>
        <v>449801</v>
      </c>
      <c r="E15" s="51"/>
      <c r="F15" s="51"/>
      <c r="G15" s="48"/>
      <c r="H15" s="47" t="s">
        <v>150</v>
      </c>
      <c r="I15" s="48"/>
      <c r="J15" s="45" t="s">
        <v>120</v>
      </c>
      <c r="K15" s="46"/>
      <c r="L15" s="45">
        <v>758427</v>
      </c>
      <c r="M15" s="46"/>
      <c r="N15" s="40" t="s">
        <v>149</v>
      </c>
      <c r="O15" s="77"/>
      <c r="P15" s="78"/>
      <c r="Q15" s="79"/>
      <c r="R15" s="74"/>
      <c r="S15" s="75"/>
      <c r="T15" s="75"/>
      <c r="U15" s="75"/>
      <c r="V15" s="75"/>
      <c r="W15" s="76"/>
    </row>
    <row r="16" spans="1:23" ht="15.75" x14ac:dyDescent="0.25">
      <c r="B16" s="49">
        <v>2770</v>
      </c>
      <c r="C16" s="52"/>
      <c r="D16" s="47">
        <f>VLOOKUP(N16:N33,STRING!A:B,2,0)</f>
        <v>449851</v>
      </c>
      <c r="E16" s="51"/>
      <c r="F16" s="51"/>
      <c r="G16" s="48"/>
      <c r="H16" s="47" t="s">
        <v>150</v>
      </c>
      <c r="I16" s="48"/>
      <c r="J16" s="45" t="s">
        <v>120</v>
      </c>
      <c r="K16" s="46"/>
      <c r="L16" s="45">
        <v>758427</v>
      </c>
      <c r="M16" s="46"/>
      <c r="N16" s="40" t="s">
        <v>148</v>
      </c>
      <c r="O16" s="77"/>
      <c r="P16" s="78"/>
      <c r="Q16" s="79"/>
      <c r="R16" s="74"/>
      <c r="S16" s="75"/>
      <c r="T16" s="75"/>
      <c r="U16" s="75"/>
      <c r="V16" s="75"/>
      <c r="W16" s="76"/>
    </row>
    <row r="17" spans="2:23" ht="15.75" x14ac:dyDescent="0.25">
      <c r="B17" s="49">
        <v>2770</v>
      </c>
      <c r="C17" s="52"/>
      <c r="D17" s="47">
        <f>VLOOKUP(N17:N34,STRING!A:B,2,0)</f>
        <v>449801</v>
      </c>
      <c r="E17" s="51"/>
      <c r="F17" s="51"/>
      <c r="G17" s="48"/>
      <c r="H17" s="47" t="s">
        <v>150</v>
      </c>
      <c r="I17" s="48"/>
      <c r="J17" s="45" t="s">
        <v>120</v>
      </c>
      <c r="K17" s="46"/>
      <c r="L17" s="45">
        <v>758427</v>
      </c>
      <c r="M17" s="46"/>
      <c r="N17" s="40" t="s">
        <v>149</v>
      </c>
      <c r="O17" s="56"/>
      <c r="P17" s="57"/>
      <c r="Q17" s="58"/>
      <c r="R17" s="74"/>
      <c r="S17" s="75"/>
      <c r="T17" s="75"/>
      <c r="U17" s="75"/>
      <c r="V17" s="75"/>
      <c r="W17" s="76"/>
    </row>
    <row r="18" spans="2:23" ht="15.75" x14ac:dyDescent="0.25">
      <c r="B18" s="49">
        <v>2770</v>
      </c>
      <c r="C18" s="52"/>
      <c r="D18" s="47">
        <f>VLOOKUP(N18:N35,STRING!A:B,2,0)</f>
        <v>449801</v>
      </c>
      <c r="E18" s="51"/>
      <c r="F18" s="51"/>
      <c r="G18" s="48"/>
      <c r="H18" s="47" t="s">
        <v>150</v>
      </c>
      <c r="I18" s="48"/>
      <c r="J18" s="45" t="s">
        <v>120</v>
      </c>
      <c r="K18" s="46"/>
      <c r="L18" s="45">
        <v>758427</v>
      </c>
      <c r="M18" s="46"/>
      <c r="N18" s="40" t="s">
        <v>149</v>
      </c>
      <c r="O18" s="56"/>
      <c r="P18" s="57"/>
      <c r="Q18" s="58"/>
      <c r="R18" s="74"/>
      <c r="S18" s="75"/>
      <c r="T18" s="75"/>
      <c r="U18" s="75"/>
      <c r="V18" s="75"/>
      <c r="W18" s="76"/>
    </row>
    <row r="19" spans="2:23" ht="15.75" x14ac:dyDescent="0.25">
      <c r="B19" s="49">
        <v>2770</v>
      </c>
      <c r="C19" s="52"/>
      <c r="D19" s="47">
        <f>VLOOKUP(N19:N36,STRING!A:B,2,0)</f>
        <v>449801</v>
      </c>
      <c r="E19" s="51"/>
      <c r="F19" s="51"/>
      <c r="G19" s="48"/>
      <c r="H19" s="47" t="s">
        <v>150</v>
      </c>
      <c r="I19" s="48"/>
      <c r="J19" s="45" t="s">
        <v>120</v>
      </c>
      <c r="K19" s="46"/>
      <c r="L19" s="45">
        <v>758427</v>
      </c>
      <c r="M19" s="46"/>
      <c r="N19" s="40" t="s">
        <v>149</v>
      </c>
      <c r="O19" s="56"/>
      <c r="P19" s="57"/>
      <c r="Q19" s="58"/>
      <c r="R19" s="74"/>
      <c r="S19" s="75"/>
      <c r="T19" s="75"/>
      <c r="U19" s="75"/>
      <c r="V19" s="75"/>
      <c r="W19" s="76"/>
    </row>
    <row r="20" spans="2:23" ht="15.75" x14ac:dyDescent="0.25">
      <c r="B20" s="49">
        <v>2770</v>
      </c>
      <c r="C20" s="52"/>
      <c r="D20" s="47">
        <f>VLOOKUP(N20:N37,STRING!A:B,2,0)</f>
        <v>449801</v>
      </c>
      <c r="E20" s="51"/>
      <c r="F20" s="51"/>
      <c r="G20" s="48"/>
      <c r="H20" s="47" t="s">
        <v>150</v>
      </c>
      <c r="I20" s="48"/>
      <c r="J20" s="45" t="s">
        <v>120</v>
      </c>
      <c r="K20" s="46"/>
      <c r="L20" s="45">
        <v>758427</v>
      </c>
      <c r="M20" s="46"/>
      <c r="N20" s="40" t="s">
        <v>149</v>
      </c>
      <c r="O20" s="56"/>
      <c r="P20" s="57"/>
      <c r="Q20" s="58"/>
      <c r="R20" s="59"/>
      <c r="S20" s="59"/>
      <c r="T20" s="59"/>
      <c r="U20" s="59"/>
      <c r="V20" s="59"/>
      <c r="W20" s="59"/>
    </row>
    <row r="21" spans="2:23" ht="15.75" x14ac:dyDescent="0.25">
      <c r="B21" s="49">
        <v>2770</v>
      </c>
      <c r="C21" s="52"/>
      <c r="D21" s="47">
        <f>VLOOKUP(N21:N38,STRING!A:B,2,0)</f>
        <v>449801</v>
      </c>
      <c r="E21" s="51"/>
      <c r="F21" s="51"/>
      <c r="G21" s="48"/>
      <c r="H21" s="47" t="s">
        <v>150</v>
      </c>
      <c r="I21" s="48"/>
      <c r="J21" s="45" t="s">
        <v>120</v>
      </c>
      <c r="K21" s="46"/>
      <c r="L21" s="45">
        <v>758427</v>
      </c>
      <c r="M21" s="46"/>
      <c r="N21" s="40" t="s">
        <v>149</v>
      </c>
      <c r="O21" s="56"/>
      <c r="P21" s="57"/>
      <c r="Q21" s="58"/>
      <c r="R21" s="59"/>
      <c r="S21" s="59"/>
      <c r="T21" s="59"/>
      <c r="U21" s="59"/>
      <c r="V21" s="59"/>
      <c r="W21" s="59"/>
    </row>
    <row r="22" spans="2:23" ht="15.75" x14ac:dyDescent="0.25">
      <c r="B22" s="49">
        <v>2770</v>
      </c>
      <c r="C22" s="52"/>
      <c r="D22" s="47">
        <f>VLOOKUP(N22:N39,STRING!A:B,2,0)</f>
        <v>449801</v>
      </c>
      <c r="E22" s="51"/>
      <c r="F22" s="51"/>
      <c r="G22" s="48"/>
      <c r="H22" s="47" t="s">
        <v>150</v>
      </c>
      <c r="I22" s="48"/>
      <c r="J22" s="45" t="s">
        <v>120</v>
      </c>
      <c r="K22" s="46"/>
      <c r="L22" s="45">
        <v>758427</v>
      </c>
      <c r="M22" s="46"/>
      <c r="N22" s="40" t="s">
        <v>147</v>
      </c>
      <c r="O22" s="56"/>
      <c r="P22" s="57"/>
      <c r="Q22" s="58"/>
      <c r="R22" s="53"/>
      <c r="S22" s="54"/>
      <c r="T22" s="54"/>
      <c r="U22" s="54"/>
      <c r="V22" s="54"/>
      <c r="W22" s="55"/>
    </row>
    <row r="23" spans="2:23" ht="15.75" x14ac:dyDescent="0.25">
      <c r="B23" s="49">
        <v>2770</v>
      </c>
      <c r="C23" s="52"/>
      <c r="D23" s="47">
        <f>VLOOKUP(N23:N40,STRING!A:B,2,0)</f>
        <v>449801</v>
      </c>
      <c r="E23" s="51"/>
      <c r="F23" s="51"/>
      <c r="G23" s="48"/>
      <c r="H23" s="47" t="s">
        <v>150</v>
      </c>
      <c r="I23" s="48"/>
      <c r="J23" s="45" t="s">
        <v>120</v>
      </c>
      <c r="K23" s="46"/>
      <c r="L23" s="45">
        <v>758427</v>
      </c>
      <c r="M23" s="46"/>
      <c r="N23" s="40" t="s">
        <v>149</v>
      </c>
      <c r="O23" s="56"/>
      <c r="P23" s="57"/>
      <c r="Q23" s="58"/>
      <c r="R23" s="53"/>
      <c r="S23" s="54"/>
      <c r="T23" s="54"/>
      <c r="U23" s="54"/>
      <c r="V23" s="54"/>
      <c r="W23" s="55"/>
    </row>
    <row r="24" spans="2:23" ht="15.75" x14ac:dyDescent="0.25">
      <c r="B24" s="49">
        <v>2770</v>
      </c>
      <c r="C24" s="52"/>
      <c r="D24" s="47">
        <f>VLOOKUP(N24:N41,STRING!A:B,2,0)</f>
        <v>449801</v>
      </c>
      <c r="E24" s="51"/>
      <c r="F24" s="51"/>
      <c r="G24" s="48"/>
      <c r="H24" s="47" t="s">
        <v>150</v>
      </c>
      <c r="I24" s="48"/>
      <c r="J24" s="45" t="s">
        <v>120</v>
      </c>
      <c r="K24" s="46"/>
      <c r="L24" s="45">
        <v>758427</v>
      </c>
      <c r="M24" s="46"/>
      <c r="N24" s="40" t="s">
        <v>149</v>
      </c>
      <c r="O24" s="56"/>
      <c r="P24" s="57"/>
      <c r="Q24" s="58"/>
      <c r="R24" s="53"/>
      <c r="S24" s="54"/>
      <c r="T24" s="54"/>
      <c r="U24" s="54"/>
      <c r="V24" s="54"/>
      <c r="W24" s="55"/>
    </row>
    <row r="25" spans="2:23" ht="15.75" x14ac:dyDescent="0.25">
      <c r="B25" s="49">
        <v>2770</v>
      </c>
      <c r="C25" s="52"/>
      <c r="D25" s="47">
        <f>VLOOKUP(N25:N42,STRING!A:B,2,0)</f>
        <v>449801</v>
      </c>
      <c r="E25" s="51"/>
      <c r="F25" s="51"/>
      <c r="G25" s="48"/>
      <c r="H25" s="47" t="s">
        <v>150</v>
      </c>
      <c r="I25" s="48"/>
      <c r="J25" s="45" t="s">
        <v>120</v>
      </c>
      <c r="K25" s="46"/>
      <c r="L25" s="45">
        <v>758427</v>
      </c>
      <c r="M25" s="46"/>
      <c r="N25" s="40" t="s">
        <v>147</v>
      </c>
      <c r="O25" s="56"/>
      <c r="P25" s="57"/>
      <c r="Q25" s="58"/>
      <c r="R25" s="53"/>
      <c r="S25" s="54"/>
      <c r="T25" s="54"/>
      <c r="U25" s="54"/>
      <c r="V25" s="54"/>
      <c r="W25" s="55"/>
    </row>
    <row r="26" spans="2:23" ht="15.75" x14ac:dyDescent="0.25">
      <c r="B26" s="49">
        <v>2770</v>
      </c>
      <c r="C26" s="52"/>
      <c r="D26" s="47">
        <f>VLOOKUP(N26:N43,STRING!A:B,2,0)</f>
        <v>449801</v>
      </c>
      <c r="E26" s="51"/>
      <c r="F26" s="51"/>
      <c r="G26" s="48"/>
      <c r="H26" s="47" t="s">
        <v>150</v>
      </c>
      <c r="I26" s="48"/>
      <c r="J26" s="45" t="s">
        <v>120</v>
      </c>
      <c r="K26" s="46"/>
      <c r="L26" s="45">
        <v>758427</v>
      </c>
      <c r="M26" s="46"/>
      <c r="N26" s="40" t="s">
        <v>149</v>
      </c>
      <c r="O26" s="56"/>
      <c r="P26" s="57"/>
      <c r="Q26" s="58"/>
      <c r="R26" s="53"/>
      <c r="S26" s="54"/>
      <c r="T26" s="54"/>
      <c r="U26" s="54"/>
      <c r="V26" s="54"/>
      <c r="W26" s="55"/>
    </row>
    <row r="27" spans="2:23" ht="15.75" x14ac:dyDescent="0.25">
      <c r="B27" s="49">
        <v>2770</v>
      </c>
      <c r="C27" s="50"/>
      <c r="D27" s="47">
        <f>VLOOKUP(N27:N44,STRING!A:B,2,0)</f>
        <v>449801</v>
      </c>
      <c r="E27" s="51"/>
      <c r="F27" s="51"/>
      <c r="G27" s="48"/>
      <c r="H27" s="47" t="s">
        <v>150</v>
      </c>
      <c r="I27" s="48"/>
      <c r="J27" s="45" t="s">
        <v>120</v>
      </c>
      <c r="K27" s="46"/>
      <c r="L27" s="45">
        <v>758427</v>
      </c>
      <c r="M27" s="46"/>
      <c r="N27" s="42" t="s">
        <v>149</v>
      </c>
      <c r="O27" s="56"/>
      <c r="P27" s="57"/>
      <c r="Q27" s="58"/>
      <c r="R27" s="53"/>
      <c r="S27" s="54"/>
      <c r="T27" s="54"/>
      <c r="U27" s="54"/>
      <c r="V27" s="54"/>
      <c r="W27" s="55"/>
    </row>
    <row r="28" spans="2:23" ht="15.75" x14ac:dyDescent="0.25">
      <c r="B28" s="49">
        <v>2770</v>
      </c>
      <c r="C28" s="50"/>
      <c r="D28" s="47" t="e">
        <f>VLOOKUP(N28:N45,STRING!A:B,2,0)</f>
        <v>#N/A</v>
      </c>
      <c r="E28" s="51"/>
      <c r="F28" s="51"/>
      <c r="G28" s="48"/>
      <c r="H28" s="47" t="s">
        <v>150</v>
      </c>
      <c r="I28" s="48"/>
      <c r="J28" s="45" t="s">
        <v>120</v>
      </c>
      <c r="K28" s="46"/>
      <c r="L28" s="45">
        <v>758427</v>
      </c>
      <c r="M28" s="46"/>
      <c r="N28" s="41"/>
      <c r="O28" s="56"/>
      <c r="P28" s="57"/>
      <c r="Q28" s="58"/>
      <c r="R28" s="53"/>
      <c r="S28" s="54"/>
      <c r="T28" s="54"/>
      <c r="U28" s="54"/>
      <c r="V28" s="54"/>
      <c r="W28" s="55"/>
    </row>
    <row r="29" spans="2:23" ht="15.75" x14ac:dyDescent="0.25">
      <c r="B29" s="49">
        <v>2770</v>
      </c>
      <c r="C29" s="50"/>
      <c r="D29" s="47" t="e">
        <f>VLOOKUP(N29:N46,STRING!A:B,2,0)</f>
        <v>#N/A</v>
      </c>
      <c r="E29" s="51"/>
      <c r="F29" s="51"/>
      <c r="G29" s="48"/>
      <c r="H29" s="47" t="s">
        <v>150</v>
      </c>
      <c r="I29" s="48"/>
      <c r="J29" s="45" t="s">
        <v>120</v>
      </c>
      <c r="K29" s="46"/>
      <c r="L29" s="45">
        <v>758427</v>
      </c>
      <c r="M29" s="46"/>
      <c r="N29" s="41"/>
      <c r="O29" s="56"/>
      <c r="P29" s="57"/>
      <c r="Q29" s="58"/>
      <c r="R29" s="53"/>
      <c r="S29" s="54"/>
      <c r="T29" s="54"/>
      <c r="U29" s="54"/>
      <c r="V29" s="54"/>
      <c r="W29" s="55"/>
    </row>
    <row r="30" spans="2:23" ht="15.75" x14ac:dyDescent="0.25">
      <c r="B30" s="49">
        <v>2770</v>
      </c>
      <c r="C30" s="50"/>
      <c r="D30" s="47" t="e">
        <f>VLOOKUP(N30:N47,STRING!A:B,2,0)</f>
        <v>#N/A</v>
      </c>
      <c r="E30" s="51"/>
      <c r="F30" s="51"/>
      <c r="G30" s="48"/>
      <c r="H30" s="47" t="s">
        <v>150</v>
      </c>
      <c r="I30" s="48"/>
      <c r="J30" s="45" t="s">
        <v>120</v>
      </c>
      <c r="K30" s="46"/>
      <c r="L30" s="45">
        <v>758427</v>
      </c>
      <c r="M30" s="46"/>
      <c r="N30" s="41"/>
      <c r="O30" s="56"/>
      <c r="P30" s="57"/>
      <c r="Q30" s="58"/>
      <c r="R30" s="53"/>
      <c r="S30" s="54"/>
      <c r="T30" s="54"/>
      <c r="U30" s="54"/>
      <c r="V30" s="54"/>
      <c r="W30" s="55"/>
    </row>
    <row r="31" spans="2:23" ht="15.75" x14ac:dyDescent="0.25">
      <c r="B31" s="49">
        <v>2770</v>
      </c>
      <c r="C31" s="52"/>
      <c r="D31" s="47" t="e">
        <f>VLOOKUP(N31:N48,STRING!A:B,2,0)</f>
        <v>#N/A</v>
      </c>
      <c r="E31" s="51"/>
      <c r="F31" s="51"/>
      <c r="G31" s="48"/>
      <c r="H31" s="47" t="s">
        <v>150</v>
      </c>
      <c r="I31" s="48"/>
      <c r="J31" s="45" t="s">
        <v>120</v>
      </c>
      <c r="K31" s="46"/>
      <c r="L31" s="45">
        <v>758427</v>
      </c>
      <c r="M31" s="46"/>
      <c r="N31" s="41"/>
      <c r="O31" s="56"/>
      <c r="P31" s="57"/>
      <c r="Q31" s="58"/>
      <c r="R31" s="59"/>
      <c r="S31" s="59"/>
      <c r="T31" s="59"/>
      <c r="U31" s="59"/>
      <c r="V31" s="59"/>
      <c r="W31" s="59"/>
    </row>
    <row r="32" spans="2:23" ht="15.75" x14ac:dyDescent="0.25">
      <c r="B32" s="65" t="s">
        <v>67</v>
      </c>
      <c r="C32" s="66"/>
      <c r="D32" s="67" t="s">
        <v>68</v>
      </c>
      <c r="E32" s="68"/>
      <c r="F32" s="68"/>
      <c r="G32" s="69"/>
      <c r="H32" s="65" t="s">
        <v>69</v>
      </c>
      <c r="I32" s="70"/>
      <c r="J32" s="70"/>
      <c r="K32" s="66"/>
      <c r="L32" s="65" t="s">
        <v>70</v>
      </c>
      <c r="M32" s="70"/>
      <c r="N32" s="70"/>
      <c r="O32" s="66"/>
      <c r="P32" s="71" t="s">
        <v>71</v>
      </c>
      <c r="Q32" s="72"/>
      <c r="R32" s="72"/>
      <c r="S32" s="72"/>
      <c r="T32" s="72"/>
      <c r="U32" s="72" t="s">
        <v>72</v>
      </c>
      <c r="V32" s="72"/>
      <c r="W32" s="73"/>
    </row>
    <row r="33" spans="2:23" ht="15.75" x14ac:dyDescent="0.25">
      <c r="B33" s="53" t="s">
        <v>73</v>
      </c>
      <c r="C33" s="55"/>
      <c r="D33" s="49"/>
      <c r="E33" s="61"/>
      <c r="F33" s="61"/>
      <c r="G33" s="50"/>
      <c r="H33" s="62"/>
      <c r="I33" s="63"/>
      <c r="J33" s="63"/>
      <c r="K33" s="64"/>
      <c r="L33" s="49"/>
      <c r="M33" s="61"/>
      <c r="N33" s="61"/>
      <c r="O33" s="50"/>
      <c r="P33" s="62" t="s">
        <v>74</v>
      </c>
      <c r="Q33" s="63"/>
      <c r="R33" s="63"/>
      <c r="S33" s="63"/>
      <c r="T33" s="64"/>
      <c r="U33" s="62"/>
      <c r="V33" s="63"/>
      <c r="W33" s="64"/>
    </row>
    <row r="34" spans="2:23" ht="15.75" x14ac:dyDescent="0.25">
      <c r="B34" s="60" t="s">
        <v>75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7" spans="2:23" ht="15.75" x14ac:dyDescent="0.25">
      <c r="S37" s="9" t="s">
        <v>66</v>
      </c>
    </row>
  </sheetData>
  <mergeCells count="199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B31:C31"/>
    <mergeCell ref="D31:G31"/>
    <mergeCell ref="H31:I31"/>
    <mergeCell ref="J31:K31"/>
    <mergeCell ref="L31:M31"/>
    <mergeCell ref="O31:Q31"/>
    <mergeCell ref="R31:W31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D19:G19"/>
    <mergeCell ref="H19:I19"/>
    <mergeCell ref="J19:K19"/>
    <mergeCell ref="L19:M19"/>
    <mergeCell ref="O19:Q19"/>
    <mergeCell ref="O20:Q20"/>
    <mergeCell ref="D20:G20"/>
    <mergeCell ref="B34:W34"/>
    <mergeCell ref="B33:C33"/>
    <mergeCell ref="D33:G33"/>
    <mergeCell ref="H33:K33"/>
    <mergeCell ref="L33:O33"/>
    <mergeCell ref="P33:T33"/>
    <mergeCell ref="U33:W33"/>
    <mergeCell ref="B32:C32"/>
    <mergeCell ref="D32:G32"/>
    <mergeCell ref="H32:K32"/>
    <mergeCell ref="L32:O32"/>
    <mergeCell ref="P32:T32"/>
    <mergeCell ref="U32:W32"/>
    <mergeCell ref="H20:I20"/>
    <mergeCell ref="J20:K20"/>
    <mergeCell ref="L20:M20"/>
    <mergeCell ref="R22:W22"/>
    <mergeCell ref="R23:W23"/>
    <mergeCell ref="R24:W24"/>
    <mergeCell ref="R25:W25"/>
    <mergeCell ref="R26:W26"/>
    <mergeCell ref="R21:W21"/>
    <mergeCell ref="R27:W27"/>
    <mergeCell ref="R28:W28"/>
    <mergeCell ref="R29:W29"/>
    <mergeCell ref="R30:W30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B22:C22"/>
    <mergeCell ref="D22:G22"/>
    <mergeCell ref="H22:I22"/>
    <mergeCell ref="J22:K22"/>
    <mergeCell ref="L22:M22"/>
    <mergeCell ref="B23:C23"/>
    <mergeCell ref="B24:C24"/>
    <mergeCell ref="B25:C25"/>
    <mergeCell ref="B26:C26"/>
    <mergeCell ref="H23:I23"/>
    <mergeCell ref="H24:I24"/>
    <mergeCell ref="H25:I25"/>
    <mergeCell ref="H26:I26"/>
    <mergeCell ref="L23:M23"/>
    <mergeCell ref="L24:M24"/>
    <mergeCell ref="L25:M25"/>
    <mergeCell ref="L26:M26"/>
    <mergeCell ref="B27:C27"/>
    <mergeCell ref="B28:C28"/>
    <mergeCell ref="B29:C29"/>
    <mergeCell ref="B30:C30"/>
    <mergeCell ref="D23:G23"/>
    <mergeCell ref="D24:G24"/>
    <mergeCell ref="D25:G25"/>
    <mergeCell ref="D26:G26"/>
    <mergeCell ref="D27:G27"/>
    <mergeCell ref="D28:G28"/>
    <mergeCell ref="D29:G29"/>
    <mergeCell ref="D30:G30"/>
    <mergeCell ref="L27:M27"/>
    <mergeCell ref="L28:M28"/>
    <mergeCell ref="L29:M29"/>
    <mergeCell ref="L30:M30"/>
    <mergeCell ref="H27:I27"/>
    <mergeCell ref="H28:I28"/>
    <mergeCell ref="H29:I29"/>
    <mergeCell ref="H30:I30"/>
    <mergeCell ref="J23:K23"/>
    <mergeCell ref="J24:K24"/>
    <mergeCell ref="J25:K25"/>
    <mergeCell ref="J26:K26"/>
    <mergeCell ref="J27:K27"/>
    <mergeCell ref="J28:K28"/>
    <mergeCell ref="J29:K29"/>
    <mergeCell ref="J30:K30"/>
  </mergeCells>
  <conditionalFormatting sqref="B4:Q4">
    <cfRule type="cellIs" dxfId="0" priority="1" operator="equal">
      <formula>0</formula>
    </cfRule>
  </conditionalFormatting>
  <dataValidations count="8">
    <dataValidation showDropDown="1" showInputMessage="1" showErrorMessage="1" sqref="B33"/>
    <dataValidation allowBlank="1" showInputMessage="1" sqref="B14:B31"/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allowBlank="1" showInputMessage="1" showErrorMessage="1" error="Year (YY) must be between 2002 to 2010" sqref="V10 V8"/>
    <dataValidation type="textLength" operator="lessThanOrEqual" allowBlank="1" showInputMessage="1" showErrorMessage="1" error="REFERENCE cannot exceed 30 characters/digits._x000a_" sqref="R20:R31">
      <formula1>30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list" allowBlank="1" showInputMessage="1" showErrorMessage="1" sqref="U4">
      <formula1>#REF!</formula1>
    </dataValidation>
  </dataValidations>
  <pageMargins left="0.7" right="0.7" top="0.75" bottom="0.75" header="0.3" footer="0.3"/>
  <pageSetup paperSize="9" scale="74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152</v>
      </c>
      <c r="B1">
        <v>449850</v>
      </c>
    </row>
    <row r="2" spans="1:2" x14ac:dyDescent="0.25">
      <c r="A2" t="s">
        <v>153</v>
      </c>
      <c r="B2">
        <v>449850</v>
      </c>
    </row>
    <row r="3" spans="1:2" x14ac:dyDescent="0.25">
      <c r="A3" t="s">
        <v>148</v>
      </c>
      <c r="B3">
        <v>449851</v>
      </c>
    </row>
    <row r="4" spans="1:2" x14ac:dyDescent="0.25">
      <c r="A4" t="s">
        <v>154</v>
      </c>
      <c r="B4">
        <v>449851</v>
      </c>
    </row>
    <row r="5" spans="1:2" x14ac:dyDescent="0.25">
      <c r="A5" t="s">
        <v>149</v>
      </c>
      <c r="B5">
        <v>449801</v>
      </c>
    </row>
    <row r="6" spans="1:2" x14ac:dyDescent="0.25">
      <c r="A6" t="s">
        <v>147</v>
      </c>
      <c r="B6">
        <v>449801</v>
      </c>
    </row>
    <row r="7" spans="1:2" x14ac:dyDescent="0.25">
      <c r="A7" t="s">
        <v>155</v>
      </c>
      <c r="B7">
        <v>449858</v>
      </c>
    </row>
    <row r="8" spans="1:2" x14ac:dyDescent="0.25">
      <c r="A8" t="s">
        <v>156</v>
      </c>
      <c r="B8">
        <v>449858</v>
      </c>
    </row>
    <row r="9" spans="1:2" x14ac:dyDescent="0.25">
      <c r="A9" t="s">
        <v>90</v>
      </c>
      <c r="B9">
        <v>503301</v>
      </c>
    </row>
    <row r="10" spans="1:2" x14ac:dyDescent="0.25">
      <c r="A10" t="s">
        <v>91</v>
      </c>
      <c r="B10">
        <v>503301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UPLOADING</vt:lpstr>
      <vt:lpstr>JETS COMPUTATION</vt:lpstr>
      <vt:lpstr>AUDITING</vt:lpstr>
      <vt:lpstr>CODING</vt:lpstr>
      <vt:lpstr>STRING</vt:lpstr>
      <vt:lpstr>CODING!Print_Area</vt:lpstr>
    </vt:vector>
  </TitlesOfParts>
  <Company>United Parcel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Manuntag Princess (CNM4WPZ)</dc:creator>
  <cp:lastModifiedBy>Dimatulac Remzon (XMT4FWF)</cp:lastModifiedBy>
  <cp:lastPrinted>2020-01-12T23:34:13Z</cp:lastPrinted>
  <dcterms:created xsi:type="dcterms:W3CDTF">2015-08-06T00:33:12Z</dcterms:created>
  <dcterms:modified xsi:type="dcterms:W3CDTF">2021-01-13T06:23:07Z</dcterms:modified>
</cp:coreProperties>
</file>