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44vuni/Documents/Projects/X-Litterfall-MyDiv_Project/MyDiv-analyses-Elisabeth/1-data/MyDiv_documents/PO4/"/>
    </mc:Choice>
  </mc:AlternateContent>
  <xr:revisionPtr revIDLastSave="0" documentId="8_{024FFE6C-DEEC-534D-B966-98E1077AE95F}" xr6:coauthVersionLast="47" xr6:coauthVersionMax="47" xr10:uidLastSave="{00000000-0000-0000-0000-000000000000}"/>
  <bookViews>
    <workbookView xWindow="-32840" yWindow="2800" windowWidth="29040" windowHeight="15840" activeTab="1" xr2:uid="{00000000-000D-0000-FFFF-FFFF00000000}"/>
  </bookViews>
  <sheets>
    <sheet name="masses" sheetId="3" r:id="rId1"/>
    <sheet name="calculs" sheetId="1" r:id="rId2"/>
    <sheet name="boi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0" i="1" l="1"/>
  <c r="I15" i="1"/>
  <c r="I16" i="1"/>
  <c r="I17" i="1"/>
  <c r="J17" i="1" s="1"/>
  <c r="I18" i="1"/>
  <c r="J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/>
  <c r="I25" i="1"/>
  <c r="J25" i="1" s="1"/>
  <c r="I26" i="1"/>
  <c r="J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/>
  <c r="I33" i="1"/>
  <c r="J33" i="1" s="1"/>
  <c r="I34" i="1"/>
  <c r="J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/>
  <c r="I41" i="1"/>
  <c r="J41" i="1" s="1"/>
  <c r="I42" i="1"/>
  <c r="J42" i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/>
  <c r="I49" i="1"/>
  <c r="J49" i="1" s="1"/>
  <c r="I50" i="1"/>
  <c r="J50" i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/>
  <c r="I57" i="1"/>
  <c r="J57" i="1" s="1"/>
  <c r="I58" i="1"/>
  <c r="J58" i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/>
  <c r="I65" i="1"/>
  <c r="J65" i="1" s="1"/>
  <c r="I66" i="1"/>
  <c r="J66" i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/>
  <c r="I73" i="1"/>
  <c r="J73" i="1" s="1"/>
  <c r="I74" i="1"/>
  <c r="J74" i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/>
  <c r="I81" i="1"/>
  <c r="J81" i="1" s="1"/>
  <c r="I82" i="1"/>
  <c r="J82" i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/>
  <c r="I89" i="1"/>
  <c r="J89" i="1" s="1"/>
  <c r="I90" i="1"/>
  <c r="J90" i="1"/>
  <c r="I91" i="1"/>
  <c r="J91" i="1" s="1"/>
  <c r="I92" i="1"/>
  <c r="J92" i="1"/>
  <c r="I93" i="1"/>
  <c r="J93" i="1" s="1"/>
  <c r="I94" i="1"/>
  <c r="J94" i="1" s="1"/>
  <c r="I95" i="1"/>
  <c r="J95" i="1" s="1"/>
  <c r="I96" i="1"/>
  <c r="J96" i="1"/>
  <c r="I97" i="1"/>
  <c r="J97" i="1" s="1"/>
  <c r="I98" i="1"/>
  <c r="J98" i="1"/>
  <c r="I99" i="1"/>
  <c r="J99" i="1" s="1"/>
  <c r="I100" i="1"/>
  <c r="J100" i="1"/>
  <c r="I101" i="1"/>
  <c r="J101" i="1" s="1"/>
  <c r="I102" i="1"/>
  <c r="J102" i="1" s="1"/>
  <c r="I103" i="1"/>
  <c r="J103" i="1" s="1"/>
  <c r="I104" i="1"/>
  <c r="J104" i="1"/>
  <c r="I105" i="1"/>
  <c r="J105" i="1" s="1"/>
  <c r="I106" i="1"/>
  <c r="J106" i="1"/>
  <c r="I107" i="1"/>
  <c r="J107" i="1" s="1"/>
  <c r="I108" i="1"/>
  <c r="J108" i="1"/>
  <c r="I109" i="1"/>
  <c r="J109" i="1" s="1"/>
  <c r="I110" i="1"/>
  <c r="J110" i="1" s="1"/>
  <c r="I111" i="1"/>
  <c r="J111" i="1" s="1"/>
  <c r="I112" i="1"/>
  <c r="J112" i="1"/>
  <c r="I113" i="1"/>
  <c r="J113" i="1" s="1"/>
  <c r="I114" i="1"/>
  <c r="J114" i="1"/>
  <c r="I115" i="1"/>
  <c r="J115" i="1" s="1"/>
  <c r="I116" i="1"/>
  <c r="J116" i="1"/>
  <c r="I117" i="1"/>
  <c r="J117" i="1" s="1"/>
  <c r="I118" i="1"/>
  <c r="J118" i="1" s="1"/>
  <c r="I119" i="1"/>
  <c r="J119" i="1" s="1"/>
  <c r="I120" i="1"/>
  <c r="J120" i="1"/>
  <c r="I121" i="1"/>
  <c r="J121" i="1" s="1"/>
  <c r="I122" i="1"/>
  <c r="J122" i="1"/>
  <c r="I123" i="1"/>
  <c r="J123" i="1" s="1"/>
  <c r="I124" i="1"/>
  <c r="J124" i="1"/>
  <c r="I125" i="1"/>
  <c r="J125" i="1" s="1"/>
  <c r="I126" i="1"/>
  <c r="J126" i="1" s="1"/>
  <c r="I127" i="1"/>
  <c r="J127" i="1" s="1"/>
  <c r="I128" i="1"/>
  <c r="J128" i="1"/>
  <c r="I129" i="1"/>
  <c r="J129" i="1" s="1"/>
  <c r="I130" i="1"/>
  <c r="I131" i="1"/>
  <c r="J131" i="1" s="1"/>
  <c r="I132" i="1"/>
  <c r="J132" i="1"/>
  <c r="I133" i="1"/>
  <c r="J133" i="1" s="1"/>
  <c r="I134" i="1"/>
  <c r="J134" i="1" s="1"/>
  <c r="I135" i="1"/>
  <c r="J135" i="1" s="1"/>
  <c r="I136" i="1"/>
  <c r="J136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B18" i="2" a="1"/>
  <c r="B18" i="2" s="1"/>
  <c r="B17" i="2" a="1"/>
  <c r="B17" i="2" s="1"/>
  <c r="B16" i="2" a="1"/>
  <c r="B16" i="2" s="1"/>
  <c r="B15" i="2" a="1"/>
  <c r="B15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D131" i="1"/>
  <c r="D132" i="1"/>
  <c r="D133" i="1"/>
  <c r="D134" i="1"/>
  <c r="D135" i="1"/>
  <c r="D136" i="1"/>
  <c r="H134" i="1" l="1" a="1"/>
  <c r="H134" i="1" s="1"/>
  <c r="H122" i="1" a="1"/>
  <c r="H122" i="1" s="1"/>
  <c r="H110" i="1" a="1"/>
  <c r="H110" i="1" s="1"/>
  <c r="H98" i="1" a="1"/>
  <c r="H98" i="1" s="1"/>
  <c r="H86" i="1" a="1"/>
  <c r="H86" i="1" s="1"/>
  <c r="H74" i="1" a="1"/>
  <c r="H74" i="1" s="1"/>
  <c r="H62" i="1" a="1"/>
  <c r="H62" i="1" s="1"/>
  <c r="H50" i="1" a="1"/>
  <c r="H50" i="1" s="1"/>
  <c r="H38" i="1" a="1"/>
  <c r="H38" i="1" s="1"/>
  <c r="H26" i="1" a="1"/>
  <c r="H26" i="1" s="1"/>
  <c r="H14" i="1" a="1"/>
  <c r="H14" i="1" s="1"/>
  <c r="H2" i="1" a="1"/>
  <c r="H3" i="1" s="1"/>
  <c r="B3" i="2" a="1"/>
  <c r="B3" i="2" s="1"/>
  <c r="H43" i="1" l="1"/>
  <c r="H41" i="1"/>
  <c r="H37" i="1"/>
  <c r="H33" i="1"/>
  <c r="H29" i="1"/>
  <c r="H36" i="1"/>
  <c r="H32" i="1"/>
  <c r="H28" i="1"/>
  <c r="H45" i="1"/>
  <c r="H40" i="1"/>
  <c r="H35" i="1"/>
  <c r="H31" i="1"/>
  <c r="H27" i="1"/>
  <c r="H44" i="1"/>
  <c r="H39" i="1"/>
  <c r="H34" i="1"/>
  <c r="H30" i="1"/>
  <c r="H136" i="1"/>
  <c r="H135" i="1"/>
  <c r="H133" i="1"/>
  <c r="H129" i="1"/>
  <c r="H125" i="1"/>
  <c r="H132" i="1"/>
  <c r="H128" i="1"/>
  <c r="H124" i="1"/>
  <c r="H131" i="1"/>
  <c r="H127" i="1"/>
  <c r="H123" i="1"/>
  <c r="H130" i="1"/>
  <c r="H126" i="1"/>
  <c r="H117" i="1"/>
  <c r="H120" i="1"/>
  <c r="H112" i="1"/>
  <c r="H119" i="1"/>
  <c r="H115" i="1"/>
  <c r="H111" i="1"/>
  <c r="H121" i="1"/>
  <c r="H113" i="1"/>
  <c r="H116" i="1"/>
  <c r="H118" i="1"/>
  <c r="H114" i="1"/>
  <c r="H109" i="1"/>
  <c r="H101" i="1"/>
  <c r="H108" i="1"/>
  <c r="H100" i="1"/>
  <c r="H107" i="1"/>
  <c r="H103" i="1"/>
  <c r="H99" i="1"/>
  <c r="H105" i="1"/>
  <c r="H104" i="1"/>
  <c r="H106" i="1"/>
  <c r="H102" i="1"/>
  <c r="H97" i="1"/>
  <c r="H89" i="1"/>
  <c r="H95" i="1"/>
  <c r="H91" i="1"/>
  <c r="H87" i="1"/>
  <c r="H93" i="1"/>
  <c r="H96" i="1"/>
  <c r="H92" i="1"/>
  <c r="H88" i="1"/>
  <c r="H94" i="1"/>
  <c r="H90" i="1"/>
  <c r="H85" i="1"/>
  <c r="H81" i="1"/>
  <c r="H77" i="1"/>
  <c r="H84" i="1"/>
  <c r="H80" i="1"/>
  <c r="H76" i="1"/>
  <c r="H83" i="1"/>
  <c r="H79" i="1"/>
  <c r="H75" i="1"/>
  <c r="H82" i="1"/>
  <c r="H78" i="1"/>
  <c r="H73" i="1"/>
  <c r="H69" i="1"/>
  <c r="H65" i="1"/>
  <c r="H72" i="1"/>
  <c r="H68" i="1"/>
  <c r="H64" i="1"/>
  <c r="H71" i="1"/>
  <c r="H67" i="1"/>
  <c r="H63" i="1"/>
  <c r="H70" i="1"/>
  <c r="H66" i="1"/>
  <c r="H53" i="1"/>
  <c r="H60" i="1"/>
  <c r="H56" i="1"/>
  <c r="H52" i="1"/>
  <c r="H57" i="1"/>
  <c r="H59" i="1"/>
  <c r="H55" i="1"/>
  <c r="H51" i="1"/>
  <c r="H61" i="1"/>
  <c r="H58" i="1"/>
  <c r="H54" i="1"/>
  <c r="H49" i="1"/>
  <c r="H48" i="1"/>
  <c r="H47" i="1"/>
  <c r="H46" i="1"/>
  <c r="H42" i="1"/>
  <c r="H25" i="1"/>
  <c r="H17" i="1"/>
  <c r="H24" i="1"/>
  <c r="H16" i="1"/>
  <c r="H23" i="1"/>
  <c r="H19" i="1"/>
  <c r="H15" i="1"/>
  <c r="H21" i="1"/>
  <c r="H20" i="1"/>
  <c r="H22" i="1"/>
  <c r="H18" i="1"/>
  <c r="H10" i="1"/>
  <c r="H6" i="1"/>
  <c r="H2" i="1"/>
  <c r="H13" i="1"/>
  <c r="H9" i="1"/>
  <c r="H5" i="1"/>
  <c r="H12" i="1"/>
  <c r="H8" i="1"/>
  <c r="H4" i="1"/>
  <c r="H11" i="1"/>
  <c r="H7" i="1"/>
  <c r="M3" i="2"/>
  <c r="I3" i="2"/>
  <c r="E3" i="2"/>
  <c r="L3" i="2"/>
  <c r="H3" i="2"/>
  <c r="D3" i="2"/>
  <c r="K3" i="2"/>
  <c r="G3" i="2"/>
  <c r="C3" i="2"/>
  <c r="J3" i="2"/>
  <c r="F3" i="2"/>
  <c r="C135" i="1" l="1"/>
  <c r="C136" i="1"/>
  <c r="C134" i="1"/>
  <c r="C132" i="1"/>
  <c r="C133" i="1"/>
  <c r="C131" i="1"/>
  <c r="M2" i="1" l="1"/>
  <c r="A18" i="1"/>
  <c r="A21" i="1" s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9" i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17" i="1"/>
  <c r="A20" i="1" l="1"/>
  <c r="A23" i="1" s="1"/>
  <c r="A26" i="1" s="1"/>
  <c r="I14" i="1"/>
  <c r="A29" i="1" l="1"/>
  <c r="A32" i="1" s="1"/>
  <c r="A35" i="1" s="1"/>
  <c r="A38" i="1" s="1"/>
  <c r="C81" i="1"/>
  <c r="C82" i="1"/>
  <c r="C80" i="1"/>
  <c r="C72" i="1"/>
  <c r="C73" i="1"/>
  <c r="C71" i="1"/>
  <c r="C42" i="1"/>
  <c r="C43" i="1"/>
  <c r="C41" i="1"/>
  <c r="A41" i="1" l="1"/>
  <c r="A44" i="1" s="1"/>
  <c r="A47" i="1" s="1"/>
  <c r="A50" i="1" s="1"/>
  <c r="D112" i="1"/>
  <c r="D111" i="1"/>
  <c r="D110" i="1"/>
  <c r="D128" i="1"/>
  <c r="A53" i="1" l="1"/>
  <c r="A56" i="1" s="1"/>
  <c r="A59" i="1" s="1"/>
  <c r="A62" i="1" s="1"/>
  <c r="D84" i="1"/>
  <c r="D85" i="1"/>
  <c r="D83" i="1"/>
  <c r="D81" i="1"/>
  <c r="D82" i="1"/>
  <c r="D80" i="1"/>
  <c r="D78" i="1"/>
  <c r="D79" i="1"/>
  <c r="D77" i="1"/>
  <c r="A65" i="1" l="1"/>
  <c r="A68" i="1" s="1"/>
  <c r="A71" i="1" s="1"/>
  <c r="A74" i="1" s="1"/>
  <c r="C95" i="1"/>
  <c r="A77" i="1" l="1"/>
  <c r="A80" i="1" s="1"/>
  <c r="A83" i="1" s="1"/>
  <c r="A86" i="1" s="1"/>
  <c r="D71" i="1"/>
  <c r="D72" i="1"/>
  <c r="D73" i="1"/>
  <c r="C75" i="1"/>
  <c r="C76" i="1"/>
  <c r="C74" i="1"/>
  <c r="D74" i="1"/>
  <c r="D75" i="1"/>
  <c r="D76" i="1"/>
  <c r="D41" i="1"/>
  <c r="D42" i="1"/>
  <c r="D43" i="1"/>
  <c r="C129" i="1"/>
  <c r="C130" i="1"/>
  <c r="C128" i="1"/>
  <c r="D129" i="1"/>
  <c r="D130" i="1"/>
  <c r="C126" i="1"/>
  <c r="C127" i="1"/>
  <c r="C125" i="1"/>
  <c r="D125" i="1"/>
  <c r="D126" i="1"/>
  <c r="D127" i="1"/>
  <c r="C123" i="1"/>
  <c r="C124" i="1"/>
  <c r="C122" i="1"/>
  <c r="D122" i="1"/>
  <c r="D123" i="1"/>
  <c r="D124" i="1"/>
  <c r="C120" i="1"/>
  <c r="C121" i="1"/>
  <c r="C119" i="1"/>
  <c r="D119" i="1"/>
  <c r="D120" i="1"/>
  <c r="D121" i="1"/>
  <c r="C117" i="1"/>
  <c r="C118" i="1"/>
  <c r="C116" i="1"/>
  <c r="D116" i="1"/>
  <c r="D117" i="1"/>
  <c r="D118" i="1"/>
  <c r="C114" i="1"/>
  <c r="C115" i="1"/>
  <c r="C113" i="1"/>
  <c r="D113" i="1"/>
  <c r="D114" i="1"/>
  <c r="D115" i="1"/>
  <c r="C111" i="1"/>
  <c r="C112" i="1"/>
  <c r="C110" i="1"/>
  <c r="D107" i="1"/>
  <c r="D108" i="1"/>
  <c r="D109" i="1"/>
  <c r="C108" i="1"/>
  <c r="C109" i="1"/>
  <c r="C107" i="1"/>
  <c r="D104" i="1"/>
  <c r="D105" i="1"/>
  <c r="D106" i="1"/>
  <c r="C105" i="1"/>
  <c r="C106" i="1"/>
  <c r="C104" i="1"/>
  <c r="D101" i="1"/>
  <c r="D102" i="1"/>
  <c r="D103" i="1"/>
  <c r="C102" i="1"/>
  <c r="C103" i="1"/>
  <c r="C101" i="1"/>
  <c r="C100" i="1"/>
  <c r="D98" i="1"/>
  <c r="D99" i="1"/>
  <c r="D100" i="1"/>
  <c r="C99" i="1"/>
  <c r="C98" i="1"/>
  <c r="D95" i="1"/>
  <c r="D96" i="1"/>
  <c r="D97" i="1"/>
  <c r="C96" i="1"/>
  <c r="C97" i="1"/>
  <c r="D92" i="1"/>
  <c r="D93" i="1"/>
  <c r="D94" i="1"/>
  <c r="C93" i="1"/>
  <c r="C94" i="1"/>
  <c r="C92" i="1"/>
  <c r="C91" i="1"/>
  <c r="D89" i="1"/>
  <c r="D90" i="1"/>
  <c r="D91" i="1"/>
  <c r="C90" i="1"/>
  <c r="C89" i="1"/>
  <c r="D86" i="1"/>
  <c r="D87" i="1"/>
  <c r="D88" i="1"/>
  <c r="C87" i="1"/>
  <c r="C88" i="1"/>
  <c r="C86" i="1"/>
  <c r="C84" i="1"/>
  <c r="C85" i="1"/>
  <c r="C83" i="1"/>
  <c r="C78" i="1"/>
  <c r="C79" i="1"/>
  <c r="C77" i="1"/>
  <c r="C66" i="1"/>
  <c r="D66" i="1"/>
  <c r="C67" i="1"/>
  <c r="D67" i="1"/>
  <c r="D68" i="1"/>
  <c r="D69" i="1"/>
  <c r="D70" i="1"/>
  <c r="C69" i="1"/>
  <c r="C70" i="1"/>
  <c r="C68" i="1"/>
  <c r="D65" i="1"/>
  <c r="C65" i="1"/>
  <c r="D62" i="1"/>
  <c r="D63" i="1"/>
  <c r="D64" i="1"/>
  <c r="C63" i="1"/>
  <c r="C64" i="1"/>
  <c r="C62" i="1"/>
  <c r="C61" i="1"/>
  <c r="D59" i="1"/>
  <c r="D60" i="1"/>
  <c r="D61" i="1"/>
  <c r="C60" i="1"/>
  <c r="C59" i="1"/>
  <c r="D56" i="1"/>
  <c r="D57" i="1"/>
  <c r="D58" i="1"/>
  <c r="C57" i="1"/>
  <c r="C58" i="1"/>
  <c r="C56" i="1"/>
  <c r="D53" i="1"/>
  <c r="D54" i="1"/>
  <c r="D55" i="1"/>
  <c r="C54" i="1"/>
  <c r="C55" i="1"/>
  <c r="C53" i="1"/>
  <c r="D50" i="1"/>
  <c r="D51" i="1"/>
  <c r="D52" i="1"/>
  <c r="C51" i="1"/>
  <c r="C52" i="1"/>
  <c r="C50" i="1"/>
  <c r="D47" i="1"/>
  <c r="D48" i="1"/>
  <c r="D49" i="1"/>
  <c r="C48" i="1"/>
  <c r="C49" i="1"/>
  <c r="C47" i="1"/>
  <c r="D44" i="1"/>
  <c r="D45" i="1"/>
  <c r="D46" i="1"/>
  <c r="C45" i="1"/>
  <c r="C46" i="1"/>
  <c r="C44" i="1"/>
  <c r="D38" i="1"/>
  <c r="D39" i="1"/>
  <c r="D40" i="1"/>
  <c r="C39" i="1"/>
  <c r="C40" i="1"/>
  <c r="C38" i="1"/>
  <c r="D35" i="1"/>
  <c r="D36" i="1"/>
  <c r="D37" i="1"/>
  <c r="C36" i="1"/>
  <c r="C37" i="1"/>
  <c r="C35" i="1"/>
  <c r="C34" i="1"/>
  <c r="D32" i="1"/>
  <c r="D33" i="1"/>
  <c r="D34" i="1"/>
  <c r="C33" i="1"/>
  <c r="C32" i="1"/>
  <c r="C31" i="1"/>
  <c r="D29" i="1"/>
  <c r="D30" i="1"/>
  <c r="D31" i="1"/>
  <c r="C30" i="1"/>
  <c r="C29" i="1"/>
  <c r="D26" i="1"/>
  <c r="D27" i="1"/>
  <c r="D28" i="1"/>
  <c r="C27" i="1"/>
  <c r="C28" i="1"/>
  <c r="C26" i="1"/>
  <c r="C25" i="1"/>
  <c r="D23" i="1"/>
  <c r="D24" i="1"/>
  <c r="D25" i="1"/>
  <c r="C24" i="1"/>
  <c r="C23" i="1"/>
  <c r="C22" i="1"/>
  <c r="C21" i="1"/>
  <c r="D21" i="1"/>
  <c r="D22" i="1"/>
  <c r="D20" i="1"/>
  <c r="C18" i="1"/>
  <c r="D18" i="1"/>
  <c r="C19" i="1"/>
  <c r="D19" i="1"/>
  <c r="D17" i="1"/>
  <c r="C15" i="1"/>
  <c r="D15" i="1"/>
  <c r="C16" i="1"/>
  <c r="D16" i="1"/>
  <c r="D14" i="1"/>
  <c r="C20" i="1"/>
  <c r="C17" i="1"/>
  <c r="C14" i="1"/>
  <c r="A89" i="1" l="1"/>
  <c r="A92" i="1" s="1"/>
  <c r="A95" i="1" s="1"/>
  <c r="A98" i="1" s="1"/>
  <c r="A101" i="1" l="1"/>
  <c r="A104" i="1" s="1"/>
  <c r="A107" i="1" s="1"/>
  <c r="A110" i="1" s="1"/>
  <c r="A113" i="1" l="1"/>
  <c r="A116" i="1" s="1"/>
  <c r="A119" i="1" s="1"/>
  <c r="A122" i="1" s="1"/>
  <c r="A125" i="1" l="1"/>
  <c r="A128" i="1" s="1"/>
  <c r="A131" i="1" s="1"/>
  <c r="A1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<sst xmlns="http://schemas.openxmlformats.org/spreadsheetml/2006/main" count="366" uniqueCount="238">
  <si>
    <t>nom</t>
  </si>
  <si>
    <t>masse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</si>
  <si>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</si>
  <si>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</si>
  <si>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</si>
  <si>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</si>
  <si>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</si>
  <si>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</si>
  <si>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</si>
  <si>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</si>
  <si>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</si>
  <si>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</si>
  <si>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</si>
  <si>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</si>
  <si>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</si>
  <si>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</si>
  <si>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</si>
  <si>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</si>
  <si>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</si>
  <si>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</si>
  <si>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</si>
  <si>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</si>
  <si>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</si>
  <si>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</si>
  <si>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</si>
  <si>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</si>
  <si>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</si>
  <si>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</si>
  <si>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</si>
  <si>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</si>
  <si>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</si>
  <si>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</si>
  <si>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</si>
  <si>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</si>
  <si>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</si>
  <si>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</si>
  <si>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</si>
  <si>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</si>
  <si>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</si>
  <si>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</si>
  <si>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</si>
  <si>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</si>
  <si>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</si>
  <si>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</si>
  <si>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</si>
  <si>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</si>
  <si>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</si>
  <si>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</si>
  <si>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</si>
  <si>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</si>
  <si>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</si>
  <si>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</si>
  <si>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</si>
  <si>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</si>
  <si>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</si>
  <si>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</si>
  <si>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</si>
  <si>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</si>
  <si>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</si>
  <si>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</si>
  <si>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</si>
  <si>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</si>
  <si>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</si>
  <si>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</si>
  <si>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</si>
  <si>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</si>
  <si>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</si>
  <si>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</si>
  <si>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</si>
  <si>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</si>
  <si>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</si>
  <si>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</si>
  <si>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</si>
  <si>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</si>
  <si>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</si>
  <si>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</si>
  <si>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</si>
  <si>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</si>
  <si>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</si>
  <si>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</si>
  <si>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</si>
  <si>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</si>
  <si>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</si>
  <si>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</si>
  <si>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</si>
  <si>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</si>
  <si>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</si>
  <si>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</si>
  <si>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</si>
  <si>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</si>
  <si>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</si>
  <si>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</si>
  <si>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</si>
  <si>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</si>
  <si>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</si>
  <si>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étalon 0</t>
  </si>
  <si>
    <t>étalon 1</t>
  </si>
  <si>
    <t>étalon 2</t>
  </si>
  <si>
    <t>étalon 3</t>
  </si>
  <si>
    <t>BOITE 1</t>
  </si>
  <si>
    <t>A</t>
  </si>
  <si>
    <t>B</t>
  </si>
  <si>
    <t>C</t>
  </si>
  <si>
    <t>D</t>
  </si>
  <si>
    <t>E</t>
  </si>
  <si>
    <t>F</t>
  </si>
  <si>
    <t>G</t>
  </si>
  <si>
    <t>H</t>
  </si>
  <si>
    <t>BOITE 2</t>
  </si>
  <si>
    <t>éch</t>
  </si>
  <si>
    <t>G10</t>
  </si>
  <si>
    <t>G11</t>
  </si>
  <si>
    <t>G12</t>
  </si>
  <si>
    <t>Well</t>
  </si>
  <si>
    <t>P720nM (A)</t>
  </si>
  <si>
    <t>PO4 mg/L</t>
  </si>
  <si>
    <t xml:space="preserve">po4 mg/g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</si>
  <si>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</si>
  <si>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</si>
  <si>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</si>
  <si>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</si>
  <si>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</si>
  <si>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</si>
  <si>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</si>
  <si>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</si>
  <si>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</si>
  <si>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</si>
  <si>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</si>
  <si>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</si>
  <si>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</si>
  <si>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</si>
  <si>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</si>
  <si>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</si>
  <si>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</si>
  <si>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</si>
  <si>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</si>
  <si>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</si>
  <si>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</si>
  <si>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</si>
  <si>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</si>
  <si>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</si>
  <si>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</si>
  <si>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</si>
  <si>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</si>
  <si>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</si>
  <si>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</si>
  <si>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</si>
  <si>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</si>
  <si>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</si>
  <si>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</si>
  <si>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</si>
  <si>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</si>
  <si>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</si>
  <si>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</si>
  <si>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</si>
  <si>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</si>
  <si>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</si>
  <si>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</si>
  <si>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</si>
  <si>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</si>
  <si>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</si>
  <si>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</si>
  <si>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</si>
  <si>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</si>
  <si>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</si>
  <si>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</si>
  <si>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</si>
  <si>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</si>
  <si>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</si>
  <si>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</si>
  <si>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</si>
  <si>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</si>
  <si>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</si>
  <si>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</si>
  <si>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</si>
  <si>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</si>
  <si>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</si>
  <si>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</si>
  <si>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</si>
  <si>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</si>
  <si>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</si>
  <si>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</si>
  <si>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</si>
  <si>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</si>
  <si>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</si>
  <si>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</si>
  <si>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</si>
  <si>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</si>
  <si>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</si>
  <si>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moyenne blanc</t>
  </si>
  <si>
    <t>a</t>
  </si>
  <si>
    <t>b</t>
  </si>
  <si>
    <t>étalon</t>
  </si>
  <si>
    <t>y=ax+b</t>
  </si>
  <si>
    <t>n° tube</t>
  </si>
  <si>
    <t>dilution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</si>
  <si>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</si>
  <si>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</si>
  <si>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</si>
  <si>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</si>
  <si>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</si>
  <si>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</si>
  <si>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</si>
  <si>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</si>
  <si>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</si>
  <si>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</si>
  <si>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</si>
  <si>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</si>
  <si>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</si>
  <si>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</si>
  <si>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</si>
  <si>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</si>
  <si>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</si>
  <si>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</si>
  <si>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</si>
  <si>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S3_21</t>
  </si>
  <si>
    <t>S3_22</t>
  </si>
  <si>
    <t>S3_23</t>
  </si>
  <si>
    <t>S3_24</t>
  </si>
  <si>
    <t>S3_25</t>
  </si>
  <si>
    <t>S3_26</t>
  </si>
  <si>
    <t>S3_27</t>
  </si>
  <si>
    <t>S3_28</t>
  </si>
  <si>
    <t>S3_29</t>
  </si>
  <si>
    <t>S3_30</t>
  </si>
  <si>
    <t>S3_31</t>
  </si>
  <si>
    <t>S3_32</t>
  </si>
  <si>
    <t>S3_33</t>
  </si>
  <si>
    <t>S3_34</t>
  </si>
  <si>
    <t>S3_35</t>
  </si>
  <si>
    <t>S3_36</t>
  </si>
  <si>
    <t>S3_37</t>
  </si>
  <si>
    <t>S3_38</t>
  </si>
  <si>
    <t>S3_39</t>
  </si>
  <si>
    <t>S3_40</t>
  </si>
  <si>
    <t>BLANK</t>
  </si>
  <si>
    <t>CONTROL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</si>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</sst>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0" fontId="0" fillId="0" borderId="1" xfId="0" applyBorder="1"/>
    <xf numFmtId="0" fontId="5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/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0" xfId="0" applyNumberFormat="1"/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65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calculs!$F$2:$F$13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xVal>
          <c:yVal>
            <c:numRef>
              <c:f>calculs!$H$2:$H$13</c:f>
              <c:numCache>
                <c:formatCode>0.000</c:formatCode>
                <c:ptCount val="12"/>
                <c:pt idx="0">
                  <c:v>0.06</c:v>
                </c:pt>
                <c:pt idx="1">
                  <c:v>6.5000000000000002E-2</c:v>
                </c:pt>
                <c:pt idx="2">
                  <c:v>6.8000000000000005E-2</c:v>
                </c:pt>
                <c:pt idx="3">
                  <c:v>0.17799999999999999</c:v>
                </c:pt>
                <c:pt idx="4">
                  <c:v>0.17699999999999999</c:v>
                </c:pt>
                <c:pt idx="5">
                  <c:v>0.17599999999999999</c:v>
                </c:pt>
                <c:pt idx="6">
                  <c:v>0.33600000000000002</c:v>
                </c:pt>
                <c:pt idx="7">
                  <c:v>0.33400000000000002</c:v>
                </c:pt>
                <c:pt idx="8">
                  <c:v>0.32900000000000001</c:v>
                </c:pt>
                <c:pt idx="9">
                  <c:v>0.56000000000000005</c:v>
                </c:pt>
                <c:pt idx="10">
                  <c:v>0.53800000000000003</c:v>
                </c:pt>
                <c:pt idx="11">
                  <c:v>0.53500000000000003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6-4998-BD76-DB9908BA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1968"/>
        <c:axId val="41426944"/>
      </c:scatterChart>
      <c:valAx>
        <c:axId val="406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26944"/>
        <c:crosses val="autoZero"/>
        <c:crossBetween val="midCat"/>
      </c:valAx>
      <c:valAx>
        <c:axId val="414269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069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</xdr:row>
      <xdr:rowOff>104775</xdr:rowOff>
    </xdr:from>
    <xdr:to>
      <xdr:col>18</xdr:col>
      <xdr:colOff>104775</xdr:colOff>
      <xdr:row>18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pane ySplit="1" topLeftCell="A2" activePane="bottomLeft" state="frozen"/>
      <selection pane="bottomLeft" activeCell="D43" sqref="D43"/>
    </sheetView>
  </sheetViews>
  <sheetFormatPr baseColWidth="10" defaultRowHeight="15" x14ac:dyDescent="0.2"/>
  <cols>
    <col min="2" max="2" width="23.83203125" bestFit="1" customWidth="1"/>
    <col min="3" max="3" width="11.5" style="43"/>
  </cols>
  <sheetData>
    <row r="1" spans="1:8" x14ac:dyDescent="0.2">
      <c r="B1" s="7" t="s">
        <v>109</v>
      </c>
      <c r="C1" s="46" t="s">
        <v>1</v>
      </c>
      <c r="D1" s="7" t="s">
        <v>195</v>
      </c>
    </row>
    <row r="2" spans="1:8" x14ac:dyDescent="0.2">
      <c r="A2">
        <v>1</v>
      </c>
      <c r="B2" t="s">
        <v>235</v>
      </c>
      <c r="D2">
        <v>1</v>
      </c>
    </row>
    <row r="3" spans="1:8" x14ac:dyDescent="0.2">
      <c r="A3">
        <v>2</v>
      </c>
      <c r="B3" t="s">
        <v>196</v>
      </c>
      <c r="C3" s="43">
        <v>75</v>
      </c>
      <c r="D3">
        <v>1</v>
      </c>
    </row>
    <row r="4" spans="1:8" x14ac:dyDescent="0.2">
      <c r="A4">
        <v>3</v>
      </c>
      <c r="B4" t="s">
        <v>197</v>
      </c>
      <c r="C4" s="43">
        <v>73.599999999999994</v>
      </c>
      <c r="D4">
        <v>1</v>
      </c>
      <c r="H4" s="43"/>
    </row>
    <row r="5" spans="1:8" x14ac:dyDescent="0.2">
      <c r="A5">
        <v>4</v>
      </c>
      <c r="B5" t="s">
        <v>198</v>
      </c>
      <c r="C5" s="43">
        <v>78.8</v>
      </c>
      <c r="D5">
        <v>1</v>
      </c>
      <c r="H5" s="43"/>
    </row>
    <row r="6" spans="1:8" x14ac:dyDescent="0.2">
      <c r="A6">
        <v>5</v>
      </c>
      <c r="B6" t="s">
        <v>199</v>
      </c>
      <c r="C6" s="43">
        <v>82.7</v>
      </c>
      <c r="D6">
        <v>1</v>
      </c>
      <c r="H6" s="43"/>
    </row>
    <row r="7" spans="1:8" x14ac:dyDescent="0.2">
      <c r="A7">
        <v>6</v>
      </c>
      <c r="B7" t="s">
        <v>200</v>
      </c>
      <c r="C7" s="43">
        <v>76</v>
      </c>
      <c r="D7">
        <v>1</v>
      </c>
      <c r="H7" s="43"/>
    </row>
    <row r="8" spans="1:8" x14ac:dyDescent="0.2">
      <c r="A8">
        <v>7</v>
      </c>
      <c r="B8" t="s">
        <v>201</v>
      </c>
      <c r="C8" s="43">
        <v>80.599999999999994</v>
      </c>
      <c r="D8">
        <v>1</v>
      </c>
      <c r="H8" s="43"/>
    </row>
    <row r="9" spans="1:8" x14ac:dyDescent="0.2">
      <c r="A9">
        <v>8</v>
      </c>
      <c r="B9" t="s">
        <v>202</v>
      </c>
      <c r="C9" s="43">
        <v>78.2</v>
      </c>
      <c r="D9">
        <v>1</v>
      </c>
      <c r="H9" s="43"/>
    </row>
    <row r="10" spans="1:8" x14ac:dyDescent="0.2">
      <c r="A10">
        <v>9</v>
      </c>
      <c r="B10" t="s">
        <v>203</v>
      </c>
      <c r="C10" s="43">
        <v>79.099999999999994</v>
      </c>
      <c r="D10">
        <v>1</v>
      </c>
    </row>
    <row r="11" spans="1:8" x14ac:dyDescent="0.2">
      <c r="A11">
        <v>10</v>
      </c>
      <c r="B11" t="s">
        <v>204</v>
      </c>
      <c r="C11" s="43">
        <v>77.8</v>
      </c>
      <c r="D11">
        <v>1</v>
      </c>
    </row>
    <row r="12" spans="1:8" x14ac:dyDescent="0.2">
      <c r="A12">
        <v>11</v>
      </c>
      <c r="B12" t="s">
        <v>205</v>
      </c>
      <c r="C12" s="43">
        <v>78.5</v>
      </c>
      <c r="D12">
        <v>1</v>
      </c>
    </row>
    <row r="13" spans="1:8" x14ac:dyDescent="0.2">
      <c r="A13">
        <v>12</v>
      </c>
      <c r="B13" t="s">
        <v>206</v>
      </c>
      <c r="C13" s="43">
        <v>77.8</v>
      </c>
      <c r="D13">
        <v>1</v>
      </c>
    </row>
    <row r="14" spans="1:8" x14ac:dyDescent="0.2">
      <c r="A14">
        <v>13</v>
      </c>
      <c r="B14" t="s">
        <v>207</v>
      </c>
      <c r="C14" s="43">
        <v>80.099999999999994</v>
      </c>
      <c r="D14">
        <v>1</v>
      </c>
    </row>
    <row r="15" spans="1:8" x14ac:dyDescent="0.2">
      <c r="A15">
        <v>14</v>
      </c>
      <c r="B15" t="s">
        <v>208</v>
      </c>
      <c r="C15" s="43">
        <v>71.900000000000006</v>
      </c>
      <c r="D15">
        <v>1</v>
      </c>
    </row>
    <row r="16" spans="1:8" x14ac:dyDescent="0.2">
      <c r="A16">
        <v>15</v>
      </c>
      <c r="B16" t="s">
        <v>209</v>
      </c>
      <c r="C16" s="43">
        <v>77.599999999999994</v>
      </c>
      <c r="D16">
        <v>2</v>
      </c>
    </row>
    <row r="17" spans="1:4" x14ac:dyDescent="0.2">
      <c r="A17">
        <v>16</v>
      </c>
      <c r="B17" t="s">
        <v>210</v>
      </c>
      <c r="C17" s="43">
        <v>77.8</v>
      </c>
      <c r="D17">
        <v>1</v>
      </c>
    </row>
    <row r="18" spans="1:4" x14ac:dyDescent="0.2">
      <c r="A18">
        <v>17</v>
      </c>
      <c r="B18" t="s">
        <v>211</v>
      </c>
      <c r="C18" s="43">
        <v>76.099999999999994</v>
      </c>
      <c r="D18">
        <v>2</v>
      </c>
    </row>
    <row r="19" spans="1:4" x14ac:dyDescent="0.2">
      <c r="A19">
        <v>18</v>
      </c>
      <c r="B19" t="s">
        <v>212</v>
      </c>
      <c r="C19" s="43">
        <v>75.3</v>
      </c>
      <c r="D19">
        <v>2</v>
      </c>
    </row>
    <row r="20" spans="1:4" x14ac:dyDescent="0.2">
      <c r="A20">
        <v>19</v>
      </c>
      <c r="B20" t="s">
        <v>213</v>
      </c>
      <c r="C20" s="43">
        <v>77.400000000000006</v>
      </c>
      <c r="D20">
        <v>2</v>
      </c>
    </row>
    <row r="21" spans="1:4" x14ac:dyDescent="0.2">
      <c r="A21">
        <v>20</v>
      </c>
      <c r="B21" t="s">
        <v>214</v>
      </c>
      <c r="C21" s="43">
        <v>78</v>
      </c>
      <c r="D21">
        <v>2</v>
      </c>
    </row>
    <row r="22" spans="1:4" x14ac:dyDescent="0.2">
      <c r="A22">
        <v>21</v>
      </c>
      <c r="B22" t="s">
        <v>215</v>
      </c>
      <c r="C22" s="43">
        <v>76.599999999999994</v>
      </c>
      <c r="D22">
        <v>2</v>
      </c>
    </row>
    <row r="23" spans="1:4" x14ac:dyDescent="0.2">
      <c r="A23">
        <v>22</v>
      </c>
      <c r="B23" t="s">
        <v>216</v>
      </c>
      <c r="C23" s="43">
        <v>75.5</v>
      </c>
      <c r="D23">
        <v>2</v>
      </c>
    </row>
    <row r="24" spans="1:4" x14ac:dyDescent="0.2">
      <c r="A24">
        <v>23</v>
      </c>
      <c r="B24" t="s">
        <v>217</v>
      </c>
      <c r="C24" s="43">
        <v>77.099999999999994</v>
      </c>
      <c r="D24">
        <v>2</v>
      </c>
    </row>
    <row r="25" spans="1:4" x14ac:dyDescent="0.2">
      <c r="A25">
        <v>24</v>
      </c>
      <c r="B25" t="s">
        <v>218</v>
      </c>
      <c r="C25" s="43">
        <v>77.400000000000006</v>
      </c>
      <c r="D25">
        <v>1</v>
      </c>
    </row>
    <row r="26" spans="1:4" x14ac:dyDescent="0.2">
      <c r="A26">
        <v>25</v>
      </c>
      <c r="B26" t="s">
        <v>219</v>
      </c>
      <c r="C26" s="43">
        <v>77.3</v>
      </c>
      <c r="D26">
        <v>2</v>
      </c>
    </row>
    <row r="27" spans="1:4" x14ac:dyDescent="0.2">
      <c r="A27">
        <v>26</v>
      </c>
      <c r="B27" t="s">
        <v>220</v>
      </c>
      <c r="C27" s="43">
        <v>75.2</v>
      </c>
      <c r="D27">
        <v>1</v>
      </c>
    </row>
    <row r="28" spans="1:4" x14ac:dyDescent="0.2">
      <c r="A28">
        <v>27</v>
      </c>
      <c r="B28" t="s">
        <v>221</v>
      </c>
      <c r="C28" s="43">
        <v>75.099999999999994</v>
      </c>
      <c r="D28">
        <v>1</v>
      </c>
    </row>
    <row r="29" spans="1:4" x14ac:dyDescent="0.2">
      <c r="A29">
        <v>28</v>
      </c>
      <c r="B29" t="s">
        <v>222</v>
      </c>
      <c r="C29" s="43">
        <v>75.5</v>
      </c>
      <c r="D29">
        <v>1</v>
      </c>
    </row>
    <row r="30" spans="1:4" x14ac:dyDescent="0.2">
      <c r="A30">
        <v>29</v>
      </c>
      <c r="B30" t="s">
        <v>223</v>
      </c>
      <c r="C30" s="43">
        <v>71.8</v>
      </c>
      <c r="D30">
        <v>1</v>
      </c>
    </row>
    <row r="31" spans="1:4" x14ac:dyDescent="0.2">
      <c r="A31">
        <v>30</v>
      </c>
      <c r="B31" t="s">
        <v>224</v>
      </c>
      <c r="C31" s="43">
        <v>74.2</v>
      </c>
      <c r="D31">
        <v>2</v>
      </c>
    </row>
    <row r="32" spans="1:4" x14ac:dyDescent="0.2">
      <c r="A32">
        <v>31</v>
      </c>
      <c r="B32" t="s">
        <v>225</v>
      </c>
      <c r="C32" s="43">
        <v>81.400000000000006</v>
      </c>
      <c r="D32">
        <v>2</v>
      </c>
    </row>
    <row r="33" spans="1:4" x14ac:dyDescent="0.2">
      <c r="A33">
        <v>32</v>
      </c>
      <c r="B33" t="s">
        <v>226</v>
      </c>
      <c r="C33" s="43">
        <v>71.2</v>
      </c>
      <c r="D33">
        <v>1</v>
      </c>
    </row>
    <row r="34" spans="1:4" x14ac:dyDescent="0.2">
      <c r="A34">
        <v>33</v>
      </c>
      <c r="B34" t="s">
        <v>227</v>
      </c>
      <c r="C34" s="43">
        <v>76.2</v>
      </c>
      <c r="D34">
        <v>1</v>
      </c>
    </row>
    <row r="35" spans="1:4" x14ac:dyDescent="0.2">
      <c r="A35">
        <v>34</v>
      </c>
      <c r="B35" t="s">
        <v>228</v>
      </c>
      <c r="C35" s="43">
        <v>71.2</v>
      </c>
      <c r="D35">
        <v>1</v>
      </c>
    </row>
    <row r="36" spans="1:4" x14ac:dyDescent="0.2">
      <c r="A36">
        <v>35</v>
      </c>
      <c r="B36" t="s">
        <v>229</v>
      </c>
      <c r="C36" s="43">
        <v>74.7</v>
      </c>
      <c r="D36">
        <v>1</v>
      </c>
    </row>
    <row r="37" spans="1:4" x14ac:dyDescent="0.2">
      <c r="A37">
        <v>36</v>
      </c>
      <c r="B37" t="s">
        <v>230</v>
      </c>
      <c r="C37" s="43">
        <v>73.2</v>
      </c>
      <c r="D37">
        <v>2</v>
      </c>
    </row>
    <row r="38" spans="1:4" x14ac:dyDescent="0.2">
      <c r="A38">
        <v>37</v>
      </c>
      <c r="B38" t="s">
        <v>231</v>
      </c>
      <c r="C38" s="43">
        <v>80.599999999999994</v>
      </c>
      <c r="D38">
        <v>2</v>
      </c>
    </row>
    <row r="39" spans="1:4" x14ac:dyDescent="0.2">
      <c r="A39">
        <v>38</v>
      </c>
      <c r="B39" t="s">
        <v>232</v>
      </c>
      <c r="C39" s="43">
        <v>73.2</v>
      </c>
      <c r="D39">
        <v>2</v>
      </c>
    </row>
    <row r="40" spans="1:4" x14ac:dyDescent="0.2">
      <c r="A40">
        <v>39</v>
      </c>
      <c r="B40" t="s">
        <v>233</v>
      </c>
      <c r="C40" s="43">
        <v>79.7</v>
      </c>
      <c r="D40">
        <v>2</v>
      </c>
    </row>
    <row r="41" spans="1:4" x14ac:dyDescent="0.2">
      <c r="A41">
        <v>40</v>
      </c>
      <c r="B41" t="s">
        <v>234</v>
      </c>
      <c r="C41" s="43">
        <v>77.599999999999994</v>
      </c>
      <c r="D41">
        <v>2</v>
      </c>
    </row>
    <row r="42" spans="1:4" x14ac:dyDescent="0.2">
      <c r="A42">
        <v>41</v>
      </c>
      <c r="B42" t="s">
        <v>236</v>
      </c>
      <c r="C42" s="43">
        <v>77.2</v>
      </c>
      <c r="D42">
        <v>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6"/>
  <sheetViews>
    <sheetView tabSelected="1" workbookViewId="0">
      <pane ySplit="1" topLeftCell="A107" activePane="bottomLeft" state="frozen"/>
      <selection pane="bottomLeft" activeCell="M23" sqref="M23"/>
    </sheetView>
  </sheetViews>
  <sheetFormatPr baseColWidth="10" defaultColWidth="11.5" defaultRowHeight="15" x14ac:dyDescent="0.2"/>
  <cols>
    <col min="2" max="2" width="7.1640625" customWidth="1"/>
    <col min="3" max="3" width="16.5" bestFit="1" customWidth="1"/>
    <col min="4" max="4" width="16.5" style="43" customWidth="1"/>
    <col min="5" max="5" width="16.5" customWidth="1"/>
    <col min="6" max="6" width="16.5" style="13" customWidth="1"/>
    <col min="7" max="7" width="9.1640625" customWidth="1"/>
    <col min="8" max="10" width="11.5" style="10"/>
    <col min="13" max="13" width="14.5" bestFit="1" customWidth="1"/>
  </cols>
  <sheetData>
    <row r="1" spans="1:17" s="7" customFormat="1" x14ac:dyDescent="0.2">
      <c r="A1" s="7" t="s">
        <v>194</v>
      </c>
      <c r="C1" s="7" t="s">
        <v>0</v>
      </c>
      <c r="D1" s="46" t="s">
        <v>1</v>
      </c>
      <c r="E1" s="7" t="s">
        <v>195</v>
      </c>
      <c r="F1" s="11" t="s">
        <v>192</v>
      </c>
      <c r="G1" s="7" t="s">
        <v>113</v>
      </c>
      <c r="H1" s="12" t="s">
        <v>114</v>
      </c>
      <c r="I1" s="22" t="s">
        <v>115</v>
      </c>
      <c r="J1" s="22" t="s">
        <v>116</v>
      </c>
      <c r="M1" s="7" t="s">
        <v>189</v>
      </c>
      <c r="O1" s="7" t="s">
        <v>193</v>
      </c>
      <c r="P1" s="7" t="s">
        <v>190</v>
      </c>
      <c r="Q1" s="7" t="s">
        <v>191</v>
      </c>
    </row>
    <row r="2" spans="1:17" x14ac:dyDescent="0.2">
      <c r="B2" t="s">
        <v>2</v>
      </c>
      <c r="C2" t="s">
        <v>95</v>
      </c>
      <c r="F2">
        <v>0</v>
      </c>
      <c r="G2" t="s">
        <v>117</v>
      </c>
      <c r="H2" s="10">
        <f t="array" ref="H2:H13">TRANSPOSE(boites!O3:Z3)</f>
        <v>0.06</v>
      </c>
      <c r="M2" s="10">
        <f>AVERAGE(H2:H4)</f>
        <v>6.433333333333334E-2</v>
      </c>
      <c r="P2">
        <v>0.15959999999999999</v>
      </c>
      <c r="Q2">
        <v>4.0300000000000002E-2</v>
      </c>
    </row>
    <row r="3" spans="1:17" x14ac:dyDescent="0.2">
      <c r="B3" t="s">
        <v>3</v>
      </c>
      <c r="C3" t="s">
        <v>95</v>
      </c>
      <c r="F3">
        <v>0</v>
      </c>
      <c r="G3" t="s">
        <v>118</v>
      </c>
      <c r="H3" s="10">
        <v>6.5000000000000002E-2</v>
      </c>
    </row>
    <row r="4" spans="1:17" x14ac:dyDescent="0.2">
      <c r="B4" t="s">
        <v>4</v>
      </c>
      <c r="C4" t="s">
        <v>95</v>
      </c>
      <c r="F4">
        <v>0</v>
      </c>
      <c r="G4" t="s">
        <v>119</v>
      </c>
      <c r="H4" s="10">
        <v>6.8000000000000005E-2</v>
      </c>
    </row>
    <row r="5" spans="1:17" x14ac:dyDescent="0.2">
      <c r="B5" t="s">
        <v>5</v>
      </c>
      <c r="C5" t="s">
        <v>96</v>
      </c>
      <c r="F5">
        <v>1</v>
      </c>
      <c r="G5" t="s">
        <v>120</v>
      </c>
      <c r="H5" s="10">
        <v>0.17799999999999999</v>
      </c>
    </row>
    <row r="6" spans="1:17" x14ac:dyDescent="0.2">
      <c r="B6" t="s">
        <v>6</v>
      </c>
      <c r="C6" t="s">
        <v>96</v>
      </c>
      <c r="F6">
        <v>1</v>
      </c>
      <c r="G6" t="s">
        <v>121</v>
      </c>
      <c r="H6" s="10">
        <v>0.17699999999999999</v>
      </c>
    </row>
    <row r="7" spans="1:17" x14ac:dyDescent="0.2">
      <c r="B7" t="s">
        <v>7</v>
      </c>
      <c r="C7" t="s">
        <v>96</v>
      </c>
      <c r="F7">
        <v>1</v>
      </c>
      <c r="G7" t="s">
        <v>122</v>
      </c>
      <c r="H7" s="10">
        <v>0.17599999999999999</v>
      </c>
    </row>
    <row r="8" spans="1:17" x14ac:dyDescent="0.2">
      <c r="B8" t="s">
        <v>8</v>
      </c>
      <c r="C8" t="s">
        <v>97</v>
      </c>
      <c r="F8">
        <v>2</v>
      </c>
      <c r="G8" t="s">
        <v>123</v>
      </c>
      <c r="H8" s="10">
        <v>0.33600000000000002</v>
      </c>
    </row>
    <row r="9" spans="1:17" x14ac:dyDescent="0.2">
      <c r="B9" t="s">
        <v>9</v>
      </c>
      <c r="C9" t="s">
        <v>97</v>
      </c>
      <c r="F9">
        <v>2</v>
      </c>
      <c r="G9" t="s">
        <v>124</v>
      </c>
      <c r="H9" s="10">
        <v>0.33400000000000002</v>
      </c>
    </row>
    <row r="10" spans="1:17" x14ac:dyDescent="0.2">
      <c r="B10" t="s">
        <v>10</v>
      </c>
      <c r="C10" t="s">
        <v>97</v>
      </c>
      <c r="F10">
        <v>2</v>
      </c>
      <c r="G10" t="s">
        <v>125</v>
      </c>
      <c r="H10" s="10">
        <v>0.32900000000000001</v>
      </c>
    </row>
    <row r="11" spans="1:17" x14ac:dyDescent="0.2">
      <c r="B11" t="s">
        <v>11</v>
      </c>
      <c r="C11" t="s">
        <v>98</v>
      </c>
      <c r="F11">
        <v>3</v>
      </c>
      <c r="G11" t="s">
        <v>11</v>
      </c>
      <c r="H11" s="10">
        <v>0.56000000000000005</v>
      </c>
    </row>
    <row r="12" spans="1:17" x14ac:dyDescent="0.2">
      <c r="B12" t="s">
        <v>12</v>
      </c>
      <c r="C12" t="s">
        <v>98</v>
      </c>
      <c r="F12">
        <v>3</v>
      </c>
      <c r="G12" t="s">
        <v>12</v>
      </c>
      <c r="H12" s="10">
        <v>0.53800000000000003</v>
      </c>
    </row>
    <row r="13" spans="1:17" x14ac:dyDescent="0.2">
      <c r="B13" t="s">
        <v>13</v>
      </c>
      <c r="C13" t="s">
        <v>98</v>
      </c>
      <c r="F13">
        <v>3</v>
      </c>
      <c r="G13" t="s">
        <v>13</v>
      </c>
      <c r="H13" s="10">
        <v>0.53500000000000003</v>
      </c>
    </row>
    <row r="14" spans="1:17" x14ac:dyDescent="0.2">
      <c r="A14">
        <v>1</v>
      </c>
      <c r="B14" t="s">
        <v>14</v>
      </c>
      <c r="C14" t="str">
        <f>masses!B$2</f>
        <v>BLANK</v>
      </c>
      <c r="D14" s="43">
        <f>masses!C$2</f>
        <v>0</v>
      </c>
      <c r="E14">
        <f>masses!D$2</f>
        <v>1</v>
      </c>
      <c r="G14" t="s">
        <v>126</v>
      </c>
      <c r="H14" s="10">
        <f t="array" ref="H14:H25">TRANSPOSE(boites!O4:Z4)</f>
        <v>0.09</v>
      </c>
      <c r="I14" s="10">
        <f>(H14-$M$2-$Q$2)/$P$2</f>
        <v>-9.1687552213868082E-2</v>
      </c>
    </row>
    <row r="15" spans="1:17" x14ac:dyDescent="0.2">
      <c r="A15">
        <v>1</v>
      </c>
      <c r="B15" t="s">
        <v>15</v>
      </c>
      <c r="C15" t="str">
        <f>masses!B$2</f>
        <v>BLANK</v>
      </c>
      <c r="D15" s="43">
        <f>masses!C$2</f>
        <v>0</v>
      </c>
      <c r="E15">
        <f>masses!D$2</f>
        <v>1</v>
      </c>
      <c r="G15" t="s">
        <v>127</v>
      </c>
      <c r="H15" s="10">
        <v>8.4000000000000005E-2</v>
      </c>
      <c r="I15" s="10">
        <f t="shared" ref="I15:I78" si="0">(H15-$M$2-$Q$2)/$P$2</f>
        <v>-0.12928153717627405</v>
      </c>
    </row>
    <row r="16" spans="1:17" x14ac:dyDescent="0.2">
      <c r="A16">
        <v>1</v>
      </c>
      <c r="B16" t="s">
        <v>16</v>
      </c>
      <c r="C16" t="str">
        <f>masses!B$2</f>
        <v>BLANK</v>
      </c>
      <c r="D16" s="43">
        <f>masses!C$2</f>
        <v>0</v>
      </c>
      <c r="E16">
        <f>masses!D$2</f>
        <v>1</v>
      </c>
      <c r="G16" t="s">
        <v>128</v>
      </c>
      <c r="H16" s="10">
        <v>8.1000000000000003E-2</v>
      </c>
      <c r="I16" s="10">
        <f t="shared" si="0"/>
        <v>-0.14807852965747706</v>
      </c>
    </row>
    <row r="17" spans="1:10" x14ac:dyDescent="0.2">
      <c r="A17">
        <f>A14+1</f>
        <v>2</v>
      </c>
      <c r="B17" t="s">
        <v>17</v>
      </c>
      <c r="C17" t="str">
        <f>masses!B$3</f>
        <v>S3_02</v>
      </c>
      <c r="D17" s="43">
        <f>masses!C$3</f>
        <v>75</v>
      </c>
      <c r="E17">
        <f>masses!D$3</f>
        <v>1</v>
      </c>
      <c r="G17" t="s">
        <v>129</v>
      </c>
      <c r="H17" s="10">
        <v>0.27200000000000002</v>
      </c>
      <c r="I17" s="10">
        <f t="shared" si="0"/>
        <v>1.0486633249791144</v>
      </c>
      <c r="J17" s="10">
        <f t="shared" ref="J17:J78" si="1">(I17/1000)*50*E17/(D17/1000)</f>
        <v>0.69910888331940968</v>
      </c>
    </row>
    <row r="18" spans="1:10" x14ac:dyDescent="0.2">
      <c r="A18">
        <f t="shared" ref="A18:A81" si="2">A15+1</f>
        <v>2</v>
      </c>
      <c r="B18" t="s">
        <v>18</v>
      </c>
      <c r="C18" t="str">
        <f>masses!B$3</f>
        <v>S3_02</v>
      </c>
      <c r="D18" s="43">
        <f>masses!C$3</f>
        <v>75</v>
      </c>
      <c r="E18">
        <f>masses!D$3</f>
        <v>1</v>
      </c>
      <c r="G18" t="s">
        <v>130</v>
      </c>
      <c r="H18" s="10">
        <v>0.253</v>
      </c>
      <c r="I18" s="10">
        <f t="shared" si="0"/>
        <v>0.92961570593149534</v>
      </c>
      <c r="J18" s="10">
        <f t="shared" si="1"/>
        <v>0.61974380395433015</v>
      </c>
    </row>
    <row r="19" spans="1:10" x14ac:dyDescent="0.2">
      <c r="A19">
        <f t="shared" si="2"/>
        <v>2</v>
      </c>
      <c r="B19" t="s">
        <v>19</v>
      </c>
      <c r="C19" t="str">
        <f>masses!B$3</f>
        <v>S3_02</v>
      </c>
      <c r="D19" s="43">
        <f>masses!C$3</f>
        <v>75</v>
      </c>
      <c r="E19">
        <f>masses!D$3</f>
        <v>1</v>
      </c>
      <c r="G19" t="s">
        <v>131</v>
      </c>
      <c r="H19" s="10">
        <v>0.26200000000000001</v>
      </c>
      <c r="I19" s="10">
        <f t="shared" si="0"/>
        <v>0.98600668337510444</v>
      </c>
      <c r="J19" s="10">
        <f t="shared" si="1"/>
        <v>0.65733778891673633</v>
      </c>
    </row>
    <row r="20" spans="1:10" x14ac:dyDescent="0.2">
      <c r="A20">
        <f t="shared" si="2"/>
        <v>3</v>
      </c>
      <c r="B20" t="s">
        <v>20</v>
      </c>
      <c r="C20" t="str">
        <f>masses!B$4</f>
        <v>S3_03</v>
      </c>
      <c r="D20" s="43">
        <f>masses!C$4</f>
        <v>73.599999999999994</v>
      </c>
      <c r="E20">
        <f>masses!D$4</f>
        <v>1</v>
      </c>
      <c r="G20" t="s">
        <v>132</v>
      </c>
      <c r="H20" s="10">
        <v>0.222</v>
      </c>
      <c r="I20" s="10">
        <f t="shared" si="0"/>
        <v>0.73538011695906447</v>
      </c>
      <c r="J20" s="10">
        <f t="shared" si="1"/>
        <v>0.49957888380371224</v>
      </c>
    </row>
    <row r="21" spans="1:10" x14ac:dyDescent="0.2">
      <c r="A21">
        <f t="shared" si="2"/>
        <v>3</v>
      </c>
      <c r="B21" t="s">
        <v>21</v>
      </c>
      <c r="C21" t="str">
        <f>masses!B$4</f>
        <v>S3_03</v>
      </c>
      <c r="D21" s="43">
        <f>masses!C$4</f>
        <v>73.599999999999994</v>
      </c>
      <c r="E21">
        <f>masses!D$4</f>
        <v>1</v>
      </c>
      <c r="G21" t="s">
        <v>133</v>
      </c>
      <c r="H21" s="10">
        <v>0.21099999999999999</v>
      </c>
      <c r="I21" s="10">
        <f t="shared" si="0"/>
        <v>0.6664578111946533</v>
      </c>
      <c r="J21" s="10">
        <f t="shared" si="1"/>
        <v>0.45275666521375901</v>
      </c>
    </row>
    <row r="22" spans="1:10" x14ac:dyDescent="0.2">
      <c r="A22">
        <f t="shared" si="2"/>
        <v>3</v>
      </c>
      <c r="B22" t="s">
        <v>22</v>
      </c>
      <c r="C22" t="str">
        <f>masses!B$4</f>
        <v>S3_03</v>
      </c>
      <c r="D22" s="43">
        <f>masses!C$4</f>
        <v>73.599999999999994</v>
      </c>
      <c r="E22">
        <f>masses!D$4</f>
        <v>1</v>
      </c>
      <c r="G22" t="s">
        <v>134</v>
      </c>
      <c r="H22" s="10">
        <v>0.221</v>
      </c>
      <c r="I22" s="10">
        <f t="shared" si="0"/>
        <v>0.72911445279866338</v>
      </c>
      <c r="J22" s="10">
        <f t="shared" si="1"/>
        <v>0.49532231847735281</v>
      </c>
    </row>
    <row r="23" spans="1:10" x14ac:dyDescent="0.2">
      <c r="A23">
        <f t="shared" si="2"/>
        <v>4</v>
      </c>
      <c r="B23" t="s">
        <v>23</v>
      </c>
      <c r="C23" t="str">
        <f>masses!B$5</f>
        <v>S3_04</v>
      </c>
      <c r="D23" s="43">
        <f>masses!C$5</f>
        <v>78.8</v>
      </c>
      <c r="E23">
        <f>masses!D$5</f>
        <v>1</v>
      </c>
      <c r="G23" t="s">
        <v>23</v>
      </c>
      <c r="H23" s="10">
        <v>0.27300000000000002</v>
      </c>
      <c r="I23" s="10">
        <f t="shared" si="0"/>
        <v>1.0549289891395155</v>
      </c>
      <c r="J23" s="10">
        <f t="shared" si="1"/>
        <v>0.66937118600223067</v>
      </c>
    </row>
    <row r="24" spans="1:10" x14ac:dyDescent="0.2">
      <c r="A24">
        <f t="shared" si="2"/>
        <v>4</v>
      </c>
      <c r="B24" t="s">
        <v>24</v>
      </c>
      <c r="C24" t="str">
        <f>masses!B$5</f>
        <v>S3_04</v>
      </c>
      <c r="D24" s="43">
        <f>masses!C$5</f>
        <v>78.8</v>
      </c>
      <c r="E24">
        <f>masses!D$5</f>
        <v>1</v>
      </c>
      <c r="G24" t="s">
        <v>24</v>
      </c>
      <c r="H24" s="10">
        <v>0.27900000000000003</v>
      </c>
      <c r="I24" s="10">
        <f t="shared" si="0"/>
        <v>1.0925229741019216</v>
      </c>
      <c r="J24" s="10">
        <f t="shared" si="1"/>
        <v>0.69322523737431574</v>
      </c>
    </row>
    <row r="25" spans="1:10" x14ac:dyDescent="0.2">
      <c r="A25">
        <f t="shared" si="2"/>
        <v>4</v>
      </c>
      <c r="B25" t="s">
        <v>25</v>
      </c>
      <c r="C25" t="str">
        <f>masses!B$5</f>
        <v>S3_04</v>
      </c>
      <c r="D25" s="43">
        <f>masses!C$5</f>
        <v>78.8</v>
      </c>
      <c r="E25">
        <f>masses!D$5</f>
        <v>1</v>
      </c>
      <c r="G25" t="s">
        <v>25</v>
      </c>
      <c r="H25" s="10">
        <v>0.27200000000000002</v>
      </c>
      <c r="I25" s="10">
        <f t="shared" si="0"/>
        <v>1.0486633249791144</v>
      </c>
      <c r="J25" s="10">
        <f t="shared" si="1"/>
        <v>0.66539551077354975</v>
      </c>
    </row>
    <row r="26" spans="1:10" x14ac:dyDescent="0.2">
      <c r="A26">
        <f t="shared" si="2"/>
        <v>5</v>
      </c>
      <c r="B26" t="s">
        <v>26</v>
      </c>
      <c r="C26" t="str">
        <f>masses!B$6</f>
        <v>S3_05</v>
      </c>
      <c r="D26" s="43">
        <f>masses!C$6</f>
        <v>82.7</v>
      </c>
      <c r="E26">
        <f>masses!D$6</f>
        <v>1</v>
      </c>
      <c r="G26" t="s">
        <v>135</v>
      </c>
      <c r="H26" s="10">
        <f t="array" ref="H26:H37">TRANSPOSE(boites!O5:Z5)</f>
        <v>0.33100000000000002</v>
      </c>
      <c r="I26" s="10">
        <f t="shared" si="0"/>
        <v>1.4183375104427736</v>
      </c>
      <c r="J26" s="10">
        <f t="shared" si="1"/>
        <v>0.85751965564859345</v>
      </c>
    </row>
    <row r="27" spans="1:10" x14ac:dyDescent="0.2">
      <c r="A27">
        <f t="shared" si="2"/>
        <v>5</v>
      </c>
      <c r="B27" t="s">
        <v>27</v>
      </c>
      <c r="C27" t="str">
        <f>masses!B$6</f>
        <v>S3_05</v>
      </c>
      <c r="D27" s="43">
        <f>masses!C$6</f>
        <v>82.7</v>
      </c>
      <c r="E27">
        <f>masses!D$6</f>
        <v>1</v>
      </c>
      <c r="G27" t="s">
        <v>136</v>
      </c>
      <c r="H27" s="10">
        <v>0.33400000000000002</v>
      </c>
      <c r="I27" s="10">
        <f t="shared" si="0"/>
        <v>1.4371345029239766</v>
      </c>
      <c r="J27" s="10">
        <f t="shared" si="1"/>
        <v>0.86888422184037262</v>
      </c>
    </row>
    <row r="28" spans="1:10" x14ac:dyDescent="0.2">
      <c r="A28">
        <f t="shared" si="2"/>
        <v>5</v>
      </c>
      <c r="B28" t="s">
        <v>28</v>
      </c>
      <c r="C28" t="str">
        <f>masses!B$6</f>
        <v>S3_05</v>
      </c>
      <c r="D28" s="43">
        <f>masses!C$6</f>
        <v>82.7</v>
      </c>
      <c r="E28">
        <f>masses!D$6</f>
        <v>1</v>
      </c>
      <c r="G28" t="s">
        <v>137</v>
      </c>
      <c r="H28" s="10">
        <v>0.33200000000000002</v>
      </c>
      <c r="I28" s="10">
        <f t="shared" si="0"/>
        <v>1.4246031746031746</v>
      </c>
      <c r="J28" s="10">
        <f t="shared" si="1"/>
        <v>0.86130784437918639</v>
      </c>
    </row>
    <row r="29" spans="1:10" x14ac:dyDescent="0.2">
      <c r="A29">
        <f t="shared" si="2"/>
        <v>6</v>
      </c>
      <c r="B29" t="s">
        <v>29</v>
      </c>
      <c r="C29" t="str">
        <f>masses!B$7</f>
        <v>S3_06</v>
      </c>
      <c r="D29" s="43">
        <f>masses!C$7</f>
        <v>76</v>
      </c>
      <c r="E29">
        <f>masses!D$7</f>
        <v>1</v>
      </c>
      <c r="G29" t="s">
        <v>138</v>
      </c>
      <c r="H29" s="10">
        <v>0.29199999999999998</v>
      </c>
      <c r="I29" s="10">
        <f t="shared" si="0"/>
        <v>1.1739766081871343</v>
      </c>
      <c r="J29" s="10">
        <f t="shared" si="1"/>
        <v>0.77235303170206204</v>
      </c>
    </row>
    <row r="30" spans="1:10" x14ac:dyDescent="0.2">
      <c r="A30">
        <f t="shared" si="2"/>
        <v>6</v>
      </c>
      <c r="B30" t="s">
        <v>30</v>
      </c>
      <c r="C30" t="str">
        <f>masses!B$7</f>
        <v>S3_06</v>
      </c>
      <c r="D30" s="43">
        <f>masses!C$7</f>
        <v>76</v>
      </c>
      <c r="E30">
        <f>masses!D$7</f>
        <v>1</v>
      </c>
      <c r="G30" t="s">
        <v>139</v>
      </c>
      <c r="H30" s="10">
        <v>0.28599999999999998</v>
      </c>
      <c r="I30" s="10">
        <f t="shared" si="0"/>
        <v>1.1363826232247283</v>
      </c>
      <c r="J30" s="10">
        <f t="shared" si="1"/>
        <v>0.74762014685837386</v>
      </c>
    </row>
    <row r="31" spans="1:10" x14ac:dyDescent="0.2">
      <c r="A31">
        <f t="shared" si="2"/>
        <v>6</v>
      </c>
      <c r="B31" t="s">
        <v>31</v>
      </c>
      <c r="C31" t="str">
        <f>masses!B$7</f>
        <v>S3_06</v>
      </c>
      <c r="D31" s="43">
        <f>masses!C$7</f>
        <v>76</v>
      </c>
      <c r="E31">
        <f>masses!D$7</f>
        <v>1</v>
      </c>
      <c r="G31" t="s">
        <v>140</v>
      </c>
      <c r="H31" s="10">
        <v>0.28299999999999997</v>
      </c>
      <c r="I31" s="10">
        <f t="shared" si="0"/>
        <v>1.1175856307435252</v>
      </c>
      <c r="J31" s="10">
        <f t="shared" si="1"/>
        <v>0.73525370443652982</v>
      </c>
    </row>
    <row r="32" spans="1:10" x14ac:dyDescent="0.2">
      <c r="A32">
        <f t="shared" si="2"/>
        <v>7</v>
      </c>
      <c r="B32" t="s">
        <v>32</v>
      </c>
      <c r="C32" t="str">
        <f>masses!B$8</f>
        <v>S3_07</v>
      </c>
      <c r="D32" s="43">
        <f>masses!C$8</f>
        <v>80.599999999999994</v>
      </c>
      <c r="E32">
        <f>masses!D$8</f>
        <v>1</v>
      </c>
      <c r="G32" t="s">
        <v>141</v>
      </c>
      <c r="H32" s="10">
        <v>0.27700000000000002</v>
      </c>
      <c r="I32" s="10">
        <f t="shared" si="0"/>
        <v>1.0799916457811196</v>
      </c>
      <c r="J32" s="10">
        <f t="shared" si="1"/>
        <v>0.66997000358630254</v>
      </c>
    </row>
    <row r="33" spans="1:10" x14ac:dyDescent="0.2">
      <c r="A33">
        <f t="shared" si="2"/>
        <v>7</v>
      </c>
      <c r="B33" t="s">
        <v>33</v>
      </c>
      <c r="C33" t="str">
        <f>masses!B$8</f>
        <v>S3_07</v>
      </c>
      <c r="D33" s="43">
        <f>masses!C$8</f>
        <v>80.599999999999994</v>
      </c>
      <c r="E33">
        <f>masses!D$8</f>
        <v>1</v>
      </c>
      <c r="G33" t="s">
        <v>142</v>
      </c>
      <c r="H33" s="10">
        <v>0.27700000000000002</v>
      </c>
      <c r="I33" s="10">
        <f t="shared" si="0"/>
        <v>1.0799916457811196</v>
      </c>
      <c r="J33" s="10">
        <f t="shared" si="1"/>
        <v>0.66997000358630254</v>
      </c>
    </row>
    <row r="34" spans="1:10" x14ac:dyDescent="0.2">
      <c r="A34">
        <f t="shared" si="2"/>
        <v>7</v>
      </c>
      <c r="B34" t="s">
        <v>34</v>
      </c>
      <c r="C34" t="str">
        <f>masses!B$8</f>
        <v>S3_07</v>
      </c>
      <c r="D34" s="43">
        <f>masses!C$8</f>
        <v>80.599999999999994</v>
      </c>
      <c r="E34">
        <f>masses!D$8</f>
        <v>1</v>
      </c>
      <c r="G34" t="s">
        <v>143</v>
      </c>
      <c r="H34" s="10">
        <v>0.27200000000000002</v>
      </c>
      <c r="I34" s="10">
        <f t="shared" si="0"/>
        <v>1.0486633249791144</v>
      </c>
      <c r="J34" s="10">
        <f t="shared" si="1"/>
        <v>0.65053556140143576</v>
      </c>
    </row>
    <row r="35" spans="1:10" x14ac:dyDescent="0.2">
      <c r="A35">
        <f t="shared" si="2"/>
        <v>8</v>
      </c>
      <c r="B35" t="s">
        <v>35</v>
      </c>
      <c r="C35" t="str">
        <f>masses!B$9</f>
        <v>S3_08</v>
      </c>
      <c r="D35" s="43">
        <f>masses!C$9</f>
        <v>78.2</v>
      </c>
      <c r="E35">
        <f>masses!D$9</f>
        <v>1</v>
      </c>
      <c r="G35" t="s">
        <v>35</v>
      </c>
      <c r="H35" s="10">
        <v>0.34300000000000003</v>
      </c>
      <c r="I35" s="10">
        <f t="shared" si="0"/>
        <v>1.4935254803675857</v>
      </c>
      <c r="J35" s="10">
        <f t="shared" si="1"/>
        <v>0.95493956545242042</v>
      </c>
    </row>
    <row r="36" spans="1:10" x14ac:dyDescent="0.2">
      <c r="A36">
        <f t="shared" si="2"/>
        <v>8</v>
      </c>
      <c r="B36" t="s">
        <v>36</v>
      </c>
      <c r="C36" t="str">
        <f>masses!B$9</f>
        <v>S3_08</v>
      </c>
      <c r="D36" s="43">
        <f>masses!C$9</f>
        <v>78.2</v>
      </c>
      <c r="E36">
        <f>masses!D$9</f>
        <v>1</v>
      </c>
      <c r="G36" t="s">
        <v>36</v>
      </c>
      <c r="H36" s="10">
        <v>0.33</v>
      </c>
      <c r="I36" s="10">
        <f t="shared" si="0"/>
        <v>1.4120718462823727</v>
      </c>
      <c r="J36" s="10">
        <f t="shared" si="1"/>
        <v>0.90285923675343527</v>
      </c>
    </row>
    <row r="37" spans="1:10" x14ac:dyDescent="0.2">
      <c r="A37">
        <f t="shared" si="2"/>
        <v>8</v>
      </c>
      <c r="B37" t="s">
        <v>37</v>
      </c>
      <c r="C37" t="str">
        <f>masses!B$9</f>
        <v>S3_08</v>
      </c>
      <c r="D37" s="43">
        <f>masses!C$9</f>
        <v>78.2</v>
      </c>
      <c r="E37">
        <f>masses!D$9</f>
        <v>1</v>
      </c>
      <c r="G37" t="s">
        <v>37</v>
      </c>
      <c r="H37" s="10">
        <v>0.34399999999999997</v>
      </c>
      <c r="I37" s="10">
        <f t="shared" si="0"/>
        <v>1.4997911445279863</v>
      </c>
      <c r="J37" s="10">
        <f t="shared" si="1"/>
        <v>0.95894574458311133</v>
      </c>
    </row>
    <row r="38" spans="1:10" x14ac:dyDescent="0.2">
      <c r="A38">
        <f t="shared" si="2"/>
        <v>9</v>
      </c>
      <c r="B38" t="s">
        <v>38</v>
      </c>
      <c r="C38" t="str">
        <f>masses!B$10</f>
        <v>S3_09</v>
      </c>
      <c r="D38" s="43">
        <f>masses!C$10</f>
        <v>79.099999999999994</v>
      </c>
      <c r="E38">
        <f>masses!D$10</f>
        <v>1</v>
      </c>
      <c r="G38" t="s">
        <v>144</v>
      </c>
      <c r="H38" s="10">
        <f t="array" ref="H38:H49">TRANSPOSE(boites!O6:Z6)</f>
        <v>0.32200000000000001</v>
      </c>
      <c r="I38" s="10">
        <f t="shared" si="0"/>
        <v>1.3619465329991645</v>
      </c>
      <c r="J38" s="10">
        <f t="shared" si="1"/>
        <v>0.86090172755952254</v>
      </c>
    </row>
    <row r="39" spans="1:10" x14ac:dyDescent="0.2">
      <c r="A39">
        <f t="shared" si="2"/>
        <v>9</v>
      </c>
      <c r="B39" t="s">
        <v>39</v>
      </c>
      <c r="C39" t="str">
        <f>masses!B$10</f>
        <v>S3_09</v>
      </c>
      <c r="D39" s="43">
        <f>masses!C$10</f>
        <v>79.099999999999994</v>
      </c>
      <c r="E39">
        <f>masses!D$10</f>
        <v>1</v>
      </c>
      <c r="G39" t="s">
        <v>145</v>
      </c>
      <c r="H39" s="10">
        <v>0.316</v>
      </c>
      <c r="I39" s="10">
        <f t="shared" si="0"/>
        <v>1.3243525480367586</v>
      </c>
      <c r="J39" s="10">
        <f t="shared" si="1"/>
        <v>0.83713814667304598</v>
      </c>
    </row>
    <row r="40" spans="1:10" x14ac:dyDescent="0.2">
      <c r="A40">
        <f t="shared" si="2"/>
        <v>9</v>
      </c>
      <c r="B40" t="s">
        <v>40</v>
      </c>
      <c r="C40" t="str">
        <f>masses!B$10</f>
        <v>S3_09</v>
      </c>
      <c r="D40" s="43">
        <f>masses!C$10</f>
        <v>79.099999999999994</v>
      </c>
      <c r="E40">
        <f>masses!D$10</f>
        <v>1</v>
      </c>
      <c r="G40" t="s">
        <v>146</v>
      </c>
      <c r="H40" s="10">
        <v>0.32700000000000001</v>
      </c>
      <c r="I40" s="10">
        <f t="shared" si="0"/>
        <v>1.3932748538011697</v>
      </c>
      <c r="J40" s="10">
        <f t="shared" si="1"/>
        <v>0.88070471163158648</v>
      </c>
    </row>
    <row r="41" spans="1:10" x14ac:dyDescent="0.2">
      <c r="A41">
        <f t="shared" si="2"/>
        <v>10</v>
      </c>
      <c r="B41" t="s">
        <v>41</v>
      </c>
      <c r="C41" t="str">
        <f>masses!B$11</f>
        <v>S3_10</v>
      </c>
      <c r="D41" s="43">
        <f>masses!C$11</f>
        <v>77.8</v>
      </c>
      <c r="E41">
        <f>masses!D$11</f>
        <v>1</v>
      </c>
      <c r="G41" t="s">
        <v>147</v>
      </c>
      <c r="H41" s="10">
        <v>0.29799999999999999</v>
      </c>
      <c r="I41" s="10">
        <f t="shared" si="0"/>
        <v>1.2115705931495404</v>
      </c>
      <c r="J41" s="10">
        <f t="shared" si="1"/>
        <v>0.77864434007039884</v>
      </c>
    </row>
    <row r="42" spans="1:10" x14ac:dyDescent="0.2">
      <c r="A42">
        <f t="shared" si="2"/>
        <v>10</v>
      </c>
      <c r="B42" t="s">
        <v>42</v>
      </c>
      <c r="C42" t="str">
        <f>masses!B$11</f>
        <v>S3_10</v>
      </c>
      <c r="D42" s="43">
        <f>masses!C$11</f>
        <v>77.8</v>
      </c>
      <c r="E42">
        <f>masses!D$11</f>
        <v>1</v>
      </c>
      <c r="G42" t="s">
        <v>148</v>
      </c>
      <c r="H42" s="10">
        <v>0.27600000000000002</v>
      </c>
      <c r="I42" s="10">
        <f t="shared" si="0"/>
        <v>1.0737259816207185</v>
      </c>
      <c r="J42" s="10">
        <f t="shared" si="1"/>
        <v>0.69005525811100166</v>
      </c>
    </row>
    <row r="43" spans="1:10" x14ac:dyDescent="0.2">
      <c r="A43">
        <f t="shared" si="2"/>
        <v>10</v>
      </c>
      <c r="B43" t="s">
        <v>43</v>
      </c>
      <c r="C43" t="str">
        <f>masses!B$11</f>
        <v>S3_10</v>
      </c>
      <c r="D43" s="43">
        <f>masses!C$11</f>
        <v>77.8</v>
      </c>
      <c r="E43">
        <f>masses!D$11</f>
        <v>1</v>
      </c>
      <c r="G43" t="s">
        <v>149</v>
      </c>
      <c r="H43" s="10">
        <v>0.28999999999999998</v>
      </c>
      <c r="I43" s="10">
        <f t="shared" si="0"/>
        <v>1.1614452798663324</v>
      </c>
      <c r="J43" s="10">
        <f t="shared" si="1"/>
        <v>0.74643012844879986</v>
      </c>
    </row>
    <row r="44" spans="1:10" x14ac:dyDescent="0.2">
      <c r="A44">
        <f t="shared" si="2"/>
        <v>11</v>
      </c>
      <c r="B44" t="s">
        <v>44</v>
      </c>
      <c r="C44" t="str">
        <f>masses!B$12</f>
        <v>S3_11</v>
      </c>
      <c r="D44" s="43">
        <f>masses!C$12</f>
        <v>78.5</v>
      </c>
      <c r="E44">
        <f>masses!D$12</f>
        <v>1</v>
      </c>
      <c r="G44" t="s">
        <v>150</v>
      </c>
      <c r="H44" s="10">
        <v>0.214</v>
      </c>
      <c r="I44" s="10">
        <f t="shared" si="0"/>
        <v>0.68525480367585634</v>
      </c>
      <c r="J44" s="10">
        <f t="shared" si="1"/>
        <v>0.43646802781901683</v>
      </c>
    </row>
    <row r="45" spans="1:10" x14ac:dyDescent="0.2">
      <c r="A45">
        <f t="shared" si="2"/>
        <v>11</v>
      </c>
      <c r="B45" t="s">
        <v>45</v>
      </c>
      <c r="C45" t="str">
        <f>masses!B$12</f>
        <v>S3_11</v>
      </c>
      <c r="D45" s="43">
        <f>masses!C$12</f>
        <v>78.5</v>
      </c>
      <c r="E45">
        <f>masses!D$12</f>
        <v>1</v>
      </c>
      <c r="G45" t="s">
        <v>151</v>
      </c>
      <c r="H45" s="10">
        <v>0.2</v>
      </c>
      <c r="I45" s="10">
        <f t="shared" si="0"/>
        <v>0.59753550543024225</v>
      </c>
      <c r="J45" s="10">
        <f t="shared" si="1"/>
        <v>0.38059586333136447</v>
      </c>
    </row>
    <row r="46" spans="1:10" x14ac:dyDescent="0.2">
      <c r="A46">
        <f t="shared" si="2"/>
        <v>11</v>
      </c>
      <c r="B46" t="s">
        <v>46</v>
      </c>
      <c r="C46" t="str">
        <f>masses!B$12</f>
        <v>S3_11</v>
      </c>
      <c r="D46" s="43">
        <f>masses!C$12</f>
        <v>78.5</v>
      </c>
      <c r="E46">
        <f>masses!D$12</f>
        <v>1</v>
      </c>
      <c r="G46" t="s">
        <v>152</v>
      </c>
      <c r="H46" s="10">
        <v>0.21</v>
      </c>
      <c r="I46" s="10">
        <f t="shared" si="0"/>
        <v>0.66019214703425233</v>
      </c>
      <c r="J46" s="10">
        <f t="shared" si="1"/>
        <v>0.42050455225111616</v>
      </c>
    </row>
    <row r="47" spans="1:10" x14ac:dyDescent="0.2">
      <c r="A47">
        <f t="shared" si="2"/>
        <v>12</v>
      </c>
      <c r="B47" t="s">
        <v>47</v>
      </c>
      <c r="C47" t="str">
        <f>masses!B$13</f>
        <v>S3_12</v>
      </c>
      <c r="D47" s="43">
        <f>masses!C$13</f>
        <v>77.8</v>
      </c>
      <c r="E47">
        <f>masses!D$13</f>
        <v>1</v>
      </c>
      <c r="G47" t="s">
        <v>47</v>
      </c>
      <c r="H47" s="10">
        <v>0.245</v>
      </c>
      <c r="I47" s="10">
        <f t="shared" si="0"/>
        <v>0.87949039264828721</v>
      </c>
      <c r="J47" s="10">
        <f t="shared" si="1"/>
        <v>0.56522518807730548</v>
      </c>
    </row>
    <row r="48" spans="1:10" x14ac:dyDescent="0.2">
      <c r="A48">
        <f t="shared" si="2"/>
        <v>12</v>
      </c>
      <c r="B48" t="s">
        <v>48</v>
      </c>
      <c r="C48" t="str">
        <f>masses!B$13</f>
        <v>S3_12</v>
      </c>
      <c r="D48" s="43">
        <f>masses!C$13</f>
        <v>77.8</v>
      </c>
      <c r="E48">
        <f>masses!D$13</f>
        <v>1</v>
      </c>
      <c r="G48" t="s">
        <v>48</v>
      </c>
      <c r="H48" s="10">
        <v>0.23899999999999999</v>
      </c>
      <c r="I48" s="10">
        <f t="shared" si="0"/>
        <v>0.84189640768588125</v>
      </c>
      <c r="J48" s="10">
        <f t="shared" si="1"/>
        <v>0.54106452936110616</v>
      </c>
    </row>
    <row r="49" spans="1:10" x14ac:dyDescent="0.2">
      <c r="A49">
        <f t="shared" si="2"/>
        <v>12</v>
      </c>
      <c r="B49" t="s">
        <v>49</v>
      </c>
      <c r="C49" t="str">
        <f>masses!B$13</f>
        <v>S3_12</v>
      </c>
      <c r="D49" s="43">
        <f>masses!C$13</f>
        <v>77.8</v>
      </c>
      <c r="E49">
        <f>masses!D$13</f>
        <v>1</v>
      </c>
      <c r="G49" t="s">
        <v>49</v>
      </c>
      <c r="H49" s="10">
        <v>0.26200000000000001</v>
      </c>
      <c r="I49" s="10">
        <f t="shared" si="0"/>
        <v>0.98600668337510444</v>
      </c>
      <c r="J49" s="10">
        <f t="shared" si="1"/>
        <v>0.63368038777320346</v>
      </c>
    </row>
    <row r="50" spans="1:10" x14ac:dyDescent="0.2">
      <c r="A50">
        <f t="shared" si="2"/>
        <v>13</v>
      </c>
      <c r="B50" t="s">
        <v>50</v>
      </c>
      <c r="C50" t="str">
        <f>masses!B$14</f>
        <v>S3_13</v>
      </c>
      <c r="D50" s="43">
        <f>masses!C$14</f>
        <v>80.099999999999994</v>
      </c>
      <c r="E50">
        <f>masses!D$14</f>
        <v>1</v>
      </c>
      <c r="G50" t="s">
        <v>153</v>
      </c>
      <c r="H50" s="10">
        <f t="array" ref="H50:H61">TRANSPOSE(boites!O7:Z7)</f>
        <v>0.27200000000000002</v>
      </c>
      <c r="I50" s="10">
        <f t="shared" si="0"/>
        <v>1.0486633249791144</v>
      </c>
      <c r="J50" s="10">
        <f t="shared" si="1"/>
        <v>0.65459633269607653</v>
      </c>
    </row>
    <row r="51" spans="1:10" x14ac:dyDescent="0.2">
      <c r="A51">
        <f t="shared" si="2"/>
        <v>13</v>
      </c>
      <c r="B51" t="s">
        <v>51</v>
      </c>
      <c r="C51" t="str">
        <f>masses!B$14</f>
        <v>S3_13</v>
      </c>
      <c r="D51" s="43">
        <f>masses!C$14</f>
        <v>80.099999999999994</v>
      </c>
      <c r="E51">
        <f>masses!D$14</f>
        <v>1</v>
      </c>
      <c r="G51" t="s">
        <v>154</v>
      </c>
      <c r="H51" s="10">
        <v>0.27900000000000003</v>
      </c>
      <c r="I51" s="10">
        <f t="shared" si="0"/>
        <v>1.0925229741019216</v>
      </c>
      <c r="J51" s="10">
        <f t="shared" si="1"/>
        <v>0.68197439082516964</v>
      </c>
    </row>
    <row r="52" spans="1:10" x14ac:dyDescent="0.2">
      <c r="A52">
        <f t="shared" si="2"/>
        <v>13</v>
      </c>
      <c r="B52" t="s">
        <v>52</v>
      </c>
      <c r="C52" t="str">
        <f>masses!B$14</f>
        <v>S3_13</v>
      </c>
      <c r="D52" s="43">
        <f>masses!C$14</f>
        <v>80.099999999999994</v>
      </c>
      <c r="E52">
        <f>masses!D$14</f>
        <v>1</v>
      </c>
      <c r="G52" t="s">
        <v>155</v>
      </c>
      <c r="H52" s="10">
        <v>0.27900000000000003</v>
      </c>
      <c r="I52" s="10">
        <f t="shared" si="0"/>
        <v>1.0925229741019216</v>
      </c>
      <c r="J52" s="10">
        <f t="shared" si="1"/>
        <v>0.68197439082516964</v>
      </c>
    </row>
    <row r="53" spans="1:10" x14ac:dyDescent="0.2">
      <c r="A53">
        <f t="shared" si="2"/>
        <v>14</v>
      </c>
      <c r="B53" t="s">
        <v>53</v>
      </c>
      <c r="C53" t="str">
        <f>masses!B$15</f>
        <v>S3_14</v>
      </c>
      <c r="D53" s="43">
        <f>masses!C$15</f>
        <v>71.900000000000006</v>
      </c>
      <c r="E53">
        <f>masses!D$15</f>
        <v>1</v>
      </c>
      <c r="G53" t="s">
        <v>156</v>
      </c>
      <c r="H53" s="10">
        <v>0.36099999999999999</v>
      </c>
      <c r="I53" s="10">
        <f t="shared" si="0"/>
        <v>1.6063074352548035</v>
      </c>
      <c r="J53" s="10">
        <f t="shared" si="1"/>
        <v>1.1170427227084863</v>
      </c>
    </row>
    <row r="54" spans="1:10" x14ac:dyDescent="0.2">
      <c r="A54">
        <f t="shared" si="2"/>
        <v>14</v>
      </c>
      <c r="B54" t="s">
        <v>54</v>
      </c>
      <c r="C54" t="str">
        <f>masses!B$15</f>
        <v>S3_14</v>
      </c>
      <c r="D54" s="43">
        <f>masses!C$15</f>
        <v>71.900000000000006</v>
      </c>
      <c r="E54">
        <f>masses!D$15</f>
        <v>1</v>
      </c>
      <c r="G54" t="s">
        <v>157</v>
      </c>
      <c r="H54" s="10">
        <v>0.36599999999999999</v>
      </c>
      <c r="I54" s="10">
        <f t="shared" si="0"/>
        <v>1.6376357560568087</v>
      </c>
      <c r="J54" s="10">
        <f t="shared" si="1"/>
        <v>1.1388287594275441</v>
      </c>
    </row>
    <row r="55" spans="1:10" x14ac:dyDescent="0.2">
      <c r="A55">
        <f t="shared" si="2"/>
        <v>14</v>
      </c>
      <c r="B55" t="s">
        <v>55</v>
      </c>
      <c r="C55" t="str">
        <f>masses!B$15</f>
        <v>S3_14</v>
      </c>
      <c r="D55" s="43">
        <f>masses!C$15</f>
        <v>71.900000000000006</v>
      </c>
      <c r="E55">
        <f>masses!D$15</f>
        <v>1</v>
      </c>
      <c r="G55" t="s">
        <v>158</v>
      </c>
      <c r="H55" s="10">
        <v>0.35799999999999998</v>
      </c>
      <c r="I55" s="10">
        <f t="shared" si="0"/>
        <v>1.5875104427736004</v>
      </c>
      <c r="J55" s="10">
        <f t="shared" si="1"/>
        <v>1.1039711006770516</v>
      </c>
    </row>
    <row r="56" spans="1:10" x14ac:dyDescent="0.2">
      <c r="A56">
        <f t="shared" si="2"/>
        <v>15</v>
      </c>
      <c r="B56" t="s">
        <v>56</v>
      </c>
      <c r="C56" t="str">
        <f>masses!B$16</f>
        <v>S3_15</v>
      </c>
      <c r="D56" s="43">
        <f>masses!C$16</f>
        <v>77.599999999999994</v>
      </c>
      <c r="E56">
        <f>masses!D$16</f>
        <v>2</v>
      </c>
      <c r="G56" t="s">
        <v>159</v>
      </c>
      <c r="H56" s="10">
        <v>0.32300000000000001</v>
      </c>
      <c r="I56" s="10">
        <f t="shared" si="0"/>
        <v>1.3682121971595655</v>
      </c>
      <c r="J56" s="10">
        <f t="shared" si="1"/>
        <v>1.7631600478860385</v>
      </c>
    </row>
    <row r="57" spans="1:10" x14ac:dyDescent="0.2">
      <c r="A57">
        <f t="shared" si="2"/>
        <v>15</v>
      </c>
      <c r="B57" t="s">
        <v>57</v>
      </c>
      <c r="C57" t="str">
        <f>masses!B$16</f>
        <v>S3_15</v>
      </c>
      <c r="D57" s="43">
        <f>masses!C$16</f>
        <v>77.599999999999994</v>
      </c>
      <c r="E57">
        <f>masses!D$16</f>
        <v>2</v>
      </c>
      <c r="G57" t="s">
        <v>160</v>
      </c>
      <c r="H57" s="10">
        <v>0.33300000000000002</v>
      </c>
      <c r="I57" s="10">
        <f t="shared" si="0"/>
        <v>1.4308688387635757</v>
      </c>
      <c r="J57" s="10">
        <f t="shared" si="1"/>
        <v>1.8439031427365669</v>
      </c>
    </row>
    <row r="58" spans="1:10" x14ac:dyDescent="0.2">
      <c r="A58">
        <f t="shared" si="2"/>
        <v>15</v>
      </c>
      <c r="B58" t="s">
        <v>58</v>
      </c>
      <c r="C58" t="str">
        <f>masses!B$16</f>
        <v>S3_15</v>
      </c>
      <c r="D58" s="43">
        <f>masses!C$16</f>
        <v>77.599999999999994</v>
      </c>
      <c r="E58">
        <f>masses!D$16</f>
        <v>2</v>
      </c>
      <c r="G58" t="s">
        <v>161</v>
      </c>
      <c r="H58" s="10">
        <v>0.32300000000000001</v>
      </c>
      <c r="I58" s="10">
        <f t="shared" si="0"/>
        <v>1.3682121971595655</v>
      </c>
      <c r="J58" s="10">
        <f t="shared" si="1"/>
        <v>1.7631600478860385</v>
      </c>
    </row>
    <row r="59" spans="1:10" x14ac:dyDescent="0.2">
      <c r="A59">
        <f t="shared" si="2"/>
        <v>16</v>
      </c>
      <c r="B59" t="s">
        <v>59</v>
      </c>
      <c r="C59" t="str">
        <f>masses!B$17</f>
        <v>S3_16</v>
      </c>
      <c r="D59" s="43">
        <f>masses!C$17</f>
        <v>77.8</v>
      </c>
      <c r="E59">
        <f>masses!D$17</f>
        <v>1</v>
      </c>
      <c r="G59" t="s">
        <v>59</v>
      </c>
      <c r="H59" s="10">
        <v>0.36399999999999999</v>
      </c>
      <c r="I59" s="10">
        <f t="shared" si="0"/>
        <v>1.6251044277360065</v>
      </c>
      <c r="J59" s="10">
        <f t="shared" si="1"/>
        <v>1.0444115859485905</v>
      </c>
    </row>
    <row r="60" spans="1:10" x14ac:dyDescent="0.2">
      <c r="A60">
        <f t="shared" si="2"/>
        <v>16</v>
      </c>
      <c r="B60" t="s">
        <v>60</v>
      </c>
      <c r="C60" t="str">
        <f>masses!B$17</f>
        <v>S3_16</v>
      </c>
      <c r="D60" s="43">
        <f>masses!C$17</f>
        <v>77.8</v>
      </c>
      <c r="E60">
        <f>masses!D$17</f>
        <v>1</v>
      </c>
      <c r="G60" t="s">
        <v>60</v>
      </c>
      <c r="H60" s="10">
        <v>0.36599999999999999</v>
      </c>
      <c r="I60" s="10">
        <f t="shared" si="0"/>
        <v>1.6376357560568087</v>
      </c>
      <c r="J60" s="10">
        <f t="shared" si="1"/>
        <v>1.0524651388539903</v>
      </c>
    </row>
    <row r="61" spans="1:10" x14ac:dyDescent="0.2">
      <c r="A61">
        <f t="shared" si="2"/>
        <v>16</v>
      </c>
      <c r="B61" t="s">
        <v>61</v>
      </c>
      <c r="C61" t="str">
        <f>masses!B$17</f>
        <v>S3_16</v>
      </c>
      <c r="D61" s="43">
        <f>masses!C$17</f>
        <v>77.8</v>
      </c>
      <c r="E61">
        <f>masses!D$17</f>
        <v>1</v>
      </c>
      <c r="G61" t="s">
        <v>61</v>
      </c>
      <c r="H61" s="10">
        <v>0.36499999999999999</v>
      </c>
      <c r="I61" s="10">
        <f t="shared" si="0"/>
        <v>1.6313700918964076</v>
      </c>
      <c r="J61" s="10">
        <f t="shared" si="1"/>
        <v>1.0484383624012905</v>
      </c>
    </row>
    <row r="62" spans="1:10" x14ac:dyDescent="0.2">
      <c r="A62">
        <f t="shared" si="2"/>
        <v>17</v>
      </c>
      <c r="B62" t="s">
        <v>62</v>
      </c>
      <c r="C62" t="str">
        <f>masses!B$18</f>
        <v>S3_17</v>
      </c>
      <c r="D62" s="43">
        <f>masses!C$18</f>
        <v>76.099999999999994</v>
      </c>
      <c r="E62">
        <f>masses!D$18</f>
        <v>2</v>
      </c>
      <c r="G62" t="s">
        <v>162</v>
      </c>
      <c r="H62" s="10">
        <f t="array" ref="H62:H73">TRANSPOSE(boites!O8:Z8)</f>
        <v>0.312</v>
      </c>
      <c r="I62" s="10">
        <f t="shared" si="0"/>
        <v>1.2992898913951545</v>
      </c>
      <c r="J62" s="10">
        <f t="shared" si="1"/>
        <v>1.7073454551841714</v>
      </c>
    </row>
    <row r="63" spans="1:10" x14ac:dyDescent="0.2">
      <c r="A63">
        <f t="shared" si="2"/>
        <v>17</v>
      </c>
      <c r="B63" t="s">
        <v>63</v>
      </c>
      <c r="C63" t="str">
        <f>masses!B$18</f>
        <v>S3_17</v>
      </c>
      <c r="D63" s="43">
        <f>masses!C$18</f>
        <v>76.099999999999994</v>
      </c>
      <c r="E63">
        <f>masses!D$18</f>
        <v>2</v>
      </c>
      <c r="G63" t="s">
        <v>163</v>
      </c>
      <c r="H63" s="10">
        <v>0.313</v>
      </c>
      <c r="I63" s="10">
        <f t="shared" si="0"/>
        <v>1.3055555555555556</v>
      </c>
      <c r="J63" s="10">
        <f t="shared" si="1"/>
        <v>1.7155789166301652</v>
      </c>
    </row>
    <row r="64" spans="1:10" x14ac:dyDescent="0.2">
      <c r="A64">
        <f t="shared" si="2"/>
        <v>17</v>
      </c>
      <c r="B64" t="s">
        <v>64</v>
      </c>
      <c r="C64" t="str">
        <f>masses!B$18</f>
        <v>S3_17</v>
      </c>
      <c r="D64" s="43">
        <f>masses!C$18</f>
        <v>76.099999999999994</v>
      </c>
      <c r="E64">
        <f>masses!D$18</f>
        <v>2</v>
      </c>
      <c r="G64" t="s">
        <v>164</v>
      </c>
      <c r="H64" s="10">
        <v>0.313</v>
      </c>
      <c r="I64" s="10">
        <f t="shared" si="0"/>
        <v>1.3055555555555556</v>
      </c>
      <c r="J64" s="10">
        <f t="shared" si="1"/>
        <v>1.7155789166301652</v>
      </c>
    </row>
    <row r="65" spans="1:10" x14ac:dyDescent="0.2">
      <c r="A65">
        <f t="shared" si="2"/>
        <v>18</v>
      </c>
      <c r="B65" t="s">
        <v>65</v>
      </c>
      <c r="C65" t="str">
        <f>masses!B$19</f>
        <v>S3_18</v>
      </c>
      <c r="D65" s="43">
        <f>masses!C$19</f>
        <v>75.3</v>
      </c>
      <c r="E65">
        <f>masses!D$19</f>
        <v>2</v>
      </c>
      <c r="G65" t="s">
        <v>165</v>
      </c>
      <c r="H65" s="10">
        <v>0.38</v>
      </c>
      <c r="I65" s="10">
        <f t="shared" si="0"/>
        <v>1.7253550543024228</v>
      </c>
      <c r="J65" s="10">
        <f t="shared" si="1"/>
        <v>2.2913081730443867</v>
      </c>
    </row>
    <row r="66" spans="1:10" x14ac:dyDescent="0.2">
      <c r="A66">
        <f t="shared" si="2"/>
        <v>18</v>
      </c>
      <c r="B66" t="s">
        <v>66</v>
      </c>
      <c r="C66" t="str">
        <f>masses!B$19</f>
        <v>S3_18</v>
      </c>
      <c r="D66" s="43">
        <f>masses!C$19</f>
        <v>75.3</v>
      </c>
      <c r="E66">
        <f>masses!D$19</f>
        <v>2</v>
      </c>
      <c r="G66" t="s">
        <v>166</v>
      </c>
      <c r="H66" s="10">
        <v>0.38</v>
      </c>
      <c r="I66" s="10">
        <f t="shared" si="0"/>
        <v>1.7253550543024228</v>
      </c>
      <c r="J66" s="10">
        <f t="shared" si="1"/>
        <v>2.2913081730443867</v>
      </c>
    </row>
    <row r="67" spans="1:10" x14ac:dyDescent="0.2">
      <c r="A67">
        <f t="shared" si="2"/>
        <v>18</v>
      </c>
      <c r="B67" t="s">
        <v>67</v>
      </c>
      <c r="C67" t="str">
        <f>masses!B$19</f>
        <v>S3_18</v>
      </c>
      <c r="D67" s="43">
        <f>masses!C$19</f>
        <v>75.3</v>
      </c>
      <c r="E67">
        <f>masses!D$19</f>
        <v>2</v>
      </c>
      <c r="G67" t="s">
        <v>167</v>
      </c>
      <c r="H67" s="10">
        <v>0.375</v>
      </c>
      <c r="I67" s="10">
        <f t="shared" si="0"/>
        <v>1.6940267335004175</v>
      </c>
      <c r="J67" s="10">
        <f t="shared" si="1"/>
        <v>2.249703497344512</v>
      </c>
    </row>
    <row r="68" spans="1:10" x14ac:dyDescent="0.2">
      <c r="A68">
        <f t="shared" si="2"/>
        <v>19</v>
      </c>
      <c r="B68" t="s">
        <v>68</v>
      </c>
      <c r="C68" t="str">
        <f>masses!B$20</f>
        <v>S3_19</v>
      </c>
      <c r="D68" s="43">
        <f>masses!C$20</f>
        <v>77.400000000000006</v>
      </c>
      <c r="E68">
        <f>masses!D$20</f>
        <v>2</v>
      </c>
      <c r="G68" t="s">
        <v>168</v>
      </c>
      <c r="H68" s="10">
        <v>0.33300000000000002</v>
      </c>
      <c r="I68" s="10">
        <f t="shared" si="0"/>
        <v>1.4308688387635757</v>
      </c>
      <c r="J68" s="10">
        <f t="shared" si="1"/>
        <v>1.8486677503405369</v>
      </c>
    </row>
    <row r="69" spans="1:10" x14ac:dyDescent="0.2">
      <c r="A69">
        <f t="shared" si="2"/>
        <v>19</v>
      </c>
      <c r="B69" t="s">
        <v>69</v>
      </c>
      <c r="C69" t="str">
        <f>masses!B$20</f>
        <v>S3_19</v>
      </c>
      <c r="D69" s="43">
        <f>masses!C$20</f>
        <v>77.400000000000006</v>
      </c>
      <c r="E69">
        <f>masses!D$20</f>
        <v>2</v>
      </c>
      <c r="G69" t="s">
        <v>169</v>
      </c>
      <c r="H69" s="10">
        <v>0.33500000000000002</v>
      </c>
      <c r="I69" s="10">
        <f t="shared" si="0"/>
        <v>1.4434001670843777</v>
      </c>
      <c r="J69" s="10">
        <f t="shared" si="1"/>
        <v>1.8648580970082396</v>
      </c>
    </row>
    <row r="70" spans="1:10" x14ac:dyDescent="0.2">
      <c r="A70">
        <f t="shared" si="2"/>
        <v>19</v>
      </c>
      <c r="B70" t="s">
        <v>70</v>
      </c>
      <c r="C70" t="str">
        <f>masses!B$20</f>
        <v>S3_19</v>
      </c>
      <c r="D70" s="43">
        <f>masses!C$20</f>
        <v>77.400000000000006</v>
      </c>
      <c r="E70">
        <f>masses!D$20</f>
        <v>2</v>
      </c>
      <c r="G70" t="s">
        <v>170</v>
      </c>
      <c r="H70" s="10">
        <v>0.32300000000000001</v>
      </c>
      <c r="I70" s="10">
        <f t="shared" si="0"/>
        <v>1.3682121971595655</v>
      </c>
      <c r="J70" s="10">
        <f t="shared" si="1"/>
        <v>1.7677160170020225</v>
      </c>
    </row>
    <row r="71" spans="1:10" x14ac:dyDescent="0.2">
      <c r="A71">
        <f t="shared" si="2"/>
        <v>20</v>
      </c>
      <c r="B71" t="s">
        <v>71</v>
      </c>
      <c r="C71" t="str">
        <f>masses!B$21</f>
        <v>S3_20</v>
      </c>
      <c r="D71" s="43">
        <f>masses!C$21</f>
        <v>78</v>
      </c>
      <c r="E71">
        <f>masses!D$21</f>
        <v>2</v>
      </c>
      <c r="G71" t="s">
        <v>71</v>
      </c>
      <c r="H71" s="10">
        <v>0.32800000000000001</v>
      </c>
      <c r="I71" s="10">
        <f t="shared" si="0"/>
        <v>1.3995405179615705</v>
      </c>
      <c r="J71" s="10">
        <f t="shared" si="1"/>
        <v>1.7942827153353469</v>
      </c>
    </row>
    <row r="72" spans="1:10" x14ac:dyDescent="0.2">
      <c r="A72">
        <f t="shared" si="2"/>
        <v>20</v>
      </c>
      <c r="B72" t="s">
        <v>72</v>
      </c>
      <c r="C72" t="str">
        <f>masses!B$21</f>
        <v>S3_20</v>
      </c>
      <c r="D72" s="43">
        <f>masses!C$21</f>
        <v>78</v>
      </c>
      <c r="E72">
        <f>masses!D$21</f>
        <v>2</v>
      </c>
      <c r="G72" t="s">
        <v>72</v>
      </c>
      <c r="H72" s="10">
        <v>0.32500000000000001</v>
      </c>
      <c r="I72" s="10">
        <f t="shared" si="0"/>
        <v>1.3807435254803675</v>
      </c>
      <c r="J72" s="10">
        <f t="shared" si="1"/>
        <v>1.7701840070261123</v>
      </c>
    </row>
    <row r="73" spans="1:10" x14ac:dyDescent="0.2">
      <c r="A73">
        <f t="shared" si="2"/>
        <v>20</v>
      </c>
      <c r="B73" t="s">
        <v>73</v>
      </c>
      <c r="C73" t="str">
        <f>masses!B$21</f>
        <v>S3_20</v>
      </c>
      <c r="D73" s="43">
        <f>masses!C$21</f>
        <v>78</v>
      </c>
      <c r="E73">
        <f>masses!D$21</f>
        <v>2</v>
      </c>
      <c r="G73" t="s">
        <v>73</v>
      </c>
      <c r="H73" s="10">
        <v>0.32300000000000001</v>
      </c>
      <c r="I73" s="10">
        <f t="shared" si="0"/>
        <v>1.3682121971595655</v>
      </c>
      <c r="J73" s="10">
        <f t="shared" si="1"/>
        <v>1.7541182014866226</v>
      </c>
    </row>
    <row r="74" spans="1:10" x14ac:dyDescent="0.2">
      <c r="A74">
        <f t="shared" si="2"/>
        <v>21</v>
      </c>
      <c r="B74" t="s">
        <v>74</v>
      </c>
      <c r="C74" t="str">
        <f>masses!B$22</f>
        <v>S3_21</v>
      </c>
      <c r="D74" s="43">
        <f>masses!C$22</f>
        <v>76.599999999999994</v>
      </c>
      <c r="E74">
        <f>masses!D$22</f>
        <v>2</v>
      </c>
      <c r="G74" t="s">
        <v>171</v>
      </c>
      <c r="H74" s="10">
        <f t="array" ref="H74:H85">TRANSPOSE(boites!O9:Z9)</f>
        <v>0.28199999999999997</v>
      </c>
      <c r="I74" s="10">
        <f t="shared" si="0"/>
        <v>1.1113199665831242</v>
      </c>
      <c r="J74" s="10">
        <f t="shared" si="1"/>
        <v>1.4508093558526429</v>
      </c>
    </row>
    <row r="75" spans="1:10" x14ac:dyDescent="0.2">
      <c r="A75">
        <f t="shared" si="2"/>
        <v>21</v>
      </c>
      <c r="B75" t="s">
        <v>75</v>
      </c>
      <c r="C75" t="str">
        <f>masses!B$22</f>
        <v>S3_21</v>
      </c>
      <c r="D75" s="43">
        <f>masses!C$22</f>
        <v>76.599999999999994</v>
      </c>
      <c r="E75">
        <f>masses!D$22</f>
        <v>2</v>
      </c>
      <c r="G75" t="s">
        <v>172</v>
      </c>
      <c r="H75" s="10">
        <v>0.29799999999999999</v>
      </c>
      <c r="I75" s="10">
        <f t="shared" si="0"/>
        <v>1.2115705931495404</v>
      </c>
      <c r="J75" s="10">
        <f t="shared" si="1"/>
        <v>1.5816848474537084</v>
      </c>
    </row>
    <row r="76" spans="1:10" x14ac:dyDescent="0.2">
      <c r="A76">
        <f t="shared" si="2"/>
        <v>21</v>
      </c>
      <c r="B76" t="s">
        <v>76</v>
      </c>
      <c r="C76" t="str">
        <f>masses!B$22</f>
        <v>S3_21</v>
      </c>
      <c r="D76" s="43">
        <f>masses!C$22</f>
        <v>76.599999999999994</v>
      </c>
      <c r="E76">
        <f>masses!D$22</f>
        <v>2</v>
      </c>
      <c r="G76" t="s">
        <v>173</v>
      </c>
      <c r="H76" s="10">
        <v>0.28999999999999998</v>
      </c>
      <c r="I76" s="10">
        <f t="shared" si="0"/>
        <v>1.1614452798663324</v>
      </c>
      <c r="J76" s="10">
        <f t="shared" si="1"/>
        <v>1.5162471016531758</v>
      </c>
    </row>
    <row r="77" spans="1:10" x14ac:dyDescent="0.2">
      <c r="A77">
        <f t="shared" si="2"/>
        <v>22</v>
      </c>
      <c r="B77" t="s">
        <v>77</v>
      </c>
      <c r="C77" t="str">
        <f>masses!B$23</f>
        <v>S3_22</v>
      </c>
      <c r="D77" s="43">
        <f>masses!C$23</f>
        <v>75.5</v>
      </c>
      <c r="E77">
        <f>masses!D$23</f>
        <v>2</v>
      </c>
      <c r="G77" t="s">
        <v>174</v>
      </c>
      <c r="H77" s="10">
        <v>0.27200000000000002</v>
      </c>
      <c r="I77" s="10">
        <f t="shared" si="0"/>
        <v>1.0486633249791144</v>
      </c>
      <c r="J77" s="10">
        <f t="shared" si="1"/>
        <v>1.3889580463299529</v>
      </c>
    </row>
    <row r="78" spans="1:10" x14ac:dyDescent="0.2">
      <c r="A78">
        <f t="shared" si="2"/>
        <v>22</v>
      </c>
      <c r="B78" t="s">
        <v>78</v>
      </c>
      <c r="C78" t="str">
        <f>masses!B$23</f>
        <v>S3_22</v>
      </c>
      <c r="D78" s="43">
        <f>masses!C$23</f>
        <v>75.5</v>
      </c>
      <c r="E78">
        <f>masses!D$23</f>
        <v>2</v>
      </c>
      <c r="G78" t="s">
        <v>175</v>
      </c>
      <c r="H78" s="10">
        <v>0.26500000000000001</v>
      </c>
      <c r="I78" s="10">
        <f t="shared" si="0"/>
        <v>1.0048036758563075</v>
      </c>
      <c r="J78" s="10">
        <f t="shared" si="1"/>
        <v>1.3308657958361687</v>
      </c>
    </row>
    <row r="79" spans="1:10" x14ac:dyDescent="0.2">
      <c r="A79">
        <f t="shared" si="2"/>
        <v>22</v>
      </c>
      <c r="B79" t="s">
        <v>79</v>
      </c>
      <c r="C79" t="str">
        <f>masses!B$23</f>
        <v>S3_22</v>
      </c>
      <c r="D79" s="43">
        <f>masses!C$23</f>
        <v>75.5</v>
      </c>
      <c r="E79">
        <f>masses!D$23</f>
        <v>2</v>
      </c>
      <c r="G79" t="s">
        <v>176</v>
      </c>
      <c r="H79" s="10">
        <v>0.27400000000000002</v>
      </c>
      <c r="I79" s="10">
        <f t="shared" ref="I79:I136" si="3">(H79-$M$2-$Q$2)/$P$2</f>
        <v>1.0611946532999166</v>
      </c>
      <c r="J79" s="10">
        <f t="shared" ref="J79:J136" si="4">(I79/1000)*50*E79/(D79/1000)</f>
        <v>1.4055558321853201</v>
      </c>
    </row>
    <row r="80" spans="1:10" x14ac:dyDescent="0.2">
      <c r="A80">
        <f t="shared" si="2"/>
        <v>23</v>
      </c>
      <c r="B80" t="s">
        <v>80</v>
      </c>
      <c r="C80" t="str">
        <f>masses!B$24</f>
        <v>S3_23</v>
      </c>
      <c r="D80" s="43">
        <f>masses!C$24</f>
        <v>77.099999999999994</v>
      </c>
      <c r="E80">
        <f>masses!D$24</f>
        <v>2</v>
      </c>
      <c r="G80" t="s">
        <v>177</v>
      </c>
      <c r="H80" s="10">
        <v>0.42499999999999999</v>
      </c>
      <c r="I80" s="10">
        <f t="shared" si="3"/>
        <v>2.0073099415204676</v>
      </c>
      <c r="J80" s="10">
        <f t="shared" si="4"/>
        <v>2.6035148398449648</v>
      </c>
    </row>
    <row r="81" spans="1:10" x14ac:dyDescent="0.2">
      <c r="A81">
        <f t="shared" si="2"/>
        <v>23</v>
      </c>
      <c r="B81" t="s">
        <v>81</v>
      </c>
      <c r="C81" t="str">
        <f>masses!B$24</f>
        <v>S3_23</v>
      </c>
      <c r="D81" s="43">
        <f>masses!C$24</f>
        <v>77.099999999999994</v>
      </c>
      <c r="E81">
        <f>masses!D$24</f>
        <v>2</v>
      </c>
      <c r="G81" t="s">
        <v>178</v>
      </c>
      <c r="H81" s="10">
        <v>0.41599999999999998</v>
      </c>
      <c r="I81" s="10">
        <f t="shared" si="3"/>
        <v>1.9509189640768587</v>
      </c>
      <c r="J81" s="10">
        <f t="shared" si="4"/>
        <v>2.5303747912799728</v>
      </c>
    </row>
    <row r="82" spans="1:10" x14ac:dyDescent="0.2">
      <c r="A82">
        <f t="shared" ref="A82:A136" si="5">A79+1</f>
        <v>23</v>
      </c>
      <c r="B82" t="s">
        <v>82</v>
      </c>
      <c r="C82" t="str">
        <f>masses!B$24</f>
        <v>S3_23</v>
      </c>
      <c r="D82" s="43">
        <f>masses!C$24</f>
        <v>77.099999999999994</v>
      </c>
      <c r="E82">
        <f>masses!D$24</f>
        <v>2</v>
      </c>
      <c r="G82" t="s">
        <v>179</v>
      </c>
      <c r="H82" s="10">
        <v>0.41</v>
      </c>
      <c r="I82" s="10">
        <f t="shared" si="3"/>
        <v>1.9133249791144527</v>
      </c>
      <c r="J82" s="10">
        <f t="shared" si="4"/>
        <v>2.4816147589033113</v>
      </c>
    </row>
    <row r="83" spans="1:10" x14ac:dyDescent="0.2">
      <c r="A83">
        <f t="shared" si="5"/>
        <v>24</v>
      </c>
      <c r="B83" t="s">
        <v>110</v>
      </c>
      <c r="C83" t="str">
        <f>masses!B$25</f>
        <v>S3_24</v>
      </c>
      <c r="D83" s="43">
        <f>masses!C$25</f>
        <v>77.400000000000006</v>
      </c>
      <c r="E83">
        <f>masses!D$25</f>
        <v>1</v>
      </c>
      <c r="G83" t="s">
        <v>110</v>
      </c>
      <c r="H83" s="10">
        <v>0.223</v>
      </c>
      <c r="I83" s="10">
        <f t="shared" si="3"/>
        <v>0.74164578111946544</v>
      </c>
      <c r="J83" s="10">
        <f t="shared" si="4"/>
        <v>0.47909934180844016</v>
      </c>
    </row>
    <row r="84" spans="1:10" x14ac:dyDescent="0.2">
      <c r="A84">
        <f t="shared" si="5"/>
        <v>24</v>
      </c>
      <c r="B84" t="s">
        <v>111</v>
      </c>
      <c r="C84" t="str">
        <f>masses!B$25</f>
        <v>S3_24</v>
      </c>
      <c r="D84" s="43">
        <f>masses!C$25</f>
        <v>77.400000000000006</v>
      </c>
      <c r="E84">
        <f>masses!D$25</f>
        <v>1</v>
      </c>
      <c r="G84" t="s">
        <v>111</v>
      </c>
      <c r="H84" s="10">
        <v>0.21099999999999999</v>
      </c>
      <c r="I84" s="10">
        <f t="shared" si="3"/>
        <v>0.6664578111946533</v>
      </c>
      <c r="J84" s="10">
        <f t="shared" si="4"/>
        <v>0.43052830180533153</v>
      </c>
    </row>
    <row r="85" spans="1:10" x14ac:dyDescent="0.2">
      <c r="A85">
        <f t="shared" si="5"/>
        <v>24</v>
      </c>
      <c r="B85" t="s">
        <v>112</v>
      </c>
      <c r="C85" t="str">
        <f>masses!B$25</f>
        <v>S3_24</v>
      </c>
      <c r="D85" s="43">
        <f>masses!C$25</f>
        <v>77.400000000000006</v>
      </c>
      <c r="E85">
        <f>masses!D$25</f>
        <v>1</v>
      </c>
      <c r="G85" t="s">
        <v>112</v>
      </c>
      <c r="H85" s="10">
        <v>0.20399999999999999</v>
      </c>
      <c r="I85" s="10">
        <f t="shared" si="3"/>
        <v>0.62259816207184626</v>
      </c>
      <c r="J85" s="10">
        <f t="shared" si="4"/>
        <v>0.40219519513685148</v>
      </c>
    </row>
    <row r="86" spans="1:10" x14ac:dyDescent="0.2">
      <c r="A86">
        <f t="shared" si="5"/>
        <v>25</v>
      </c>
      <c r="B86" t="s">
        <v>83</v>
      </c>
      <c r="C86" t="str">
        <f>masses!B$26</f>
        <v>S3_25</v>
      </c>
      <c r="D86" s="43">
        <f>masses!C$26</f>
        <v>77.3</v>
      </c>
      <c r="E86">
        <f>masses!D$26</f>
        <v>2</v>
      </c>
      <c r="G86" t="s">
        <v>180</v>
      </c>
      <c r="H86" s="10">
        <f t="array" ref="H86:H97">TRANSPOSE(boites!O10:Z10)</f>
        <v>0.71599999999999997</v>
      </c>
      <c r="I86" s="10">
        <f t="shared" si="3"/>
        <v>3.8306182121971593</v>
      </c>
      <c r="J86" s="10">
        <f t="shared" si="4"/>
        <v>4.9555216199187058</v>
      </c>
    </row>
    <row r="87" spans="1:10" x14ac:dyDescent="0.2">
      <c r="A87">
        <f t="shared" si="5"/>
        <v>25</v>
      </c>
      <c r="B87" t="s">
        <v>84</v>
      </c>
      <c r="C87" t="str">
        <f>masses!B$26</f>
        <v>S3_25</v>
      </c>
      <c r="D87" s="43">
        <f>masses!C$26</f>
        <v>77.3</v>
      </c>
      <c r="E87">
        <f>masses!D$26</f>
        <v>2</v>
      </c>
      <c r="G87" t="s">
        <v>181</v>
      </c>
      <c r="H87" s="10">
        <v>0.73099999999999998</v>
      </c>
      <c r="I87" s="10">
        <f t="shared" si="3"/>
        <v>3.9246031746031744</v>
      </c>
      <c r="J87" s="10">
        <f t="shared" si="4"/>
        <v>5.077106306084314</v>
      </c>
    </row>
    <row r="88" spans="1:10" x14ac:dyDescent="0.2">
      <c r="A88">
        <f t="shared" si="5"/>
        <v>25</v>
      </c>
      <c r="B88" t="s">
        <v>85</v>
      </c>
      <c r="C88" t="str">
        <f>masses!B$26</f>
        <v>S3_25</v>
      </c>
      <c r="D88" s="43">
        <f>masses!C$26</f>
        <v>77.3</v>
      </c>
      <c r="E88">
        <f>masses!D$26</f>
        <v>2</v>
      </c>
      <c r="G88" t="s">
        <v>182</v>
      </c>
      <c r="H88" s="10">
        <v>0.72</v>
      </c>
      <c r="I88" s="10">
        <f t="shared" si="3"/>
        <v>3.8556808688387636</v>
      </c>
      <c r="J88" s="10">
        <f t="shared" si="4"/>
        <v>4.9879442028962018</v>
      </c>
    </row>
    <row r="89" spans="1:10" x14ac:dyDescent="0.2">
      <c r="A89">
        <f t="shared" si="5"/>
        <v>26</v>
      </c>
      <c r="B89" t="s">
        <v>86</v>
      </c>
      <c r="C89" t="str">
        <f>masses!B$27</f>
        <v>S3_26</v>
      </c>
      <c r="D89" s="43">
        <f>masses!C$27</f>
        <v>75.2</v>
      </c>
      <c r="E89">
        <f>masses!D$27</f>
        <v>1</v>
      </c>
      <c r="G89" t="s">
        <v>183</v>
      </c>
      <c r="H89" s="10">
        <v>0.439</v>
      </c>
      <c r="I89" s="10">
        <f t="shared" si="3"/>
        <v>2.0950292397660819</v>
      </c>
      <c r="J89" s="10">
        <f t="shared" si="4"/>
        <v>1.3929715689934055</v>
      </c>
    </row>
    <row r="90" spans="1:10" x14ac:dyDescent="0.2">
      <c r="A90">
        <f t="shared" si="5"/>
        <v>26</v>
      </c>
      <c r="B90" t="s">
        <v>87</v>
      </c>
      <c r="C90" t="str">
        <f>masses!B$27</f>
        <v>S3_26</v>
      </c>
      <c r="D90" s="43">
        <f>masses!C$27</f>
        <v>75.2</v>
      </c>
      <c r="E90">
        <f>masses!D$27</f>
        <v>1</v>
      </c>
      <c r="G90" t="s">
        <v>184</v>
      </c>
      <c r="H90" s="10">
        <v>0.434</v>
      </c>
      <c r="I90" s="10">
        <f t="shared" si="3"/>
        <v>2.0637009189640767</v>
      </c>
      <c r="J90" s="10">
        <f t="shared" si="4"/>
        <v>1.3721415684601572</v>
      </c>
    </row>
    <row r="91" spans="1:10" x14ac:dyDescent="0.2">
      <c r="A91">
        <f t="shared" si="5"/>
        <v>26</v>
      </c>
      <c r="B91" t="s">
        <v>88</v>
      </c>
      <c r="C91" t="str">
        <f>masses!B$27</f>
        <v>S3_26</v>
      </c>
      <c r="D91" s="43">
        <f>masses!C$27</f>
        <v>75.2</v>
      </c>
      <c r="E91">
        <f>masses!D$27</f>
        <v>1</v>
      </c>
      <c r="G91" t="s">
        <v>185</v>
      </c>
      <c r="H91" s="10">
        <v>0.433</v>
      </c>
      <c r="I91" s="10">
        <f t="shared" si="3"/>
        <v>2.0574352548036758</v>
      </c>
      <c r="J91" s="10">
        <f t="shared" si="4"/>
        <v>1.3679755683535078</v>
      </c>
    </row>
    <row r="92" spans="1:10" x14ac:dyDescent="0.2">
      <c r="A92">
        <f t="shared" si="5"/>
        <v>27</v>
      </c>
      <c r="B92" t="s">
        <v>89</v>
      </c>
      <c r="C92" t="str">
        <f>masses!B$28</f>
        <v>S3_27</v>
      </c>
      <c r="D92" s="43">
        <f>masses!C$28</f>
        <v>75.099999999999994</v>
      </c>
      <c r="E92">
        <f>masses!D$28</f>
        <v>1</v>
      </c>
      <c r="G92" t="s">
        <v>186</v>
      </c>
      <c r="H92" s="10">
        <v>0.23400000000000001</v>
      </c>
      <c r="I92" s="10">
        <f t="shared" si="3"/>
        <v>0.81056808688387649</v>
      </c>
      <c r="J92" s="10">
        <f t="shared" si="4"/>
        <v>0.53965917901722804</v>
      </c>
    </row>
    <row r="93" spans="1:10" x14ac:dyDescent="0.2">
      <c r="A93">
        <f t="shared" si="5"/>
        <v>27</v>
      </c>
      <c r="B93" t="s">
        <v>90</v>
      </c>
      <c r="C93" t="str">
        <f>masses!B$28</f>
        <v>S3_27</v>
      </c>
      <c r="D93" s="43">
        <f>masses!C$28</f>
        <v>75.099999999999994</v>
      </c>
      <c r="E93">
        <f>masses!D$28</f>
        <v>1</v>
      </c>
      <c r="G93" t="s">
        <v>187</v>
      </c>
      <c r="H93" s="10">
        <v>0.219</v>
      </c>
      <c r="I93" s="10">
        <f t="shared" si="3"/>
        <v>0.71658312447786143</v>
      </c>
      <c r="J93" s="10">
        <f t="shared" si="4"/>
        <v>0.47708596836075995</v>
      </c>
    </row>
    <row r="94" spans="1:10" x14ac:dyDescent="0.2">
      <c r="A94">
        <f t="shared" si="5"/>
        <v>27</v>
      </c>
      <c r="B94" t="s">
        <v>91</v>
      </c>
      <c r="C94" t="str">
        <f>masses!B$28</f>
        <v>S3_27</v>
      </c>
      <c r="D94" s="43">
        <f>masses!C$28</f>
        <v>75.099999999999994</v>
      </c>
      <c r="E94">
        <f>masses!D$28</f>
        <v>1</v>
      </c>
      <c r="G94" t="s">
        <v>188</v>
      </c>
      <c r="H94" s="10">
        <v>0.222</v>
      </c>
      <c r="I94" s="10">
        <f t="shared" si="3"/>
        <v>0.73538011695906447</v>
      </c>
      <c r="J94" s="10">
        <f t="shared" si="4"/>
        <v>0.48960061049205356</v>
      </c>
    </row>
    <row r="95" spans="1:10" x14ac:dyDescent="0.2">
      <c r="A95">
        <f t="shared" si="5"/>
        <v>28</v>
      </c>
      <c r="B95" t="s">
        <v>92</v>
      </c>
      <c r="C95" t="str">
        <f>masses!B$29</f>
        <v>S3_28</v>
      </c>
      <c r="D95" s="43">
        <f>masses!C$29</f>
        <v>75.5</v>
      </c>
      <c r="E95">
        <f>masses!D$29</f>
        <v>1</v>
      </c>
      <c r="G95" t="s">
        <v>92</v>
      </c>
      <c r="H95" s="10">
        <v>0.308</v>
      </c>
      <c r="I95" s="10">
        <f t="shared" si="3"/>
        <v>1.2742272347535504</v>
      </c>
      <c r="J95" s="10">
        <f t="shared" si="4"/>
        <v>0.84385909586327834</v>
      </c>
    </row>
    <row r="96" spans="1:10" x14ac:dyDescent="0.2">
      <c r="A96">
        <f t="shared" si="5"/>
        <v>28</v>
      </c>
      <c r="B96" t="s">
        <v>93</v>
      </c>
      <c r="C96" t="str">
        <f>masses!B$29</f>
        <v>S3_28</v>
      </c>
      <c r="D96" s="43">
        <f>masses!C$29</f>
        <v>75.5</v>
      </c>
      <c r="E96">
        <f>masses!D$29</f>
        <v>1</v>
      </c>
      <c r="G96" t="s">
        <v>93</v>
      </c>
      <c r="H96" s="10">
        <v>0.314</v>
      </c>
      <c r="I96" s="10">
        <f t="shared" si="3"/>
        <v>1.3118212197159564</v>
      </c>
      <c r="J96" s="10">
        <f t="shared" si="4"/>
        <v>0.8687557746463288</v>
      </c>
    </row>
    <row r="97" spans="1:10" ht="16" thickBot="1" x14ac:dyDescent="0.25">
      <c r="A97">
        <f t="shared" si="5"/>
        <v>28</v>
      </c>
      <c r="B97" s="14" t="s">
        <v>94</v>
      </c>
      <c r="C97" t="str">
        <f>masses!B$29</f>
        <v>S3_28</v>
      </c>
      <c r="D97" s="43">
        <f>masses!C$29</f>
        <v>75.5</v>
      </c>
      <c r="E97">
        <f>masses!D$29</f>
        <v>1</v>
      </c>
      <c r="G97" t="s">
        <v>94</v>
      </c>
      <c r="H97" s="10">
        <v>0.29599999999999999</v>
      </c>
      <c r="I97" s="10">
        <f t="shared" si="3"/>
        <v>1.1990392648287382</v>
      </c>
      <c r="J97" s="10">
        <f t="shared" si="4"/>
        <v>0.79406573829717764</v>
      </c>
    </row>
    <row r="98" spans="1:10" ht="16" thickTop="1" x14ac:dyDescent="0.2">
      <c r="A98">
        <f t="shared" si="5"/>
        <v>29</v>
      </c>
      <c r="B98" t="s">
        <v>2</v>
      </c>
      <c r="C98" t="str">
        <f>masses!B$30</f>
        <v>S3_29</v>
      </c>
      <c r="D98" s="43">
        <f>masses!C$30</f>
        <v>71.8</v>
      </c>
      <c r="E98">
        <f>masses!D$30</f>
        <v>1</v>
      </c>
      <c r="G98" t="s">
        <v>117</v>
      </c>
      <c r="H98" s="10">
        <f t="array" ref="H98:H109">TRANSPOSE(boites!O15:Z15)</f>
        <v>0.45900000000000002</v>
      </c>
      <c r="I98" s="10">
        <f t="shared" si="3"/>
        <v>2.2203425229741018</v>
      </c>
      <c r="J98" s="10">
        <f t="shared" si="4"/>
        <v>1.5461995285334968</v>
      </c>
    </row>
    <row r="99" spans="1:10" x14ac:dyDescent="0.2">
      <c r="A99">
        <f t="shared" si="5"/>
        <v>29</v>
      </c>
      <c r="B99" t="s">
        <v>3</v>
      </c>
      <c r="C99" t="str">
        <f>masses!B$30</f>
        <v>S3_29</v>
      </c>
      <c r="D99" s="43">
        <f>masses!C$30</f>
        <v>71.8</v>
      </c>
      <c r="E99">
        <f>masses!D$30</f>
        <v>1</v>
      </c>
      <c r="G99" t="s">
        <v>118</v>
      </c>
      <c r="H99" s="10">
        <v>0.48899999999999999</v>
      </c>
      <c r="I99" s="10">
        <f t="shared" si="3"/>
        <v>2.4083124477861317</v>
      </c>
      <c r="J99" s="10">
        <f t="shared" si="4"/>
        <v>1.6770978048649943</v>
      </c>
    </row>
    <row r="100" spans="1:10" x14ac:dyDescent="0.2">
      <c r="A100">
        <f t="shared" si="5"/>
        <v>29</v>
      </c>
      <c r="B100" t="s">
        <v>4</v>
      </c>
      <c r="C100" t="str">
        <f>masses!B$30</f>
        <v>S3_29</v>
      </c>
      <c r="D100" s="43">
        <f>masses!C$30</f>
        <v>71.8</v>
      </c>
      <c r="E100">
        <f>masses!D$30</f>
        <v>1</v>
      </c>
      <c r="G100" t="s">
        <v>119</v>
      </c>
      <c r="H100" s="10">
        <v>0.47799999999999998</v>
      </c>
      <c r="I100" s="10">
        <f t="shared" si="3"/>
        <v>2.3393901420217209</v>
      </c>
      <c r="J100" s="10">
        <f t="shared" si="4"/>
        <v>1.629101770210112</v>
      </c>
    </row>
    <row r="101" spans="1:10" x14ac:dyDescent="0.2">
      <c r="A101">
        <f t="shared" si="5"/>
        <v>30</v>
      </c>
      <c r="B101" t="s">
        <v>5</v>
      </c>
      <c r="C101" t="str">
        <f>masses!B$31</f>
        <v>S3_30</v>
      </c>
      <c r="D101" s="43">
        <f>masses!C$31</f>
        <v>74.2</v>
      </c>
      <c r="E101">
        <f>masses!D$31</f>
        <v>2</v>
      </c>
      <c r="G101" t="s">
        <v>120</v>
      </c>
      <c r="H101" s="10">
        <v>0.47699999999999998</v>
      </c>
      <c r="I101" s="10">
        <f t="shared" si="3"/>
        <v>2.3331244778613196</v>
      </c>
      <c r="J101" s="10">
        <f t="shared" si="4"/>
        <v>3.1443726116729374</v>
      </c>
    </row>
    <row r="102" spans="1:10" x14ac:dyDescent="0.2">
      <c r="A102">
        <f t="shared" si="5"/>
        <v>30</v>
      </c>
      <c r="B102" t="s">
        <v>6</v>
      </c>
      <c r="C102" t="str">
        <f>masses!B$31</f>
        <v>S3_30</v>
      </c>
      <c r="D102" s="43">
        <f>masses!C$31</f>
        <v>74.2</v>
      </c>
      <c r="E102">
        <f>masses!D$31</f>
        <v>2</v>
      </c>
      <c r="G102" t="s">
        <v>121</v>
      </c>
      <c r="H102" s="10">
        <v>0.52100000000000002</v>
      </c>
      <c r="I102" s="10">
        <f t="shared" si="3"/>
        <v>2.6088137009189643</v>
      </c>
      <c r="J102" s="10">
        <f t="shared" si="4"/>
        <v>3.5159214298099251</v>
      </c>
    </row>
    <row r="103" spans="1:10" x14ac:dyDescent="0.2">
      <c r="A103">
        <f t="shared" si="5"/>
        <v>30</v>
      </c>
      <c r="B103" t="s">
        <v>7</v>
      </c>
      <c r="C103" t="str">
        <f>masses!B$31</f>
        <v>S3_30</v>
      </c>
      <c r="D103" s="43">
        <f>masses!C$31</f>
        <v>74.2</v>
      </c>
      <c r="E103">
        <f>masses!D$31</f>
        <v>2</v>
      </c>
      <c r="G103" t="s">
        <v>122</v>
      </c>
      <c r="H103" s="10">
        <v>0.51300000000000001</v>
      </c>
      <c r="I103" s="10">
        <f t="shared" si="3"/>
        <v>2.558688387635756</v>
      </c>
      <c r="J103" s="10">
        <f t="shared" si="4"/>
        <v>3.448367099239563</v>
      </c>
    </row>
    <row r="104" spans="1:10" x14ac:dyDescent="0.2">
      <c r="A104">
        <f t="shared" si="5"/>
        <v>31</v>
      </c>
      <c r="B104" t="s">
        <v>8</v>
      </c>
      <c r="C104" t="str">
        <f>masses!B$32</f>
        <v>S3_31</v>
      </c>
      <c r="D104" s="43">
        <f>masses!C$32</f>
        <v>81.400000000000006</v>
      </c>
      <c r="E104">
        <f>masses!D$32</f>
        <v>2</v>
      </c>
      <c r="G104" t="s">
        <v>123</v>
      </c>
      <c r="H104" s="10">
        <v>0.30099999999999999</v>
      </c>
      <c r="I104" s="10">
        <f t="shared" si="3"/>
        <v>1.2303675856307434</v>
      </c>
      <c r="J104" s="10">
        <f t="shared" si="4"/>
        <v>1.5115080904554585</v>
      </c>
    </row>
    <row r="105" spans="1:10" x14ac:dyDescent="0.2">
      <c r="A105">
        <f t="shared" si="5"/>
        <v>31</v>
      </c>
      <c r="B105" t="s">
        <v>9</v>
      </c>
      <c r="C105" t="str">
        <f>masses!B$32</f>
        <v>S3_31</v>
      </c>
      <c r="D105" s="43">
        <f>masses!C$32</f>
        <v>81.400000000000006</v>
      </c>
      <c r="E105">
        <f>masses!D$32</f>
        <v>2</v>
      </c>
      <c r="G105" t="s">
        <v>124</v>
      </c>
      <c r="H105" s="10">
        <v>0.29199999999999998</v>
      </c>
      <c r="I105" s="10">
        <f t="shared" si="3"/>
        <v>1.1739766081871343</v>
      </c>
      <c r="J105" s="10">
        <f t="shared" si="4"/>
        <v>1.4422317053895999</v>
      </c>
    </row>
    <row r="106" spans="1:10" x14ac:dyDescent="0.2">
      <c r="A106">
        <f t="shared" si="5"/>
        <v>31</v>
      </c>
      <c r="B106" t="s">
        <v>10</v>
      </c>
      <c r="C106" t="str">
        <f>masses!B$32</f>
        <v>S3_31</v>
      </c>
      <c r="D106" s="43">
        <f>masses!C$32</f>
        <v>81.400000000000006</v>
      </c>
      <c r="E106">
        <f>masses!D$32</f>
        <v>2</v>
      </c>
      <c r="G106" t="s">
        <v>125</v>
      </c>
      <c r="H106" s="10">
        <v>0.29699999999999999</v>
      </c>
      <c r="I106" s="10">
        <f t="shared" si="3"/>
        <v>1.2053049289891393</v>
      </c>
      <c r="J106" s="10">
        <f t="shared" si="4"/>
        <v>1.4807185859817436</v>
      </c>
    </row>
    <row r="107" spans="1:10" x14ac:dyDescent="0.2">
      <c r="A107">
        <f t="shared" si="5"/>
        <v>32</v>
      </c>
      <c r="B107" t="s">
        <v>11</v>
      </c>
      <c r="C107" t="str">
        <f>masses!B$33</f>
        <v>S3_32</v>
      </c>
      <c r="D107" s="43">
        <f>masses!C$33</f>
        <v>71.2</v>
      </c>
      <c r="E107">
        <f>masses!D$33</f>
        <v>1</v>
      </c>
      <c r="G107" t="s">
        <v>11</v>
      </c>
      <c r="H107" s="10">
        <v>0.34</v>
      </c>
      <c r="I107" s="10">
        <f t="shared" si="3"/>
        <v>1.4747284878863827</v>
      </c>
      <c r="J107" s="10">
        <f t="shared" si="4"/>
        <v>1.0356239381224597</v>
      </c>
    </row>
    <row r="108" spans="1:10" x14ac:dyDescent="0.2">
      <c r="A108">
        <f t="shared" si="5"/>
        <v>32</v>
      </c>
      <c r="B108" t="s">
        <v>12</v>
      </c>
      <c r="C108" t="str">
        <f>masses!B$33</f>
        <v>S3_32</v>
      </c>
      <c r="D108" s="43">
        <f>masses!C$33</f>
        <v>71.2</v>
      </c>
      <c r="E108">
        <f>masses!D$33</f>
        <v>1</v>
      </c>
      <c r="G108" t="s">
        <v>12</v>
      </c>
      <c r="H108" s="10">
        <v>0.33400000000000002</v>
      </c>
      <c r="I108" s="10">
        <f t="shared" si="3"/>
        <v>1.4371345029239766</v>
      </c>
      <c r="J108" s="10">
        <f t="shared" si="4"/>
        <v>1.0092236677836914</v>
      </c>
    </row>
    <row r="109" spans="1:10" x14ac:dyDescent="0.2">
      <c r="A109">
        <f t="shared" si="5"/>
        <v>32</v>
      </c>
      <c r="B109" t="s">
        <v>13</v>
      </c>
      <c r="C109" t="str">
        <f>masses!B$33</f>
        <v>S3_32</v>
      </c>
      <c r="D109" s="43">
        <f>masses!C$33</f>
        <v>71.2</v>
      </c>
      <c r="E109">
        <f>masses!D$33</f>
        <v>1</v>
      </c>
      <c r="G109" t="s">
        <v>13</v>
      </c>
      <c r="H109" s="10">
        <v>0.33800000000000002</v>
      </c>
      <c r="I109" s="10">
        <f t="shared" si="3"/>
        <v>1.4621971595655807</v>
      </c>
      <c r="J109" s="10">
        <f t="shared" si="4"/>
        <v>1.0268238480095371</v>
      </c>
    </row>
    <row r="110" spans="1:10" x14ac:dyDescent="0.2">
      <c r="A110">
        <f t="shared" si="5"/>
        <v>33</v>
      </c>
      <c r="B110" t="s">
        <v>14</v>
      </c>
      <c r="C110" t="str">
        <f>masses!B$34</f>
        <v>S3_33</v>
      </c>
      <c r="D110" s="43">
        <f>masses!C$34</f>
        <v>76.2</v>
      </c>
      <c r="E110">
        <f>masses!D$34</f>
        <v>1</v>
      </c>
      <c r="G110" t="s">
        <v>126</v>
      </c>
      <c r="H110" s="10">
        <f t="array" ref="H110:H121">TRANSPOSE(boites!O16:Z16)</f>
        <v>0.371</v>
      </c>
      <c r="I110" s="10">
        <f t="shared" si="3"/>
        <v>1.6689640768588136</v>
      </c>
      <c r="J110" s="10">
        <f t="shared" si="4"/>
        <v>1.0951207853404288</v>
      </c>
    </row>
    <row r="111" spans="1:10" x14ac:dyDescent="0.2">
      <c r="A111">
        <f t="shared" si="5"/>
        <v>33</v>
      </c>
      <c r="B111" t="s">
        <v>15</v>
      </c>
      <c r="C111" t="str">
        <f>masses!B$34</f>
        <v>S3_33</v>
      </c>
      <c r="D111" s="43">
        <f>masses!C$34</f>
        <v>76.2</v>
      </c>
      <c r="E111">
        <f>masses!D$34</f>
        <v>1</v>
      </c>
      <c r="G111" t="s">
        <v>127</v>
      </c>
      <c r="H111" s="10">
        <v>0.38900000000000001</v>
      </c>
      <c r="I111" s="10">
        <f t="shared" si="3"/>
        <v>1.7817460317460319</v>
      </c>
      <c r="J111" s="10">
        <f t="shared" si="4"/>
        <v>1.16912469274674</v>
      </c>
    </row>
    <row r="112" spans="1:10" x14ac:dyDescent="0.2">
      <c r="A112">
        <f t="shared" si="5"/>
        <v>33</v>
      </c>
      <c r="B112" t="s">
        <v>16</v>
      </c>
      <c r="C112" t="str">
        <f>masses!B$34</f>
        <v>S3_33</v>
      </c>
      <c r="D112" s="43">
        <f>masses!C$34</f>
        <v>76.2</v>
      </c>
      <c r="E112">
        <f>masses!D$34</f>
        <v>1</v>
      </c>
      <c r="G112" t="s">
        <v>128</v>
      </c>
      <c r="H112" s="10">
        <v>0.379</v>
      </c>
      <c r="I112" s="10">
        <f t="shared" si="3"/>
        <v>1.7190893901420217</v>
      </c>
      <c r="J112" s="10">
        <f t="shared" si="4"/>
        <v>1.1280114108543449</v>
      </c>
    </row>
    <row r="113" spans="1:10" x14ac:dyDescent="0.2">
      <c r="A113">
        <f t="shared" si="5"/>
        <v>34</v>
      </c>
      <c r="B113" t="s">
        <v>17</v>
      </c>
      <c r="C113" t="str">
        <f>masses!B$35</f>
        <v>S3_34</v>
      </c>
      <c r="D113" s="43">
        <f>masses!C$35</f>
        <v>71.2</v>
      </c>
      <c r="E113">
        <f>masses!D$35</f>
        <v>1</v>
      </c>
      <c r="G113" t="s">
        <v>129</v>
      </c>
      <c r="H113" s="10">
        <v>0.32600000000000001</v>
      </c>
      <c r="I113" s="10">
        <f t="shared" si="3"/>
        <v>1.3870091896407686</v>
      </c>
      <c r="J113" s="10">
        <f t="shared" si="4"/>
        <v>0.97402330733200038</v>
      </c>
    </row>
    <row r="114" spans="1:10" x14ac:dyDescent="0.2">
      <c r="A114">
        <f t="shared" si="5"/>
        <v>34</v>
      </c>
      <c r="B114" t="s">
        <v>18</v>
      </c>
      <c r="C114" t="str">
        <f>masses!B$35</f>
        <v>S3_34</v>
      </c>
      <c r="D114" s="43">
        <f>masses!C$35</f>
        <v>71.2</v>
      </c>
      <c r="E114">
        <f>masses!D$35</f>
        <v>1</v>
      </c>
      <c r="G114" t="s">
        <v>130</v>
      </c>
      <c r="H114" s="10">
        <v>0.32800000000000001</v>
      </c>
      <c r="I114" s="10">
        <f t="shared" si="3"/>
        <v>1.3995405179615705</v>
      </c>
      <c r="J114" s="10">
        <f t="shared" si="4"/>
        <v>0.98282339744492309</v>
      </c>
    </row>
    <row r="115" spans="1:10" x14ac:dyDescent="0.2">
      <c r="A115">
        <f t="shared" si="5"/>
        <v>34</v>
      </c>
      <c r="B115" t="s">
        <v>19</v>
      </c>
      <c r="C115" t="str">
        <f>masses!B$35</f>
        <v>S3_34</v>
      </c>
      <c r="D115" s="43">
        <f>masses!C$35</f>
        <v>71.2</v>
      </c>
      <c r="E115">
        <f>masses!D$35</f>
        <v>1</v>
      </c>
      <c r="G115" t="s">
        <v>131</v>
      </c>
      <c r="H115" s="10">
        <v>0.32300000000000001</v>
      </c>
      <c r="I115" s="10">
        <f t="shared" si="3"/>
        <v>1.3682121971595655</v>
      </c>
      <c r="J115" s="10">
        <f t="shared" si="4"/>
        <v>0.96082317216261637</v>
      </c>
    </row>
    <row r="116" spans="1:10" x14ac:dyDescent="0.2">
      <c r="A116">
        <f t="shared" si="5"/>
        <v>35</v>
      </c>
      <c r="B116" t="s">
        <v>20</v>
      </c>
      <c r="C116" t="str">
        <f>masses!B$36</f>
        <v>S3_35</v>
      </c>
      <c r="D116" s="43">
        <f>masses!C$36</f>
        <v>74.7</v>
      </c>
      <c r="E116">
        <f>masses!D$36</f>
        <v>1</v>
      </c>
      <c r="G116" t="s">
        <v>132</v>
      </c>
      <c r="H116" s="10">
        <v>0.41399999999999998</v>
      </c>
      <c r="I116" s="10">
        <f t="shared" si="3"/>
        <v>1.9383876357560565</v>
      </c>
      <c r="J116" s="10">
        <f t="shared" si="4"/>
        <v>1.2974482167041876</v>
      </c>
    </row>
    <row r="117" spans="1:10" x14ac:dyDescent="0.2">
      <c r="A117">
        <f t="shared" si="5"/>
        <v>35</v>
      </c>
      <c r="B117" t="s">
        <v>21</v>
      </c>
      <c r="C117" t="str">
        <f>masses!B$36</f>
        <v>S3_35</v>
      </c>
      <c r="D117" s="43">
        <f>masses!C$36</f>
        <v>74.7</v>
      </c>
      <c r="E117">
        <f>masses!D$36</f>
        <v>1</v>
      </c>
      <c r="G117" t="s">
        <v>133</v>
      </c>
      <c r="H117" s="10">
        <v>0.41199999999999998</v>
      </c>
      <c r="I117" s="10">
        <f t="shared" si="3"/>
        <v>1.9258563074352546</v>
      </c>
      <c r="J117" s="10">
        <f t="shared" si="4"/>
        <v>1.2890604467438116</v>
      </c>
    </row>
    <row r="118" spans="1:10" x14ac:dyDescent="0.2">
      <c r="A118">
        <f t="shared" si="5"/>
        <v>35</v>
      </c>
      <c r="B118" t="s">
        <v>22</v>
      </c>
      <c r="C118" t="str">
        <f>masses!B$36</f>
        <v>S3_35</v>
      </c>
      <c r="D118" s="43">
        <f>masses!C$36</f>
        <v>74.7</v>
      </c>
      <c r="E118">
        <f>masses!D$36</f>
        <v>1</v>
      </c>
      <c r="G118" t="s">
        <v>134</v>
      </c>
      <c r="H118" s="10">
        <v>0.40500000000000003</v>
      </c>
      <c r="I118" s="10">
        <f t="shared" si="3"/>
        <v>1.8819966583124479</v>
      </c>
      <c r="J118" s="10">
        <f t="shared" si="4"/>
        <v>1.2597032518824951</v>
      </c>
    </row>
    <row r="119" spans="1:10" x14ac:dyDescent="0.2">
      <c r="A119">
        <f t="shared" si="5"/>
        <v>36</v>
      </c>
      <c r="B119" t="s">
        <v>23</v>
      </c>
      <c r="C119" t="str">
        <f>masses!B$37</f>
        <v>S3_36</v>
      </c>
      <c r="D119" s="43">
        <f>masses!C$37</f>
        <v>73.2</v>
      </c>
      <c r="E119">
        <f>masses!D$37</f>
        <v>2</v>
      </c>
      <c r="G119" t="s">
        <v>23</v>
      </c>
      <c r="H119" s="10">
        <v>0.36199999999999999</v>
      </c>
      <c r="I119" s="10">
        <f t="shared" si="3"/>
        <v>1.6125730994152045</v>
      </c>
      <c r="J119" s="10">
        <f t="shared" si="4"/>
        <v>2.2029687150480939</v>
      </c>
    </row>
    <row r="120" spans="1:10" x14ac:dyDescent="0.2">
      <c r="A120">
        <f t="shared" si="5"/>
        <v>36</v>
      </c>
      <c r="B120" t="s">
        <v>24</v>
      </c>
      <c r="C120" t="str">
        <f>masses!B$37</f>
        <v>S3_36</v>
      </c>
      <c r="D120" s="43">
        <f>masses!C$37</f>
        <v>73.2</v>
      </c>
      <c r="E120">
        <f>masses!D$37</f>
        <v>2</v>
      </c>
      <c r="G120" t="s">
        <v>24</v>
      </c>
      <c r="H120" s="10">
        <v>0.35199999999999998</v>
      </c>
      <c r="I120" s="10">
        <f t="shared" si="3"/>
        <v>1.5499164578111944</v>
      </c>
      <c r="J120" s="10">
        <f t="shared" si="4"/>
        <v>2.1173722101245822</v>
      </c>
    </row>
    <row r="121" spans="1:10" x14ac:dyDescent="0.2">
      <c r="A121">
        <f t="shared" si="5"/>
        <v>36</v>
      </c>
      <c r="B121" t="s">
        <v>25</v>
      </c>
      <c r="C121" t="str">
        <f>masses!B$37</f>
        <v>S3_36</v>
      </c>
      <c r="D121" s="43">
        <f>masses!C$37</f>
        <v>73.2</v>
      </c>
      <c r="E121">
        <f>masses!D$37</f>
        <v>2</v>
      </c>
      <c r="G121" t="s">
        <v>25</v>
      </c>
      <c r="H121" s="10">
        <v>0.35499999999999998</v>
      </c>
      <c r="I121" s="10">
        <f t="shared" si="3"/>
        <v>1.5687134502923974</v>
      </c>
      <c r="J121" s="10">
        <f t="shared" si="4"/>
        <v>2.1430511616016359</v>
      </c>
    </row>
    <row r="122" spans="1:10" x14ac:dyDescent="0.2">
      <c r="A122">
        <f t="shared" si="5"/>
        <v>37</v>
      </c>
      <c r="B122" t="s">
        <v>26</v>
      </c>
      <c r="C122" t="str">
        <f>masses!B$38</f>
        <v>S3_37</v>
      </c>
      <c r="D122" s="43">
        <f>masses!C$38</f>
        <v>80.599999999999994</v>
      </c>
      <c r="E122">
        <f>masses!D$38</f>
        <v>2</v>
      </c>
      <c r="G122" t="s">
        <v>135</v>
      </c>
      <c r="H122" s="10">
        <f t="array" ref="H122:H133">TRANSPOSE(boites!O17:Z17)</f>
        <v>0.35399999999999998</v>
      </c>
      <c r="I122" s="10">
        <f t="shared" si="3"/>
        <v>1.5624477861319965</v>
      </c>
      <c r="J122" s="10">
        <f t="shared" si="4"/>
        <v>1.9385208264664973</v>
      </c>
    </row>
    <row r="123" spans="1:10" x14ac:dyDescent="0.2">
      <c r="A123">
        <f t="shared" si="5"/>
        <v>37</v>
      </c>
      <c r="B123" t="s">
        <v>27</v>
      </c>
      <c r="C123" t="str">
        <f>masses!B$38</f>
        <v>S3_37</v>
      </c>
      <c r="D123" s="43">
        <f>masses!C$38</f>
        <v>80.599999999999994</v>
      </c>
      <c r="E123">
        <f>masses!D$38</f>
        <v>2</v>
      </c>
      <c r="G123" t="s">
        <v>136</v>
      </c>
      <c r="H123" s="10">
        <v>0.34799999999999998</v>
      </c>
      <c r="I123" s="10">
        <f t="shared" si="3"/>
        <v>1.5248538011695905</v>
      </c>
      <c r="J123" s="10">
        <f t="shared" si="4"/>
        <v>1.8918781652228169</v>
      </c>
    </row>
    <row r="124" spans="1:10" x14ac:dyDescent="0.2">
      <c r="A124">
        <f t="shared" si="5"/>
        <v>37</v>
      </c>
      <c r="B124" t="s">
        <v>28</v>
      </c>
      <c r="C124" t="str">
        <f>masses!B$38</f>
        <v>S3_37</v>
      </c>
      <c r="D124" s="43">
        <f>masses!C$38</f>
        <v>80.599999999999994</v>
      </c>
      <c r="E124">
        <f>masses!D$38</f>
        <v>2</v>
      </c>
      <c r="G124" t="s">
        <v>137</v>
      </c>
      <c r="H124" s="10">
        <v>0.36499999999999999</v>
      </c>
      <c r="I124" s="10">
        <f t="shared" si="3"/>
        <v>1.6313700918964076</v>
      </c>
      <c r="J124" s="10">
        <f t="shared" si="4"/>
        <v>2.0240323720799105</v>
      </c>
    </row>
    <row r="125" spans="1:10" x14ac:dyDescent="0.2">
      <c r="A125">
        <f t="shared" si="5"/>
        <v>38</v>
      </c>
      <c r="B125" t="s">
        <v>29</v>
      </c>
      <c r="C125" t="str">
        <f>masses!B$39</f>
        <v>S3_38</v>
      </c>
      <c r="D125" s="43">
        <f>masses!C$39</f>
        <v>73.2</v>
      </c>
      <c r="E125">
        <f>masses!D$39</f>
        <v>2</v>
      </c>
      <c r="G125" t="s">
        <v>138</v>
      </c>
      <c r="H125" s="10">
        <v>0.28899999999999998</v>
      </c>
      <c r="I125" s="10">
        <f t="shared" si="3"/>
        <v>1.1551796157059313</v>
      </c>
      <c r="J125" s="10">
        <f t="shared" si="4"/>
        <v>1.5781142291064634</v>
      </c>
    </row>
    <row r="126" spans="1:10" x14ac:dyDescent="0.2">
      <c r="A126">
        <f t="shared" si="5"/>
        <v>38</v>
      </c>
      <c r="B126" t="s">
        <v>30</v>
      </c>
      <c r="C126" t="str">
        <f>masses!B$39</f>
        <v>S3_38</v>
      </c>
      <c r="D126" s="43">
        <f>masses!C$39</f>
        <v>73.2</v>
      </c>
      <c r="E126">
        <f>masses!D$39</f>
        <v>2</v>
      </c>
      <c r="G126" t="s">
        <v>139</v>
      </c>
      <c r="H126" s="10">
        <v>0.27800000000000002</v>
      </c>
      <c r="I126" s="10">
        <f t="shared" si="3"/>
        <v>1.0862573099415205</v>
      </c>
      <c r="J126" s="10">
        <f t="shared" si="4"/>
        <v>1.4839580736906017</v>
      </c>
    </row>
    <row r="127" spans="1:10" x14ac:dyDescent="0.2">
      <c r="A127">
        <f t="shared" si="5"/>
        <v>38</v>
      </c>
      <c r="B127" t="s">
        <v>31</v>
      </c>
      <c r="C127" t="str">
        <f>masses!B$39</f>
        <v>S3_38</v>
      </c>
      <c r="D127" s="43">
        <f>masses!C$39</f>
        <v>73.2</v>
      </c>
      <c r="E127">
        <f>masses!D$39</f>
        <v>2</v>
      </c>
      <c r="G127" t="s">
        <v>140</v>
      </c>
      <c r="H127" s="10">
        <v>0.30399999999999999</v>
      </c>
      <c r="I127" s="10">
        <f t="shared" si="3"/>
        <v>1.2491645781119465</v>
      </c>
      <c r="J127" s="10">
        <f t="shared" si="4"/>
        <v>1.7065089864917302</v>
      </c>
    </row>
    <row r="128" spans="1:10" x14ac:dyDescent="0.2">
      <c r="A128">
        <f t="shared" si="5"/>
        <v>39</v>
      </c>
      <c r="B128" t="s">
        <v>32</v>
      </c>
      <c r="C128" t="str">
        <f>masses!B$40</f>
        <v>S3_39</v>
      </c>
      <c r="D128" s="43">
        <f>masses!C$40</f>
        <v>79.7</v>
      </c>
      <c r="E128">
        <f>masses!D$40</f>
        <v>2</v>
      </c>
      <c r="G128" t="s">
        <v>141</v>
      </c>
      <c r="H128" s="10">
        <v>0.33800000000000002</v>
      </c>
      <c r="I128" s="10">
        <f t="shared" si="3"/>
        <v>1.4621971595655807</v>
      </c>
      <c r="J128" s="10">
        <f t="shared" si="4"/>
        <v>1.8346262980747563</v>
      </c>
    </row>
    <row r="129" spans="1:10" x14ac:dyDescent="0.2">
      <c r="A129">
        <f t="shared" si="5"/>
        <v>39</v>
      </c>
      <c r="B129" t="s">
        <v>33</v>
      </c>
      <c r="C129" t="str">
        <f>masses!B$40</f>
        <v>S3_39</v>
      </c>
      <c r="D129" s="43">
        <f>masses!C$40</f>
        <v>79.7</v>
      </c>
      <c r="E129">
        <f>masses!D$40</f>
        <v>2</v>
      </c>
      <c r="G129" t="s">
        <v>142</v>
      </c>
      <c r="H129" s="10">
        <v>0.33700000000000002</v>
      </c>
      <c r="I129" s="10">
        <f t="shared" si="3"/>
        <v>1.4559314954051796</v>
      </c>
      <c r="J129" s="10">
        <f t="shared" si="4"/>
        <v>1.8267647370203006</v>
      </c>
    </row>
    <row r="130" spans="1:10" x14ac:dyDescent="0.2">
      <c r="A130">
        <f t="shared" si="5"/>
        <v>39</v>
      </c>
      <c r="B130" t="s">
        <v>34</v>
      </c>
      <c r="C130" t="str">
        <f>masses!B$40</f>
        <v>S3_39</v>
      </c>
      <c r="D130" s="43">
        <f>masses!C$40</f>
        <v>79.7</v>
      </c>
      <c r="E130">
        <f>masses!D$40</f>
        <v>2</v>
      </c>
      <c r="G130" t="s">
        <v>143</v>
      </c>
      <c r="H130" s="10">
        <v>0.33800000000000002</v>
      </c>
      <c r="I130" s="10">
        <f t="shared" si="3"/>
        <v>1.4621971595655807</v>
      </c>
      <c r="J130" s="10">
        <f>(I130/1000)*50*E130/(D130/1000)</f>
        <v>1.8346262980747563</v>
      </c>
    </row>
    <row r="131" spans="1:10" x14ac:dyDescent="0.2">
      <c r="A131">
        <f t="shared" si="5"/>
        <v>40</v>
      </c>
      <c r="B131" t="s">
        <v>35</v>
      </c>
      <c r="C131" t="str">
        <f>masses!B$41</f>
        <v>S3_40</v>
      </c>
      <c r="D131" s="43">
        <f>masses!C$41</f>
        <v>77.599999999999994</v>
      </c>
      <c r="E131">
        <f>masses!D$41</f>
        <v>2</v>
      </c>
      <c r="G131" t="s">
        <v>35</v>
      </c>
      <c r="H131" s="10">
        <v>0.34100000000000003</v>
      </c>
      <c r="I131" s="10">
        <f t="shared" si="3"/>
        <v>1.4809941520467838</v>
      </c>
      <c r="J131" s="10">
        <f t="shared" si="4"/>
        <v>1.9084976186169895</v>
      </c>
    </row>
    <row r="132" spans="1:10" x14ac:dyDescent="0.2">
      <c r="A132">
        <f t="shared" si="5"/>
        <v>40</v>
      </c>
      <c r="B132" t="s">
        <v>36</v>
      </c>
      <c r="C132" t="str">
        <f>masses!B$41</f>
        <v>S3_40</v>
      </c>
      <c r="D132" s="43">
        <f>masses!C$41</f>
        <v>77.599999999999994</v>
      </c>
      <c r="E132">
        <f>masses!D$41</f>
        <v>2</v>
      </c>
      <c r="G132" t="s">
        <v>36</v>
      </c>
      <c r="H132" s="10">
        <v>0.34300000000000003</v>
      </c>
      <c r="I132" s="10">
        <f t="shared" si="3"/>
        <v>1.4935254803675857</v>
      </c>
      <c r="J132" s="10">
        <f t="shared" si="4"/>
        <v>1.9246462375870952</v>
      </c>
    </row>
    <row r="133" spans="1:10" x14ac:dyDescent="0.2">
      <c r="A133">
        <f t="shared" si="5"/>
        <v>40</v>
      </c>
      <c r="B133" t="s">
        <v>37</v>
      </c>
      <c r="C133" t="str">
        <f>masses!B$41</f>
        <v>S3_40</v>
      </c>
      <c r="D133" s="43">
        <f>masses!C$41</f>
        <v>77.599999999999994</v>
      </c>
      <c r="E133">
        <f>masses!D$41</f>
        <v>2</v>
      </c>
      <c r="G133" t="s">
        <v>37</v>
      </c>
      <c r="H133" s="10">
        <v>0.33100000000000002</v>
      </c>
      <c r="I133" s="10">
        <f t="shared" si="3"/>
        <v>1.4183375104427736</v>
      </c>
      <c r="J133" s="10">
        <f t="shared" si="4"/>
        <v>1.8277545237664612</v>
      </c>
    </row>
    <row r="134" spans="1:10" x14ac:dyDescent="0.2">
      <c r="A134">
        <f t="shared" si="5"/>
        <v>41</v>
      </c>
      <c r="B134" t="s">
        <v>38</v>
      </c>
      <c r="C134" t="str">
        <f>masses!B$42</f>
        <v>CONTROL</v>
      </c>
      <c r="D134" s="43">
        <f>masses!C$42</f>
        <v>77.2</v>
      </c>
      <c r="E134">
        <f>masses!D$42</f>
        <v>4</v>
      </c>
      <c r="G134" t="s">
        <v>144</v>
      </c>
      <c r="H134" s="10">
        <f t="array" ref="H134:H136">TRANSPOSE(boites!O18:Q18)</f>
        <v>0.156</v>
      </c>
      <c r="I134" s="10">
        <f t="shared" si="3"/>
        <v>0.3218462823725981</v>
      </c>
      <c r="J134" s="10">
        <f t="shared" si="4"/>
        <v>0.83379865899636807</v>
      </c>
    </row>
    <row r="135" spans="1:10" x14ac:dyDescent="0.2">
      <c r="A135">
        <f t="shared" si="5"/>
        <v>41</v>
      </c>
      <c r="B135" t="s">
        <v>39</v>
      </c>
      <c r="C135" t="str">
        <f>masses!B$42</f>
        <v>CONTROL</v>
      </c>
      <c r="D135" s="43">
        <f>masses!C$42</f>
        <v>77.2</v>
      </c>
      <c r="E135">
        <f>masses!D$42</f>
        <v>4</v>
      </c>
      <c r="G135" t="s">
        <v>145</v>
      </c>
      <c r="H135" s="10">
        <v>0.14899999999999999</v>
      </c>
      <c r="I135" s="10">
        <f t="shared" si="3"/>
        <v>0.27798663324979106</v>
      </c>
      <c r="J135" s="10">
        <f t="shared" si="4"/>
        <v>0.72017262499945867</v>
      </c>
    </row>
    <row r="136" spans="1:10" x14ac:dyDescent="0.2">
      <c r="A136">
        <f t="shared" si="5"/>
        <v>41</v>
      </c>
      <c r="B136" t="s">
        <v>40</v>
      </c>
      <c r="C136" t="str">
        <f>masses!B$42</f>
        <v>CONTROL</v>
      </c>
      <c r="D136" s="43">
        <f>masses!C$42</f>
        <v>77.2</v>
      </c>
      <c r="E136">
        <f>masses!D$42</f>
        <v>4</v>
      </c>
      <c r="G136" t="s">
        <v>146</v>
      </c>
      <c r="H136" s="10">
        <v>0.151</v>
      </c>
      <c r="I136" s="10">
        <f t="shared" si="3"/>
        <v>0.29051796157059306</v>
      </c>
      <c r="J136" s="10">
        <f t="shared" si="4"/>
        <v>0.75263720614143281</v>
      </c>
    </row>
  </sheetData>
  <pageMargins left="0.7" right="0.7" top="0.75" bottom="0.75" header="0.3" footer="0.3"/>
  <pageSetup paperSize="9" orientation="portrait" r:id="rId1"/>
  <ignoredErrors>
    <ignoredError sqref="M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zoomScale="85" zoomScaleNormal="85" workbookViewId="0">
      <selection activeCell="O15" sqref="O15:Z19"/>
    </sheetView>
  </sheetViews>
  <sheetFormatPr baseColWidth="10" defaultColWidth="11.5" defaultRowHeight="16" x14ac:dyDescent="0.2"/>
  <cols>
    <col min="1" max="1" width="4.33203125" style="2" customWidth="1"/>
    <col min="2" max="13" width="10.5" style="3" customWidth="1"/>
    <col min="14" max="16384" width="11.5" style="3"/>
  </cols>
  <sheetData>
    <row r="1" spans="1:26" s="1" customFormat="1" ht="22" customHeight="1" thickBot="1" x14ac:dyDescent="0.25">
      <c r="A1" s="47" t="s">
        <v>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26" s="21" customFormat="1" ht="22" customHeight="1" thickBot="1" x14ac:dyDescent="0.25">
      <c r="A2" s="17"/>
      <c r="B2" s="18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20">
        <v>12</v>
      </c>
    </row>
    <row r="3" spans="1:26" ht="22" customHeight="1" x14ac:dyDescent="0.2">
      <c r="A3" s="8" t="s">
        <v>100</v>
      </c>
      <c r="B3" s="24" t="str">
        <f t="array" ref="B3:M3">TRANSPOSE(calculs!C2:C13)</f>
        <v>étalon 0</v>
      </c>
      <c r="C3" s="25" t="str">
        <v>étalon 0</v>
      </c>
      <c r="D3" s="25" t="str">
        <v>étalon 0</v>
      </c>
      <c r="E3" s="25" t="str">
        <v>étalon 1</v>
      </c>
      <c r="F3" s="25" t="str">
        <v>étalon 1</v>
      </c>
      <c r="G3" s="25" t="str">
        <v>étalon 1</v>
      </c>
      <c r="H3" s="25" t="str">
        <v>étalon 2</v>
      </c>
      <c r="I3" s="25" t="str">
        <v>étalon 2</v>
      </c>
      <c r="J3" s="26" t="str">
        <v>étalon 2</v>
      </c>
      <c r="K3" s="25" t="str">
        <v>étalon 3</v>
      </c>
      <c r="L3" s="26" t="str">
        <v>étalon 3</v>
      </c>
      <c r="M3" s="27" t="str">
        <v>étalon 3</v>
      </c>
      <c r="O3">
        <v>0.06</v>
      </c>
      <c r="P3">
        <v>6.5000000000000002E-2</v>
      </c>
      <c r="Q3">
        <v>6.8000000000000005E-2</v>
      </c>
      <c r="R3">
        <v>0.17799999999999999</v>
      </c>
      <c r="S3">
        <v>0.17699999999999999</v>
      </c>
      <c r="T3">
        <v>0.17599999999999999</v>
      </c>
      <c r="U3">
        <v>0.33600000000000002</v>
      </c>
      <c r="V3">
        <v>0.33400000000000002</v>
      </c>
      <c r="W3">
        <v>0.32900000000000001</v>
      </c>
      <c r="X3">
        <v>0.56000000000000005</v>
      </c>
      <c r="Y3">
        <v>0.53800000000000003</v>
      </c>
      <c r="Z3">
        <v>0.53500000000000003</v>
      </c>
    </row>
    <row r="4" spans="1:26" ht="22" customHeight="1" x14ac:dyDescent="0.2">
      <c r="A4" s="16" t="s">
        <v>101</v>
      </c>
      <c r="B4" s="28" t="str" cm="1">
        <f t="array" ref="B4:M4">TRANSPOSE(calculs!C14:C25)</f>
        <v>BLANK</v>
      </c>
      <c r="C4" s="15" t="str">
        <v>BLANK</v>
      </c>
      <c r="D4" s="15" t="str">
        <v>BLANK</v>
      </c>
      <c r="E4" s="15" t="str">
        <v>S3_02</v>
      </c>
      <c r="F4" s="15" t="str">
        <v>S3_02</v>
      </c>
      <c r="G4" s="15" t="str">
        <v>S3_02</v>
      </c>
      <c r="H4" s="15" t="str">
        <v>S3_03</v>
      </c>
      <c r="I4" s="15" t="str">
        <v>S3_03</v>
      </c>
      <c r="J4" s="15" t="str">
        <v>S3_03</v>
      </c>
      <c r="K4" s="15" t="str">
        <v>S3_04</v>
      </c>
      <c r="L4" s="15" t="str">
        <v>S3_04</v>
      </c>
      <c r="M4" s="29" t="str">
        <v>S3_04</v>
      </c>
      <c r="O4">
        <v>0.09</v>
      </c>
      <c r="P4">
        <v>8.4000000000000005E-2</v>
      </c>
      <c r="Q4">
        <v>8.1000000000000003E-2</v>
      </c>
      <c r="R4">
        <v>0.27200000000000002</v>
      </c>
      <c r="S4">
        <v>0.253</v>
      </c>
      <c r="T4">
        <v>0.26200000000000001</v>
      </c>
      <c r="U4">
        <v>0.222</v>
      </c>
      <c r="V4">
        <v>0.21099999999999999</v>
      </c>
      <c r="W4">
        <v>0.221</v>
      </c>
      <c r="X4">
        <v>0.27300000000000002</v>
      </c>
      <c r="Y4">
        <v>0.27900000000000003</v>
      </c>
      <c r="Z4">
        <v>0.27200000000000002</v>
      </c>
    </row>
    <row r="5" spans="1:26" ht="22" customHeight="1" x14ac:dyDescent="0.2">
      <c r="A5" s="16" t="s">
        <v>102</v>
      </c>
      <c r="B5" s="28" t="str" cm="1">
        <f t="array" ref="B5:M5">TRANSPOSE(calculs!C26:C37)</f>
        <v>S3_05</v>
      </c>
      <c r="C5" s="15" t="str">
        <v>S3_05</v>
      </c>
      <c r="D5" s="15" t="str">
        <v>S3_05</v>
      </c>
      <c r="E5" s="15" t="str">
        <v>S3_06</v>
      </c>
      <c r="F5" s="15" t="str">
        <v>S3_06</v>
      </c>
      <c r="G5" s="15" t="str">
        <v>S3_06</v>
      </c>
      <c r="H5" s="15" t="str">
        <v>S3_07</v>
      </c>
      <c r="I5" s="15" t="str">
        <v>S3_07</v>
      </c>
      <c r="J5" s="15" t="str">
        <v>S3_07</v>
      </c>
      <c r="K5" s="15" t="str">
        <v>S3_08</v>
      </c>
      <c r="L5" s="15" t="str">
        <v>S3_08</v>
      </c>
      <c r="M5" s="29" t="str">
        <v>S3_08</v>
      </c>
      <c r="O5">
        <v>0.33100000000000002</v>
      </c>
      <c r="P5">
        <v>0.33400000000000002</v>
      </c>
      <c r="Q5">
        <v>0.33200000000000002</v>
      </c>
      <c r="R5">
        <v>0.29199999999999998</v>
      </c>
      <c r="S5">
        <v>0.28599999999999998</v>
      </c>
      <c r="T5">
        <v>0.28299999999999997</v>
      </c>
      <c r="U5">
        <v>0.27700000000000002</v>
      </c>
      <c r="V5">
        <v>0.27700000000000002</v>
      </c>
      <c r="W5">
        <v>0.27200000000000002</v>
      </c>
      <c r="X5">
        <v>0.34300000000000003</v>
      </c>
      <c r="Y5">
        <v>0.33</v>
      </c>
      <c r="Z5">
        <v>0.34399999999999997</v>
      </c>
    </row>
    <row r="6" spans="1:26" ht="22" customHeight="1" x14ac:dyDescent="0.2">
      <c r="A6" s="16" t="s">
        <v>103</v>
      </c>
      <c r="B6" s="28" t="str" cm="1">
        <f t="array" ref="B6:M6">TRANSPOSE(calculs!C38:C49)</f>
        <v>S3_09</v>
      </c>
      <c r="C6" s="15" t="str">
        <v>S3_09</v>
      </c>
      <c r="D6" s="15" t="str">
        <v>S3_09</v>
      </c>
      <c r="E6" s="15" t="str">
        <v>S3_10</v>
      </c>
      <c r="F6" s="15" t="str">
        <v>S3_10</v>
      </c>
      <c r="G6" s="15" t="str">
        <v>S3_10</v>
      </c>
      <c r="H6" s="15" t="str">
        <v>S3_11</v>
      </c>
      <c r="I6" s="15" t="str">
        <v>S3_11</v>
      </c>
      <c r="J6" s="15" t="str">
        <v>S3_11</v>
      </c>
      <c r="K6" s="15" t="str">
        <v>S3_12</v>
      </c>
      <c r="L6" s="15" t="str">
        <v>S3_12</v>
      </c>
      <c r="M6" s="29" t="str">
        <v>S3_12</v>
      </c>
      <c r="O6">
        <v>0.32200000000000001</v>
      </c>
      <c r="P6">
        <v>0.316</v>
      </c>
      <c r="Q6">
        <v>0.32700000000000001</v>
      </c>
      <c r="R6">
        <v>0.29799999999999999</v>
      </c>
      <c r="S6">
        <v>0.27600000000000002</v>
      </c>
      <c r="T6">
        <v>0.28999999999999998</v>
      </c>
      <c r="U6">
        <v>0.214</v>
      </c>
      <c r="V6">
        <v>0.2</v>
      </c>
      <c r="W6">
        <v>0.21</v>
      </c>
      <c r="X6">
        <v>0.245</v>
      </c>
      <c r="Y6">
        <v>0.23899999999999999</v>
      </c>
      <c r="Z6">
        <v>0.26200000000000001</v>
      </c>
    </row>
    <row r="7" spans="1:26" ht="22" customHeight="1" x14ac:dyDescent="0.2">
      <c r="A7" s="16" t="s">
        <v>104</v>
      </c>
      <c r="B7" s="28" t="str" cm="1">
        <f t="array" ref="B7:M7">TRANSPOSE(calculs!C50:C61)</f>
        <v>S3_13</v>
      </c>
      <c r="C7" s="15" t="str">
        <v>S3_13</v>
      </c>
      <c r="D7" s="15" t="str">
        <v>S3_13</v>
      </c>
      <c r="E7" s="15" t="str">
        <v>S3_14</v>
      </c>
      <c r="F7" s="15" t="str">
        <v>S3_14</v>
      </c>
      <c r="G7" s="15" t="str">
        <v>S3_14</v>
      </c>
      <c r="H7" s="15" t="str">
        <v>S3_15</v>
      </c>
      <c r="I7" s="15" t="str">
        <v>S3_15</v>
      </c>
      <c r="J7" s="15" t="str">
        <v>S3_15</v>
      </c>
      <c r="K7" s="15" t="str">
        <v>S3_16</v>
      </c>
      <c r="L7" s="15" t="str">
        <v>S3_16</v>
      </c>
      <c r="M7" s="29" t="str">
        <v>S3_16</v>
      </c>
      <c r="O7">
        <v>0.27200000000000002</v>
      </c>
      <c r="P7">
        <v>0.27900000000000003</v>
      </c>
      <c r="Q7">
        <v>0.27900000000000003</v>
      </c>
      <c r="R7">
        <v>0.36099999999999999</v>
      </c>
      <c r="S7">
        <v>0.36599999999999999</v>
      </c>
      <c r="T7">
        <v>0.35799999999999998</v>
      </c>
      <c r="U7">
        <v>0.32300000000000001</v>
      </c>
      <c r="V7">
        <v>0.33300000000000002</v>
      </c>
      <c r="W7">
        <v>0.32300000000000001</v>
      </c>
      <c r="X7">
        <v>0.36399999999999999</v>
      </c>
      <c r="Y7">
        <v>0.36599999999999999</v>
      </c>
      <c r="Z7">
        <v>0.36499999999999999</v>
      </c>
    </row>
    <row r="8" spans="1:26" ht="22" customHeight="1" x14ac:dyDescent="0.2">
      <c r="A8" s="16" t="s">
        <v>105</v>
      </c>
      <c r="B8" s="28" t="str" cm="1">
        <f t="array" ref="B8:M8">TRANSPOSE(calculs!C62:C73)</f>
        <v>S3_17</v>
      </c>
      <c r="C8" s="15" t="str">
        <v>S3_17</v>
      </c>
      <c r="D8" s="15" t="str">
        <v>S3_17</v>
      </c>
      <c r="E8" s="15" t="str">
        <v>S3_18</v>
      </c>
      <c r="F8" s="15" t="str">
        <v>S3_18</v>
      </c>
      <c r="G8" s="15" t="str">
        <v>S3_18</v>
      </c>
      <c r="H8" s="15" t="str">
        <v>S3_19</v>
      </c>
      <c r="I8" s="15" t="str">
        <v>S3_19</v>
      </c>
      <c r="J8" s="15" t="str">
        <v>S3_19</v>
      </c>
      <c r="K8" s="15" t="str">
        <v>S3_20</v>
      </c>
      <c r="L8" s="15" t="str">
        <v>S3_20</v>
      </c>
      <c r="M8" s="29" t="str">
        <v>S3_20</v>
      </c>
      <c r="O8">
        <v>0.312</v>
      </c>
      <c r="P8">
        <v>0.313</v>
      </c>
      <c r="Q8">
        <v>0.313</v>
      </c>
      <c r="R8">
        <v>0.38</v>
      </c>
      <c r="S8">
        <v>0.38</v>
      </c>
      <c r="T8">
        <v>0.375</v>
      </c>
      <c r="U8">
        <v>0.33300000000000002</v>
      </c>
      <c r="V8">
        <v>0.33500000000000002</v>
      </c>
      <c r="W8">
        <v>0.32300000000000001</v>
      </c>
      <c r="X8">
        <v>0.32800000000000001</v>
      </c>
      <c r="Y8">
        <v>0.32500000000000001</v>
      </c>
      <c r="Z8">
        <v>0.32300000000000001</v>
      </c>
    </row>
    <row r="9" spans="1:26" ht="22" customHeight="1" x14ac:dyDescent="0.2">
      <c r="A9" s="16" t="s">
        <v>106</v>
      </c>
      <c r="B9" s="28" t="str" cm="1">
        <f t="array" ref="B9:M9">TRANSPOSE(calculs!C74:C85)</f>
        <v>S3_21</v>
      </c>
      <c r="C9" s="15" t="str">
        <v>S3_21</v>
      </c>
      <c r="D9" s="15" t="str">
        <v>S3_21</v>
      </c>
      <c r="E9" s="15" t="str">
        <v>S3_22</v>
      </c>
      <c r="F9" s="15" t="str">
        <v>S3_22</v>
      </c>
      <c r="G9" s="15" t="str">
        <v>S3_22</v>
      </c>
      <c r="H9" s="15" t="str">
        <v>S3_23</v>
      </c>
      <c r="I9" s="15" t="str">
        <v>S3_23</v>
      </c>
      <c r="J9" s="15" t="str">
        <v>S3_23</v>
      </c>
      <c r="K9" s="15" t="str">
        <v>S3_24</v>
      </c>
      <c r="L9" s="15" t="str">
        <v>S3_24</v>
      </c>
      <c r="M9" s="29" t="str">
        <v>S3_24</v>
      </c>
      <c r="O9">
        <v>0.28199999999999997</v>
      </c>
      <c r="P9">
        <v>0.29799999999999999</v>
      </c>
      <c r="Q9">
        <v>0.28999999999999998</v>
      </c>
      <c r="R9">
        <v>0.27200000000000002</v>
      </c>
      <c r="S9">
        <v>0.26500000000000001</v>
      </c>
      <c r="T9">
        <v>0.27400000000000002</v>
      </c>
      <c r="U9">
        <v>0.42499999999999999</v>
      </c>
      <c r="V9">
        <v>0.41599999999999998</v>
      </c>
      <c r="W9">
        <v>0.41</v>
      </c>
      <c r="X9">
        <v>0.223</v>
      </c>
      <c r="Y9">
        <v>0.21099999999999999</v>
      </c>
      <c r="Z9">
        <v>0.20399999999999999</v>
      </c>
    </row>
    <row r="10" spans="1:26" ht="22" customHeight="1" thickBot="1" x14ac:dyDescent="0.25">
      <c r="A10" s="23" t="s">
        <v>107</v>
      </c>
      <c r="B10" s="30" t="str" cm="1">
        <f t="array" ref="B10:M10">TRANSPOSE(calculs!C86:C97)</f>
        <v>S3_25</v>
      </c>
      <c r="C10" s="31" t="str">
        <v>S3_25</v>
      </c>
      <c r="D10" s="31" t="str">
        <v>S3_25</v>
      </c>
      <c r="E10" s="31" t="str">
        <v>S3_26</v>
      </c>
      <c r="F10" s="31" t="str">
        <v>S3_26</v>
      </c>
      <c r="G10" s="31" t="str">
        <v>S3_26</v>
      </c>
      <c r="H10" s="31" t="str">
        <v>S3_27</v>
      </c>
      <c r="I10" s="31" t="str">
        <v>S3_27</v>
      </c>
      <c r="J10" s="31" t="str">
        <v>S3_27</v>
      </c>
      <c r="K10" s="31" t="str">
        <v>S3_28</v>
      </c>
      <c r="L10" s="31" t="str">
        <v>S3_28</v>
      </c>
      <c r="M10" s="32" t="str">
        <v>S3_28</v>
      </c>
      <c r="O10">
        <v>0.71599999999999997</v>
      </c>
      <c r="P10">
        <v>0.73099999999999998</v>
      </c>
      <c r="Q10">
        <v>0.72</v>
      </c>
      <c r="R10">
        <v>0.439</v>
      </c>
      <c r="S10">
        <v>0.434</v>
      </c>
      <c r="T10">
        <v>0.433</v>
      </c>
      <c r="U10">
        <v>0.23400000000000001</v>
      </c>
      <c r="V10">
        <v>0.219</v>
      </c>
      <c r="W10">
        <v>0.222</v>
      </c>
      <c r="X10">
        <v>0.308</v>
      </c>
      <c r="Y10">
        <v>0.314</v>
      </c>
      <c r="Z10">
        <v>0.29599999999999999</v>
      </c>
    </row>
    <row r="12" spans="1:26" ht="17" thickBot="1" x14ac:dyDescent="0.25"/>
    <row r="13" spans="1:26" s="2" customFormat="1" ht="22" customHeight="1" thickBot="1" x14ac:dyDescent="0.25">
      <c r="A13" s="50" t="s">
        <v>108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2"/>
    </row>
    <row r="14" spans="1:26" s="21" customFormat="1" ht="22" customHeight="1" thickBot="1" x14ac:dyDescent="0.25">
      <c r="A14" s="17"/>
      <c r="B14" s="18">
        <v>1</v>
      </c>
      <c r="C14" s="19">
        <v>2</v>
      </c>
      <c r="D14" s="19">
        <v>3</v>
      </c>
      <c r="E14" s="19">
        <v>4</v>
      </c>
      <c r="F14" s="19">
        <v>5</v>
      </c>
      <c r="G14" s="19">
        <v>6</v>
      </c>
      <c r="H14" s="19">
        <v>7</v>
      </c>
      <c r="I14" s="19">
        <v>8</v>
      </c>
      <c r="J14" s="19">
        <v>9</v>
      </c>
      <c r="K14" s="19">
        <v>10</v>
      </c>
      <c r="L14" s="19">
        <v>11</v>
      </c>
      <c r="M14" s="20">
        <v>12</v>
      </c>
    </row>
    <row r="15" spans="1:26" ht="22" customHeight="1" x14ac:dyDescent="0.2">
      <c r="A15" s="8" t="s">
        <v>100</v>
      </c>
      <c r="B15" s="24" t="str" cm="1">
        <f t="array" ref="B15:M15">TRANSPOSE(calculs!C98:C109)</f>
        <v>S3_29</v>
      </c>
      <c r="C15" s="25" t="str">
        <v>S3_29</v>
      </c>
      <c r="D15" s="25" t="str">
        <v>S3_29</v>
      </c>
      <c r="E15" s="25" t="str">
        <v>S3_30</v>
      </c>
      <c r="F15" s="25" t="str">
        <v>S3_30</v>
      </c>
      <c r="G15" s="25" t="str">
        <v>S3_30</v>
      </c>
      <c r="H15" s="25" t="str">
        <v>S3_31</v>
      </c>
      <c r="I15" s="25" t="str">
        <v>S3_31</v>
      </c>
      <c r="J15" s="25" t="str">
        <v>S3_31</v>
      </c>
      <c r="K15" s="25" t="str">
        <v>S3_32</v>
      </c>
      <c r="L15" s="25" t="str">
        <v>S3_32</v>
      </c>
      <c r="M15" s="27" t="str">
        <v>S3_32</v>
      </c>
      <c r="O15">
        <v>0.45900000000000002</v>
      </c>
      <c r="P15">
        <v>0.48899999999999999</v>
      </c>
      <c r="Q15">
        <v>0.47799999999999998</v>
      </c>
      <c r="R15">
        <v>0.47699999999999998</v>
      </c>
      <c r="S15">
        <v>0.52100000000000002</v>
      </c>
      <c r="T15">
        <v>0.51300000000000001</v>
      </c>
      <c r="U15">
        <v>0.30099999999999999</v>
      </c>
      <c r="V15">
        <v>0.29199999999999998</v>
      </c>
      <c r="W15">
        <v>0.29699999999999999</v>
      </c>
      <c r="X15">
        <v>0.34</v>
      </c>
      <c r="Y15">
        <v>0.33400000000000002</v>
      </c>
      <c r="Z15">
        <v>0.33800000000000002</v>
      </c>
    </row>
    <row r="16" spans="1:26" ht="22" customHeight="1" x14ac:dyDescent="0.2">
      <c r="A16" s="16" t="s">
        <v>101</v>
      </c>
      <c r="B16" s="28" t="str" cm="1">
        <f t="array" ref="B16:M16">TRANSPOSE(calculs!C110:C121)</f>
        <v>S3_33</v>
      </c>
      <c r="C16" s="15" t="str">
        <v>S3_33</v>
      </c>
      <c r="D16" s="15" t="str">
        <v>S3_33</v>
      </c>
      <c r="E16" s="15" t="str">
        <v>S3_34</v>
      </c>
      <c r="F16" s="15" t="str">
        <v>S3_34</v>
      </c>
      <c r="G16" s="15" t="str">
        <v>S3_34</v>
      </c>
      <c r="H16" s="15" t="str">
        <v>S3_35</v>
      </c>
      <c r="I16" s="15" t="str">
        <v>S3_35</v>
      </c>
      <c r="J16" s="15" t="str">
        <v>S3_35</v>
      </c>
      <c r="K16" s="15" t="str">
        <v>S3_36</v>
      </c>
      <c r="L16" s="15" t="str">
        <v>S3_36</v>
      </c>
      <c r="M16" s="29" t="str">
        <v>S3_36</v>
      </c>
      <c r="O16">
        <v>0.371</v>
      </c>
      <c r="P16">
        <v>0.38900000000000001</v>
      </c>
      <c r="Q16">
        <v>0.379</v>
      </c>
      <c r="R16">
        <v>0.32600000000000001</v>
      </c>
      <c r="S16">
        <v>0.32800000000000001</v>
      </c>
      <c r="T16">
        <v>0.32300000000000001</v>
      </c>
      <c r="U16">
        <v>0.41399999999999998</v>
      </c>
      <c r="V16">
        <v>0.41199999999999998</v>
      </c>
      <c r="W16">
        <v>0.40500000000000003</v>
      </c>
      <c r="X16">
        <v>0.36199999999999999</v>
      </c>
      <c r="Y16">
        <v>0.35199999999999998</v>
      </c>
      <c r="Z16">
        <v>0.35499999999999998</v>
      </c>
    </row>
    <row r="17" spans="1:26" ht="22" customHeight="1" x14ac:dyDescent="0.2">
      <c r="A17" s="16" t="s">
        <v>102</v>
      </c>
      <c r="B17" s="28" t="str" cm="1">
        <f t="array" ref="B17:M17">TRANSPOSE(calculs!C122:C133)</f>
        <v>S3_37</v>
      </c>
      <c r="C17" s="15" t="str">
        <v>S3_37</v>
      </c>
      <c r="D17" s="15" t="str">
        <v>S3_37</v>
      </c>
      <c r="E17" s="15" t="str">
        <v>S3_38</v>
      </c>
      <c r="F17" s="15" t="str">
        <v>S3_38</v>
      </c>
      <c r="G17" s="15" t="str">
        <v>S3_38</v>
      </c>
      <c r="H17" s="15" t="str">
        <v>S3_39</v>
      </c>
      <c r="I17" s="15" t="str">
        <v>S3_39</v>
      </c>
      <c r="J17" s="15" t="str">
        <v>S3_39</v>
      </c>
      <c r="K17" s="15" t="str">
        <v>S3_40</v>
      </c>
      <c r="L17" s="15" t="str">
        <v>S3_40</v>
      </c>
      <c r="M17" s="29" t="str">
        <v>S3_40</v>
      </c>
      <c r="O17">
        <v>0.35399999999999998</v>
      </c>
      <c r="P17">
        <v>0.34799999999999998</v>
      </c>
      <c r="Q17">
        <v>0.36499999999999999</v>
      </c>
      <c r="R17">
        <v>0.28899999999999998</v>
      </c>
      <c r="S17">
        <v>0.27800000000000002</v>
      </c>
      <c r="T17">
        <v>0.30399999999999999</v>
      </c>
      <c r="U17">
        <v>0.33800000000000002</v>
      </c>
      <c r="V17">
        <v>0.33700000000000002</v>
      </c>
      <c r="W17">
        <v>0.33800000000000002</v>
      </c>
      <c r="X17">
        <v>0.34100000000000003</v>
      </c>
      <c r="Y17">
        <v>0.34300000000000003</v>
      </c>
      <c r="Z17">
        <v>0.33100000000000002</v>
      </c>
    </row>
    <row r="18" spans="1:26" ht="22" customHeight="1" x14ac:dyDescent="0.2">
      <c r="A18" s="16" t="s">
        <v>103</v>
      </c>
      <c r="B18" s="44" t="str" cm="1">
        <f t="array" ref="B18:D18">TRANSPOSE(calculs!C134:C136)</f>
        <v>CONTROL</v>
      </c>
      <c r="C18" s="45" t="str">
        <v>CONTROL</v>
      </c>
      <c r="D18" s="45" t="str">
        <v>CONTROL</v>
      </c>
      <c r="E18" s="5"/>
      <c r="F18" s="5"/>
      <c r="G18" s="5"/>
      <c r="H18" s="5"/>
      <c r="I18" s="5"/>
      <c r="J18" s="5"/>
      <c r="K18" s="5"/>
      <c r="L18" s="5"/>
      <c r="M18" s="33"/>
      <c r="O18">
        <v>0.156</v>
      </c>
      <c r="P18">
        <v>0.14899999999999999</v>
      </c>
      <c r="Q18">
        <v>0.151</v>
      </c>
      <c r="R18">
        <v>7.1999999999999995E-2</v>
      </c>
      <c r="S18">
        <v>6.5000000000000002E-2</v>
      </c>
      <c r="T18">
        <v>7.5999999999999998E-2</v>
      </c>
      <c r="U18">
        <v>7.3999999999999996E-2</v>
      </c>
      <c r="V18">
        <v>7.0999999999999994E-2</v>
      </c>
      <c r="W18">
        <v>7.0000000000000007E-2</v>
      </c>
      <c r="X18">
        <v>8.3000000000000004E-2</v>
      </c>
      <c r="Y18">
        <v>7.0999999999999994E-2</v>
      </c>
      <c r="Z18">
        <v>6.8000000000000005E-2</v>
      </c>
    </row>
    <row r="19" spans="1:26" ht="22" customHeight="1" x14ac:dyDescent="0.2">
      <c r="A19" s="16" t="s">
        <v>104</v>
      </c>
      <c r="B19" s="34"/>
      <c r="C19" s="4"/>
      <c r="D19" s="4"/>
      <c r="E19" s="5"/>
      <c r="F19" s="5"/>
      <c r="G19" s="5"/>
      <c r="H19" s="5"/>
      <c r="I19" s="5"/>
      <c r="J19" s="9"/>
      <c r="K19" s="9"/>
      <c r="L19" s="5"/>
      <c r="M19" s="33"/>
      <c r="O19">
        <v>6.9000000000000006E-2</v>
      </c>
      <c r="P19">
        <v>6.7000000000000004E-2</v>
      </c>
      <c r="Q19">
        <v>7.3999999999999996E-2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</row>
    <row r="20" spans="1:26" ht="22" customHeight="1" x14ac:dyDescent="0.2">
      <c r="A20" s="16" t="s">
        <v>105</v>
      </c>
      <c r="B20" s="34"/>
      <c r="C20" s="5"/>
      <c r="D20" s="5"/>
      <c r="E20" s="5"/>
      <c r="F20" s="5"/>
      <c r="G20" s="5"/>
      <c r="H20" s="5"/>
      <c r="I20" s="5"/>
      <c r="J20" s="5"/>
      <c r="K20" s="5"/>
      <c r="L20" s="5"/>
      <c r="M20" s="33"/>
      <c r="O20" s="38"/>
      <c r="Z20" s="39"/>
    </row>
    <row r="21" spans="1:26" ht="22" customHeight="1" x14ac:dyDescent="0.2">
      <c r="A21" s="16" t="s">
        <v>106</v>
      </c>
      <c r="B21" s="34"/>
      <c r="C21" s="5"/>
      <c r="D21" s="5"/>
      <c r="E21" s="5"/>
      <c r="F21" s="5"/>
      <c r="G21" s="5"/>
      <c r="H21" s="5"/>
      <c r="I21" s="5"/>
      <c r="J21" s="5"/>
      <c r="K21" s="5"/>
      <c r="L21" s="5"/>
      <c r="M21" s="33"/>
      <c r="O21" s="38"/>
      <c r="Z21" s="39"/>
    </row>
    <row r="22" spans="1:26" ht="22" customHeight="1" thickBot="1" x14ac:dyDescent="0.25">
      <c r="A22" s="23" t="s">
        <v>107</v>
      </c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  <c r="O22" s="40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2"/>
    </row>
    <row r="27" spans="1:26" x14ac:dyDescent="0.2">
      <c r="F27" s="6"/>
    </row>
  </sheetData>
  <mergeCells count="2">
    <mergeCell ref="A1:M1"/>
    <mergeCell ref="A13:M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masses</vt:lpstr>
      <vt:lpstr>calculs</vt:lpstr>
      <vt:lpstr>boites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SCHEVIN</dc:creator>
  <cp:lastModifiedBy>Rémy Beugnon</cp:lastModifiedBy>
  <cp:lastPrinted>2024-05-28T14:10:25Z</cp:lastPrinted>
  <dcterms:created xsi:type="dcterms:W3CDTF">2016-10-05T08:23:29Z</dcterms:created>
  <dcterms:modified xsi:type="dcterms:W3CDTF">2024-09-17T14:43:01Z</dcterms:modified>
</cp:coreProperties>
</file>