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evin\Documents\CEFE\MANIP_CEFE\2024 Remy PO4\"/>
    </mc:Choice>
  </mc:AlternateContent>
  <xr:revisionPtr revIDLastSave="0" documentId="13_ncr:1_{B884EB27-2188-4122-A6C7-C104866DF00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sses" sheetId="3" r:id="rId1"/>
    <sheet name="calculs" sheetId="1" r:id="rId2"/>
    <sheet name="boites" sheetId="2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1" l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4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H126" i="1" l="1"/>
  <c r="D135" i="1"/>
  <c r="D136" i="1"/>
  <c r="D134" i="1"/>
  <c r="D14" i="1"/>
  <c r="I14" i="1" s="1"/>
  <c r="D15" i="1"/>
  <c r="I15" i="1" s="1"/>
  <c r="D16" i="1"/>
  <c r="I16" i="1" s="1"/>
  <c r="D133" i="1"/>
  <c r="G134" i="1" l="1" a="1"/>
  <c r="G134" i="1" s="1"/>
  <c r="G122" i="1" a="1"/>
  <c r="G122" i="1" s="1"/>
  <c r="G110" i="1" a="1"/>
  <c r="G110" i="1" s="1"/>
  <c r="G98" i="1" a="1"/>
  <c r="G98" i="1" s="1"/>
  <c r="G86" i="1" a="1"/>
  <c r="G86" i="1" s="1"/>
  <c r="G74" i="1" a="1"/>
  <c r="G74" i="1" s="1"/>
  <c r="G62" i="1" a="1"/>
  <c r="G62" i="1" s="1"/>
  <c r="G50" i="1" a="1"/>
  <c r="G50" i="1" s="1"/>
  <c r="G38" i="1" a="1"/>
  <c r="G38" i="1" s="1"/>
  <c r="G26" i="1" a="1"/>
  <c r="G26" i="1" s="1"/>
  <c r="G14" i="1" a="1"/>
  <c r="G14" i="1" s="1"/>
  <c r="G2" i="1" a="1"/>
  <c r="G3" i="1" s="1"/>
  <c r="B3" i="2" a="1"/>
  <c r="B3" i="2" s="1"/>
  <c r="G41" i="1" l="1"/>
  <c r="G37" i="1"/>
  <c r="G45" i="1"/>
  <c r="G40" i="1"/>
  <c r="G29" i="1"/>
  <c r="G43" i="1"/>
  <c r="G33" i="1"/>
  <c r="G44" i="1"/>
  <c r="G39" i="1"/>
  <c r="G36" i="1"/>
  <c r="G32" i="1"/>
  <c r="G28" i="1"/>
  <c r="G35" i="1"/>
  <c r="G31" i="1"/>
  <c r="G27" i="1"/>
  <c r="G34" i="1"/>
  <c r="G30" i="1"/>
  <c r="G136" i="1"/>
  <c r="G135" i="1"/>
  <c r="G133" i="1"/>
  <c r="G129" i="1"/>
  <c r="G125" i="1"/>
  <c r="G132" i="1"/>
  <c r="G128" i="1"/>
  <c r="G124" i="1"/>
  <c r="G131" i="1"/>
  <c r="G127" i="1"/>
  <c r="G123" i="1"/>
  <c r="G130" i="1"/>
  <c r="G126" i="1"/>
  <c r="G117" i="1"/>
  <c r="G120" i="1"/>
  <c r="G112" i="1"/>
  <c r="G119" i="1"/>
  <c r="G115" i="1"/>
  <c r="G111" i="1"/>
  <c r="G121" i="1"/>
  <c r="G113" i="1"/>
  <c r="G116" i="1"/>
  <c r="G118" i="1"/>
  <c r="G114" i="1"/>
  <c r="G109" i="1"/>
  <c r="G101" i="1"/>
  <c r="G108" i="1"/>
  <c r="G100" i="1"/>
  <c r="G107" i="1"/>
  <c r="G103" i="1"/>
  <c r="G99" i="1"/>
  <c r="G105" i="1"/>
  <c r="G104" i="1"/>
  <c r="G106" i="1"/>
  <c r="G102" i="1"/>
  <c r="G97" i="1"/>
  <c r="G89" i="1"/>
  <c r="G95" i="1"/>
  <c r="G91" i="1"/>
  <c r="G87" i="1"/>
  <c r="G93" i="1"/>
  <c r="G96" i="1"/>
  <c r="G92" i="1"/>
  <c r="G88" i="1"/>
  <c r="G94" i="1"/>
  <c r="G90" i="1"/>
  <c r="G85" i="1"/>
  <c r="G81" i="1"/>
  <c r="G77" i="1"/>
  <c r="G84" i="1"/>
  <c r="G80" i="1"/>
  <c r="G76" i="1"/>
  <c r="G83" i="1"/>
  <c r="G79" i="1"/>
  <c r="G75" i="1"/>
  <c r="G82" i="1"/>
  <c r="G78" i="1"/>
  <c r="G73" i="1"/>
  <c r="G69" i="1"/>
  <c r="G65" i="1"/>
  <c r="G72" i="1"/>
  <c r="G68" i="1"/>
  <c r="G64" i="1"/>
  <c r="G71" i="1"/>
  <c r="G67" i="1"/>
  <c r="G63" i="1"/>
  <c r="G70" i="1"/>
  <c r="G66" i="1"/>
  <c r="G53" i="1"/>
  <c r="G60" i="1"/>
  <c r="G56" i="1"/>
  <c r="G52" i="1"/>
  <c r="G57" i="1"/>
  <c r="G59" i="1"/>
  <c r="G55" i="1"/>
  <c r="G51" i="1"/>
  <c r="G61" i="1"/>
  <c r="G58" i="1"/>
  <c r="G54" i="1"/>
  <c r="G49" i="1"/>
  <c r="G48" i="1"/>
  <c r="G47" i="1"/>
  <c r="G46" i="1"/>
  <c r="G42" i="1"/>
  <c r="G25" i="1"/>
  <c r="G17" i="1"/>
  <c r="G24" i="1"/>
  <c r="G16" i="1"/>
  <c r="G23" i="1"/>
  <c r="G19" i="1"/>
  <c r="G15" i="1"/>
  <c r="G21" i="1"/>
  <c r="G20" i="1"/>
  <c r="G22" i="1"/>
  <c r="G18" i="1"/>
  <c r="G10" i="1"/>
  <c r="G6" i="1"/>
  <c r="G2" i="1"/>
  <c r="G13" i="1"/>
  <c r="G9" i="1"/>
  <c r="G5" i="1"/>
  <c r="G12" i="1"/>
  <c r="G8" i="1"/>
  <c r="G4" i="1"/>
  <c r="G11" i="1"/>
  <c r="G7" i="1"/>
  <c r="M3" i="2"/>
  <c r="I3" i="2"/>
  <c r="E3" i="2"/>
  <c r="L3" i="2"/>
  <c r="H3" i="2"/>
  <c r="D3" i="2"/>
  <c r="K3" i="2"/>
  <c r="G3" i="2"/>
  <c r="C3" i="2"/>
  <c r="J3" i="2"/>
  <c r="F3" i="2"/>
  <c r="C135" i="1" l="1"/>
  <c r="C136" i="1"/>
  <c r="C134" i="1"/>
  <c r="C132" i="1"/>
  <c r="C133" i="1"/>
  <c r="C131" i="1"/>
  <c r="L2" i="1" l="1"/>
  <c r="A18" i="1"/>
  <c r="A19" i="1"/>
  <c r="A22" i="1" s="1"/>
  <c r="A25" i="1" s="1"/>
  <c r="A28" i="1" s="1"/>
  <c r="A31" i="1" s="1"/>
  <c r="A34" i="1" s="1"/>
  <c r="A37" i="1" s="1"/>
  <c r="A40" i="1" s="1"/>
  <c r="A43" i="1" s="1"/>
  <c r="A46" i="1" s="1"/>
  <c r="A49" i="1" s="1"/>
  <c r="A52" i="1" s="1"/>
  <c r="A55" i="1" s="1"/>
  <c r="A58" i="1" s="1"/>
  <c r="A61" i="1" s="1"/>
  <c r="A64" i="1" s="1"/>
  <c r="A67" i="1" s="1"/>
  <c r="A70" i="1" s="1"/>
  <c r="A73" i="1" s="1"/>
  <c r="A76" i="1" s="1"/>
  <c r="A79" i="1" s="1"/>
  <c r="A82" i="1" s="1"/>
  <c r="A85" i="1" s="1"/>
  <c r="A88" i="1" s="1"/>
  <c r="A91" i="1" s="1"/>
  <c r="A94" i="1" s="1"/>
  <c r="A97" i="1" s="1"/>
  <c r="A100" i="1" s="1"/>
  <c r="A103" i="1" s="1"/>
  <c r="A106" i="1" s="1"/>
  <c r="A109" i="1" s="1"/>
  <c r="A112" i="1" s="1"/>
  <c r="A115" i="1" s="1"/>
  <c r="A118" i="1" s="1"/>
  <c r="A121" i="1" s="1"/>
  <c r="A124" i="1" s="1"/>
  <c r="A127" i="1" s="1"/>
  <c r="A130" i="1" s="1"/>
  <c r="A133" i="1" s="1"/>
  <c r="A136" i="1" s="1"/>
  <c r="A21" i="1"/>
  <c r="A24" i="1" s="1"/>
  <c r="A27" i="1" s="1"/>
  <c r="A30" i="1" s="1"/>
  <c r="A33" i="1" s="1"/>
  <c r="A36" i="1" s="1"/>
  <c r="A39" i="1" s="1"/>
  <c r="A42" i="1" s="1"/>
  <c r="A45" i="1" s="1"/>
  <c r="A48" i="1" s="1"/>
  <c r="A51" i="1" s="1"/>
  <c r="A54" i="1" s="1"/>
  <c r="A57" i="1" s="1"/>
  <c r="A60" i="1" s="1"/>
  <c r="A63" i="1" s="1"/>
  <c r="A66" i="1" s="1"/>
  <c r="A69" i="1" s="1"/>
  <c r="A72" i="1" s="1"/>
  <c r="A75" i="1" s="1"/>
  <c r="A78" i="1" s="1"/>
  <c r="A81" i="1" s="1"/>
  <c r="A84" i="1" s="1"/>
  <c r="A87" i="1" s="1"/>
  <c r="A90" i="1" s="1"/>
  <c r="A93" i="1" s="1"/>
  <c r="A96" i="1" s="1"/>
  <c r="A99" i="1" s="1"/>
  <c r="A102" i="1" s="1"/>
  <c r="A105" i="1" s="1"/>
  <c r="A108" i="1" s="1"/>
  <c r="A111" i="1" s="1"/>
  <c r="A114" i="1" s="1"/>
  <c r="A117" i="1" s="1"/>
  <c r="A120" i="1" s="1"/>
  <c r="A123" i="1" s="1"/>
  <c r="A126" i="1" s="1"/>
  <c r="A129" i="1" s="1"/>
  <c r="A132" i="1" s="1"/>
  <c r="A135" i="1" s="1"/>
  <c r="A17" i="1"/>
  <c r="H122" i="1" l="1"/>
  <c r="H14" i="1"/>
  <c r="H134" i="1"/>
  <c r="H86" i="1"/>
  <c r="H62" i="1"/>
  <c r="H26" i="1"/>
  <c r="H50" i="1"/>
  <c r="H110" i="1"/>
  <c r="H74" i="1"/>
  <c r="H98" i="1"/>
  <c r="H38" i="1"/>
  <c r="H82" i="1"/>
  <c r="H17" i="1"/>
  <c r="H60" i="1"/>
  <c r="H79" i="1"/>
  <c r="H95" i="1"/>
  <c r="H116" i="1"/>
  <c r="H132" i="1"/>
  <c r="H33" i="1"/>
  <c r="H25" i="1"/>
  <c r="H53" i="1"/>
  <c r="H83" i="1"/>
  <c r="H89" i="1"/>
  <c r="H113" i="1"/>
  <c r="H125" i="1"/>
  <c r="H43" i="1"/>
  <c r="H42" i="1"/>
  <c r="H66" i="1"/>
  <c r="H76" i="1"/>
  <c r="H97" i="1"/>
  <c r="H121" i="1"/>
  <c r="H129" i="1"/>
  <c r="H29" i="1"/>
  <c r="H24" i="1"/>
  <c r="H56" i="1"/>
  <c r="H75" i="1"/>
  <c r="H91" i="1"/>
  <c r="H118" i="1"/>
  <c r="H128" i="1"/>
  <c r="H44" i="1"/>
  <c r="H47" i="1"/>
  <c r="H63" i="1"/>
  <c r="H84" i="1"/>
  <c r="H106" i="1"/>
  <c r="H115" i="1"/>
  <c r="H135" i="1"/>
  <c r="H45" i="1"/>
  <c r="H48" i="1"/>
  <c r="H67" i="1"/>
  <c r="H77" i="1"/>
  <c r="H104" i="1"/>
  <c r="H119" i="1"/>
  <c r="H136" i="1"/>
  <c r="H37" i="1"/>
  <c r="H49" i="1"/>
  <c r="H71" i="1"/>
  <c r="H81" i="1"/>
  <c r="H105" i="1"/>
  <c r="H112" i="1"/>
  <c r="H30" i="1"/>
  <c r="H41" i="1"/>
  <c r="H46" i="1"/>
  <c r="H70" i="1"/>
  <c r="H80" i="1"/>
  <c r="H102" i="1"/>
  <c r="H111" i="1"/>
  <c r="H133" i="1"/>
  <c r="H40" i="1"/>
  <c r="H22" i="1"/>
  <c r="H58" i="1"/>
  <c r="H68" i="1"/>
  <c r="H90" i="1"/>
  <c r="H103" i="1"/>
  <c r="H117" i="1"/>
  <c r="H27" i="1"/>
  <c r="H20" i="1"/>
  <c r="H61" i="1"/>
  <c r="H72" i="1"/>
  <c r="H94" i="1"/>
  <c r="H107" i="1"/>
  <c r="H31" i="1"/>
  <c r="H21" i="1"/>
  <c r="H51" i="1"/>
  <c r="H65" i="1"/>
  <c r="H88" i="1"/>
  <c r="H100" i="1"/>
  <c r="H130" i="1"/>
  <c r="H35" i="1"/>
  <c r="H18" i="1"/>
  <c r="H54" i="1"/>
  <c r="H64" i="1"/>
  <c r="H85" i="1"/>
  <c r="H99" i="1"/>
  <c r="H120" i="1"/>
  <c r="H34" i="1"/>
  <c r="H19" i="1"/>
  <c r="H59" i="1"/>
  <c r="H73" i="1"/>
  <c r="H96" i="1"/>
  <c r="H101" i="1"/>
  <c r="H32" i="1"/>
  <c r="H23" i="1"/>
  <c r="H57" i="1"/>
  <c r="H78" i="1"/>
  <c r="H93" i="1"/>
  <c r="H109" i="1"/>
  <c r="H131" i="1"/>
  <c r="H36" i="1"/>
  <c r="H16" i="1"/>
  <c r="H52" i="1"/>
  <c r="H87" i="1"/>
  <c r="H114" i="1"/>
  <c r="H124" i="1"/>
  <c r="H39" i="1"/>
  <c r="H15" i="1"/>
  <c r="H55" i="1"/>
  <c r="H69" i="1"/>
  <c r="H92" i="1"/>
  <c r="H108" i="1"/>
  <c r="H123" i="1"/>
  <c r="H28" i="1"/>
  <c r="A20" i="1"/>
  <c r="A23" i="1" s="1"/>
  <c r="A26" i="1" s="1"/>
  <c r="A29" i="1" l="1"/>
  <c r="A32" i="1" s="1"/>
  <c r="A35" i="1" s="1"/>
  <c r="A38" i="1" s="1"/>
  <c r="B5" i="2" a="1"/>
  <c r="B4" i="2" a="1"/>
  <c r="C81" i="1"/>
  <c r="C82" i="1"/>
  <c r="C80" i="1"/>
  <c r="C72" i="1"/>
  <c r="C73" i="1"/>
  <c r="C71" i="1"/>
  <c r="C42" i="1"/>
  <c r="C43" i="1"/>
  <c r="C41" i="1"/>
  <c r="B4" i="2" l="1"/>
  <c r="F4" i="2"/>
  <c r="J4" i="2"/>
  <c r="C4" i="2"/>
  <c r="G4" i="2"/>
  <c r="K4" i="2"/>
  <c r="D4" i="2"/>
  <c r="H4" i="2"/>
  <c r="L4" i="2"/>
  <c r="E4" i="2"/>
  <c r="I4" i="2"/>
  <c r="M4" i="2"/>
  <c r="B5" i="2"/>
  <c r="L5" i="2"/>
  <c r="G5" i="2"/>
  <c r="M5" i="2"/>
  <c r="H5" i="2"/>
  <c r="C5" i="2"/>
  <c r="I5" i="2"/>
  <c r="D5" i="2"/>
  <c r="J5" i="2"/>
  <c r="E5" i="2"/>
  <c r="K5" i="2"/>
  <c r="F5" i="2"/>
  <c r="A41" i="1"/>
  <c r="A44" i="1" s="1"/>
  <c r="A47" i="1" s="1"/>
  <c r="A50" i="1" s="1"/>
  <c r="B6" i="2" a="1"/>
  <c r="D115" i="1"/>
  <c r="I115" i="1" s="1"/>
  <c r="D114" i="1"/>
  <c r="I114" i="1" s="1"/>
  <c r="D113" i="1"/>
  <c r="I113" i="1" s="1"/>
  <c r="D131" i="1"/>
  <c r="B6" i="2" l="1"/>
  <c r="E6" i="2"/>
  <c r="K6" i="2"/>
  <c r="F6" i="2"/>
  <c r="L6" i="2"/>
  <c r="G6" i="2"/>
  <c r="M6" i="2"/>
  <c r="H6" i="2"/>
  <c r="C6" i="2"/>
  <c r="I6" i="2"/>
  <c r="D6" i="2"/>
  <c r="J6" i="2"/>
  <c r="A53" i="1"/>
  <c r="A56" i="1" s="1"/>
  <c r="A59" i="1" s="1"/>
  <c r="A62" i="1" s="1"/>
  <c r="B7" i="2" a="1"/>
  <c r="D87" i="1"/>
  <c r="I87" i="1" s="1"/>
  <c r="D88" i="1"/>
  <c r="I88" i="1" s="1"/>
  <c r="D86" i="1"/>
  <c r="I86" i="1" s="1"/>
  <c r="D84" i="1"/>
  <c r="I84" i="1" s="1"/>
  <c r="D85" i="1"/>
  <c r="I85" i="1" s="1"/>
  <c r="D83" i="1"/>
  <c r="I83" i="1" s="1"/>
  <c r="D81" i="1"/>
  <c r="I81" i="1" s="1"/>
  <c r="D82" i="1"/>
  <c r="I82" i="1" s="1"/>
  <c r="D80" i="1"/>
  <c r="I80" i="1" s="1"/>
  <c r="B7" i="2" l="1"/>
  <c r="D7" i="2"/>
  <c r="M7" i="2"/>
  <c r="J7" i="2"/>
  <c r="K7" i="2"/>
  <c r="I7" i="2"/>
  <c r="F7" i="2"/>
  <c r="G7" i="2"/>
  <c r="E7" i="2"/>
  <c r="H7" i="2"/>
  <c r="C7" i="2"/>
  <c r="L7" i="2"/>
  <c r="A65" i="1"/>
  <c r="A68" i="1" s="1"/>
  <c r="A71" i="1" s="1"/>
  <c r="A74" i="1" s="1"/>
  <c r="B8" i="2" a="1"/>
  <c r="C95" i="1"/>
  <c r="B8" i="2" l="1"/>
  <c r="M8" i="2"/>
  <c r="H8" i="2"/>
  <c r="C8" i="2"/>
  <c r="I8" i="2"/>
  <c r="D8" i="2"/>
  <c r="J8" i="2"/>
  <c r="E8" i="2"/>
  <c r="K8" i="2"/>
  <c r="F8" i="2"/>
  <c r="L8" i="2"/>
  <c r="G8" i="2"/>
  <c r="A77" i="1"/>
  <c r="A80" i="1" s="1"/>
  <c r="A83" i="1" s="1"/>
  <c r="A86" i="1" s="1"/>
  <c r="B9" i="2" a="1"/>
  <c r="D74" i="1"/>
  <c r="I74" i="1" s="1"/>
  <c r="D75" i="1"/>
  <c r="I75" i="1" s="1"/>
  <c r="D76" i="1"/>
  <c r="I76" i="1" s="1"/>
  <c r="C75" i="1"/>
  <c r="C76" i="1"/>
  <c r="C74" i="1"/>
  <c r="D77" i="1"/>
  <c r="I77" i="1" s="1"/>
  <c r="D78" i="1"/>
  <c r="I78" i="1" s="1"/>
  <c r="D79" i="1"/>
  <c r="I79" i="1" s="1"/>
  <c r="D44" i="1"/>
  <c r="I44" i="1" s="1"/>
  <c r="D45" i="1"/>
  <c r="I45" i="1" s="1"/>
  <c r="D46" i="1"/>
  <c r="I46" i="1" s="1"/>
  <c r="C129" i="1"/>
  <c r="C130" i="1"/>
  <c r="C128" i="1"/>
  <c r="D132" i="1"/>
  <c r="C126" i="1"/>
  <c r="C127" i="1"/>
  <c r="C125" i="1"/>
  <c r="D128" i="1"/>
  <c r="D129" i="1"/>
  <c r="D130" i="1"/>
  <c r="C123" i="1"/>
  <c r="C124" i="1"/>
  <c r="C122" i="1"/>
  <c r="D125" i="1"/>
  <c r="I125" i="1" s="1"/>
  <c r="D126" i="1"/>
  <c r="I126" i="1" s="1"/>
  <c r="D127" i="1"/>
  <c r="C120" i="1"/>
  <c r="C121" i="1"/>
  <c r="C119" i="1"/>
  <c r="D122" i="1"/>
  <c r="I122" i="1" s="1"/>
  <c r="D123" i="1"/>
  <c r="I123" i="1" s="1"/>
  <c r="D124" i="1"/>
  <c r="I124" i="1" s="1"/>
  <c r="C117" i="1"/>
  <c r="C118" i="1"/>
  <c r="C116" i="1"/>
  <c r="D119" i="1"/>
  <c r="I119" i="1" s="1"/>
  <c r="D120" i="1"/>
  <c r="I120" i="1" s="1"/>
  <c r="D121" i="1"/>
  <c r="I121" i="1" s="1"/>
  <c r="C114" i="1"/>
  <c r="C115" i="1"/>
  <c r="C113" i="1"/>
  <c r="D116" i="1"/>
  <c r="I116" i="1" s="1"/>
  <c r="D117" i="1"/>
  <c r="I117" i="1" s="1"/>
  <c r="D118" i="1"/>
  <c r="I118" i="1" s="1"/>
  <c r="C111" i="1"/>
  <c r="C112" i="1"/>
  <c r="C110" i="1"/>
  <c r="D110" i="1"/>
  <c r="I110" i="1" s="1"/>
  <c r="D111" i="1"/>
  <c r="I111" i="1" s="1"/>
  <c r="D112" i="1"/>
  <c r="I112" i="1" s="1"/>
  <c r="C108" i="1"/>
  <c r="C109" i="1"/>
  <c r="C107" i="1"/>
  <c r="D107" i="1"/>
  <c r="I107" i="1" s="1"/>
  <c r="D108" i="1"/>
  <c r="I108" i="1" s="1"/>
  <c r="D109" i="1"/>
  <c r="I109" i="1" s="1"/>
  <c r="C105" i="1"/>
  <c r="C106" i="1"/>
  <c r="C104" i="1"/>
  <c r="D104" i="1"/>
  <c r="I104" i="1" s="1"/>
  <c r="D105" i="1"/>
  <c r="I105" i="1" s="1"/>
  <c r="D106" i="1"/>
  <c r="I106" i="1" s="1"/>
  <c r="C102" i="1"/>
  <c r="C103" i="1"/>
  <c r="C101" i="1"/>
  <c r="C100" i="1"/>
  <c r="D101" i="1"/>
  <c r="I101" i="1" s="1"/>
  <c r="D102" i="1"/>
  <c r="I102" i="1" s="1"/>
  <c r="D103" i="1"/>
  <c r="I103" i="1" s="1"/>
  <c r="C99" i="1"/>
  <c r="C98" i="1"/>
  <c r="D98" i="1"/>
  <c r="I98" i="1" s="1"/>
  <c r="D99" i="1"/>
  <c r="I99" i="1" s="1"/>
  <c r="D100" i="1"/>
  <c r="I100" i="1" s="1"/>
  <c r="C96" i="1"/>
  <c r="C97" i="1"/>
  <c r="D95" i="1"/>
  <c r="I95" i="1" s="1"/>
  <c r="D96" i="1"/>
  <c r="I96" i="1" s="1"/>
  <c r="D97" i="1"/>
  <c r="I97" i="1" s="1"/>
  <c r="C93" i="1"/>
  <c r="C94" i="1"/>
  <c r="C92" i="1"/>
  <c r="C91" i="1"/>
  <c r="D92" i="1"/>
  <c r="I92" i="1" s="1"/>
  <c r="D93" i="1"/>
  <c r="I93" i="1" s="1"/>
  <c r="D94" i="1"/>
  <c r="I94" i="1" s="1"/>
  <c r="C90" i="1"/>
  <c r="C89" i="1"/>
  <c r="D89" i="1"/>
  <c r="I89" i="1" s="1"/>
  <c r="D90" i="1"/>
  <c r="I90" i="1" s="1"/>
  <c r="D91" i="1"/>
  <c r="I91" i="1" s="1"/>
  <c r="C87" i="1"/>
  <c r="C88" i="1"/>
  <c r="C86" i="1"/>
  <c r="C84" i="1"/>
  <c r="C85" i="1"/>
  <c r="C83" i="1"/>
  <c r="C78" i="1"/>
  <c r="C79" i="1"/>
  <c r="C77" i="1"/>
  <c r="C66" i="1"/>
  <c r="D69" i="1"/>
  <c r="I69" i="1" s="1"/>
  <c r="C67" i="1"/>
  <c r="D70" i="1"/>
  <c r="I70" i="1" s="1"/>
  <c r="D71" i="1"/>
  <c r="I71" i="1" s="1"/>
  <c r="D72" i="1"/>
  <c r="I72" i="1" s="1"/>
  <c r="D73" i="1"/>
  <c r="I73" i="1" s="1"/>
  <c r="C69" i="1"/>
  <c r="C70" i="1"/>
  <c r="C68" i="1"/>
  <c r="D68" i="1"/>
  <c r="I68" i="1" s="1"/>
  <c r="C65" i="1"/>
  <c r="D65" i="1"/>
  <c r="I65" i="1" s="1"/>
  <c r="D66" i="1"/>
  <c r="I66" i="1" s="1"/>
  <c r="D67" i="1"/>
  <c r="I67" i="1" s="1"/>
  <c r="C63" i="1"/>
  <c r="C64" i="1"/>
  <c r="C62" i="1"/>
  <c r="C61" i="1"/>
  <c r="D62" i="1"/>
  <c r="I62" i="1" s="1"/>
  <c r="D63" i="1"/>
  <c r="I63" i="1" s="1"/>
  <c r="D64" i="1"/>
  <c r="I64" i="1" s="1"/>
  <c r="C60" i="1"/>
  <c r="C59" i="1"/>
  <c r="D59" i="1"/>
  <c r="I59" i="1" s="1"/>
  <c r="D60" i="1"/>
  <c r="I60" i="1" s="1"/>
  <c r="D61" i="1"/>
  <c r="I61" i="1" s="1"/>
  <c r="C57" i="1"/>
  <c r="C58" i="1"/>
  <c r="C56" i="1"/>
  <c r="D56" i="1"/>
  <c r="I56" i="1" s="1"/>
  <c r="D57" i="1"/>
  <c r="I57" i="1" s="1"/>
  <c r="D58" i="1"/>
  <c r="I58" i="1" s="1"/>
  <c r="C54" i="1"/>
  <c r="C55" i="1"/>
  <c r="C53" i="1"/>
  <c r="D53" i="1"/>
  <c r="I53" i="1" s="1"/>
  <c r="D54" i="1"/>
  <c r="I54" i="1" s="1"/>
  <c r="D55" i="1"/>
  <c r="I55" i="1" s="1"/>
  <c r="C51" i="1"/>
  <c r="C52" i="1"/>
  <c r="C50" i="1"/>
  <c r="D50" i="1"/>
  <c r="I50" i="1" s="1"/>
  <c r="D51" i="1"/>
  <c r="I51" i="1" s="1"/>
  <c r="D52" i="1"/>
  <c r="I52" i="1" s="1"/>
  <c r="C48" i="1"/>
  <c r="C49" i="1"/>
  <c r="C47" i="1"/>
  <c r="D47" i="1"/>
  <c r="I47" i="1" s="1"/>
  <c r="D48" i="1"/>
  <c r="I48" i="1" s="1"/>
  <c r="D49" i="1"/>
  <c r="I49" i="1" s="1"/>
  <c r="C45" i="1"/>
  <c r="C46" i="1"/>
  <c r="C44" i="1"/>
  <c r="D41" i="1"/>
  <c r="I41" i="1" s="1"/>
  <c r="D42" i="1"/>
  <c r="I42" i="1" s="1"/>
  <c r="D43" i="1"/>
  <c r="I43" i="1" s="1"/>
  <c r="C39" i="1"/>
  <c r="C40" i="1"/>
  <c r="C38" i="1"/>
  <c r="D38" i="1"/>
  <c r="I38" i="1" s="1"/>
  <c r="D39" i="1"/>
  <c r="I39" i="1" s="1"/>
  <c r="D40" i="1"/>
  <c r="I40" i="1" s="1"/>
  <c r="C36" i="1"/>
  <c r="C37" i="1"/>
  <c r="C35" i="1"/>
  <c r="C34" i="1"/>
  <c r="D35" i="1"/>
  <c r="I35" i="1" s="1"/>
  <c r="D36" i="1"/>
  <c r="I36" i="1" s="1"/>
  <c r="D37" i="1"/>
  <c r="I37" i="1" s="1"/>
  <c r="C33" i="1"/>
  <c r="C32" i="1"/>
  <c r="C31" i="1"/>
  <c r="D32" i="1"/>
  <c r="I32" i="1" s="1"/>
  <c r="D33" i="1"/>
  <c r="I33" i="1" s="1"/>
  <c r="D34" i="1"/>
  <c r="I34" i="1" s="1"/>
  <c r="C30" i="1"/>
  <c r="C29" i="1"/>
  <c r="D29" i="1"/>
  <c r="I29" i="1" s="1"/>
  <c r="D30" i="1"/>
  <c r="I30" i="1" s="1"/>
  <c r="D31" i="1"/>
  <c r="I31" i="1" s="1"/>
  <c r="C27" i="1"/>
  <c r="C28" i="1"/>
  <c r="C26" i="1"/>
  <c r="C25" i="1"/>
  <c r="D26" i="1"/>
  <c r="I26" i="1" s="1"/>
  <c r="D27" i="1"/>
  <c r="I27" i="1" s="1"/>
  <c r="D28" i="1"/>
  <c r="I28" i="1" s="1"/>
  <c r="C24" i="1"/>
  <c r="C23" i="1"/>
  <c r="C22" i="1"/>
  <c r="C21" i="1"/>
  <c r="D24" i="1"/>
  <c r="I24" i="1" s="1"/>
  <c r="D25" i="1"/>
  <c r="I25" i="1" s="1"/>
  <c r="D23" i="1"/>
  <c r="I23" i="1" s="1"/>
  <c r="C18" i="1"/>
  <c r="D21" i="1"/>
  <c r="I21" i="1" s="1"/>
  <c r="C19" i="1"/>
  <c r="D22" i="1"/>
  <c r="I22" i="1" s="1"/>
  <c r="D20" i="1"/>
  <c r="I20" i="1" s="1"/>
  <c r="C15" i="1"/>
  <c r="D18" i="1"/>
  <c r="I18" i="1" s="1"/>
  <c r="C16" i="1"/>
  <c r="D19" i="1"/>
  <c r="I19" i="1" s="1"/>
  <c r="D17" i="1"/>
  <c r="I17" i="1" s="1"/>
  <c r="C20" i="1"/>
  <c r="C17" i="1"/>
  <c r="C14" i="1"/>
  <c r="B9" i="2" l="1"/>
  <c r="L9" i="2"/>
  <c r="G9" i="2"/>
  <c r="M9" i="2"/>
  <c r="H9" i="2"/>
  <c r="C9" i="2"/>
  <c r="I9" i="2"/>
  <c r="D9" i="2"/>
  <c r="J9" i="2"/>
  <c r="E9" i="2"/>
  <c r="K9" i="2"/>
  <c r="F9" i="2"/>
  <c r="A89" i="1"/>
  <c r="A92" i="1" s="1"/>
  <c r="A95" i="1" s="1"/>
  <c r="A98" i="1" s="1"/>
  <c r="B10" i="2" a="1"/>
  <c r="E10" i="2" l="1"/>
  <c r="F10" i="2"/>
  <c r="J10" i="2"/>
  <c r="B10" i="2"/>
  <c r="G10" i="2"/>
  <c r="L10" i="2"/>
  <c r="C10" i="2"/>
  <c r="H10" i="2"/>
  <c r="M10" i="2"/>
  <c r="D10" i="2"/>
  <c r="K10" i="2"/>
  <c r="I10" i="2"/>
  <c r="A101" i="1"/>
  <c r="A104" i="1" s="1"/>
  <c r="A107" i="1" s="1"/>
  <c r="A110" i="1" s="1"/>
  <c r="B15" i="2" a="1"/>
  <c r="D15" i="2" l="1"/>
  <c r="F15" i="2"/>
  <c r="K15" i="2"/>
  <c r="B15" i="2"/>
  <c r="G15" i="2"/>
  <c r="M15" i="2"/>
  <c r="C15" i="2"/>
  <c r="I15" i="2"/>
  <c r="E15" i="2"/>
  <c r="J15" i="2"/>
  <c r="L15" i="2"/>
  <c r="H15" i="2"/>
  <c r="A113" i="1"/>
  <c r="A116" i="1" s="1"/>
  <c r="A119" i="1" s="1"/>
  <c r="A122" i="1" s="1"/>
  <c r="B16" i="2" a="1"/>
  <c r="B16" i="2" l="1"/>
  <c r="K16" i="2"/>
  <c r="I16" i="2"/>
  <c r="F16" i="2"/>
  <c r="G16" i="2"/>
  <c r="E16" i="2"/>
  <c r="L16" i="2"/>
  <c r="C16" i="2"/>
  <c r="H16" i="2"/>
  <c r="D16" i="2"/>
  <c r="M16" i="2"/>
  <c r="J16" i="2"/>
  <c r="A125" i="1"/>
  <c r="A128" i="1" s="1"/>
  <c r="A131" i="1" s="1"/>
  <c r="A134" i="1" s="1"/>
  <c r="B18" i="2" s="1" a="1"/>
  <c r="B17" i="2" a="1"/>
  <c r="B17" i="2" l="1"/>
  <c r="E17" i="2"/>
  <c r="I17" i="2"/>
  <c r="M17" i="2"/>
  <c r="D17" i="2"/>
  <c r="K17" i="2"/>
  <c r="J17" i="2"/>
  <c r="G17" i="2"/>
  <c r="F17" i="2"/>
  <c r="L17" i="2"/>
  <c r="C17" i="2"/>
  <c r="H17" i="2"/>
  <c r="B18" i="2"/>
  <c r="D18" i="2"/>
  <c r="C18" i="2"/>
</calcChain>
</file>

<file path=xl/sharedStrings.xml><?xml version="1.0" encoding="utf-8"?>
<sst xmlns="http://schemas.openxmlformats.org/spreadsheetml/2006/main" count="358" uniqueCount="233">
  <si>
    <t>nom</t>
  </si>
  <si>
    <t>masse (mg)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</si>
  <si>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</si>
  <si>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</si>
  <si>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</si>
  <si>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</si>
  <si>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</si>
  <si>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</si>
  <si>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</si>
  <si>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</si>
  <si>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</si>
  <si>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</si>
  <si>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</si>
  <si>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</si>
  <si>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</si>
  <si>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</si>
  <si>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</si>
  <si>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</si>
  <si>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</si>
  <si>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</si>
  <si>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</si>
  <si>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</si>
  <si>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</si>
  <si>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</si>
  <si>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</si>
  <si>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</si>
  <si>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</si>
  <si>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</si>
  <si>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</si>
  <si>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</si>
  <si>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</si>
  <si>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</si>
  <si>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</si>
  <si>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</si>
  <si>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</si>
  <si>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</si>
  <si>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</si>
  <si>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</si>
  <si>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</si>
  <si>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</si>
  <si>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</si>
  <si>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</si>
  <si>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</si>
  <si>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</si>
  <si>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</si>
  <si>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</si>
  <si>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</si>
  <si>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</si>
  <si>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</si>
  <si>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</si>
  <si>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</si>
  <si>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</si>
  <si>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</si>
  <si>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</si>
  <si>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</si>
  <si>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</si>
  <si>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</si>
  <si>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</si>
  <si>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</si>
  <si>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</si>
  <si>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</si>
  <si>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</si>
  <si>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</si>
  <si>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</si>
  <si>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</si>
  <si>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</si>
  <si>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</si>
  <si>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</si>
  <si>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</si>
  <si>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</si>
  <si>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</si>
  <si>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</si>
  <si>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</si>
  <si>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</si>
  <si>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</si>
  <si>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</si>
  <si>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</si>
  <si>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</si>
  <si>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</si>
  <si>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</si>
  <si>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</si>
  <si>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</si>
  <si>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</si>
  <si>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</si>
  <si>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</si>
  <si>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</si>
  <si>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</si>
  <si>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</si>
  <si>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</si>
  <si>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</si>
  <si>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</si>
  <si>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</si>
  <si>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</si>
  <si>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</si>
  <si>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</si>
  <si>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étalon 0</t>
  </si>
  <si>
    <t>étalon 1</t>
  </si>
  <si>
    <t>étalon 2</t>
  </si>
  <si>
    <t>étalon 3</t>
  </si>
  <si>
    <t>BOITE 1</t>
  </si>
  <si>
    <t>A</t>
  </si>
  <si>
    <t>B</t>
  </si>
  <si>
    <t>C</t>
  </si>
  <si>
    <t>D</t>
  </si>
  <si>
    <t>E</t>
  </si>
  <si>
    <t>F</t>
  </si>
  <si>
    <t>G</t>
  </si>
  <si>
    <t>H</t>
  </si>
  <si>
    <t>BOITE 2</t>
  </si>
  <si>
    <t>éch</t>
  </si>
  <si>
    <t>masse</t>
  </si>
  <si>
    <t>G10</t>
  </si>
  <si>
    <t>G11</t>
  </si>
  <si>
    <t>G12</t>
  </si>
  <si>
    <t>Well</t>
  </si>
  <si>
    <t>P720nM (A)</t>
  </si>
  <si>
    <t>PO4 mg/L</t>
  </si>
  <si>
    <t xml:space="preserve">po4 mg/g 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</si>
  <si>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</si>
  <si>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</si>
  <si>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</si>
  <si>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</si>
  <si>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</si>
  <si>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</si>
  <si>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</si>
  <si>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</si>
  <si>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</si>
  <si>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</si>
  <si>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</si>
  <si>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</si>
  <si>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</si>
  <si>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</si>
  <si>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</si>
  <si>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</si>
  <si>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</si>
  <si>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</si>
  <si>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</si>
  <si>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</si>
  <si>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</si>
  <si>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</si>
  <si>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</si>
  <si>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</si>
  <si>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</si>
  <si>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</si>
  <si>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</si>
  <si>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</si>
  <si>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</si>
  <si>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</si>
  <si>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</si>
  <si>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</si>
  <si>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</si>
  <si>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</si>
  <si>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</si>
  <si>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</si>
  <si>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</si>
  <si>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</si>
  <si>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</si>
  <si>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</si>
  <si>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</si>
  <si>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</si>
  <si>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</si>
  <si>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</si>
  <si>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</si>
  <si>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</si>
  <si>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</si>
  <si>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</si>
  <si>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</si>
  <si>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</si>
  <si>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</si>
  <si>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</si>
  <si>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</si>
  <si>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</si>
  <si>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</si>
  <si>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</si>
  <si>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</si>
  <si>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</si>
  <si>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</si>
  <si>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</si>
  <si>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</si>
  <si>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</si>
  <si>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</si>
  <si>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</si>
  <si>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</si>
  <si>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</si>
  <si>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</si>
  <si>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</si>
  <si>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</si>
  <si>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</si>
  <si>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</si>
  <si>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</si>
  <si>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moyenne blanc</t>
  </si>
  <si>
    <t>a</t>
  </si>
  <si>
    <t>b</t>
  </si>
  <si>
    <t>étalon</t>
  </si>
  <si>
    <t>y=ax+b</t>
  </si>
  <si>
    <t>n° tube</t>
  </si>
  <si>
    <t>S1_3</t>
  </si>
  <si>
    <t>S1_4</t>
  </si>
  <si>
    <t>S1_6</t>
  </si>
  <si>
    <t>S1_7</t>
  </si>
  <si>
    <t>S1_8</t>
  </si>
  <si>
    <t>S1_9</t>
  </si>
  <si>
    <t>S1_10</t>
  </si>
  <si>
    <t>S1_11</t>
  </si>
  <si>
    <t>S1_12</t>
  </si>
  <si>
    <t>S1_13</t>
  </si>
  <si>
    <t>S1_14</t>
  </si>
  <si>
    <t>S1_15</t>
  </si>
  <si>
    <t>S1_16</t>
  </si>
  <si>
    <t>S1_17</t>
  </si>
  <si>
    <t>S1_18</t>
  </si>
  <si>
    <t>S1_19</t>
  </si>
  <si>
    <t>S1_20</t>
  </si>
  <si>
    <t>S1_21</t>
  </si>
  <si>
    <t>S1_22</t>
  </si>
  <si>
    <t>S1_23</t>
  </si>
  <si>
    <t>S1_24</t>
  </si>
  <si>
    <t>S1_25</t>
  </si>
  <si>
    <t>S1_26</t>
  </si>
  <si>
    <t>S1_28</t>
  </si>
  <si>
    <t>S1_30</t>
  </si>
  <si>
    <t>S1_31</t>
  </si>
  <si>
    <t>S1_33</t>
  </si>
  <si>
    <t>S1_34</t>
  </si>
  <si>
    <t>S1_35</t>
  </si>
  <si>
    <t>S1_36</t>
  </si>
  <si>
    <t>S1_37</t>
  </si>
  <si>
    <t>S1_38</t>
  </si>
  <si>
    <t>S1_39</t>
  </si>
  <si>
    <t>S1_40</t>
  </si>
  <si>
    <t/>
  </si>
  <si>
    <t xml:space="preserve">dilutions 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</si>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</sst>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13" xfId="0" applyFont="1" applyBorder="1" applyAlignment="1">
      <alignment horizontal="center" vertical="center"/>
    </xf>
    <xf numFmtId="16" fontId="0" fillId="0" borderId="8" xfId="0" applyNumberFormat="1" applyBorder="1" applyAlignment="1">
      <alignment horizontal="center" vertical="center"/>
    </xf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/>
    <xf numFmtId="2" fontId="1" fillId="0" borderId="0" xfId="0" applyNumberFormat="1" applyFont="1" applyFill="1"/>
    <xf numFmtId="164" fontId="1" fillId="0" borderId="0" xfId="0" applyNumberFormat="1" applyFont="1" applyFill="1"/>
    <xf numFmtId="2" fontId="0" fillId="0" borderId="0" xfId="0" applyNumberFormat="1" applyFill="1"/>
    <xf numFmtId="0" fontId="0" fillId="0" borderId="1" xfId="0" applyFill="1" applyBorder="1"/>
    <xf numFmtId="0" fontId="5" fillId="0" borderId="9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Fill="1"/>
    <xf numFmtId="0" fontId="2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5" fontId="1" fillId="0" borderId="0" xfId="0" applyNumberFormat="1" applyFont="1"/>
    <xf numFmtId="165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calculs!$E$2:$E$13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xVal>
          <c:yVal>
            <c:numRef>
              <c:f>calculs!$G$2:$G$13</c:f>
              <c:numCache>
                <c:formatCode>0.000</c:formatCode>
                <c:ptCount val="12"/>
                <c:pt idx="0">
                  <c:v>5.2999999999999999E-2</c:v>
                </c:pt>
                <c:pt idx="1">
                  <c:v>5.8999999999999997E-2</c:v>
                </c:pt>
                <c:pt idx="2">
                  <c:v>5.8000000000000003E-2</c:v>
                </c:pt>
                <c:pt idx="3">
                  <c:v>0.16200000000000001</c:v>
                </c:pt>
                <c:pt idx="4">
                  <c:v>0.16400000000000001</c:v>
                </c:pt>
                <c:pt idx="5">
                  <c:v>0.16300000000000001</c:v>
                </c:pt>
                <c:pt idx="6">
                  <c:v>0.29199999999999998</c:v>
                </c:pt>
                <c:pt idx="7">
                  <c:v>0.30399999999999999</c:v>
                </c:pt>
                <c:pt idx="8">
                  <c:v>0.29299999999999998</c:v>
                </c:pt>
                <c:pt idx="9">
                  <c:v>0.51100000000000001</c:v>
                </c:pt>
                <c:pt idx="10">
                  <c:v>0.49399999999999999</c:v>
                </c:pt>
                <c:pt idx="11">
                  <c:v>0.53100000000000003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16-4998-BD76-DB9908BA1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91968"/>
        <c:axId val="41426944"/>
      </c:scatterChart>
      <c:valAx>
        <c:axId val="40691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426944"/>
        <c:crosses val="autoZero"/>
        <c:crossBetween val="midCat"/>
      </c:valAx>
      <c:valAx>
        <c:axId val="4142694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406919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4</xdr:row>
      <xdr:rowOff>104775</xdr:rowOff>
    </xdr:from>
    <xdr:to>
      <xdr:col>17</xdr:col>
      <xdr:colOff>104775</xdr:colOff>
      <xdr:row>18</xdr:row>
      <xdr:rowOff>180975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workbookViewId="0">
      <pane ySplit="1" topLeftCell="A17" activePane="bottomLeft" state="frozen"/>
      <selection pane="bottomLeft" activeCell="I1" sqref="I1:I1048576"/>
    </sheetView>
  </sheetViews>
  <sheetFormatPr baseColWidth="10" defaultRowHeight="15" x14ac:dyDescent="0.25"/>
  <cols>
    <col min="2" max="2" width="23.85546875" bestFit="1" customWidth="1"/>
    <col min="3" max="3" width="11.42578125" style="49"/>
  </cols>
  <sheetData>
    <row r="1" spans="1:9" x14ac:dyDescent="0.25">
      <c r="B1" s="10" t="s">
        <v>109</v>
      </c>
      <c r="C1" s="48" t="s">
        <v>110</v>
      </c>
      <c r="I1" s="10" t="s">
        <v>232</v>
      </c>
    </row>
    <row r="2" spans="1:9" x14ac:dyDescent="0.25">
      <c r="A2">
        <v>1</v>
      </c>
      <c r="B2" t="s">
        <v>196</v>
      </c>
      <c r="C2" s="49">
        <v>93.3</v>
      </c>
      <c r="I2">
        <v>4</v>
      </c>
    </row>
    <row r="3" spans="1:9" x14ac:dyDescent="0.25">
      <c r="A3">
        <v>2</v>
      </c>
      <c r="B3" t="s">
        <v>197</v>
      </c>
      <c r="C3" s="49">
        <v>76</v>
      </c>
      <c r="I3">
        <v>4</v>
      </c>
    </row>
    <row r="4" spans="1:9" x14ac:dyDescent="0.25">
      <c r="A4">
        <v>3</v>
      </c>
      <c r="B4" t="s">
        <v>198</v>
      </c>
      <c r="C4" s="49">
        <v>79.5</v>
      </c>
      <c r="I4">
        <v>4</v>
      </c>
    </row>
    <row r="5" spans="1:9" x14ac:dyDescent="0.25">
      <c r="A5">
        <v>4</v>
      </c>
      <c r="B5" t="s">
        <v>199</v>
      </c>
      <c r="C5" s="49">
        <v>78.599999999999994</v>
      </c>
      <c r="I5">
        <v>2</v>
      </c>
    </row>
    <row r="6" spans="1:9" x14ac:dyDescent="0.25">
      <c r="A6">
        <v>5</v>
      </c>
      <c r="B6" t="s">
        <v>200</v>
      </c>
      <c r="C6" s="49">
        <v>74.5</v>
      </c>
      <c r="I6">
        <v>2</v>
      </c>
    </row>
    <row r="7" spans="1:9" x14ac:dyDescent="0.25">
      <c r="A7">
        <v>6</v>
      </c>
      <c r="B7" t="s">
        <v>201</v>
      </c>
      <c r="C7" s="49">
        <v>76.8</v>
      </c>
      <c r="I7">
        <v>2</v>
      </c>
    </row>
    <row r="8" spans="1:9" x14ac:dyDescent="0.25">
      <c r="A8">
        <v>7</v>
      </c>
      <c r="B8" t="s">
        <v>202</v>
      </c>
      <c r="C8" s="49">
        <v>80.900000000000006</v>
      </c>
      <c r="I8">
        <v>4</v>
      </c>
    </row>
    <row r="9" spans="1:9" x14ac:dyDescent="0.25">
      <c r="A9">
        <v>8</v>
      </c>
      <c r="B9" t="s">
        <v>203</v>
      </c>
      <c r="C9" s="49">
        <v>89.3</v>
      </c>
      <c r="I9">
        <v>2</v>
      </c>
    </row>
    <row r="10" spans="1:9" x14ac:dyDescent="0.25">
      <c r="A10">
        <v>9</v>
      </c>
      <c r="B10" t="s">
        <v>204</v>
      </c>
      <c r="C10" s="49">
        <v>76.900000000000006</v>
      </c>
      <c r="I10">
        <v>2</v>
      </c>
    </row>
    <row r="11" spans="1:9" x14ac:dyDescent="0.25">
      <c r="A11">
        <v>10</v>
      </c>
      <c r="B11" t="s">
        <v>205</v>
      </c>
      <c r="C11" s="49">
        <v>77.3</v>
      </c>
      <c r="I11">
        <v>4</v>
      </c>
    </row>
    <row r="12" spans="1:9" x14ac:dyDescent="0.25">
      <c r="A12">
        <v>11</v>
      </c>
      <c r="B12" t="s">
        <v>206</v>
      </c>
      <c r="C12" s="49">
        <v>78.599999999999994</v>
      </c>
      <c r="I12">
        <v>4</v>
      </c>
    </row>
    <row r="13" spans="1:9" x14ac:dyDescent="0.25">
      <c r="A13">
        <v>12</v>
      </c>
      <c r="B13" t="s">
        <v>207</v>
      </c>
      <c r="C13" s="49">
        <v>74.099999999999994</v>
      </c>
      <c r="I13">
        <v>2</v>
      </c>
    </row>
    <row r="14" spans="1:9" x14ac:dyDescent="0.25">
      <c r="A14">
        <v>13</v>
      </c>
      <c r="B14" t="s">
        <v>208</v>
      </c>
      <c r="C14" s="49">
        <v>86.3</v>
      </c>
      <c r="I14">
        <v>2</v>
      </c>
    </row>
    <row r="15" spans="1:9" x14ac:dyDescent="0.25">
      <c r="A15">
        <v>14</v>
      </c>
      <c r="B15" t="s">
        <v>209</v>
      </c>
      <c r="C15" s="49">
        <v>77.3</v>
      </c>
      <c r="I15">
        <v>2</v>
      </c>
    </row>
    <row r="16" spans="1:9" x14ac:dyDescent="0.25">
      <c r="A16">
        <v>15</v>
      </c>
      <c r="B16" t="s">
        <v>210</v>
      </c>
      <c r="C16" s="49">
        <v>75.2</v>
      </c>
      <c r="I16">
        <v>2</v>
      </c>
    </row>
    <row r="17" spans="1:9" x14ac:dyDescent="0.25">
      <c r="A17">
        <v>16</v>
      </c>
      <c r="B17" t="s">
        <v>211</v>
      </c>
      <c r="C17" s="49">
        <v>80.599999999999994</v>
      </c>
      <c r="I17">
        <v>4</v>
      </c>
    </row>
    <row r="18" spans="1:9" x14ac:dyDescent="0.25">
      <c r="A18">
        <v>17</v>
      </c>
      <c r="B18" t="s">
        <v>212</v>
      </c>
      <c r="C18" s="49">
        <v>87.3</v>
      </c>
      <c r="I18">
        <v>2</v>
      </c>
    </row>
    <row r="19" spans="1:9" x14ac:dyDescent="0.25">
      <c r="A19">
        <v>18</v>
      </c>
      <c r="B19" t="s">
        <v>213</v>
      </c>
      <c r="C19" s="49">
        <v>72</v>
      </c>
      <c r="I19">
        <v>2</v>
      </c>
    </row>
    <row r="20" spans="1:9" x14ac:dyDescent="0.25">
      <c r="A20">
        <v>19</v>
      </c>
      <c r="B20" t="s">
        <v>214</v>
      </c>
      <c r="C20" s="49">
        <v>75.8</v>
      </c>
      <c r="I20">
        <v>4</v>
      </c>
    </row>
    <row r="21" spans="1:9" x14ac:dyDescent="0.25">
      <c r="A21">
        <v>20</v>
      </c>
      <c r="B21" t="s">
        <v>215</v>
      </c>
      <c r="C21" s="49">
        <v>78.2</v>
      </c>
      <c r="I21">
        <v>4</v>
      </c>
    </row>
    <row r="22" spans="1:9" x14ac:dyDescent="0.25">
      <c r="A22">
        <v>21</v>
      </c>
      <c r="B22" t="s">
        <v>216</v>
      </c>
      <c r="C22" s="49">
        <v>85</v>
      </c>
      <c r="I22">
        <v>2</v>
      </c>
    </row>
    <row r="23" spans="1:9" x14ac:dyDescent="0.25">
      <c r="A23">
        <v>22</v>
      </c>
      <c r="B23" t="s">
        <v>217</v>
      </c>
      <c r="C23" s="49">
        <v>72</v>
      </c>
      <c r="I23">
        <v>2</v>
      </c>
    </row>
    <row r="24" spans="1:9" x14ac:dyDescent="0.25">
      <c r="A24">
        <v>23</v>
      </c>
      <c r="B24" t="s">
        <v>218</v>
      </c>
      <c r="C24" s="49">
        <v>71.8</v>
      </c>
      <c r="I24">
        <v>4</v>
      </c>
    </row>
    <row r="25" spans="1:9" x14ac:dyDescent="0.25">
      <c r="A25">
        <v>24</v>
      </c>
      <c r="B25" t="s">
        <v>219</v>
      </c>
      <c r="C25" s="49">
        <v>73.099999999999994</v>
      </c>
      <c r="I25">
        <v>2</v>
      </c>
    </row>
    <row r="26" spans="1:9" x14ac:dyDescent="0.25">
      <c r="A26">
        <v>25</v>
      </c>
      <c r="B26" t="s">
        <v>220</v>
      </c>
      <c r="C26" s="49">
        <v>74.599999999999994</v>
      </c>
      <c r="I26">
        <v>4</v>
      </c>
    </row>
    <row r="27" spans="1:9" x14ac:dyDescent="0.25">
      <c r="A27">
        <v>26</v>
      </c>
      <c r="B27" t="s">
        <v>221</v>
      </c>
      <c r="C27" s="49">
        <v>73.599999999999994</v>
      </c>
      <c r="I27">
        <v>2</v>
      </c>
    </row>
    <row r="28" spans="1:9" x14ac:dyDescent="0.25">
      <c r="A28">
        <v>27</v>
      </c>
      <c r="B28" t="s">
        <v>222</v>
      </c>
      <c r="C28" s="49">
        <v>80.8</v>
      </c>
      <c r="I28">
        <v>2</v>
      </c>
    </row>
    <row r="29" spans="1:9" x14ac:dyDescent="0.25">
      <c r="A29">
        <v>28</v>
      </c>
      <c r="B29" t="s">
        <v>223</v>
      </c>
      <c r="C29" s="49">
        <v>78.8</v>
      </c>
      <c r="I29">
        <v>4</v>
      </c>
    </row>
    <row r="30" spans="1:9" x14ac:dyDescent="0.25">
      <c r="A30">
        <v>29</v>
      </c>
      <c r="B30" t="s">
        <v>224</v>
      </c>
      <c r="C30" s="49">
        <v>82</v>
      </c>
      <c r="I30">
        <v>4</v>
      </c>
    </row>
    <row r="31" spans="1:9" x14ac:dyDescent="0.25">
      <c r="A31">
        <v>30</v>
      </c>
      <c r="B31" t="s">
        <v>225</v>
      </c>
      <c r="C31" s="49">
        <v>76.5</v>
      </c>
      <c r="I31">
        <v>2</v>
      </c>
    </row>
    <row r="32" spans="1:9" x14ac:dyDescent="0.25">
      <c r="A32">
        <v>31</v>
      </c>
      <c r="B32" t="s">
        <v>226</v>
      </c>
      <c r="C32" s="49">
        <v>73.099999999999994</v>
      </c>
      <c r="I32">
        <v>2</v>
      </c>
    </row>
    <row r="33" spans="1:9" x14ac:dyDescent="0.25">
      <c r="A33">
        <v>32</v>
      </c>
      <c r="B33" t="s">
        <v>227</v>
      </c>
      <c r="C33" s="49">
        <v>75</v>
      </c>
      <c r="I33">
        <v>4</v>
      </c>
    </row>
    <row r="34" spans="1:9" x14ac:dyDescent="0.25">
      <c r="A34">
        <v>33</v>
      </c>
      <c r="B34" t="s">
        <v>228</v>
      </c>
      <c r="C34" s="49">
        <v>72.5</v>
      </c>
      <c r="I34">
        <v>4</v>
      </c>
    </row>
    <row r="35" spans="1:9" x14ac:dyDescent="0.25">
      <c r="A35">
        <v>34</v>
      </c>
      <c r="B35" t="s">
        <v>229</v>
      </c>
      <c r="C35" s="49">
        <v>76.5</v>
      </c>
      <c r="I35">
        <v>2</v>
      </c>
    </row>
    <row r="36" spans="1:9" x14ac:dyDescent="0.25">
      <c r="A36">
        <v>35</v>
      </c>
    </row>
    <row r="37" spans="1:9" x14ac:dyDescent="0.25">
      <c r="A37">
        <v>36</v>
      </c>
    </row>
    <row r="38" spans="1:9" x14ac:dyDescent="0.25">
      <c r="A38">
        <v>37</v>
      </c>
    </row>
    <row r="39" spans="1:9" x14ac:dyDescent="0.25">
      <c r="A39">
        <v>38</v>
      </c>
    </row>
    <row r="40" spans="1:9" x14ac:dyDescent="0.25">
      <c r="A40">
        <v>39</v>
      </c>
    </row>
    <row r="41" spans="1:9" x14ac:dyDescent="0.25">
      <c r="A41">
        <v>40</v>
      </c>
    </row>
    <row r="42" spans="1:9" x14ac:dyDescent="0.25">
      <c r="A42">
        <v>41</v>
      </c>
      <c r="B42" s="1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6"/>
  <sheetViews>
    <sheetView tabSelected="1" workbookViewId="0">
      <pane ySplit="1" topLeftCell="A79" activePane="bottomLeft" state="frozen"/>
      <selection pane="bottomLeft" activeCell="K14" sqref="K14:K115"/>
    </sheetView>
  </sheetViews>
  <sheetFormatPr baseColWidth="10" defaultRowHeight="15" x14ac:dyDescent="0.25"/>
  <cols>
    <col min="1" max="1" width="11.42578125" style="13"/>
    <col min="2" max="2" width="7.140625" style="13" customWidth="1"/>
    <col min="3" max="3" width="16.5703125" style="13" bestFit="1" customWidth="1"/>
    <col min="4" max="5" width="16.42578125" style="18" customWidth="1"/>
    <col min="6" max="6" width="9.140625" style="13" customWidth="1"/>
    <col min="7" max="9" width="11.42578125" style="14"/>
    <col min="10" max="11" width="11.42578125" style="13"/>
    <col min="12" max="12" width="14.5703125" style="13" bestFit="1" customWidth="1"/>
    <col min="13" max="16384" width="11.42578125" style="13"/>
  </cols>
  <sheetData>
    <row r="1" spans="1:16" s="15" customFormat="1" x14ac:dyDescent="0.25">
      <c r="A1" s="15" t="s">
        <v>195</v>
      </c>
      <c r="C1" s="15" t="s">
        <v>0</v>
      </c>
      <c r="D1" s="16" t="s">
        <v>1</v>
      </c>
      <c r="E1" s="16" t="s">
        <v>193</v>
      </c>
      <c r="F1" s="15" t="s">
        <v>114</v>
      </c>
      <c r="G1" s="17" t="s">
        <v>115</v>
      </c>
      <c r="H1" s="27" t="s">
        <v>116</v>
      </c>
      <c r="I1" s="27" t="s">
        <v>117</v>
      </c>
      <c r="J1" s="15" t="s">
        <v>231</v>
      </c>
      <c r="K1" s="27" t="s">
        <v>117</v>
      </c>
      <c r="L1" s="15" t="s">
        <v>190</v>
      </c>
      <c r="N1" s="15" t="s">
        <v>194</v>
      </c>
      <c r="O1" s="15" t="s">
        <v>191</v>
      </c>
      <c r="P1" s="15" t="s">
        <v>192</v>
      </c>
    </row>
    <row r="2" spans="1:16" x14ac:dyDescent="0.25">
      <c r="B2" s="13" t="s">
        <v>2</v>
      </c>
      <c r="C2" s="13" t="s">
        <v>95</v>
      </c>
      <c r="E2" s="13">
        <v>0</v>
      </c>
      <c r="F2" s="13" t="s">
        <v>118</v>
      </c>
      <c r="G2" s="14">
        <f t="array" ref="G2:G13">TRANSPOSE(boites!O3:Z3)</f>
        <v>5.2999999999999999E-2</v>
      </c>
      <c r="L2" s="14">
        <f>AVERAGE(G2:G4)</f>
        <v>5.6666666666666664E-2</v>
      </c>
      <c r="O2">
        <v>0.14990000000000001</v>
      </c>
      <c r="P2" s="13">
        <v>3.2099999999999997E-2</v>
      </c>
    </row>
    <row r="3" spans="1:16" x14ac:dyDescent="0.25">
      <c r="B3" s="13" t="s">
        <v>3</v>
      </c>
      <c r="C3" s="13" t="s">
        <v>95</v>
      </c>
      <c r="E3" s="13">
        <v>0</v>
      </c>
      <c r="F3" s="13" t="s">
        <v>119</v>
      </c>
      <c r="G3" s="14">
        <v>5.8999999999999997E-2</v>
      </c>
    </row>
    <row r="4" spans="1:16" x14ac:dyDescent="0.25">
      <c r="B4" s="13" t="s">
        <v>4</v>
      </c>
      <c r="C4" s="13" t="s">
        <v>95</v>
      </c>
      <c r="E4" s="13">
        <v>0</v>
      </c>
      <c r="F4" s="13" t="s">
        <v>120</v>
      </c>
      <c r="G4" s="14">
        <v>5.8000000000000003E-2</v>
      </c>
    </row>
    <row r="5" spans="1:16" x14ac:dyDescent="0.25">
      <c r="B5" s="13" t="s">
        <v>5</v>
      </c>
      <c r="C5" s="13" t="s">
        <v>96</v>
      </c>
      <c r="E5" s="13">
        <v>1</v>
      </c>
      <c r="F5" s="13" t="s">
        <v>121</v>
      </c>
      <c r="G5" s="14">
        <v>0.16200000000000001</v>
      </c>
    </row>
    <row r="6" spans="1:16" x14ac:dyDescent="0.25">
      <c r="B6" s="13" t="s">
        <v>6</v>
      </c>
      <c r="C6" s="13" t="s">
        <v>96</v>
      </c>
      <c r="E6" s="13">
        <v>1</v>
      </c>
      <c r="F6" s="13" t="s">
        <v>122</v>
      </c>
      <c r="G6" s="14">
        <v>0.16400000000000001</v>
      </c>
    </row>
    <row r="7" spans="1:16" x14ac:dyDescent="0.25">
      <c r="B7" s="13" t="s">
        <v>7</v>
      </c>
      <c r="C7" s="13" t="s">
        <v>96</v>
      </c>
      <c r="E7" s="13">
        <v>1</v>
      </c>
      <c r="F7" s="13" t="s">
        <v>123</v>
      </c>
      <c r="G7" s="14">
        <v>0.16300000000000001</v>
      </c>
    </row>
    <row r="8" spans="1:16" x14ac:dyDescent="0.25">
      <c r="B8" s="13" t="s">
        <v>8</v>
      </c>
      <c r="C8" s="13" t="s">
        <v>97</v>
      </c>
      <c r="E8" s="13">
        <v>2</v>
      </c>
      <c r="F8" s="13" t="s">
        <v>124</v>
      </c>
      <c r="G8" s="14">
        <v>0.29199999999999998</v>
      </c>
    </row>
    <row r="9" spans="1:16" x14ac:dyDescent="0.25">
      <c r="B9" s="13" t="s">
        <v>9</v>
      </c>
      <c r="C9" s="13" t="s">
        <v>97</v>
      </c>
      <c r="E9" s="13">
        <v>2</v>
      </c>
      <c r="F9" s="13" t="s">
        <v>125</v>
      </c>
      <c r="G9" s="14">
        <v>0.30399999999999999</v>
      </c>
    </row>
    <row r="10" spans="1:16" x14ac:dyDescent="0.25">
      <c r="B10" s="13" t="s">
        <v>10</v>
      </c>
      <c r="C10" s="13" t="s">
        <v>97</v>
      </c>
      <c r="E10" s="13">
        <v>2</v>
      </c>
      <c r="F10" s="13" t="s">
        <v>126</v>
      </c>
      <c r="G10" s="14">
        <v>0.29299999999999998</v>
      </c>
    </row>
    <row r="11" spans="1:16" x14ac:dyDescent="0.25">
      <c r="B11" s="13" t="s">
        <v>11</v>
      </c>
      <c r="C11" s="13" t="s">
        <v>98</v>
      </c>
      <c r="E11" s="13">
        <v>3</v>
      </c>
      <c r="F11" s="13" t="s">
        <v>11</v>
      </c>
      <c r="G11" s="14">
        <v>0.51100000000000001</v>
      </c>
    </row>
    <row r="12" spans="1:16" x14ac:dyDescent="0.25">
      <c r="B12" s="13" t="s">
        <v>12</v>
      </c>
      <c r="C12" s="13" t="s">
        <v>98</v>
      </c>
      <c r="E12" s="13">
        <v>3</v>
      </c>
      <c r="F12" s="13" t="s">
        <v>12</v>
      </c>
      <c r="G12" s="14">
        <v>0.49399999999999999</v>
      </c>
    </row>
    <row r="13" spans="1:16" x14ac:dyDescent="0.25">
      <c r="B13" s="13" t="s">
        <v>13</v>
      </c>
      <c r="C13" s="13" t="s">
        <v>98</v>
      </c>
      <c r="E13" s="13">
        <v>3</v>
      </c>
      <c r="F13" s="13" t="s">
        <v>13</v>
      </c>
      <c r="G13" s="14">
        <v>0.53100000000000003</v>
      </c>
    </row>
    <row r="14" spans="1:16" x14ac:dyDescent="0.25">
      <c r="A14" s="13">
        <v>1</v>
      </c>
      <c r="B14" s="13" t="s">
        <v>14</v>
      </c>
      <c r="C14" s="13" t="str">
        <f>masses!B$2</f>
        <v>S1_3</v>
      </c>
      <c r="D14" s="18">
        <f>masses!C$2</f>
        <v>93.3</v>
      </c>
      <c r="F14" s="13" t="s">
        <v>127</v>
      </c>
      <c r="G14" s="14">
        <f t="array" ref="G14:G25">TRANSPOSE(boites!O4:Z4)</f>
        <v>0.32100000000000001</v>
      </c>
      <c r="H14" s="14">
        <f>(G14-$L$2-$P$2)/$O$2</f>
        <v>1.5492550589281746</v>
      </c>
      <c r="I14" s="14">
        <f t="shared" ref="I14:I16" si="0">(H14/1000)*50/(D14/1000)</f>
        <v>0.83025458677822872</v>
      </c>
      <c r="J14" s="13">
        <f>masses!I$2</f>
        <v>4</v>
      </c>
      <c r="K14" s="13">
        <f>I14*J14</f>
        <v>3.3210183471129149</v>
      </c>
    </row>
    <row r="15" spans="1:16" x14ac:dyDescent="0.25">
      <c r="A15" s="13">
        <v>1</v>
      </c>
      <c r="B15" s="13" t="s">
        <v>15</v>
      </c>
      <c r="C15" s="13" t="str">
        <f>masses!B$2</f>
        <v>S1_3</v>
      </c>
      <c r="D15" s="18">
        <f>masses!C$2</f>
        <v>93.3</v>
      </c>
      <c r="F15" s="13" t="s">
        <v>128</v>
      </c>
      <c r="G15" s="14">
        <v>0.38100000000000001</v>
      </c>
      <c r="H15" s="14">
        <f t="shared" ref="H15:H78" si="1">(G15-$L$2-$P$2)/$O$2</f>
        <v>1.9495219034912163</v>
      </c>
      <c r="I15" s="14">
        <f t="shared" si="0"/>
        <v>1.0447598625354859</v>
      </c>
      <c r="J15" s="13">
        <f>masses!I$2</f>
        <v>4</v>
      </c>
      <c r="K15" s="13">
        <f t="shared" ref="K15:K78" si="2">I15*J15</f>
        <v>4.1790394501419437</v>
      </c>
    </row>
    <row r="16" spans="1:16" x14ac:dyDescent="0.25">
      <c r="A16" s="13">
        <v>1</v>
      </c>
      <c r="B16" s="13" t="s">
        <v>16</v>
      </c>
      <c r="C16" s="13" t="str">
        <f>masses!B$2</f>
        <v>S1_3</v>
      </c>
      <c r="D16" s="18">
        <f>masses!C$2</f>
        <v>93.3</v>
      </c>
      <c r="F16" s="13" t="s">
        <v>129</v>
      </c>
      <c r="G16" s="14">
        <v>0.375</v>
      </c>
      <c r="H16" s="14">
        <f t="shared" si="1"/>
        <v>1.9094952190349122</v>
      </c>
      <c r="I16" s="14">
        <f t="shared" si="0"/>
        <v>1.02330933495976</v>
      </c>
      <c r="J16" s="13">
        <f>masses!I$2</f>
        <v>4</v>
      </c>
      <c r="K16" s="13">
        <f t="shared" si="2"/>
        <v>4.0932373398390398</v>
      </c>
    </row>
    <row r="17" spans="1:11" x14ac:dyDescent="0.25">
      <c r="A17" s="13">
        <f>A14+1</f>
        <v>2</v>
      </c>
      <c r="B17" s="13" t="s">
        <v>17</v>
      </c>
      <c r="C17" s="13" t="str">
        <f>masses!B$3</f>
        <v>S1_4</v>
      </c>
      <c r="D17" s="18">
        <f>masses!C$3</f>
        <v>76</v>
      </c>
      <c r="F17" s="13" t="s">
        <v>130</v>
      </c>
      <c r="G17" s="14">
        <v>0.185</v>
      </c>
      <c r="H17" s="14">
        <f t="shared" si="1"/>
        <v>0.64198354458527906</v>
      </c>
      <c r="I17" s="14">
        <f>(H17/1000)*50/(D17/1000)</f>
        <v>0.42235759512189414</v>
      </c>
      <c r="J17" s="13">
        <f>masses!I$3</f>
        <v>4</v>
      </c>
      <c r="K17" s="13">
        <f t="shared" si="2"/>
        <v>1.6894303804875765</v>
      </c>
    </row>
    <row r="18" spans="1:11" x14ac:dyDescent="0.25">
      <c r="A18" s="13">
        <f t="shared" ref="A18:A81" si="3">A15+1</f>
        <v>2</v>
      </c>
      <c r="B18" s="13" t="s">
        <v>18</v>
      </c>
      <c r="C18" s="13" t="str">
        <f>masses!B$3</f>
        <v>S1_4</v>
      </c>
      <c r="D18" s="18">
        <f>masses!C$3</f>
        <v>76</v>
      </c>
      <c r="F18" s="13" t="s">
        <v>131</v>
      </c>
      <c r="G18" s="14">
        <v>0.18</v>
      </c>
      <c r="H18" s="14">
        <f t="shared" si="1"/>
        <v>0.60862797420502557</v>
      </c>
      <c r="I18" s="14">
        <f t="shared" ref="I15:I78" si="4">(H18/1000)*50/(D18/1000)</f>
        <v>0.40041314092435898</v>
      </c>
      <c r="J18" s="13">
        <f>masses!I$3</f>
        <v>4</v>
      </c>
      <c r="K18" s="13">
        <f t="shared" si="2"/>
        <v>1.6016525636974359</v>
      </c>
    </row>
    <row r="19" spans="1:11" x14ac:dyDescent="0.25">
      <c r="A19" s="13">
        <f t="shared" si="3"/>
        <v>2</v>
      </c>
      <c r="B19" s="13" t="s">
        <v>19</v>
      </c>
      <c r="C19" s="13" t="str">
        <f>masses!B$3</f>
        <v>S1_4</v>
      </c>
      <c r="D19" s="18">
        <f>masses!C$3</f>
        <v>76</v>
      </c>
      <c r="F19" s="13" t="s">
        <v>132</v>
      </c>
      <c r="G19" s="14">
        <v>0.185</v>
      </c>
      <c r="H19" s="14">
        <f t="shared" si="1"/>
        <v>0.64198354458527906</v>
      </c>
      <c r="I19" s="14">
        <f t="shared" si="4"/>
        <v>0.42235759512189414</v>
      </c>
      <c r="J19" s="13">
        <f>masses!I$3</f>
        <v>4</v>
      </c>
      <c r="K19" s="13">
        <f t="shared" si="2"/>
        <v>1.6894303804875765</v>
      </c>
    </row>
    <row r="20" spans="1:11" x14ac:dyDescent="0.25">
      <c r="A20" s="13">
        <f t="shared" si="3"/>
        <v>3</v>
      </c>
      <c r="B20" s="13" t="s">
        <v>20</v>
      </c>
      <c r="C20" s="13" t="str">
        <f>masses!B$4</f>
        <v>S1_6</v>
      </c>
      <c r="D20" s="18">
        <f>masses!C$4</f>
        <v>79.5</v>
      </c>
      <c r="F20" s="13" t="s">
        <v>133</v>
      </c>
      <c r="G20" s="14">
        <v>0.23899999999999999</v>
      </c>
      <c r="H20" s="14">
        <f t="shared" si="1"/>
        <v>1.0022237046920168</v>
      </c>
      <c r="I20" s="14">
        <f t="shared" si="4"/>
        <v>0.63032937402013633</v>
      </c>
      <c r="J20" s="13">
        <f>masses!I$4</f>
        <v>4</v>
      </c>
      <c r="K20" s="13">
        <f t="shared" si="2"/>
        <v>2.5213174960805453</v>
      </c>
    </row>
    <row r="21" spans="1:11" x14ac:dyDescent="0.25">
      <c r="A21" s="13">
        <f t="shared" si="3"/>
        <v>3</v>
      </c>
      <c r="B21" s="13" t="s">
        <v>21</v>
      </c>
      <c r="C21" s="13" t="str">
        <f>masses!B$4</f>
        <v>S1_6</v>
      </c>
      <c r="D21" s="18">
        <f>masses!C$4</f>
        <v>79.5</v>
      </c>
      <c r="F21" s="13" t="s">
        <v>134</v>
      </c>
      <c r="G21" s="14">
        <v>0.216</v>
      </c>
      <c r="H21" s="14">
        <f t="shared" si="1"/>
        <v>0.84878808094285074</v>
      </c>
      <c r="I21" s="14">
        <f t="shared" si="4"/>
        <v>0.53382898172506343</v>
      </c>
      <c r="J21" s="13">
        <f>masses!I$4</f>
        <v>4</v>
      </c>
      <c r="K21" s="13">
        <f t="shared" si="2"/>
        <v>2.1353159269002537</v>
      </c>
    </row>
    <row r="22" spans="1:11" x14ac:dyDescent="0.25">
      <c r="A22" s="13">
        <f t="shared" si="3"/>
        <v>3</v>
      </c>
      <c r="B22" s="13" t="s">
        <v>22</v>
      </c>
      <c r="C22" s="13" t="str">
        <f>masses!B$4</f>
        <v>S1_6</v>
      </c>
      <c r="D22" s="18">
        <f>masses!C$4</f>
        <v>79.5</v>
      </c>
      <c r="F22" s="13" t="s">
        <v>135</v>
      </c>
      <c r="G22" s="14">
        <v>0.222</v>
      </c>
      <c r="H22" s="14">
        <f t="shared" si="1"/>
        <v>0.88881476539915505</v>
      </c>
      <c r="I22" s="14">
        <f t="shared" si="4"/>
        <v>0.55900299710638679</v>
      </c>
      <c r="J22" s="13">
        <f>masses!I$4</f>
        <v>4</v>
      </c>
      <c r="K22" s="13">
        <f t="shared" si="2"/>
        <v>2.2360119884255472</v>
      </c>
    </row>
    <row r="23" spans="1:11" x14ac:dyDescent="0.25">
      <c r="A23" s="13">
        <f t="shared" si="3"/>
        <v>4</v>
      </c>
      <c r="B23" s="13" t="s">
        <v>23</v>
      </c>
      <c r="C23" s="13" t="str">
        <f>masses!B$5</f>
        <v>S1_7</v>
      </c>
      <c r="D23" s="18">
        <f>masses!C$5</f>
        <v>78.599999999999994</v>
      </c>
      <c r="F23" s="13" t="s">
        <v>23</v>
      </c>
      <c r="G23" s="14">
        <v>0.36099999999999999</v>
      </c>
      <c r="H23" s="14">
        <f t="shared" si="1"/>
        <v>1.8160996219702024</v>
      </c>
      <c r="I23" s="14">
        <f t="shared" si="4"/>
        <v>1.1552796577418591</v>
      </c>
      <c r="J23" s="13">
        <f>masses!I$5</f>
        <v>2</v>
      </c>
      <c r="K23" s="13">
        <f t="shared" si="2"/>
        <v>2.3105593154837183</v>
      </c>
    </row>
    <row r="24" spans="1:11" x14ac:dyDescent="0.25">
      <c r="A24" s="13">
        <f t="shared" si="3"/>
        <v>4</v>
      </c>
      <c r="B24" s="13" t="s">
        <v>24</v>
      </c>
      <c r="C24" s="13" t="str">
        <f>masses!B$5</f>
        <v>S1_7</v>
      </c>
      <c r="D24" s="18">
        <f>masses!C$5</f>
        <v>78.599999999999994</v>
      </c>
      <c r="F24" s="13" t="s">
        <v>24</v>
      </c>
      <c r="G24" s="14">
        <v>0.35799999999999998</v>
      </c>
      <c r="H24" s="14">
        <f t="shared" si="1"/>
        <v>1.79608627974205</v>
      </c>
      <c r="I24" s="14">
        <f t="shared" si="4"/>
        <v>1.1425485240089377</v>
      </c>
      <c r="J24" s="13">
        <f>masses!I$5</f>
        <v>2</v>
      </c>
      <c r="K24" s="13">
        <f t="shared" si="2"/>
        <v>2.2850970480178754</v>
      </c>
    </row>
    <row r="25" spans="1:11" x14ac:dyDescent="0.25">
      <c r="A25" s="13">
        <f t="shared" si="3"/>
        <v>4</v>
      </c>
      <c r="B25" s="13" t="s">
        <v>25</v>
      </c>
      <c r="C25" s="13" t="str">
        <f>masses!B$5</f>
        <v>S1_7</v>
      </c>
      <c r="D25" s="18">
        <f>masses!C$5</f>
        <v>78.599999999999994</v>
      </c>
      <c r="F25" s="13" t="s">
        <v>25</v>
      </c>
      <c r="G25" s="14">
        <v>0.34799999999999998</v>
      </c>
      <c r="H25" s="14">
        <f t="shared" si="1"/>
        <v>1.729375138981543</v>
      </c>
      <c r="I25" s="14">
        <f t="shared" si="4"/>
        <v>1.1001114115658672</v>
      </c>
      <c r="J25" s="13">
        <f>masses!I$5</f>
        <v>2</v>
      </c>
      <c r="K25" s="13">
        <f t="shared" si="2"/>
        <v>2.2002228231317345</v>
      </c>
    </row>
    <row r="26" spans="1:11" x14ac:dyDescent="0.25">
      <c r="A26" s="13">
        <f t="shared" si="3"/>
        <v>5</v>
      </c>
      <c r="B26" s="13" t="s">
        <v>26</v>
      </c>
      <c r="C26" s="13" t="str">
        <f>masses!B$6</f>
        <v>S1_8</v>
      </c>
      <c r="D26" s="18">
        <f>masses!C$6</f>
        <v>74.5</v>
      </c>
      <c r="F26" s="13" t="s">
        <v>136</v>
      </c>
      <c r="G26" s="14">
        <f t="array" ref="G26:G37">TRANSPOSE(boites!O5:Z5)</f>
        <v>0.29499999999999998</v>
      </c>
      <c r="H26" s="14">
        <f t="shared" si="1"/>
        <v>1.375806092950856</v>
      </c>
      <c r="I26" s="14">
        <f t="shared" si="4"/>
        <v>0.92335979392674916</v>
      </c>
      <c r="J26" s="13">
        <f>masses!I$6</f>
        <v>2</v>
      </c>
      <c r="K26" s="13">
        <f t="shared" si="2"/>
        <v>1.8467195878534983</v>
      </c>
    </row>
    <row r="27" spans="1:11" x14ac:dyDescent="0.25">
      <c r="A27" s="13">
        <f t="shared" si="3"/>
        <v>5</v>
      </c>
      <c r="B27" s="13" t="s">
        <v>27</v>
      </c>
      <c r="C27" s="13" t="str">
        <f>masses!B$6</f>
        <v>S1_8</v>
      </c>
      <c r="D27" s="18">
        <f>masses!C$6</f>
        <v>74.5</v>
      </c>
      <c r="F27" s="13" t="s">
        <v>137</v>
      </c>
      <c r="G27" s="14">
        <v>0.30599999999999999</v>
      </c>
      <c r="H27" s="14">
        <f t="shared" si="1"/>
        <v>1.4491883477874137</v>
      </c>
      <c r="I27" s="14">
        <f t="shared" si="4"/>
        <v>0.97260962938752582</v>
      </c>
      <c r="J27" s="13">
        <f>masses!I$6</f>
        <v>2</v>
      </c>
      <c r="K27" s="13">
        <f t="shared" si="2"/>
        <v>1.9452192587750516</v>
      </c>
    </row>
    <row r="28" spans="1:11" x14ac:dyDescent="0.25">
      <c r="A28" s="13">
        <f t="shared" si="3"/>
        <v>5</v>
      </c>
      <c r="B28" s="13" t="s">
        <v>28</v>
      </c>
      <c r="C28" s="13" t="str">
        <f>masses!B$6</f>
        <v>S1_8</v>
      </c>
      <c r="D28" s="18">
        <f>masses!C$6</f>
        <v>74.5</v>
      </c>
      <c r="F28" s="13" t="s">
        <v>138</v>
      </c>
      <c r="G28" s="14">
        <v>0.30399999999999999</v>
      </c>
      <c r="H28" s="14">
        <f t="shared" si="1"/>
        <v>1.4358461196353123</v>
      </c>
      <c r="I28" s="14">
        <f t="shared" si="4"/>
        <v>0.96365511384920288</v>
      </c>
      <c r="J28" s="13">
        <f>masses!I$6</f>
        <v>2</v>
      </c>
      <c r="K28" s="13">
        <f t="shared" si="2"/>
        <v>1.9273102276984058</v>
      </c>
    </row>
    <row r="29" spans="1:11" x14ac:dyDescent="0.25">
      <c r="A29" s="13">
        <f t="shared" si="3"/>
        <v>6</v>
      </c>
      <c r="B29" s="13" t="s">
        <v>29</v>
      </c>
      <c r="C29" s="13" t="str">
        <f>masses!B$7</f>
        <v>S1_9</v>
      </c>
      <c r="D29" s="18">
        <f>masses!C$7</f>
        <v>76.8</v>
      </c>
      <c r="F29" s="13" t="s">
        <v>139</v>
      </c>
      <c r="G29" s="14">
        <v>0.441</v>
      </c>
      <c r="H29" s="14">
        <f t="shared" si="1"/>
        <v>2.3497887480542583</v>
      </c>
      <c r="I29" s="14">
        <f t="shared" si="4"/>
        <v>1.5298103828478247</v>
      </c>
      <c r="J29" s="13">
        <f>masses!I$7</f>
        <v>2</v>
      </c>
      <c r="K29" s="13">
        <f t="shared" si="2"/>
        <v>3.0596207656956493</v>
      </c>
    </row>
    <row r="30" spans="1:11" x14ac:dyDescent="0.25">
      <c r="A30" s="13">
        <f t="shared" si="3"/>
        <v>6</v>
      </c>
      <c r="B30" s="13" t="s">
        <v>30</v>
      </c>
      <c r="C30" s="13" t="str">
        <f>masses!B$7</f>
        <v>S1_9</v>
      </c>
      <c r="D30" s="18">
        <f>masses!C$7</f>
        <v>76.8</v>
      </c>
      <c r="F30" s="13" t="s">
        <v>140</v>
      </c>
      <c r="G30" s="14">
        <v>0.42699999999999999</v>
      </c>
      <c r="H30" s="14">
        <f t="shared" si="1"/>
        <v>2.2563931509895485</v>
      </c>
      <c r="I30" s="14">
        <f t="shared" si="4"/>
        <v>1.4690059576754873</v>
      </c>
      <c r="J30" s="13">
        <f>masses!I$7</f>
        <v>2</v>
      </c>
      <c r="K30" s="13">
        <f t="shared" si="2"/>
        <v>2.9380119153509745</v>
      </c>
    </row>
    <row r="31" spans="1:11" x14ac:dyDescent="0.25">
      <c r="A31" s="13">
        <f t="shared" si="3"/>
        <v>6</v>
      </c>
      <c r="B31" s="13" t="s">
        <v>31</v>
      </c>
      <c r="C31" s="13" t="str">
        <f>masses!B$7</f>
        <v>S1_9</v>
      </c>
      <c r="D31" s="18">
        <f>masses!C$7</f>
        <v>76.8</v>
      </c>
      <c r="F31" s="13" t="s">
        <v>141</v>
      </c>
      <c r="G31" s="14">
        <v>0.441</v>
      </c>
      <c r="H31" s="14">
        <f t="shared" si="1"/>
        <v>2.3497887480542583</v>
      </c>
      <c r="I31" s="14">
        <f t="shared" si="4"/>
        <v>1.5298103828478247</v>
      </c>
      <c r="J31" s="13">
        <f>masses!I$7</f>
        <v>2</v>
      </c>
      <c r="K31" s="13">
        <f t="shared" si="2"/>
        <v>3.0596207656956493</v>
      </c>
    </row>
    <row r="32" spans="1:11" x14ac:dyDescent="0.25">
      <c r="A32" s="13">
        <f t="shared" si="3"/>
        <v>7</v>
      </c>
      <c r="B32" s="13" t="s">
        <v>32</v>
      </c>
      <c r="C32" s="13" t="str">
        <f>masses!B$8</f>
        <v>S1_10</v>
      </c>
      <c r="D32" s="18">
        <f>masses!C$8</f>
        <v>80.900000000000006</v>
      </c>
      <c r="F32" s="13" t="s">
        <v>142</v>
      </c>
      <c r="G32" s="14">
        <v>0.312</v>
      </c>
      <c r="H32" s="14">
        <f t="shared" si="1"/>
        <v>1.4892150322437181</v>
      </c>
      <c r="I32" s="14">
        <f t="shared" si="4"/>
        <v>0.92040484069451056</v>
      </c>
      <c r="J32" s="13">
        <f>masses!I$8</f>
        <v>4</v>
      </c>
      <c r="K32" s="13">
        <f t="shared" si="2"/>
        <v>3.6816193627780422</v>
      </c>
    </row>
    <row r="33" spans="1:11" x14ac:dyDescent="0.25">
      <c r="A33" s="13">
        <f t="shared" si="3"/>
        <v>7</v>
      </c>
      <c r="B33" s="13" t="s">
        <v>33</v>
      </c>
      <c r="C33" s="13" t="str">
        <f>masses!B$8</f>
        <v>S1_10</v>
      </c>
      <c r="D33" s="18">
        <f>masses!C$8</f>
        <v>80.900000000000006</v>
      </c>
      <c r="F33" s="13" t="s">
        <v>143</v>
      </c>
      <c r="G33" s="14">
        <v>0.32300000000000001</v>
      </c>
      <c r="H33" s="14">
        <f t="shared" si="1"/>
        <v>1.562597287080276</v>
      </c>
      <c r="I33" s="14">
        <f t="shared" si="4"/>
        <v>0.96575852106321136</v>
      </c>
      <c r="J33" s="13">
        <f>masses!I$8</f>
        <v>4</v>
      </c>
      <c r="K33" s="13">
        <f t="shared" si="2"/>
        <v>3.8630340842528454</v>
      </c>
    </row>
    <row r="34" spans="1:11" x14ac:dyDescent="0.25">
      <c r="A34" s="13">
        <f t="shared" si="3"/>
        <v>7</v>
      </c>
      <c r="B34" s="13" t="s">
        <v>34</v>
      </c>
      <c r="C34" s="13" t="str">
        <f>masses!B$8</f>
        <v>S1_10</v>
      </c>
      <c r="D34" s="18">
        <f>masses!C$8</f>
        <v>80.900000000000006</v>
      </c>
      <c r="F34" s="13" t="s">
        <v>144</v>
      </c>
      <c r="G34" s="14">
        <v>0.309</v>
      </c>
      <c r="H34" s="14">
        <f t="shared" si="1"/>
        <v>1.469201690015566</v>
      </c>
      <c r="I34" s="14">
        <f t="shared" si="4"/>
        <v>0.90803565513941042</v>
      </c>
      <c r="J34" s="13">
        <f>masses!I$8</f>
        <v>4</v>
      </c>
      <c r="K34" s="13">
        <f t="shared" si="2"/>
        <v>3.6321426205576417</v>
      </c>
    </row>
    <row r="35" spans="1:11" x14ac:dyDescent="0.25">
      <c r="A35" s="13">
        <f t="shared" si="3"/>
        <v>8</v>
      </c>
      <c r="B35" s="13" t="s">
        <v>35</v>
      </c>
      <c r="C35" s="13" t="str">
        <f>masses!B$9</f>
        <v>S1_11</v>
      </c>
      <c r="D35" s="18">
        <f>masses!C$9</f>
        <v>89.3</v>
      </c>
      <c r="F35" s="13" t="s">
        <v>35</v>
      </c>
      <c r="G35" s="14">
        <v>0.42499999999999999</v>
      </c>
      <c r="H35" s="14">
        <f t="shared" si="1"/>
        <v>2.2430509228374471</v>
      </c>
      <c r="I35" s="14">
        <f t="shared" si="4"/>
        <v>1.2559075715775181</v>
      </c>
      <c r="J35" s="13">
        <f>masses!I$9</f>
        <v>2</v>
      </c>
      <c r="K35" s="13">
        <f t="shared" si="2"/>
        <v>2.5118151431550362</v>
      </c>
    </row>
    <row r="36" spans="1:11" x14ac:dyDescent="0.25">
      <c r="A36" s="13">
        <f t="shared" si="3"/>
        <v>8</v>
      </c>
      <c r="B36" s="13" t="s">
        <v>36</v>
      </c>
      <c r="C36" s="13" t="str">
        <f>masses!B$9</f>
        <v>S1_11</v>
      </c>
      <c r="D36" s="18">
        <f>masses!C$9</f>
        <v>89.3</v>
      </c>
      <c r="F36" s="13" t="s">
        <v>36</v>
      </c>
      <c r="G36" s="14">
        <v>0.40799999999999997</v>
      </c>
      <c r="H36" s="14">
        <f t="shared" si="1"/>
        <v>2.1296419835445852</v>
      </c>
      <c r="I36" s="14">
        <f t="shared" si="4"/>
        <v>1.1924087253889055</v>
      </c>
      <c r="J36" s="13">
        <f>masses!I$9</f>
        <v>2</v>
      </c>
      <c r="K36" s="13">
        <f t="shared" si="2"/>
        <v>2.384817450777811</v>
      </c>
    </row>
    <row r="37" spans="1:11" x14ac:dyDescent="0.25">
      <c r="A37" s="13">
        <f t="shared" si="3"/>
        <v>8</v>
      </c>
      <c r="B37" s="13" t="s">
        <v>37</v>
      </c>
      <c r="C37" s="13" t="str">
        <f>masses!B$9</f>
        <v>S1_11</v>
      </c>
      <c r="D37" s="18">
        <f>masses!C$9</f>
        <v>89.3</v>
      </c>
      <c r="F37" s="13" t="s">
        <v>37</v>
      </c>
      <c r="G37" s="14">
        <v>0.41799999999999998</v>
      </c>
      <c r="H37" s="14">
        <f t="shared" si="1"/>
        <v>2.1963531243050922</v>
      </c>
      <c r="I37" s="14">
        <f t="shared" si="4"/>
        <v>1.2297609878527953</v>
      </c>
      <c r="J37" s="13">
        <f>masses!I$9</f>
        <v>2</v>
      </c>
      <c r="K37" s="13">
        <f t="shared" si="2"/>
        <v>2.4595219757055906</v>
      </c>
    </row>
    <row r="38" spans="1:11" x14ac:dyDescent="0.25">
      <c r="A38" s="13">
        <f t="shared" si="3"/>
        <v>9</v>
      </c>
      <c r="B38" s="13" t="s">
        <v>38</v>
      </c>
      <c r="C38" s="13" t="str">
        <f>masses!B$10</f>
        <v>S1_12</v>
      </c>
      <c r="D38" s="18">
        <f>masses!C$10</f>
        <v>76.900000000000006</v>
      </c>
      <c r="F38" s="13" t="s">
        <v>145</v>
      </c>
      <c r="G38" s="14">
        <f t="array" ref="G38:G49">TRANSPOSE(boites!O6:Z6)</f>
        <v>0.20699999999999999</v>
      </c>
      <c r="H38" s="14">
        <f t="shared" si="1"/>
        <v>0.78874805425839445</v>
      </c>
      <c r="I38" s="14">
        <f t="shared" si="4"/>
        <v>0.51284008729414465</v>
      </c>
      <c r="J38" s="13">
        <f>masses!I$10</f>
        <v>2</v>
      </c>
      <c r="K38" s="13">
        <f t="shared" si="2"/>
        <v>1.0256801745882893</v>
      </c>
    </row>
    <row r="39" spans="1:11" x14ac:dyDescent="0.25">
      <c r="A39" s="13">
        <f t="shared" si="3"/>
        <v>9</v>
      </c>
      <c r="B39" s="13" t="s">
        <v>39</v>
      </c>
      <c r="C39" s="13" t="str">
        <f>masses!B$10</f>
        <v>S1_12</v>
      </c>
      <c r="D39" s="18">
        <f>masses!C$10</f>
        <v>76.900000000000006</v>
      </c>
      <c r="F39" s="13" t="s">
        <v>146</v>
      </c>
      <c r="G39" s="14">
        <v>0.19800000000000001</v>
      </c>
      <c r="H39" s="14">
        <f t="shared" si="1"/>
        <v>0.72870802757393827</v>
      </c>
      <c r="I39" s="14">
        <f t="shared" si="4"/>
        <v>0.47380235863064901</v>
      </c>
      <c r="J39" s="13">
        <f>masses!I$10</f>
        <v>2</v>
      </c>
      <c r="K39" s="13">
        <f t="shared" si="2"/>
        <v>0.94760471726129802</v>
      </c>
    </row>
    <row r="40" spans="1:11" x14ac:dyDescent="0.25">
      <c r="A40" s="13">
        <f t="shared" si="3"/>
        <v>9</v>
      </c>
      <c r="B40" s="13" t="s">
        <v>40</v>
      </c>
      <c r="C40" s="13" t="str">
        <f>masses!B$10</f>
        <v>S1_12</v>
      </c>
      <c r="D40" s="18">
        <f>masses!C$10</f>
        <v>76.900000000000006</v>
      </c>
      <c r="F40" s="13" t="s">
        <v>147</v>
      </c>
      <c r="G40" s="14">
        <v>0.20399999999999999</v>
      </c>
      <c r="H40" s="14">
        <f t="shared" si="1"/>
        <v>0.76873471203024235</v>
      </c>
      <c r="I40" s="14">
        <f t="shared" si="4"/>
        <v>0.49982751107297935</v>
      </c>
      <c r="J40" s="13">
        <f>masses!I$10</f>
        <v>2</v>
      </c>
      <c r="K40" s="13">
        <f t="shared" si="2"/>
        <v>0.99965502214595869</v>
      </c>
    </row>
    <row r="41" spans="1:11" x14ac:dyDescent="0.25">
      <c r="A41" s="13">
        <f t="shared" si="3"/>
        <v>10</v>
      </c>
      <c r="B41" s="13" t="s">
        <v>41</v>
      </c>
      <c r="C41" s="13" t="str">
        <f>masses!B$11</f>
        <v>S1_13</v>
      </c>
      <c r="D41" s="18">
        <f>masses!C$11</f>
        <v>77.3</v>
      </c>
      <c r="F41" s="13" t="s">
        <v>148</v>
      </c>
      <c r="G41" s="14">
        <v>0.32300000000000001</v>
      </c>
      <c r="H41" s="14">
        <f t="shared" si="1"/>
        <v>1.562597287080276</v>
      </c>
      <c r="I41" s="14">
        <f t="shared" si="4"/>
        <v>1.0107356320053533</v>
      </c>
      <c r="J41" s="13">
        <f>masses!I$11</f>
        <v>4</v>
      </c>
      <c r="K41" s="13">
        <f t="shared" si="2"/>
        <v>4.0429425280214133</v>
      </c>
    </row>
    <row r="42" spans="1:11" x14ac:dyDescent="0.25">
      <c r="A42" s="13">
        <f t="shared" si="3"/>
        <v>10</v>
      </c>
      <c r="B42" s="13" t="s">
        <v>42</v>
      </c>
      <c r="C42" s="13" t="str">
        <f>masses!B$11</f>
        <v>S1_13</v>
      </c>
      <c r="D42" s="18">
        <f>masses!C$11</f>
        <v>77.3</v>
      </c>
      <c r="F42" s="13" t="s">
        <v>149</v>
      </c>
      <c r="G42" s="14">
        <v>0.29499999999999998</v>
      </c>
      <c r="H42" s="14">
        <f t="shared" si="1"/>
        <v>1.375806092950856</v>
      </c>
      <c r="I42" s="14">
        <f t="shared" si="4"/>
        <v>0.88991338483237792</v>
      </c>
      <c r="J42" s="13">
        <f>masses!I$11</f>
        <v>4</v>
      </c>
      <c r="K42" s="13">
        <f t="shared" si="2"/>
        <v>3.5596535393295117</v>
      </c>
    </row>
    <row r="43" spans="1:11" x14ac:dyDescent="0.25">
      <c r="A43" s="13">
        <f t="shared" si="3"/>
        <v>10</v>
      </c>
      <c r="B43" s="13" t="s">
        <v>43</v>
      </c>
      <c r="C43" s="13" t="str">
        <f>masses!B$11</f>
        <v>S1_13</v>
      </c>
      <c r="D43" s="18">
        <f>masses!C$11</f>
        <v>77.3</v>
      </c>
      <c r="F43" s="13" t="s">
        <v>150</v>
      </c>
      <c r="G43" s="14">
        <v>0.311</v>
      </c>
      <c r="H43" s="14">
        <f t="shared" si="1"/>
        <v>1.4825439181676674</v>
      </c>
      <c r="I43" s="14">
        <f t="shared" si="4"/>
        <v>0.95895466893122083</v>
      </c>
      <c r="J43" s="13">
        <f>masses!I$11</f>
        <v>4</v>
      </c>
      <c r="K43" s="13">
        <f t="shared" si="2"/>
        <v>3.8358186757248833</v>
      </c>
    </row>
    <row r="44" spans="1:11" x14ac:dyDescent="0.25">
      <c r="A44" s="13">
        <f t="shared" si="3"/>
        <v>11</v>
      </c>
      <c r="B44" s="13" t="s">
        <v>44</v>
      </c>
      <c r="C44" s="13" t="str">
        <f>masses!B$12</f>
        <v>S1_14</v>
      </c>
      <c r="D44" s="18">
        <f>masses!C$12</f>
        <v>78.599999999999994</v>
      </c>
      <c r="F44" s="13" t="s">
        <v>151</v>
      </c>
      <c r="G44" s="14">
        <v>0.44500000000000001</v>
      </c>
      <c r="H44" s="14">
        <f t="shared" si="1"/>
        <v>2.3764732043584611</v>
      </c>
      <c r="I44" s="14">
        <f t="shared" si="4"/>
        <v>1.5117514022636525</v>
      </c>
      <c r="J44" s="13">
        <f>masses!I$12</f>
        <v>4</v>
      </c>
      <c r="K44" s="13">
        <f t="shared" si="2"/>
        <v>6.0470056090546098</v>
      </c>
    </row>
    <row r="45" spans="1:11" x14ac:dyDescent="0.25">
      <c r="A45" s="13">
        <f t="shared" si="3"/>
        <v>11</v>
      </c>
      <c r="B45" s="13" t="s">
        <v>45</v>
      </c>
      <c r="C45" s="13" t="str">
        <f>masses!B$12</f>
        <v>S1_14</v>
      </c>
      <c r="D45" s="18">
        <f>masses!C$12</f>
        <v>78.599999999999994</v>
      </c>
      <c r="F45" s="13" t="s">
        <v>152</v>
      </c>
      <c r="G45" s="14">
        <v>0.47099999999999997</v>
      </c>
      <c r="H45" s="14">
        <f t="shared" si="1"/>
        <v>2.5499221703357793</v>
      </c>
      <c r="I45" s="14">
        <f t="shared" si="4"/>
        <v>1.6220878946156361</v>
      </c>
      <c r="J45" s="13">
        <f>masses!I$12</f>
        <v>4</v>
      </c>
      <c r="K45" s="13">
        <f t="shared" si="2"/>
        <v>6.4883515784625443</v>
      </c>
    </row>
    <row r="46" spans="1:11" x14ac:dyDescent="0.25">
      <c r="A46" s="13">
        <f t="shared" si="3"/>
        <v>11</v>
      </c>
      <c r="B46" s="13" t="s">
        <v>46</v>
      </c>
      <c r="C46" s="13" t="str">
        <f>masses!B$12</f>
        <v>S1_14</v>
      </c>
      <c r="D46" s="18">
        <f>masses!C$12</f>
        <v>78.599999999999994</v>
      </c>
      <c r="F46" s="13" t="s">
        <v>153</v>
      </c>
      <c r="G46" s="14">
        <v>0.47699999999999998</v>
      </c>
      <c r="H46" s="14">
        <f t="shared" si="1"/>
        <v>2.5899488547920835</v>
      </c>
      <c r="I46" s="14">
        <f t="shared" si="4"/>
        <v>1.6475501620814783</v>
      </c>
      <c r="J46" s="13">
        <f>masses!I$12</f>
        <v>4</v>
      </c>
      <c r="K46" s="13">
        <f t="shared" si="2"/>
        <v>6.5902006483259132</v>
      </c>
    </row>
    <row r="47" spans="1:11" x14ac:dyDescent="0.25">
      <c r="A47" s="13">
        <f t="shared" si="3"/>
        <v>12</v>
      </c>
      <c r="B47" s="13" t="s">
        <v>47</v>
      </c>
      <c r="C47" s="13" t="str">
        <f>masses!B$13</f>
        <v>S1_15</v>
      </c>
      <c r="D47" s="18">
        <f>masses!C$13</f>
        <v>74.099999999999994</v>
      </c>
      <c r="F47" s="13" t="s">
        <v>47</v>
      </c>
      <c r="G47" s="14">
        <v>0.39500000000000002</v>
      </c>
      <c r="H47" s="14">
        <f t="shared" si="1"/>
        <v>2.0429175005559261</v>
      </c>
      <c r="I47" s="14">
        <f t="shared" si="4"/>
        <v>1.378486842480382</v>
      </c>
      <c r="J47" s="13">
        <f>masses!I$13</f>
        <v>2</v>
      </c>
      <c r="K47" s="13">
        <f t="shared" si="2"/>
        <v>2.756973684960764</v>
      </c>
    </row>
    <row r="48" spans="1:11" x14ac:dyDescent="0.25">
      <c r="A48" s="13">
        <f t="shared" si="3"/>
        <v>12</v>
      </c>
      <c r="B48" s="13" t="s">
        <v>48</v>
      </c>
      <c r="C48" s="13" t="str">
        <f>masses!B$13</f>
        <v>S1_15</v>
      </c>
      <c r="D48" s="18">
        <f>masses!C$13</f>
        <v>74.099999999999994</v>
      </c>
      <c r="F48" s="13" t="s">
        <v>48</v>
      </c>
      <c r="G48" s="14">
        <v>0.40300000000000002</v>
      </c>
      <c r="H48" s="14">
        <f t="shared" si="1"/>
        <v>2.0962864131643317</v>
      </c>
      <c r="I48" s="14">
        <f t="shared" si="4"/>
        <v>1.4144982544968501</v>
      </c>
      <c r="J48" s="13">
        <f>masses!I$13</f>
        <v>2</v>
      </c>
      <c r="K48" s="13">
        <f t="shared" si="2"/>
        <v>2.8289965089937001</v>
      </c>
    </row>
    <row r="49" spans="1:11" x14ac:dyDescent="0.25">
      <c r="A49" s="13">
        <f t="shared" si="3"/>
        <v>12</v>
      </c>
      <c r="B49" s="13" t="s">
        <v>49</v>
      </c>
      <c r="C49" s="13" t="str">
        <f>masses!B$13</f>
        <v>S1_15</v>
      </c>
      <c r="D49" s="18">
        <f>masses!C$13</f>
        <v>74.099999999999994</v>
      </c>
      <c r="F49" s="13" t="s">
        <v>49</v>
      </c>
      <c r="G49" s="14">
        <v>0.376</v>
      </c>
      <c r="H49" s="14">
        <f t="shared" si="1"/>
        <v>1.9161663331109628</v>
      </c>
      <c r="I49" s="14">
        <f t="shared" si="4"/>
        <v>1.2929597389412706</v>
      </c>
      <c r="J49" s="13">
        <f>masses!I$13</f>
        <v>2</v>
      </c>
      <c r="K49" s="13">
        <f t="shared" si="2"/>
        <v>2.5859194778825412</v>
      </c>
    </row>
    <row r="50" spans="1:11" x14ac:dyDescent="0.25">
      <c r="A50" s="13">
        <f t="shared" si="3"/>
        <v>13</v>
      </c>
      <c r="B50" s="13" t="s">
        <v>50</v>
      </c>
      <c r="C50" s="13" t="str">
        <f>masses!B$14</f>
        <v>S1_16</v>
      </c>
      <c r="D50" s="18">
        <f>masses!C$14</f>
        <v>86.3</v>
      </c>
      <c r="F50" s="13" t="s">
        <v>154</v>
      </c>
      <c r="G50" s="14">
        <f t="array" ref="G50:G61">TRANSPOSE(boites!O7:Z7)</f>
        <v>0.371</v>
      </c>
      <c r="H50" s="14">
        <f t="shared" si="1"/>
        <v>1.8828107627307094</v>
      </c>
      <c r="I50" s="14">
        <f t="shared" si="4"/>
        <v>1.090852122091952</v>
      </c>
      <c r="J50" s="13">
        <f>masses!I$14</f>
        <v>2</v>
      </c>
      <c r="K50" s="13">
        <f t="shared" si="2"/>
        <v>2.1817042441839041</v>
      </c>
    </row>
    <row r="51" spans="1:11" x14ac:dyDescent="0.25">
      <c r="A51" s="13">
        <f t="shared" si="3"/>
        <v>13</v>
      </c>
      <c r="B51" s="13" t="s">
        <v>51</v>
      </c>
      <c r="C51" s="13" t="str">
        <f>masses!B$14</f>
        <v>S1_16</v>
      </c>
      <c r="D51" s="18">
        <f>masses!C$14</f>
        <v>86.3</v>
      </c>
      <c r="F51" s="13" t="s">
        <v>155</v>
      </c>
      <c r="G51" s="14">
        <v>0.36499999999999999</v>
      </c>
      <c r="H51" s="14">
        <f t="shared" si="1"/>
        <v>1.8427840782744052</v>
      </c>
      <c r="I51" s="14">
        <f t="shared" si="4"/>
        <v>1.06766169077312</v>
      </c>
      <c r="J51" s="13">
        <f>masses!I$14</f>
        <v>2</v>
      </c>
      <c r="K51" s="13">
        <f t="shared" si="2"/>
        <v>2.13532338154624</v>
      </c>
    </row>
    <row r="52" spans="1:11" x14ac:dyDescent="0.25">
      <c r="A52" s="13">
        <f t="shared" si="3"/>
        <v>13</v>
      </c>
      <c r="B52" s="13" t="s">
        <v>52</v>
      </c>
      <c r="C52" s="13" t="str">
        <f>masses!B$14</f>
        <v>S1_16</v>
      </c>
      <c r="D52" s="18">
        <f>masses!C$14</f>
        <v>86.3</v>
      </c>
      <c r="F52" s="13" t="s">
        <v>156</v>
      </c>
      <c r="G52" s="14">
        <v>0.36499999999999999</v>
      </c>
      <c r="H52" s="14">
        <f t="shared" si="1"/>
        <v>1.8427840782744052</v>
      </c>
      <c r="I52" s="14">
        <f t="shared" si="4"/>
        <v>1.06766169077312</v>
      </c>
      <c r="J52" s="13">
        <f>masses!I$14</f>
        <v>2</v>
      </c>
      <c r="K52" s="13">
        <f t="shared" si="2"/>
        <v>2.13532338154624</v>
      </c>
    </row>
    <row r="53" spans="1:11" x14ac:dyDescent="0.25">
      <c r="A53" s="13">
        <f t="shared" si="3"/>
        <v>14</v>
      </c>
      <c r="B53" s="13" t="s">
        <v>53</v>
      </c>
      <c r="C53" s="13" t="str">
        <f>masses!B$15</f>
        <v>S1_17</v>
      </c>
      <c r="D53" s="18">
        <f>masses!C$15</f>
        <v>77.3</v>
      </c>
      <c r="F53" s="13" t="s">
        <v>157</v>
      </c>
      <c r="G53" s="14">
        <v>0.42599999999999999</v>
      </c>
      <c r="H53" s="14">
        <f t="shared" si="1"/>
        <v>2.2497220369134978</v>
      </c>
      <c r="I53" s="14">
        <f t="shared" si="4"/>
        <v>1.4551888983916548</v>
      </c>
      <c r="J53" s="13">
        <f>masses!I$15</f>
        <v>2</v>
      </c>
      <c r="K53" s="13">
        <f t="shared" si="2"/>
        <v>2.9103777967833095</v>
      </c>
    </row>
    <row r="54" spans="1:11" x14ac:dyDescent="0.25">
      <c r="A54" s="13">
        <f t="shared" si="3"/>
        <v>14</v>
      </c>
      <c r="B54" s="13" t="s">
        <v>54</v>
      </c>
      <c r="C54" s="13" t="str">
        <f>masses!B$15</f>
        <v>S1_17</v>
      </c>
      <c r="D54" s="18">
        <f>masses!C$15</f>
        <v>77.3</v>
      </c>
      <c r="F54" s="13" t="s">
        <v>158</v>
      </c>
      <c r="G54" s="14">
        <v>0.41599999999999998</v>
      </c>
      <c r="H54" s="14">
        <f t="shared" si="1"/>
        <v>2.1830108961529908</v>
      </c>
      <c r="I54" s="14">
        <f t="shared" si="4"/>
        <v>1.4120380958298777</v>
      </c>
      <c r="J54" s="13">
        <f>masses!I$15</f>
        <v>2</v>
      </c>
      <c r="K54" s="13">
        <f t="shared" si="2"/>
        <v>2.8240761916597554</v>
      </c>
    </row>
    <row r="55" spans="1:11" x14ac:dyDescent="0.25">
      <c r="A55" s="13">
        <f t="shared" si="3"/>
        <v>14</v>
      </c>
      <c r="B55" s="13" t="s">
        <v>55</v>
      </c>
      <c r="C55" s="13" t="str">
        <f>masses!B$15</f>
        <v>S1_17</v>
      </c>
      <c r="D55" s="18">
        <f>masses!C$15</f>
        <v>77.3</v>
      </c>
      <c r="F55" s="13" t="s">
        <v>159</v>
      </c>
      <c r="G55" s="14">
        <v>0.42399999999999999</v>
      </c>
      <c r="H55" s="14">
        <f t="shared" si="1"/>
        <v>2.2363798087613964</v>
      </c>
      <c r="I55" s="14">
        <f t="shared" si="4"/>
        <v>1.4465587378792992</v>
      </c>
      <c r="J55" s="13">
        <f>masses!I$15</f>
        <v>2</v>
      </c>
      <c r="K55" s="13">
        <f t="shared" si="2"/>
        <v>2.8931174757585985</v>
      </c>
    </row>
    <row r="56" spans="1:11" x14ac:dyDescent="0.25">
      <c r="A56" s="13">
        <f t="shared" si="3"/>
        <v>15</v>
      </c>
      <c r="B56" s="13" t="s">
        <v>56</v>
      </c>
      <c r="C56" s="13" t="str">
        <f>masses!B$16</f>
        <v>S1_18</v>
      </c>
      <c r="D56" s="18">
        <f>masses!C$16</f>
        <v>75.2</v>
      </c>
      <c r="F56" s="13" t="s">
        <v>160</v>
      </c>
      <c r="G56" s="14">
        <v>0.316</v>
      </c>
      <c r="H56" s="14">
        <f t="shared" si="1"/>
        <v>1.5158994885479211</v>
      </c>
      <c r="I56" s="14">
        <f t="shared" si="4"/>
        <v>1.0079118939813305</v>
      </c>
      <c r="J56" s="13">
        <f>masses!I$16</f>
        <v>2</v>
      </c>
      <c r="K56" s="13">
        <f t="shared" si="2"/>
        <v>2.015823787962661</v>
      </c>
    </row>
    <row r="57" spans="1:11" x14ac:dyDescent="0.25">
      <c r="A57" s="13">
        <f t="shared" si="3"/>
        <v>15</v>
      </c>
      <c r="B57" s="13" t="s">
        <v>57</v>
      </c>
      <c r="C57" s="13" t="str">
        <f>masses!B$16</f>
        <v>S1_18</v>
      </c>
      <c r="D57" s="18">
        <f>masses!C$16</f>
        <v>75.2</v>
      </c>
      <c r="F57" s="13" t="s">
        <v>161</v>
      </c>
      <c r="G57" s="14">
        <v>0.33800000000000002</v>
      </c>
      <c r="H57" s="14">
        <f t="shared" si="1"/>
        <v>1.6626639982210365</v>
      </c>
      <c r="I57" s="14">
        <f t="shared" si="4"/>
        <v>1.1054946796682423</v>
      </c>
      <c r="J57" s="13">
        <f>masses!I$16</f>
        <v>2</v>
      </c>
      <c r="K57" s="13">
        <f t="shared" si="2"/>
        <v>2.2109893593364847</v>
      </c>
    </row>
    <row r="58" spans="1:11" x14ac:dyDescent="0.25">
      <c r="A58" s="13">
        <f t="shared" si="3"/>
        <v>15</v>
      </c>
      <c r="B58" s="13" t="s">
        <v>58</v>
      </c>
      <c r="C58" s="13" t="str">
        <f>masses!B$16</f>
        <v>S1_18</v>
      </c>
      <c r="D58" s="18">
        <f>masses!C$16</f>
        <v>75.2</v>
      </c>
      <c r="F58" s="13" t="s">
        <v>162</v>
      </c>
      <c r="G58" s="14">
        <v>0.32500000000000001</v>
      </c>
      <c r="H58" s="14">
        <f t="shared" si="1"/>
        <v>1.5759395152323774</v>
      </c>
      <c r="I58" s="14">
        <f t="shared" si="4"/>
        <v>1.0478321244896125</v>
      </c>
      <c r="J58" s="13">
        <f>masses!I$16</f>
        <v>2</v>
      </c>
      <c r="K58" s="13">
        <f t="shared" si="2"/>
        <v>2.095664248979225</v>
      </c>
    </row>
    <row r="59" spans="1:11" x14ac:dyDescent="0.25">
      <c r="A59" s="13">
        <f t="shared" si="3"/>
        <v>16</v>
      </c>
      <c r="B59" s="13" t="s">
        <v>59</v>
      </c>
      <c r="C59" s="13" t="str">
        <f>masses!B$17</f>
        <v>S1_19</v>
      </c>
      <c r="D59" s="18">
        <f>masses!C$17</f>
        <v>80.599999999999994</v>
      </c>
      <c r="F59" s="13" t="s">
        <v>59</v>
      </c>
      <c r="G59" s="14">
        <v>0.29899999999999999</v>
      </c>
      <c r="H59" s="14">
        <f t="shared" si="1"/>
        <v>1.4024905492550588</v>
      </c>
      <c r="I59" s="14">
        <f t="shared" si="4"/>
        <v>0.87003135809867183</v>
      </c>
      <c r="J59" s="13">
        <f>masses!I$17</f>
        <v>4</v>
      </c>
      <c r="K59" s="13">
        <f t="shared" si="2"/>
        <v>3.4801254323946873</v>
      </c>
    </row>
    <row r="60" spans="1:11" x14ac:dyDescent="0.25">
      <c r="A60" s="13">
        <f t="shared" si="3"/>
        <v>16</v>
      </c>
      <c r="B60" s="13" t="s">
        <v>60</v>
      </c>
      <c r="C60" s="13" t="str">
        <f>masses!B$17</f>
        <v>S1_19</v>
      </c>
      <c r="D60" s="18">
        <f>masses!C$17</f>
        <v>80.599999999999994</v>
      </c>
      <c r="F60" s="13" t="s">
        <v>60</v>
      </c>
      <c r="G60" s="14">
        <v>0.30499999999999999</v>
      </c>
      <c r="H60" s="14">
        <f t="shared" si="1"/>
        <v>1.442517233711363</v>
      </c>
      <c r="I60" s="14">
        <f t="shared" si="4"/>
        <v>0.89486180751325251</v>
      </c>
      <c r="J60" s="13">
        <f>masses!I$17</f>
        <v>4</v>
      </c>
      <c r="K60" s="13">
        <f t="shared" si="2"/>
        <v>3.57944723005301</v>
      </c>
    </row>
    <row r="61" spans="1:11" x14ac:dyDescent="0.25">
      <c r="A61" s="13">
        <f t="shared" si="3"/>
        <v>16</v>
      </c>
      <c r="B61" s="13" t="s">
        <v>61</v>
      </c>
      <c r="C61" s="13" t="str">
        <f>masses!B$17</f>
        <v>S1_19</v>
      </c>
      <c r="D61" s="18">
        <f>masses!C$17</f>
        <v>80.599999999999994</v>
      </c>
      <c r="F61" s="13" t="s">
        <v>61</v>
      </c>
      <c r="G61" s="14">
        <v>0.29599999999999999</v>
      </c>
      <c r="H61" s="14">
        <f t="shared" si="1"/>
        <v>1.3824772070269067</v>
      </c>
      <c r="I61" s="14">
        <f t="shared" si="4"/>
        <v>0.85761613339138143</v>
      </c>
      <c r="J61" s="13">
        <f>masses!I$17</f>
        <v>4</v>
      </c>
      <c r="K61" s="13">
        <f t="shared" si="2"/>
        <v>3.4304645335655257</v>
      </c>
    </row>
    <row r="62" spans="1:11" x14ac:dyDescent="0.25">
      <c r="A62" s="13">
        <f t="shared" si="3"/>
        <v>17</v>
      </c>
      <c r="B62" s="13" t="s">
        <v>62</v>
      </c>
      <c r="C62" s="13" t="str">
        <f>masses!B$18</f>
        <v>S1_20</v>
      </c>
      <c r="D62" s="18">
        <f>masses!C$18</f>
        <v>87.3</v>
      </c>
      <c r="F62" s="13" t="s">
        <v>163</v>
      </c>
      <c r="G62" s="14">
        <f t="array" ref="G62:G73">TRANSPOSE(boites!O8:Z8)</f>
        <v>0.33900000000000002</v>
      </c>
      <c r="H62" s="14">
        <f t="shared" si="1"/>
        <v>1.669335112297087</v>
      </c>
      <c r="I62" s="14">
        <f t="shared" si="4"/>
        <v>0.95609112960886999</v>
      </c>
      <c r="J62" s="13">
        <f>masses!I$18</f>
        <v>2</v>
      </c>
      <c r="K62" s="13">
        <f t="shared" si="2"/>
        <v>1.91218225921774</v>
      </c>
    </row>
    <row r="63" spans="1:11" x14ac:dyDescent="0.25">
      <c r="A63" s="13">
        <f t="shared" si="3"/>
        <v>17</v>
      </c>
      <c r="B63" s="13" t="s">
        <v>63</v>
      </c>
      <c r="C63" s="13" t="str">
        <f>masses!B$18</f>
        <v>S1_20</v>
      </c>
      <c r="D63" s="18">
        <f>masses!C$18</f>
        <v>87.3</v>
      </c>
      <c r="F63" s="13" t="s">
        <v>164</v>
      </c>
      <c r="G63" s="14">
        <v>0.35099999999999998</v>
      </c>
      <c r="H63" s="14">
        <f t="shared" si="1"/>
        <v>1.7493884812096951</v>
      </c>
      <c r="I63" s="14">
        <f t="shared" si="4"/>
        <v>1.0019407108875689</v>
      </c>
      <c r="J63" s="13">
        <f>masses!I$18</f>
        <v>2</v>
      </c>
      <c r="K63" s="13">
        <f t="shared" si="2"/>
        <v>2.0038814217751377</v>
      </c>
    </row>
    <row r="64" spans="1:11" x14ac:dyDescent="0.25">
      <c r="A64" s="13">
        <f t="shared" si="3"/>
        <v>17</v>
      </c>
      <c r="B64" s="13" t="s">
        <v>64</v>
      </c>
      <c r="C64" s="13" t="str">
        <f>masses!B$18</f>
        <v>S1_20</v>
      </c>
      <c r="D64" s="18">
        <f>masses!C$18</f>
        <v>87.3</v>
      </c>
      <c r="F64" s="13" t="s">
        <v>165</v>
      </c>
      <c r="G64" s="14">
        <v>0.33700000000000002</v>
      </c>
      <c r="H64" s="14">
        <f t="shared" si="1"/>
        <v>1.6559928841449858</v>
      </c>
      <c r="I64" s="14">
        <f t="shared" si="4"/>
        <v>0.94844953272908694</v>
      </c>
      <c r="J64" s="13">
        <f>masses!I$18</f>
        <v>2</v>
      </c>
      <c r="K64" s="13">
        <f t="shared" si="2"/>
        <v>1.8968990654581739</v>
      </c>
    </row>
    <row r="65" spans="1:11" x14ac:dyDescent="0.25">
      <c r="A65" s="13">
        <f t="shared" si="3"/>
        <v>18</v>
      </c>
      <c r="B65" s="13" t="s">
        <v>65</v>
      </c>
      <c r="C65" s="13" t="str">
        <f>masses!B$19</f>
        <v>S1_21</v>
      </c>
      <c r="D65" s="18">
        <f>masses!C$19</f>
        <v>72</v>
      </c>
      <c r="F65" s="13" t="s">
        <v>166</v>
      </c>
      <c r="G65" s="14">
        <v>0.32700000000000001</v>
      </c>
      <c r="H65" s="14">
        <f t="shared" si="1"/>
        <v>1.5892817433844788</v>
      </c>
      <c r="I65" s="14">
        <f t="shared" si="4"/>
        <v>1.1036678773503326</v>
      </c>
      <c r="J65" s="13">
        <f>masses!I$19</f>
        <v>2</v>
      </c>
      <c r="K65" s="13">
        <f t="shared" si="2"/>
        <v>2.2073357547006651</v>
      </c>
    </row>
    <row r="66" spans="1:11" x14ac:dyDescent="0.25">
      <c r="A66" s="13">
        <f t="shared" si="3"/>
        <v>18</v>
      </c>
      <c r="B66" s="13" t="s">
        <v>66</v>
      </c>
      <c r="C66" s="13" t="str">
        <f>masses!B$19</f>
        <v>S1_21</v>
      </c>
      <c r="D66" s="18">
        <f>masses!C$19</f>
        <v>72</v>
      </c>
      <c r="F66" s="13" t="s">
        <v>167</v>
      </c>
      <c r="G66" s="14">
        <v>0.317</v>
      </c>
      <c r="H66" s="14">
        <f t="shared" si="1"/>
        <v>1.5225706026239718</v>
      </c>
      <c r="I66" s="14">
        <f t="shared" si="4"/>
        <v>1.0573406962666472</v>
      </c>
      <c r="J66" s="13">
        <f>masses!I$19</f>
        <v>2</v>
      </c>
      <c r="K66" s="13">
        <f t="shared" si="2"/>
        <v>2.1146813925332943</v>
      </c>
    </row>
    <row r="67" spans="1:11" x14ac:dyDescent="0.25">
      <c r="A67" s="13">
        <f t="shared" si="3"/>
        <v>18</v>
      </c>
      <c r="B67" s="13" t="s">
        <v>67</v>
      </c>
      <c r="C67" s="13" t="str">
        <f>masses!B$19</f>
        <v>S1_21</v>
      </c>
      <c r="D67" s="18">
        <f>masses!C$19</f>
        <v>72</v>
      </c>
      <c r="F67" s="13" t="s">
        <v>168</v>
      </c>
      <c r="G67" s="14">
        <v>0.312</v>
      </c>
      <c r="H67" s="14">
        <f t="shared" si="1"/>
        <v>1.4892150322437181</v>
      </c>
      <c r="I67" s="14">
        <f t="shared" si="4"/>
        <v>1.0341771057248044</v>
      </c>
      <c r="J67" s="13">
        <f>masses!I$19</f>
        <v>2</v>
      </c>
      <c r="K67" s="13">
        <f t="shared" si="2"/>
        <v>2.0683542114496087</v>
      </c>
    </row>
    <row r="68" spans="1:11" x14ac:dyDescent="0.25">
      <c r="A68" s="13">
        <f t="shared" si="3"/>
        <v>19</v>
      </c>
      <c r="B68" s="13" t="s">
        <v>68</v>
      </c>
      <c r="C68" s="13" t="str">
        <f>masses!B$20</f>
        <v>S1_22</v>
      </c>
      <c r="D68" s="18">
        <f>masses!C$20</f>
        <v>75.8</v>
      </c>
      <c r="F68" s="13" t="s">
        <v>169</v>
      </c>
      <c r="G68" s="14">
        <v>0.32300000000000001</v>
      </c>
      <c r="H68" s="14">
        <f t="shared" si="1"/>
        <v>1.562597287080276</v>
      </c>
      <c r="I68" s="14">
        <f t="shared" si="4"/>
        <v>1.0307369967547995</v>
      </c>
      <c r="J68" s="13">
        <f>masses!I$20</f>
        <v>4</v>
      </c>
      <c r="K68" s="13">
        <f t="shared" si="2"/>
        <v>4.1229479870191978</v>
      </c>
    </row>
    <row r="69" spans="1:11" x14ac:dyDescent="0.25">
      <c r="A69" s="13">
        <f t="shared" si="3"/>
        <v>19</v>
      </c>
      <c r="B69" s="13" t="s">
        <v>69</v>
      </c>
      <c r="C69" s="13" t="str">
        <f>masses!B$20</f>
        <v>S1_22</v>
      </c>
      <c r="D69" s="18">
        <f>masses!C$20</f>
        <v>75.8</v>
      </c>
      <c r="F69" s="13" t="s">
        <v>170</v>
      </c>
      <c r="G69" s="14">
        <v>0.32800000000000001</v>
      </c>
      <c r="H69" s="14">
        <f t="shared" si="1"/>
        <v>1.5959528574605295</v>
      </c>
      <c r="I69" s="14">
        <f t="shared" si="4"/>
        <v>1.0527393518868928</v>
      </c>
      <c r="J69" s="13">
        <f>masses!I$20</f>
        <v>4</v>
      </c>
      <c r="K69" s="13">
        <f t="shared" si="2"/>
        <v>4.2109574075475713</v>
      </c>
    </row>
    <row r="70" spans="1:11" x14ac:dyDescent="0.25">
      <c r="A70" s="13">
        <f t="shared" si="3"/>
        <v>19</v>
      </c>
      <c r="B70" s="13" t="s">
        <v>70</v>
      </c>
      <c r="C70" s="13" t="str">
        <f>masses!B$20</f>
        <v>S1_22</v>
      </c>
      <c r="D70" s="18">
        <f>masses!C$20</f>
        <v>75.8</v>
      </c>
      <c r="F70" s="13" t="s">
        <v>171</v>
      </c>
      <c r="G70" s="14">
        <v>0.33700000000000002</v>
      </c>
      <c r="H70" s="14">
        <f t="shared" si="1"/>
        <v>1.6559928841449858</v>
      </c>
      <c r="I70" s="14">
        <f t="shared" si="4"/>
        <v>1.0923435911246611</v>
      </c>
      <c r="J70" s="13">
        <f>masses!I$20</f>
        <v>4</v>
      </c>
      <c r="K70" s="13">
        <f t="shared" si="2"/>
        <v>4.3693743644986442</v>
      </c>
    </row>
    <row r="71" spans="1:11" x14ac:dyDescent="0.25">
      <c r="A71" s="13">
        <f t="shared" si="3"/>
        <v>20</v>
      </c>
      <c r="B71" s="13" t="s">
        <v>71</v>
      </c>
      <c r="C71" s="13" t="str">
        <f>masses!B$21</f>
        <v>S1_23</v>
      </c>
      <c r="D71" s="18">
        <f>masses!C$21</f>
        <v>78.2</v>
      </c>
      <c r="F71" s="13" t="s">
        <v>71</v>
      </c>
      <c r="G71" s="14">
        <v>0.32500000000000001</v>
      </c>
      <c r="H71" s="14">
        <f t="shared" si="1"/>
        <v>1.5759395152323774</v>
      </c>
      <c r="I71" s="14">
        <f t="shared" si="4"/>
        <v>1.0076339611460212</v>
      </c>
      <c r="J71" s="13">
        <f>masses!I$21</f>
        <v>4</v>
      </c>
      <c r="K71" s="13">
        <f t="shared" si="2"/>
        <v>4.0305358445840849</v>
      </c>
    </row>
    <row r="72" spans="1:11" x14ac:dyDescent="0.25">
      <c r="A72" s="13">
        <f t="shared" si="3"/>
        <v>20</v>
      </c>
      <c r="B72" s="13" t="s">
        <v>72</v>
      </c>
      <c r="C72" s="13" t="str">
        <f>masses!B$21</f>
        <v>S1_23</v>
      </c>
      <c r="D72" s="18">
        <f>masses!C$21</f>
        <v>78.2</v>
      </c>
      <c r="F72" s="13" t="s">
        <v>72</v>
      </c>
      <c r="G72" s="14">
        <v>0.316</v>
      </c>
      <c r="H72" s="14">
        <f t="shared" si="1"/>
        <v>1.5158994885479211</v>
      </c>
      <c r="I72" s="14">
        <f t="shared" si="4"/>
        <v>0.96924519728127934</v>
      </c>
      <c r="J72" s="13">
        <f>masses!I$21</f>
        <v>4</v>
      </c>
      <c r="K72" s="13">
        <f t="shared" si="2"/>
        <v>3.8769807891251173</v>
      </c>
    </row>
    <row r="73" spans="1:11" x14ac:dyDescent="0.25">
      <c r="A73" s="13">
        <f t="shared" si="3"/>
        <v>20</v>
      </c>
      <c r="B73" s="13" t="s">
        <v>73</v>
      </c>
      <c r="C73" s="13" t="str">
        <f>masses!B$21</f>
        <v>S1_23</v>
      </c>
      <c r="D73" s="18">
        <f>masses!C$21</f>
        <v>78.2</v>
      </c>
      <c r="F73" s="13" t="s">
        <v>73</v>
      </c>
      <c r="G73" s="14">
        <v>0.30499999999999999</v>
      </c>
      <c r="H73" s="14">
        <f t="shared" si="1"/>
        <v>1.442517233711363</v>
      </c>
      <c r="I73" s="14">
        <f t="shared" si="4"/>
        <v>0.92232559700215011</v>
      </c>
      <c r="J73" s="13">
        <f>masses!I$21</f>
        <v>4</v>
      </c>
      <c r="K73" s="13">
        <f t="shared" si="2"/>
        <v>3.6893023880086004</v>
      </c>
    </row>
    <row r="74" spans="1:11" x14ac:dyDescent="0.25">
      <c r="A74" s="13">
        <f t="shared" si="3"/>
        <v>21</v>
      </c>
      <c r="B74" s="13" t="s">
        <v>74</v>
      </c>
      <c r="C74" s="13" t="str">
        <f>masses!B$22</f>
        <v>S1_24</v>
      </c>
      <c r="D74" s="18">
        <f>masses!C$22</f>
        <v>85</v>
      </c>
      <c r="F74" s="13" t="s">
        <v>172</v>
      </c>
      <c r="G74" s="14">
        <f t="array" ref="G74:G85">TRANSPOSE(boites!O9:Z9)</f>
        <v>0.35099999999999998</v>
      </c>
      <c r="H74" s="14">
        <f t="shared" si="1"/>
        <v>1.7493884812096951</v>
      </c>
      <c r="I74" s="14">
        <f t="shared" si="4"/>
        <v>1.0290520477704088</v>
      </c>
      <c r="J74" s="13">
        <f>masses!I$22</f>
        <v>2</v>
      </c>
      <c r="K74" s="13">
        <f t="shared" si="2"/>
        <v>2.0581040955408176</v>
      </c>
    </row>
    <row r="75" spans="1:11" x14ac:dyDescent="0.25">
      <c r="A75" s="13">
        <f t="shared" si="3"/>
        <v>21</v>
      </c>
      <c r="B75" s="13" t="s">
        <v>75</v>
      </c>
      <c r="C75" s="13" t="str">
        <f>masses!B$22</f>
        <v>S1_24</v>
      </c>
      <c r="D75" s="18">
        <f>masses!C$22</f>
        <v>85</v>
      </c>
      <c r="F75" s="13" t="s">
        <v>173</v>
      </c>
      <c r="G75" s="14">
        <v>0.35399999999999998</v>
      </c>
      <c r="H75" s="14">
        <f t="shared" si="1"/>
        <v>1.7694018234378472</v>
      </c>
      <c r="I75" s="14">
        <f t="shared" si="4"/>
        <v>1.0408246020222629</v>
      </c>
      <c r="J75" s="13">
        <f>masses!I$22</f>
        <v>2</v>
      </c>
      <c r="K75" s="13">
        <f t="shared" si="2"/>
        <v>2.0816492040445258</v>
      </c>
    </row>
    <row r="76" spans="1:11" x14ac:dyDescent="0.25">
      <c r="A76" s="13">
        <f t="shared" si="3"/>
        <v>21</v>
      </c>
      <c r="B76" s="13" t="s">
        <v>76</v>
      </c>
      <c r="C76" s="13" t="str">
        <f>masses!B$22</f>
        <v>S1_24</v>
      </c>
      <c r="D76" s="18">
        <f>masses!C$22</f>
        <v>85</v>
      </c>
      <c r="F76" s="13" t="s">
        <v>174</v>
      </c>
      <c r="G76" s="14">
        <v>0.36</v>
      </c>
      <c r="H76" s="14">
        <f t="shared" si="1"/>
        <v>1.8094285078941514</v>
      </c>
      <c r="I76" s="14">
        <f t="shared" si="4"/>
        <v>1.0643697105259715</v>
      </c>
      <c r="J76" s="13">
        <f>masses!I$22</f>
        <v>2</v>
      </c>
      <c r="K76" s="13">
        <f t="shared" si="2"/>
        <v>2.128739421051943</v>
      </c>
    </row>
    <row r="77" spans="1:11" x14ac:dyDescent="0.25">
      <c r="A77" s="13">
        <f t="shared" si="3"/>
        <v>22</v>
      </c>
      <c r="B77" s="13" t="s">
        <v>77</v>
      </c>
      <c r="C77" s="13" t="str">
        <f>masses!B$23</f>
        <v>S1_25</v>
      </c>
      <c r="D77" s="18">
        <f>masses!C$23</f>
        <v>72</v>
      </c>
      <c r="F77" s="13" t="s">
        <v>175</v>
      </c>
      <c r="G77" s="14">
        <v>0.46800000000000003</v>
      </c>
      <c r="H77" s="14">
        <f t="shared" si="1"/>
        <v>2.5299088281076276</v>
      </c>
      <c r="I77" s="14">
        <f t="shared" si="4"/>
        <v>1.7568811306302972</v>
      </c>
      <c r="J77" s="13">
        <f>masses!I$23</f>
        <v>2</v>
      </c>
      <c r="K77" s="13">
        <f t="shared" si="2"/>
        <v>3.5137622612605943</v>
      </c>
    </row>
    <row r="78" spans="1:11" x14ac:dyDescent="0.25">
      <c r="A78" s="13">
        <f t="shared" si="3"/>
        <v>22</v>
      </c>
      <c r="B78" s="13" t="s">
        <v>78</v>
      </c>
      <c r="C78" s="13" t="str">
        <f>masses!B$23</f>
        <v>S1_25</v>
      </c>
      <c r="D78" s="18">
        <f>masses!C$23</f>
        <v>72</v>
      </c>
      <c r="F78" s="13" t="s">
        <v>176</v>
      </c>
      <c r="G78" s="14">
        <v>0.44</v>
      </c>
      <c r="H78" s="14">
        <f t="shared" si="1"/>
        <v>2.3431176339782076</v>
      </c>
      <c r="I78" s="14">
        <f t="shared" si="4"/>
        <v>1.6271650235959776</v>
      </c>
      <c r="J78" s="13">
        <f>masses!I$23</f>
        <v>2</v>
      </c>
      <c r="K78" s="13">
        <f t="shared" si="2"/>
        <v>3.2543300471919552</v>
      </c>
    </row>
    <row r="79" spans="1:11" x14ac:dyDescent="0.25">
      <c r="A79" s="13">
        <f t="shared" si="3"/>
        <v>22</v>
      </c>
      <c r="B79" s="13" t="s">
        <v>79</v>
      </c>
      <c r="C79" s="13" t="str">
        <f>masses!B$23</f>
        <v>S1_25</v>
      </c>
      <c r="D79" s="18">
        <f>masses!C$23</f>
        <v>72</v>
      </c>
      <c r="F79" s="13" t="s">
        <v>177</v>
      </c>
      <c r="G79" s="14">
        <v>0.46700000000000003</v>
      </c>
      <c r="H79" s="14">
        <f t="shared" ref="H79:H136" si="5">(G79-$L$2-$P$2)/$O$2</f>
        <v>2.5232377140315769</v>
      </c>
      <c r="I79" s="14">
        <f t="shared" ref="I79:I127" si="6">(H79/1000)*50/(D79/1000)</f>
        <v>1.7522484125219286</v>
      </c>
      <c r="J79" s="13">
        <f>masses!I$23</f>
        <v>2</v>
      </c>
      <c r="K79" s="13">
        <f t="shared" ref="K79:K115" si="7">I79*J79</f>
        <v>3.5044968250438573</v>
      </c>
    </row>
    <row r="80" spans="1:11" x14ac:dyDescent="0.25">
      <c r="A80" s="13">
        <f t="shared" si="3"/>
        <v>23</v>
      </c>
      <c r="B80" s="13" t="s">
        <v>80</v>
      </c>
      <c r="C80" s="13" t="str">
        <f>masses!B$24</f>
        <v>S1_26</v>
      </c>
      <c r="D80" s="18">
        <f>masses!C$24</f>
        <v>71.8</v>
      </c>
      <c r="F80" s="13" t="s">
        <v>178</v>
      </c>
      <c r="G80" s="14">
        <v>0.28699999999999998</v>
      </c>
      <c r="H80" s="14">
        <f t="shared" si="5"/>
        <v>1.3224371803424504</v>
      </c>
      <c r="I80" s="14">
        <f t="shared" si="6"/>
        <v>0.92091725650588474</v>
      </c>
      <c r="J80" s="13">
        <f>masses!I$24</f>
        <v>4</v>
      </c>
      <c r="K80" s="13">
        <f t="shared" si="7"/>
        <v>3.683669026023539</v>
      </c>
    </row>
    <row r="81" spans="1:11" x14ac:dyDescent="0.25">
      <c r="A81" s="13">
        <f t="shared" si="3"/>
        <v>23</v>
      </c>
      <c r="B81" s="13" t="s">
        <v>81</v>
      </c>
      <c r="C81" s="13" t="str">
        <f>masses!B$24</f>
        <v>S1_26</v>
      </c>
      <c r="D81" s="18">
        <f>masses!C$24</f>
        <v>71.8</v>
      </c>
      <c r="F81" s="13" t="s">
        <v>179</v>
      </c>
      <c r="G81" s="14">
        <v>0.27900000000000003</v>
      </c>
      <c r="H81" s="14">
        <f t="shared" si="5"/>
        <v>1.269068267734045</v>
      </c>
      <c r="I81" s="14">
        <f t="shared" si="6"/>
        <v>0.88375227558081115</v>
      </c>
      <c r="J81" s="13">
        <f>masses!I$24</f>
        <v>4</v>
      </c>
      <c r="K81" s="13">
        <f t="shared" si="7"/>
        <v>3.5350091023232446</v>
      </c>
    </row>
    <row r="82" spans="1:11" x14ac:dyDescent="0.25">
      <c r="A82" s="13">
        <f t="shared" ref="A82:A136" si="8">A79+1</f>
        <v>23</v>
      </c>
      <c r="B82" s="13" t="s">
        <v>82</v>
      </c>
      <c r="C82" s="13" t="str">
        <f>masses!B$24</f>
        <v>S1_26</v>
      </c>
      <c r="D82" s="18">
        <f>masses!C$24</f>
        <v>71.8</v>
      </c>
      <c r="F82" s="13" t="s">
        <v>180</v>
      </c>
      <c r="G82" s="14">
        <v>0.29299999999999998</v>
      </c>
      <c r="H82" s="14">
        <f t="shared" si="5"/>
        <v>1.3624638647987546</v>
      </c>
      <c r="I82" s="14">
        <f t="shared" si="6"/>
        <v>0.94879099219968965</v>
      </c>
      <c r="J82" s="13">
        <f>masses!I$24</f>
        <v>4</v>
      </c>
      <c r="K82" s="13">
        <f t="shared" si="7"/>
        <v>3.7951639687987586</v>
      </c>
    </row>
    <row r="83" spans="1:11" x14ac:dyDescent="0.25">
      <c r="A83" s="13">
        <f t="shared" si="8"/>
        <v>24</v>
      </c>
      <c r="B83" s="13" t="s">
        <v>111</v>
      </c>
      <c r="C83" s="13" t="str">
        <f>masses!B$25</f>
        <v>S1_28</v>
      </c>
      <c r="D83" s="18">
        <f>masses!C$25</f>
        <v>73.099999999999994</v>
      </c>
      <c r="F83" s="13" t="s">
        <v>111</v>
      </c>
      <c r="G83" s="14">
        <v>0.33400000000000002</v>
      </c>
      <c r="H83" s="14">
        <f t="shared" si="5"/>
        <v>1.6359795419168337</v>
      </c>
      <c r="I83" s="14">
        <f t="shared" si="6"/>
        <v>1.119001054662677</v>
      </c>
      <c r="J83" s="13">
        <f>masses!I$25</f>
        <v>2</v>
      </c>
      <c r="K83" s="13">
        <f t="shared" si="7"/>
        <v>2.2380021093253539</v>
      </c>
    </row>
    <row r="84" spans="1:11" x14ac:dyDescent="0.25">
      <c r="A84" s="13">
        <f t="shared" si="8"/>
        <v>24</v>
      </c>
      <c r="B84" s="13" t="s">
        <v>112</v>
      </c>
      <c r="C84" s="13" t="str">
        <f>masses!B$25</f>
        <v>S1_28</v>
      </c>
      <c r="D84" s="18">
        <f>masses!C$25</f>
        <v>73.099999999999994</v>
      </c>
      <c r="F84" s="13" t="s">
        <v>112</v>
      </c>
      <c r="G84" s="14">
        <v>0.34599999999999997</v>
      </c>
      <c r="H84" s="14">
        <f t="shared" si="5"/>
        <v>1.7160329108294416</v>
      </c>
      <c r="I84" s="14">
        <f t="shared" si="6"/>
        <v>1.1737571209503705</v>
      </c>
      <c r="J84" s="13">
        <f>masses!I$25</f>
        <v>2</v>
      </c>
      <c r="K84" s="13">
        <f t="shared" si="7"/>
        <v>2.3475142419007411</v>
      </c>
    </row>
    <row r="85" spans="1:11" x14ac:dyDescent="0.25">
      <c r="A85" s="13">
        <f t="shared" si="8"/>
        <v>24</v>
      </c>
      <c r="B85" s="13" t="s">
        <v>113</v>
      </c>
      <c r="C85" s="13" t="str">
        <f>masses!B$25</f>
        <v>S1_28</v>
      </c>
      <c r="D85" s="18">
        <f>masses!C$25</f>
        <v>73.099999999999994</v>
      </c>
      <c r="F85" s="13" t="s">
        <v>113</v>
      </c>
      <c r="G85" s="14">
        <v>0.33400000000000002</v>
      </c>
      <c r="H85" s="14">
        <f t="shared" si="5"/>
        <v>1.6359795419168337</v>
      </c>
      <c r="I85" s="14">
        <f t="shared" si="6"/>
        <v>1.119001054662677</v>
      </c>
      <c r="J85" s="13">
        <f>masses!I$25</f>
        <v>2</v>
      </c>
      <c r="K85" s="13">
        <f t="shared" si="7"/>
        <v>2.2380021093253539</v>
      </c>
    </row>
    <row r="86" spans="1:11" x14ac:dyDescent="0.25">
      <c r="A86" s="13">
        <f t="shared" si="8"/>
        <v>25</v>
      </c>
      <c r="B86" s="13" t="s">
        <v>83</v>
      </c>
      <c r="C86" s="13" t="str">
        <f>masses!B$26</f>
        <v>S1_30</v>
      </c>
      <c r="D86" s="18">
        <f>masses!C$26</f>
        <v>74.599999999999994</v>
      </c>
      <c r="F86" s="13" t="s">
        <v>181</v>
      </c>
      <c r="G86" s="14">
        <f t="array" ref="G86:G97">TRANSPOSE(boites!O10:Z10)</f>
        <v>0.19700000000000001</v>
      </c>
      <c r="H86" s="14">
        <f t="shared" si="5"/>
        <v>0.72203691349788757</v>
      </c>
      <c r="I86" s="14">
        <f t="shared" si="6"/>
        <v>0.48393895006560828</v>
      </c>
      <c r="J86" s="13">
        <f>masses!I$26</f>
        <v>4</v>
      </c>
      <c r="K86" s="13">
        <f t="shared" si="7"/>
        <v>1.9357558002624331</v>
      </c>
    </row>
    <row r="87" spans="1:11" x14ac:dyDescent="0.25">
      <c r="A87" s="13">
        <f t="shared" si="8"/>
        <v>25</v>
      </c>
      <c r="B87" s="13" t="s">
        <v>84</v>
      </c>
      <c r="C87" s="13" t="str">
        <f>masses!B$26</f>
        <v>S1_30</v>
      </c>
      <c r="D87" s="18">
        <f>masses!C$26</f>
        <v>74.599999999999994</v>
      </c>
      <c r="F87" s="13" t="s">
        <v>182</v>
      </c>
      <c r="G87" s="14">
        <v>0.19500000000000001</v>
      </c>
      <c r="H87" s="14">
        <f t="shared" si="5"/>
        <v>0.70869468534578617</v>
      </c>
      <c r="I87" s="14">
        <f t="shared" si="6"/>
        <v>0.47499643789932045</v>
      </c>
      <c r="J87" s="13">
        <f>masses!I$26</f>
        <v>4</v>
      </c>
      <c r="K87" s="13">
        <f t="shared" si="7"/>
        <v>1.8999857515972818</v>
      </c>
    </row>
    <row r="88" spans="1:11" x14ac:dyDescent="0.25">
      <c r="A88" s="13">
        <f t="shared" si="8"/>
        <v>25</v>
      </c>
      <c r="B88" s="13" t="s">
        <v>85</v>
      </c>
      <c r="C88" s="13" t="str">
        <f>masses!B$26</f>
        <v>S1_30</v>
      </c>
      <c r="D88" s="18">
        <f>masses!C$26</f>
        <v>74.599999999999994</v>
      </c>
      <c r="F88" s="13" t="s">
        <v>183</v>
      </c>
      <c r="G88" s="14">
        <v>0.19500000000000001</v>
      </c>
      <c r="H88" s="14">
        <f t="shared" si="5"/>
        <v>0.70869468534578617</v>
      </c>
      <c r="I88" s="14">
        <f t="shared" si="6"/>
        <v>0.47499643789932045</v>
      </c>
      <c r="J88" s="13">
        <f>masses!I$26</f>
        <v>4</v>
      </c>
      <c r="K88" s="13">
        <f t="shared" si="7"/>
        <v>1.8999857515972818</v>
      </c>
    </row>
    <row r="89" spans="1:11" x14ac:dyDescent="0.25">
      <c r="A89" s="13">
        <f t="shared" si="8"/>
        <v>26</v>
      </c>
      <c r="B89" s="13" t="s">
        <v>86</v>
      </c>
      <c r="C89" s="13" t="str">
        <f>masses!B$27</f>
        <v>S1_31</v>
      </c>
      <c r="D89" s="18">
        <f>masses!C$27</f>
        <v>73.599999999999994</v>
      </c>
      <c r="F89" s="13" t="s">
        <v>184</v>
      </c>
      <c r="G89" s="14">
        <v>0.23400000000000001</v>
      </c>
      <c r="H89" s="14">
        <f t="shared" si="5"/>
        <v>0.96886813431176344</v>
      </c>
      <c r="I89" s="14">
        <f t="shared" si="6"/>
        <v>0.65819846080962197</v>
      </c>
      <c r="J89" s="13">
        <f>masses!I$27</f>
        <v>2</v>
      </c>
      <c r="K89" s="13">
        <f t="shared" si="7"/>
        <v>1.3163969216192439</v>
      </c>
    </row>
    <row r="90" spans="1:11" x14ac:dyDescent="0.25">
      <c r="A90" s="13">
        <f t="shared" si="8"/>
        <v>26</v>
      </c>
      <c r="B90" s="13" t="s">
        <v>87</v>
      </c>
      <c r="C90" s="13" t="str">
        <f>masses!B$27</f>
        <v>S1_31</v>
      </c>
      <c r="D90" s="18">
        <f>masses!C$27</f>
        <v>73.599999999999994</v>
      </c>
      <c r="F90" s="13" t="s">
        <v>185</v>
      </c>
      <c r="G90" s="14">
        <v>0.221</v>
      </c>
      <c r="H90" s="14">
        <f t="shared" si="5"/>
        <v>0.88214365132310435</v>
      </c>
      <c r="I90" s="14">
        <f t="shared" si="6"/>
        <v>0.59928237182276112</v>
      </c>
      <c r="J90" s="13">
        <f>masses!I$27</f>
        <v>2</v>
      </c>
      <c r="K90" s="13">
        <f t="shared" si="7"/>
        <v>1.1985647436455222</v>
      </c>
    </row>
    <row r="91" spans="1:11" x14ac:dyDescent="0.25">
      <c r="A91" s="13">
        <f t="shared" si="8"/>
        <v>26</v>
      </c>
      <c r="B91" s="13" t="s">
        <v>88</v>
      </c>
      <c r="C91" s="13" t="str">
        <f>masses!B$27</f>
        <v>S1_31</v>
      </c>
      <c r="D91" s="18">
        <f>masses!C$27</f>
        <v>73.599999999999994</v>
      </c>
      <c r="F91" s="13" t="s">
        <v>186</v>
      </c>
      <c r="G91" s="14">
        <v>0.215</v>
      </c>
      <c r="H91" s="14">
        <f t="shared" si="5"/>
        <v>0.84211696686680004</v>
      </c>
      <c r="I91" s="14">
        <f t="shared" si="6"/>
        <v>0.57209033075190219</v>
      </c>
      <c r="J91" s="13">
        <f>masses!I$27</f>
        <v>2</v>
      </c>
      <c r="K91" s="13">
        <f t="shared" si="7"/>
        <v>1.1441806615038044</v>
      </c>
    </row>
    <row r="92" spans="1:11" x14ac:dyDescent="0.25">
      <c r="A92" s="13">
        <f t="shared" si="8"/>
        <v>27</v>
      </c>
      <c r="B92" s="13" t="s">
        <v>89</v>
      </c>
      <c r="C92" s="13" t="str">
        <f>masses!B$28</f>
        <v>S1_33</v>
      </c>
      <c r="D92" s="18">
        <f>masses!C$28</f>
        <v>80.8</v>
      </c>
      <c r="F92" s="13" t="s">
        <v>187</v>
      </c>
      <c r="G92" s="14">
        <v>0.36799999999999999</v>
      </c>
      <c r="H92" s="14">
        <f t="shared" si="5"/>
        <v>1.8627974205025573</v>
      </c>
      <c r="I92" s="14">
        <f t="shared" si="6"/>
        <v>1.1527211760535627</v>
      </c>
      <c r="J92" s="13">
        <f>masses!I$28</f>
        <v>2</v>
      </c>
      <c r="K92" s="13">
        <f t="shared" si="7"/>
        <v>2.3054423521071254</v>
      </c>
    </row>
    <row r="93" spans="1:11" x14ac:dyDescent="0.25">
      <c r="A93" s="13">
        <f t="shared" si="8"/>
        <v>27</v>
      </c>
      <c r="B93" s="13" t="s">
        <v>90</v>
      </c>
      <c r="C93" s="13" t="str">
        <f>masses!B$28</f>
        <v>S1_33</v>
      </c>
      <c r="D93" s="18">
        <f>masses!C$28</f>
        <v>80.8</v>
      </c>
      <c r="F93" s="13" t="s">
        <v>188</v>
      </c>
      <c r="G93" s="14">
        <v>0.36699999999999999</v>
      </c>
      <c r="H93" s="14">
        <f t="shared" si="5"/>
        <v>1.8561263064265066</v>
      </c>
      <c r="I93" s="14">
        <f t="shared" si="6"/>
        <v>1.1485930114025413</v>
      </c>
      <c r="J93" s="13">
        <f>masses!I$28</f>
        <v>2</v>
      </c>
      <c r="K93" s="13">
        <f t="shared" si="7"/>
        <v>2.2971860228050827</v>
      </c>
    </row>
    <row r="94" spans="1:11" x14ac:dyDescent="0.25">
      <c r="A94" s="13">
        <f t="shared" si="8"/>
        <v>27</v>
      </c>
      <c r="B94" s="13" t="s">
        <v>91</v>
      </c>
      <c r="C94" s="13" t="str">
        <f>masses!B$28</f>
        <v>S1_33</v>
      </c>
      <c r="D94" s="18">
        <f>masses!C$28</f>
        <v>80.8</v>
      </c>
      <c r="F94" s="13" t="s">
        <v>189</v>
      </c>
      <c r="G94" s="14">
        <v>0.36299999999999999</v>
      </c>
      <c r="H94" s="14">
        <f t="shared" si="5"/>
        <v>1.8294418501223038</v>
      </c>
      <c r="I94" s="14">
        <f t="shared" si="6"/>
        <v>1.1320803527984553</v>
      </c>
      <c r="J94" s="13">
        <f>masses!I$28</f>
        <v>2</v>
      </c>
      <c r="K94" s="13">
        <f t="shared" si="7"/>
        <v>2.2641607055969106</v>
      </c>
    </row>
    <row r="95" spans="1:11" x14ac:dyDescent="0.25">
      <c r="A95" s="13">
        <f t="shared" si="8"/>
        <v>28</v>
      </c>
      <c r="B95" s="13" t="s">
        <v>92</v>
      </c>
      <c r="C95" s="13" t="str">
        <f>masses!B$29</f>
        <v>S1_34</v>
      </c>
      <c r="D95" s="18">
        <f>masses!C$29</f>
        <v>78.8</v>
      </c>
      <c r="F95" s="13" t="s">
        <v>92</v>
      </c>
      <c r="G95" s="14">
        <v>0.23599999999999999</v>
      </c>
      <c r="H95" s="14">
        <f t="shared" si="5"/>
        <v>0.98221036246386473</v>
      </c>
      <c r="I95" s="14">
        <f t="shared" si="6"/>
        <v>0.62322992542123401</v>
      </c>
      <c r="J95" s="13">
        <f>masses!I$29</f>
        <v>4</v>
      </c>
      <c r="K95" s="13">
        <f t="shared" si="7"/>
        <v>2.492919701684936</v>
      </c>
    </row>
    <row r="96" spans="1:11" x14ac:dyDescent="0.25">
      <c r="A96" s="13">
        <f t="shared" si="8"/>
        <v>28</v>
      </c>
      <c r="B96" s="13" t="s">
        <v>93</v>
      </c>
      <c r="C96" s="13" t="str">
        <f>masses!B$29</f>
        <v>S1_34</v>
      </c>
      <c r="D96" s="18">
        <f>masses!C$29</f>
        <v>78.8</v>
      </c>
      <c r="F96" s="13" t="s">
        <v>93</v>
      </c>
      <c r="G96" s="14">
        <v>0.245</v>
      </c>
      <c r="H96" s="14">
        <f t="shared" si="5"/>
        <v>1.042250389148321</v>
      </c>
      <c r="I96" s="14">
        <f t="shared" si="6"/>
        <v>0.66132638905350316</v>
      </c>
      <c r="J96" s="13">
        <f>masses!I$29</f>
        <v>4</v>
      </c>
      <c r="K96" s="13">
        <f t="shared" si="7"/>
        <v>2.6453055562140126</v>
      </c>
    </row>
    <row r="97" spans="1:11" ht="15.75" thickBot="1" x14ac:dyDescent="0.3">
      <c r="A97" s="13">
        <f t="shared" si="8"/>
        <v>28</v>
      </c>
      <c r="B97" s="19" t="s">
        <v>94</v>
      </c>
      <c r="C97" s="13" t="str">
        <f>masses!B$29</f>
        <v>S1_34</v>
      </c>
      <c r="D97" s="18">
        <f>masses!C$29</f>
        <v>78.8</v>
      </c>
      <c r="F97" s="13" t="s">
        <v>94</v>
      </c>
      <c r="G97" s="14">
        <v>0.22700000000000001</v>
      </c>
      <c r="H97" s="14">
        <f t="shared" si="5"/>
        <v>0.92217033577940855</v>
      </c>
      <c r="I97" s="14">
        <f t="shared" si="6"/>
        <v>0.58513346178896486</v>
      </c>
      <c r="J97" s="13">
        <f>masses!I$29</f>
        <v>4</v>
      </c>
      <c r="K97" s="13">
        <f t="shared" si="7"/>
        <v>2.3405338471558594</v>
      </c>
    </row>
    <row r="98" spans="1:11" ht="15.75" thickTop="1" x14ac:dyDescent="0.25">
      <c r="A98" s="13">
        <f t="shared" si="8"/>
        <v>29</v>
      </c>
      <c r="B98" s="1" t="s">
        <v>2</v>
      </c>
      <c r="C98" s="13" t="str">
        <f>masses!B$30</f>
        <v>S1_35</v>
      </c>
      <c r="D98" s="18">
        <f>masses!C$30</f>
        <v>82</v>
      </c>
      <c r="F98" s="13" t="s">
        <v>118</v>
      </c>
      <c r="G98" s="14">
        <f t="array" ref="G98:G109">TRANSPOSE(boites!O15:Z15)</f>
        <v>0.19400000000000001</v>
      </c>
      <c r="H98" s="14">
        <f t="shared" si="5"/>
        <v>0.70202357126973547</v>
      </c>
      <c r="I98" s="14">
        <f t="shared" si="6"/>
        <v>0.42806315321325333</v>
      </c>
      <c r="J98" s="13">
        <f>masses!I$30</f>
        <v>4</v>
      </c>
      <c r="K98" s="13">
        <f t="shared" si="7"/>
        <v>1.7122526128530133</v>
      </c>
    </row>
    <row r="99" spans="1:11" x14ac:dyDescent="0.25">
      <c r="A99" s="13">
        <f t="shared" si="8"/>
        <v>29</v>
      </c>
      <c r="B99" s="1" t="s">
        <v>3</v>
      </c>
      <c r="C99" s="13" t="str">
        <f>masses!B$30</f>
        <v>S1_35</v>
      </c>
      <c r="D99" s="18">
        <f>masses!C$30</f>
        <v>82</v>
      </c>
      <c r="F99" s="13" t="s">
        <v>119</v>
      </c>
      <c r="G99" s="14">
        <v>0.20899999999999999</v>
      </c>
      <c r="H99" s="14">
        <f t="shared" si="5"/>
        <v>0.80209028241049585</v>
      </c>
      <c r="I99" s="14">
        <f t="shared" si="6"/>
        <v>0.48907944049420476</v>
      </c>
      <c r="J99" s="13">
        <f>masses!I$30</f>
        <v>4</v>
      </c>
      <c r="K99" s="13">
        <f t="shared" si="7"/>
        <v>1.9563177619768191</v>
      </c>
    </row>
    <row r="100" spans="1:11" x14ac:dyDescent="0.25">
      <c r="A100" s="13">
        <f t="shared" si="8"/>
        <v>29</v>
      </c>
      <c r="B100" s="1" t="s">
        <v>4</v>
      </c>
      <c r="C100" s="13" t="str">
        <f>masses!B$30</f>
        <v>S1_35</v>
      </c>
      <c r="D100" s="18">
        <f>masses!C$30</f>
        <v>82</v>
      </c>
      <c r="F100" s="13" t="s">
        <v>120</v>
      </c>
      <c r="G100" s="14">
        <v>0.21299999999999999</v>
      </c>
      <c r="H100" s="14">
        <f t="shared" si="5"/>
        <v>0.82877473871469864</v>
      </c>
      <c r="I100" s="14">
        <f t="shared" si="6"/>
        <v>0.50535045043579185</v>
      </c>
      <c r="J100" s="13">
        <f>masses!I$30</f>
        <v>4</v>
      </c>
      <c r="K100" s="13">
        <f t="shared" si="7"/>
        <v>2.0214018017431674</v>
      </c>
    </row>
    <row r="101" spans="1:11" x14ac:dyDescent="0.25">
      <c r="A101" s="13">
        <f t="shared" si="8"/>
        <v>30</v>
      </c>
      <c r="B101" s="1" t="s">
        <v>5</v>
      </c>
      <c r="C101" s="13" t="str">
        <f>masses!B$31</f>
        <v>S1_36</v>
      </c>
      <c r="D101" s="18">
        <f>masses!C$31</f>
        <v>76.5</v>
      </c>
      <c r="F101" s="13" t="s">
        <v>121</v>
      </c>
      <c r="G101" s="14">
        <v>0.30499999999999999</v>
      </c>
      <c r="H101" s="14">
        <f t="shared" si="5"/>
        <v>1.442517233711363</v>
      </c>
      <c r="I101" s="14">
        <f t="shared" si="6"/>
        <v>0.94282172137997577</v>
      </c>
      <c r="J101" s="13">
        <f>masses!I$31</f>
        <v>2</v>
      </c>
      <c r="K101" s="13">
        <f t="shared" si="7"/>
        <v>1.8856434427599515</v>
      </c>
    </row>
    <row r="102" spans="1:11" x14ac:dyDescent="0.25">
      <c r="A102" s="13">
        <f t="shared" si="8"/>
        <v>30</v>
      </c>
      <c r="B102" s="1" t="s">
        <v>6</v>
      </c>
      <c r="C102" s="13" t="str">
        <f>masses!B$31</f>
        <v>S1_36</v>
      </c>
      <c r="D102" s="18">
        <f>masses!C$31</f>
        <v>76.5</v>
      </c>
      <c r="F102" s="13" t="s">
        <v>122</v>
      </c>
      <c r="G102" s="14">
        <v>0.30399999999999999</v>
      </c>
      <c r="H102" s="14">
        <f t="shared" si="5"/>
        <v>1.4358461196353123</v>
      </c>
      <c r="I102" s="14">
        <f t="shared" si="6"/>
        <v>0.93846151610151129</v>
      </c>
      <c r="J102" s="13">
        <f>masses!I$31</f>
        <v>2</v>
      </c>
      <c r="K102" s="13">
        <f t="shared" si="7"/>
        <v>1.8769230322030226</v>
      </c>
    </row>
    <row r="103" spans="1:11" x14ac:dyDescent="0.25">
      <c r="A103" s="13">
        <f t="shared" si="8"/>
        <v>30</v>
      </c>
      <c r="B103" s="1" t="s">
        <v>7</v>
      </c>
      <c r="C103" s="13" t="str">
        <f>masses!B$31</f>
        <v>S1_36</v>
      </c>
      <c r="D103" s="18">
        <f>masses!C$31</f>
        <v>76.5</v>
      </c>
      <c r="F103" s="13" t="s">
        <v>123</v>
      </c>
      <c r="G103" s="14">
        <v>0.30099999999999999</v>
      </c>
      <c r="H103" s="14">
        <f t="shared" si="5"/>
        <v>1.4158327774071602</v>
      </c>
      <c r="I103" s="14">
        <f t="shared" si="6"/>
        <v>0.92538090026611786</v>
      </c>
      <c r="J103" s="13">
        <f>masses!I$31</f>
        <v>2</v>
      </c>
      <c r="K103" s="13">
        <f t="shared" si="7"/>
        <v>1.8507618005322357</v>
      </c>
    </row>
    <row r="104" spans="1:11" x14ac:dyDescent="0.25">
      <c r="A104" s="13">
        <f t="shared" si="8"/>
        <v>31</v>
      </c>
      <c r="B104" s="1" t="s">
        <v>8</v>
      </c>
      <c r="C104" s="13" t="str">
        <f>masses!B$32</f>
        <v>S1_37</v>
      </c>
      <c r="D104" s="18">
        <f>masses!C$32</f>
        <v>73.099999999999994</v>
      </c>
      <c r="F104" s="13" t="s">
        <v>124</v>
      </c>
      <c r="G104" s="14">
        <v>0.28299999999999997</v>
      </c>
      <c r="H104" s="14">
        <f t="shared" si="5"/>
        <v>1.2957527240382476</v>
      </c>
      <c r="I104" s="14">
        <f t="shared" si="6"/>
        <v>0.88628777293997796</v>
      </c>
      <c r="J104" s="13">
        <f>masses!I$32</f>
        <v>2</v>
      </c>
      <c r="K104" s="13">
        <f t="shared" si="7"/>
        <v>1.7725755458799559</v>
      </c>
    </row>
    <row r="105" spans="1:11" x14ac:dyDescent="0.25">
      <c r="A105" s="13">
        <f t="shared" si="8"/>
        <v>31</v>
      </c>
      <c r="B105" s="1" t="s">
        <v>9</v>
      </c>
      <c r="C105" s="13" t="str">
        <f>masses!B$32</f>
        <v>S1_37</v>
      </c>
      <c r="D105" s="18">
        <f>masses!C$32</f>
        <v>73.099999999999994</v>
      </c>
      <c r="F105" s="13" t="s">
        <v>125</v>
      </c>
      <c r="G105" s="14">
        <v>0.28699999999999998</v>
      </c>
      <c r="H105" s="14">
        <f t="shared" si="5"/>
        <v>1.3224371803424504</v>
      </c>
      <c r="I105" s="14">
        <f t="shared" si="6"/>
        <v>0.904539795035876</v>
      </c>
      <c r="J105" s="13">
        <f>masses!I$32</f>
        <v>2</v>
      </c>
      <c r="K105" s="13">
        <f t="shared" si="7"/>
        <v>1.809079590071752</v>
      </c>
    </row>
    <row r="106" spans="1:11" x14ac:dyDescent="0.25">
      <c r="A106" s="13">
        <f t="shared" si="8"/>
        <v>31</v>
      </c>
      <c r="B106" s="1" t="s">
        <v>10</v>
      </c>
      <c r="C106" s="13" t="str">
        <f>masses!B$32</f>
        <v>S1_37</v>
      </c>
      <c r="D106" s="18">
        <f>masses!C$32</f>
        <v>73.099999999999994</v>
      </c>
      <c r="F106" s="13" t="s">
        <v>126</v>
      </c>
      <c r="G106" s="14">
        <v>0.28100000000000003</v>
      </c>
      <c r="H106" s="14">
        <f t="shared" si="5"/>
        <v>1.2824104958861464</v>
      </c>
      <c r="I106" s="14">
        <f t="shared" si="6"/>
        <v>0.8771617618920291</v>
      </c>
      <c r="J106" s="13">
        <f>masses!I$32</f>
        <v>2</v>
      </c>
      <c r="K106" s="13">
        <f t="shared" si="7"/>
        <v>1.7543235237840582</v>
      </c>
    </row>
    <row r="107" spans="1:11" x14ac:dyDescent="0.25">
      <c r="A107" s="13">
        <f t="shared" si="8"/>
        <v>32</v>
      </c>
      <c r="B107" s="1" t="s">
        <v>11</v>
      </c>
      <c r="C107" s="13" t="str">
        <f>masses!B$33</f>
        <v>S1_38</v>
      </c>
      <c r="D107" s="18">
        <f>masses!C$33</f>
        <v>75</v>
      </c>
      <c r="F107" s="13" t="s">
        <v>11</v>
      </c>
      <c r="G107" s="14">
        <v>0.192</v>
      </c>
      <c r="H107" s="14">
        <f t="shared" si="5"/>
        <v>0.68868134311763407</v>
      </c>
      <c r="I107" s="14">
        <f t="shared" si="6"/>
        <v>0.45912089541175605</v>
      </c>
      <c r="J107" s="13">
        <f>masses!I$33</f>
        <v>4</v>
      </c>
      <c r="K107" s="13">
        <f t="shared" si="7"/>
        <v>1.8364835816470242</v>
      </c>
    </row>
    <row r="108" spans="1:11" x14ac:dyDescent="0.25">
      <c r="A108" s="13">
        <f t="shared" si="8"/>
        <v>32</v>
      </c>
      <c r="B108" s="1" t="s">
        <v>12</v>
      </c>
      <c r="C108" s="13" t="str">
        <f>masses!B$33</f>
        <v>S1_38</v>
      </c>
      <c r="D108" s="18">
        <f>masses!C$33</f>
        <v>75</v>
      </c>
      <c r="F108" s="13" t="s">
        <v>12</v>
      </c>
      <c r="G108" s="14">
        <v>0.19600000000000001</v>
      </c>
      <c r="H108" s="14">
        <f t="shared" si="5"/>
        <v>0.71536579942183687</v>
      </c>
      <c r="I108" s="14">
        <f t="shared" si="6"/>
        <v>0.47691053294789132</v>
      </c>
      <c r="J108" s="13">
        <f>masses!I$33</f>
        <v>4</v>
      </c>
      <c r="K108" s="13">
        <f t="shared" si="7"/>
        <v>1.9076421317915653</v>
      </c>
    </row>
    <row r="109" spans="1:11" x14ac:dyDescent="0.25">
      <c r="A109" s="13">
        <f t="shared" si="8"/>
        <v>32</v>
      </c>
      <c r="B109" s="1" t="s">
        <v>13</v>
      </c>
      <c r="C109" s="13" t="str">
        <f>masses!B$33</f>
        <v>S1_38</v>
      </c>
      <c r="D109" s="18">
        <f>masses!C$33</f>
        <v>75</v>
      </c>
      <c r="F109" s="13" t="s">
        <v>13</v>
      </c>
      <c r="G109" s="14">
        <v>0.19800000000000001</v>
      </c>
      <c r="H109" s="14">
        <f t="shared" si="5"/>
        <v>0.72870802757393827</v>
      </c>
      <c r="I109" s="14">
        <f t="shared" si="6"/>
        <v>0.48580535171595884</v>
      </c>
      <c r="J109" s="13">
        <f>masses!I$33</f>
        <v>4</v>
      </c>
      <c r="K109" s="13">
        <f t="shared" si="7"/>
        <v>1.9432214068638354</v>
      </c>
    </row>
    <row r="110" spans="1:11" x14ac:dyDescent="0.25">
      <c r="A110" s="13">
        <f t="shared" si="8"/>
        <v>33</v>
      </c>
      <c r="B110" s="1" t="s">
        <v>14</v>
      </c>
      <c r="C110" s="13" t="str">
        <f>masses!B$34</f>
        <v>S1_39</v>
      </c>
      <c r="D110" s="18">
        <f>masses!C$34</f>
        <v>72.5</v>
      </c>
      <c r="F110" s="13" t="s">
        <v>127</v>
      </c>
      <c r="G110" s="14">
        <f t="array" ref="G110:G121">TRANSPOSE(boites!O16:Z16)</f>
        <v>0.23100000000000001</v>
      </c>
      <c r="H110" s="14">
        <f t="shared" si="5"/>
        <v>0.94885479208361134</v>
      </c>
      <c r="I110" s="14">
        <f t="shared" si="6"/>
        <v>0.65438261523007679</v>
      </c>
      <c r="J110" s="13">
        <f>masses!I$34</f>
        <v>4</v>
      </c>
      <c r="K110" s="13">
        <f t="shared" si="7"/>
        <v>2.6175304609203072</v>
      </c>
    </row>
    <row r="111" spans="1:11" x14ac:dyDescent="0.25">
      <c r="A111" s="13">
        <f t="shared" si="8"/>
        <v>33</v>
      </c>
      <c r="B111" s="1" t="s">
        <v>15</v>
      </c>
      <c r="C111" s="13" t="str">
        <f>masses!B$34</f>
        <v>S1_39</v>
      </c>
      <c r="D111" s="18">
        <f>masses!C$34</f>
        <v>72.5</v>
      </c>
      <c r="F111" s="13" t="s">
        <v>128</v>
      </c>
      <c r="G111" s="14">
        <v>0.23799999999999999</v>
      </c>
      <c r="H111" s="14">
        <f t="shared" si="5"/>
        <v>0.99555259061596613</v>
      </c>
      <c r="I111" s="14">
        <f t="shared" si="6"/>
        <v>0.6865879935282525</v>
      </c>
      <c r="J111" s="13">
        <f>masses!I$34</f>
        <v>4</v>
      </c>
      <c r="K111" s="13">
        <f t="shared" si="7"/>
        <v>2.74635197411301</v>
      </c>
    </row>
    <row r="112" spans="1:11" x14ac:dyDescent="0.25">
      <c r="A112" s="13">
        <f t="shared" si="8"/>
        <v>33</v>
      </c>
      <c r="B112" s="1" t="s">
        <v>16</v>
      </c>
      <c r="C112" s="13" t="str">
        <f>masses!B$34</f>
        <v>S1_39</v>
      </c>
      <c r="D112" s="18">
        <f>masses!C$34</f>
        <v>72.5</v>
      </c>
      <c r="F112" s="13" t="s">
        <v>129</v>
      </c>
      <c r="G112" s="14">
        <v>0.246</v>
      </c>
      <c r="H112" s="14">
        <f t="shared" si="5"/>
        <v>1.0489215032243717</v>
      </c>
      <c r="I112" s="14">
        <f t="shared" si="6"/>
        <v>0.72339414015473913</v>
      </c>
      <c r="J112" s="13">
        <f>masses!I$34</f>
        <v>4</v>
      </c>
      <c r="K112" s="13">
        <f t="shared" si="7"/>
        <v>2.8935765606189565</v>
      </c>
    </row>
    <row r="113" spans="1:11" x14ac:dyDescent="0.25">
      <c r="A113" s="13">
        <f t="shared" si="8"/>
        <v>34</v>
      </c>
      <c r="B113" s="1" t="s">
        <v>17</v>
      </c>
      <c r="C113" s="13" t="str">
        <f>masses!B$35</f>
        <v>S1_40</v>
      </c>
      <c r="D113" s="18">
        <f>masses!C$35</f>
        <v>76.5</v>
      </c>
      <c r="F113" s="13" t="s">
        <v>130</v>
      </c>
      <c r="G113" s="14">
        <v>0.34599999999999997</v>
      </c>
      <c r="H113" s="14">
        <f t="shared" si="5"/>
        <v>1.7160329108294416</v>
      </c>
      <c r="I113" s="14">
        <f t="shared" si="6"/>
        <v>1.1215901377970208</v>
      </c>
      <c r="J113" s="13">
        <f>masses!I$35</f>
        <v>2</v>
      </c>
      <c r="K113" s="13">
        <f t="shared" si="7"/>
        <v>2.2431802755940415</v>
      </c>
    </row>
    <row r="114" spans="1:11" x14ac:dyDescent="0.25">
      <c r="A114" s="13">
        <f t="shared" si="8"/>
        <v>34</v>
      </c>
      <c r="B114" s="1" t="s">
        <v>18</v>
      </c>
      <c r="C114" s="13" t="str">
        <f>masses!B$35</f>
        <v>S1_40</v>
      </c>
      <c r="D114" s="18">
        <f>masses!C$35</f>
        <v>76.5</v>
      </c>
      <c r="F114" s="13" t="s">
        <v>131</v>
      </c>
      <c r="G114" s="14">
        <v>0.35199999999999998</v>
      </c>
      <c r="H114" s="14">
        <f t="shared" si="5"/>
        <v>1.7560595952857458</v>
      </c>
      <c r="I114" s="14">
        <f t="shared" si="6"/>
        <v>1.1477513694678076</v>
      </c>
      <c r="J114" s="13">
        <f>masses!I$35</f>
        <v>2</v>
      </c>
      <c r="K114" s="13">
        <f t="shared" si="7"/>
        <v>2.2955027389356153</v>
      </c>
    </row>
    <row r="115" spans="1:11" x14ac:dyDescent="0.25">
      <c r="A115" s="13">
        <f t="shared" si="8"/>
        <v>34</v>
      </c>
      <c r="B115" s="1" t="s">
        <v>19</v>
      </c>
      <c r="C115" s="13" t="str">
        <f>masses!B$35</f>
        <v>S1_40</v>
      </c>
      <c r="D115" s="18">
        <f>masses!C$35</f>
        <v>76.5</v>
      </c>
      <c r="F115" s="13" t="s">
        <v>132</v>
      </c>
      <c r="G115" s="14">
        <v>0.34399999999999997</v>
      </c>
      <c r="H115" s="14">
        <f t="shared" si="5"/>
        <v>1.7026906826773403</v>
      </c>
      <c r="I115" s="14">
        <f t="shared" si="6"/>
        <v>1.1128697272400916</v>
      </c>
      <c r="J115" s="13">
        <f>masses!I$35</f>
        <v>2</v>
      </c>
      <c r="K115" s="13">
        <f t="shared" si="7"/>
        <v>2.2257394544801832</v>
      </c>
    </row>
    <row r="116" spans="1:11" x14ac:dyDescent="0.25">
      <c r="A116" s="13">
        <f t="shared" si="8"/>
        <v>35</v>
      </c>
      <c r="B116" s="1" t="s">
        <v>20</v>
      </c>
      <c r="C116" s="13">
        <f>masses!B$36</f>
        <v>0</v>
      </c>
      <c r="D116" s="18">
        <f>masses!C$36</f>
        <v>0</v>
      </c>
      <c r="F116" s="13" t="s">
        <v>133</v>
      </c>
      <c r="G116" s="14">
        <v>6.0999999999999999E-2</v>
      </c>
      <c r="H116" s="14">
        <f t="shared" si="5"/>
        <v>-0.18523460084500773</v>
      </c>
      <c r="I116" s="14" t="e">
        <f t="shared" si="6"/>
        <v>#DIV/0!</v>
      </c>
      <c r="J116" s="13">
        <f>masses!I$36</f>
        <v>0</v>
      </c>
    </row>
    <row r="117" spans="1:11" x14ac:dyDescent="0.25">
      <c r="A117" s="13">
        <f t="shared" si="8"/>
        <v>35</v>
      </c>
      <c r="B117" s="1" t="s">
        <v>21</v>
      </c>
      <c r="C117" s="13">
        <f>masses!B$36</f>
        <v>0</v>
      </c>
      <c r="D117" s="18">
        <f>masses!C$36</f>
        <v>0</v>
      </c>
      <c r="F117" s="13" t="s">
        <v>134</v>
      </c>
      <c r="G117" s="14">
        <v>6.6000000000000003E-2</v>
      </c>
      <c r="H117" s="14">
        <f t="shared" si="5"/>
        <v>-0.15187903046475421</v>
      </c>
      <c r="I117" s="14" t="e">
        <f t="shared" si="6"/>
        <v>#DIV/0!</v>
      </c>
      <c r="J117" s="13">
        <f>masses!I$36</f>
        <v>0</v>
      </c>
    </row>
    <row r="118" spans="1:11" x14ac:dyDescent="0.25">
      <c r="A118" s="13">
        <f t="shared" si="8"/>
        <v>35</v>
      </c>
      <c r="B118" s="1" t="s">
        <v>22</v>
      </c>
      <c r="C118" s="13">
        <f>masses!B$36</f>
        <v>0</v>
      </c>
      <c r="D118" s="18">
        <f>masses!C$36</f>
        <v>0</v>
      </c>
      <c r="F118" s="13" t="s">
        <v>135</v>
      </c>
      <c r="G118" s="14">
        <v>7.9000000000000001E-2</v>
      </c>
      <c r="H118" s="14">
        <f t="shared" si="5"/>
        <v>-6.5154547476095129E-2</v>
      </c>
      <c r="I118" s="14" t="e">
        <f t="shared" si="6"/>
        <v>#DIV/0!</v>
      </c>
      <c r="J118" s="13">
        <f>masses!I$36</f>
        <v>0</v>
      </c>
    </row>
    <row r="119" spans="1:11" x14ac:dyDescent="0.25">
      <c r="A119" s="13">
        <f t="shared" si="8"/>
        <v>36</v>
      </c>
      <c r="B119" s="1" t="s">
        <v>23</v>
      </c>
      <c r="C119" s="13">
        <f>masses!B$37</f>
        <v>0</v>
      </c>
      <c r="D119" s="18">
        <f>masses!C$37</f>
        <v>0</v>
      </c>
      <c r="F119" s="13" t="s">
        <v>23</v>
      </c>
      <c r="G119" s="14">
        <v>6.4000000000000001E-2</v>
      </c>
      <c r="H119" s="14">
        <f t="shared" si="5"/>
        <v>-0.16522125861685563</v>
      </c>
      <c r="I119" s="14" t="e">
        <f t="shared" si="6"/>
        <v>#DIV/0!</v>
      </c>
      <c r="J119" s="13">
        <f>masses!I$37</f>
        <v>0</v>
      </c>
    </row>
    <row r="120" spans="1:11" x14ac:dyDescent="0.25">
      <c r="A120" s="13">
        <f t="shared" si="8"/>
        <v>36</v>
      </c>
      <c r="B120" s="1" t="s">
        <v>24</v>
      </c>
      <c r="C120" s="13">
        <f>masses!B$37</f>
        <v>0</v>
      </c>
      <c r="D120" s="18">
        <f>masses!C$37</f>
        <v>0</v>
      </c>
      <c r="F120" s="13" t="s">
        <v>24</v>
      </c>
      <c r="G120" s="14">
        <v>6.4000000000000001E-2</v>
      </c>
      <c r="H120" s="14">
        <f t="shared" si="5"/>
        <v>-0.16522125861685563</v>
      </c>
      <c r="I120" s="14" t="e">
        <f t="shared" si="6"/>
        <v>#DIV/0!</v>
      </c>
      <c r="J120" s="13">
        <f>masses!I$37</f>
        <v>0</v>
      </c>
    </row>
    <row r="121" spans="1:11" x14ac:dyDescent="0.25">
      <c r="A121" s="13">
        <f t="shared" si="8"/>
        <v>36</v>
      </c>
      <c r="B121" s="1" t="s">
        <v>25</v>
      </c>
      <c r="C121" s="13">
        <f>masses!B$37</f>
        <v>0</v>
      </c>
      <c r="D121" s="18">
        <f>masses!C$37</f>
        <v>0</v>
      </c>
      <c r="F121" s="13" t="s">
        <v>25</v>
      </c>
      <c r="G121" s="14">
        <v>6.5000000000000002E-2</v>
      </c>
      <c r="H121" s="14">
        <f t="shared" si="5"/>
        <v>-0.1585501445408049</v>
      </c>
      <c r="I121" s="14" t="e">
        <f t="shared" si="6"/>
        <v>#DIV/0!</v>
      </c>
      <c r="J121" s="13">
        <f>masses!I$37</f>
        <v>0</v>
      </c>
    </row>
    <row r="122" spans="1:11" x14ac:dyDescent="0.25">
      <c r="A122" s="13">
        <f t="shared" si="8"/>
        <v>37</v>
      </c>
      <c r="B122" s="1" t="s">
        <v>26</v>
      </c>
      <c r="C122" s="13">
        <f>masses!B$38</f>
        <v>0</v>
      </c>
      <c r="D122" s="18">
        <f>masses!C$38</f>
        <v>0</v>
      </c>
      <c r="F122" s="13" t="s">
        <v>136</v>
      </c>
      <c r="G122" s="14">
        <f t="array" ref="G122:G133">TRANSPOSE(boites!O17:Z17)</f>
        <v>0.06</v>
      </c>
      <c r="H122" s="14">
        <f t="shared" si="5"/>
        <v>-0.19190571492105846</v>
      </c>
      <c r="I122" s="14" t="e">
        <f t="shared" si="6"/>
        <v>#DIV/0!</v>
      </c>
      <c r="J122" s="13">
        <f>masses!I$38</f>
        <v>0</v>
      </c>
    </row>
    <row r="123" spans="1:11" x14ac:dyDescent="0.25">
      <c r="A123" s="13">
        <f t="shared" si="8"/>
        <v>37</v>
      </c>
      <c r="B123" s="1" t="s">
        <v>27</v>
      </c>
      <c r="C123" s="13">
        <f>masses!B$38</f>
        <v>0</v>
      </c>
      <c r="D123" s="18">
        <f>masses!C$38</f>
        <v>0</v>
      </c>
      <c r="F123" s="13" t="s">
        <v>137</v>
      </c>
      <c r="G123" s="14">
        <v>6.3E-2</v>
      </c>
      <c r="H123" s="14">
        <f t="shared" si="5"/>
        <v>-0.17189237269290633</v>
      </c>
      <c r="I123" s="14" t="e">
        <f t="shared" si="6"/>
        <v>#DIV/0!</v>
      </c>
      <c r="J123" s="13">
        <f>masses!I$38</f>
        <v>0</v>
      </c>
    </row>
    <row r="124" spans="1:11" x14ac:dyDescent="0.25">
      <c r="A124" s="13">
        <f t="shared" si="8"/>
        <v>37</v>
      </c>
      <c r="B124" s="1" t="s">
        <v>28</v>
      </c>
      <c r="C124" s="13">
        <f>masses!B$38</f>
        <v>0</v>
      </c>
      <c r="D124" s="18">
        <f>masses!C$38</f>
        <v>0</v>
      </c>
      <c r="F124" s="13" t="s">
        <v>138</v>
      </c>
      <c r="G124" s="14">
        <v>6.6000000000000003E-2</v>
      </c>
      <c r="H124" s="14">
        <f t="shared" si="5"/>
        <v>-0.15187903046475421</v>
      </c>
      <c r="I124" s="14" t="e">
        <f t="shared" si="6"/>
        <v>#DIV/0!</v>
      </c>
      <c r="J124" s="13">
        <f>masses!I$38</f>
        <v>0</v>
      </c>
    </row>
    <row r="125" spans="1:11" x14ac:dyDescent="0.25">
      <c r="A125" s="13">
        <f t="shared" si="8"/>
        <v>38</v>
      </c>
      <c r="B125" s="1" t="s">
        <v>29</v>
      </c>
      <c r="C125" s="13">
        <f>masses!B$39</f>
        <v>0</v>
      </c>
      <c r="D125" s="18">
        <f>masses!C$39</f>
        <v>0</v>
      </c>
      <c r="F125" s="13" t="s">
        <v>139</v>
      </c>
      <c r="G125" s="14">
        <v>7.1999999999999995E-2</v>
      </c>
      <c r="H125" s="14">
        <f t="shared" si="5"/>
        <v>-0.11185234600845007</v>
      </c>
      <c r="I125" s="14" t="e">
        <f t="shared" si="6"/>
        <v>#DIV/0!</v>
      </c>
      <c r="J125" s="13">
        <f>masses!I$39</f>
        <v>0</v>
      </c>
    </row>
    <row r="126" spans="1:11" x14ac:dyDescent="0.25">
      <c r="A126" s="13">
        <f t="shared" si="8"/>
        <v>38</v>
      </c>
      <c r="B126" s="1" t="s">
        <v>30</v>
      </c>
      <c r="C126" s="13">
        <f>masses!B$39</f>
        <v>0</v>
      </c>
      <c r="D126" s="18">
        <f>masses!C$39</f>
        <v>0</v>
      </c>
      <c r="F126" s="13" t="s">
        <v>140</v>
      </c>
      <c r="G126" s="14">
        <v>6.2E-2</v>
      </c>
      <c r="H126" s="14">
        <f>(G126-$L$2-$P$2)/$O$2</f>
        <v>-0.17856348676895703</v>
      </c>
      <c r="I126" s="14" t="e">
        <f>(H126/1000)*50/(D126/1000)</f>
        <v>#DIV/0!</v>
      </c>
      <c r="J126" s="13">
        <f>masses!I$39</f>
        <v>0</v>
      </c>
    </row>
    <row r="127" spans="1:11" x14ac:dyDescent="0.25">
      <c r="A127" s="13">
        <f t="shared" si="8"/>
        <v>38</v>
      </c>
      <c r="B127" s="1" t="s">
        <v>31</v>
      </c>
      <c r="C127" s="13">
        <f>masses!B$39</f>
        <v>0</v>
      </c>
      <c r="D127" s="18">
        <f>masses!C$39</f>
        <v>0</v>
      </c>
      <c r="F127" s="13" t="s">
        <v>141</v>
      </c>
      <c r="G127" s="14" t="str">
        <v/>
      </c>
      <c r="J127" s="13">
        <f>masses!I$39</f>
        <v>0</v>
      </c>
    </row>
    <row r="128" spans="1:11" x14ac:dyDescent="0.25">
      <c r="A128" s="13">
        <f t="shared" si="8"/>
        <v>39</v>
      </c>
      <c r="B128" s="1" t="s">
        <v>32</v>
      </c>
      <c r="C128" s="13">
        <f>masses!B$40</f>
        <v>0</v>
      </c>
      <c r="D128" s="18">
        <f>masses!C$40</f>
        <v>0</v>
      </c>
      <c r="F128" s="13" t="s">
        <v>142</v>
      </c>
      <c r="G128" s="14" t="str">
        <v/>
      </c>
      <c r="H128" s="14" t="e">
        <f t="shared" si="5"/>
        <v>#VALUE!</v>
      </c>
      <c r="J128" s="13">
        <f>masses!I$40</f>
        <v>0</v>
      </c>
    </row>
    <row r="129" spans="1:10" x14ac:dyDescent="0.25">
      <c r="A129" s="13">
        <f t="shared" si="8"/>
        <v>39</v>
      </c>
      <c r="B129" s="1" t="s">
        <v>33</v>
      </c>
      <c r="C129" s="13">
        <f>masses!B$40</f>
        <v>0</v>
      </c>
      <c r="D129" s="18">
        <f>masses!C$40</f>
        <v>0</v>
      </c>
      <c r="F129" s="13" t="s">
        <v>143</v>
      </c>
      <c r="G129" s="14" t="str">
        <v/>
      </c>
      <c r="H129" s="14" t="e">
        <f t="shared" si="5"/>
        <v>#VALUE!</v>
      </c>
      <c r="J129" s="13">
        <f>masses!I$40</f>
        <v>0</v>
      </c>
    </row>
    <row r="130" spans="1:10" x14ac:dyDescent="0.25">
      <c r="A130" s="13">
        <f t="shared" si="8"/>
        <v>39</v>
      </c>
      <c r="B130" s="1" t="s">
        <v>34</v>
      </c>
      <c r="C130" s="13">
        <f>masses!B$40</f>
        <v>0</v>
      </c>
      <c r="D130" s="18">
        <f>masses!C$40</f>
        <v>0</v>
      </c>
      <c r="F130" s="13" t="s">
        <v>144</v>
      </c>
      <c r="G130" s="14" t="str">
        <v/>
      </c>
      <c r="H130" s="14" t="e">
        <f t="shared" si="5"/>
        <v>#VALUE!</v>
      </c>
      <c r="J130" s="13">
        <f>masses!I$40</f>
        <v>0</v>
      </c>
    </row>
    <row r="131" spans="1:10" x14ac:dyDescent="0.25">
      <c r="A131" s="13">
        <f t="shared" si="8"/>
        <v>40</v>
      </c>
      <c r="B131" s="1" t="s">
        <v>35</v>
      </c>
      <c r="C131" s="13">
        <f>masses!B$41</f>
        <v>0</v>
      </c>
      <c r="D131" s="18">
        <f>masses!C$41</f>
        <v>0</v>
      </c>
      <c r="F131" s="13" t="s">
        <v>35</v>
      </c>
      <c r="G131" s="14" t="str">
        <v/>
      </c>
      <c r="H131" s="14" t="e">
        <f t="shared" si="5"/>
        <v>#VALUE!</v>
      </c>
      <c r="J131" s="13">
        <f>masses!I$41</f>
        <v>0</v>
      </c>
    </row>
    <row r="132" spans="1:10" x14ac:dyDescent="0.25">
      <c r="A132" s="13">
        <f t="shared" si="8"/>
        <v>40</v>
      </c>
      <c r="B132" s="1" t="s">
        <v>36</v>
      </c>
      <c r="C132" s="13">
        <f>masses!B$41</f>
        <v>0</v>
      </c>
      <c r="D132" s="18">
        <f>masses!C$41</f>
        <v>0</v>
      </c>
      <c r="F132" s="13" t="s">
        <v>36</v>
      </c>
      <c r="G132" s="14" t="str">
        <v/>
      </c>
      <c r="H132" s="14" t="e">
        <f t="shared" si="5"/>
        <v>#VALUE!</v>
      </c>
      <c r="J132" s="13">
        <f>masses!I$41</f>
        <v>0</v>
      </c>
    </row>
    <row r="133" spans="1:10" x14ac:dyDescent="0.25">
      <c r="A133" s="13">
        <f t="shared" si="8"/>
        <v>40</v>
      </c>
      <c r="B133" s="1" t="s">
        <v>37</v>
      </c>
      <c r="C133" s="13">
        <f>masses!B$41</f>
        <v>0</v>
      </c>
      <c r="D133" s="18">
        <f>masses!C$41</f>
        <v>0</v>
      </c>
      <c r="F133" s="13" t="s">
        <v>37</v>
      </c>
      <c r="G133" s="14" t="str">
        <v/>
      </c>
      <c r="H133" s="14" t="e">
        <f t="shared" si="5"/>
        <v>#VALUE!</v>
      </c>
      <c r="J133" s="13">
        <f>masses!I$41</f>
        <v>0</v>
      </c>
    </row>
    <row r="134" spans="1:10" x14ac:dyDescent="0.25">
      <c r="A134" s="13">
        <f t="shared" si="8"/>
        <v>41</v>
      </c>
      <c r="B134" s="13" t="s">
        <v>38</v>
      </c>
      <c r="C134" s="13">
        <f>masses!B$42</f>
        <v>0</v>
      </c>
      <c r="D134" s="18">
        <f>masses!C$42</f>
        <v>0</v>
      </c>
      <c r="F134" s="13" t="s">
        <v>145</v>
      </c>
      <c r="G134" s="14">
        <f t="array" ref="G134:G136">TRANSPOSE(boites!O18:Q18)</f>
        <v>0</v>
      </c>
      <c r="H134" s="14">
        <f t="shared" si="5"/>
        <v>-0.59217255948410041</v>
      </c>
      <c r="J134" s="13">
        <f>masses!I$42</f>
        <v>0</v>
      </c>
    </row>
    <row r="135" spans="1:10" x14ac:dyDescent="0.25">
      <c r="A135" s="13">
        <f t="shared" si="8"/>
        <v>41</v>
      </c>
      <c r="B135" s="13" t="s">
        <v>39</v>
      </c>
      <c r="C135" s="13">
        <f>masses!B$42</f>
        <v>0</v>
      </c>
      <c r="D135" s="18">
        <f>masses!C$42</f>
        <v>0</v>
      </c>
      <c r="F135" s="13" t="s">
        <v>146</v>
      </c>
      <c r="G135" s="14">
        <v>0</v>
      </c>
      <c r="H135" s="14">
        <f t="shared" si="5"/>
        <v>-0.59217255948410041</v>
      </c>
      <c r="J135" s="13">
        <f>masses!I$42</f>
        <v>0</v>
      </c>
    </row>
    <row r="136" spans="1:10" x14ac:dyDescent="0.25">
      <c r="A136" s="13">
        <f t="shared" si="8"/>
        <v>41</v>
      </c>
      <c r="B136" s="13" t="s">
        <v>40</v>
      </c>
      <c r="C136" s="13">
        <f>masses!B$42</f>
        <v>0</v>
      </c>
      <c r="D136" s="18">
        <f>masses!C$42</f>
        <v>0</v>
      </c>
      <c r="F136" s="13" t="s">
        <v>147</v>
      </c>
      <c r="G136" s="14">
        <v>0</v>
      </c>
      <c r="H136" s="14">
        <f t="shared" si="5"/>
        <v>-0.59217255948410041</v>
      </c>
      <c r="J136" s="13">
        <f>masses!I$42</f>
        <v>0</v>
      </c>
    </row>
  </sheetData>
  <pageMargins left="0.7" right="0.7" top="0.75" bottom="0.75" header="0.3" footer="0.3"/>
  <pageSetup paperSize="9" orientation="portrait" r:id="rId1"/>
  <ignoredErrors>
    <ignoredError sqref="L2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7"/>
  <sheetViews>
    <sheetView zoomScale="85" zoomScaleNormal="85" workbookViewId="0">
      <selection activeCell="V30" sqref="V30"/>
    </sheetView>
  </sheetViews>
  <sheetFormatPr baseColWidth="10" defaultRowHeight="15.75" x14ac:dyDescent="0.25"/>
  <cols>
    <col min="1" max="1" width="4.28515625" style="3" customWidth="1"/>
    <col min="2" max="13" width="10.5703125" style="4" customWidth="1"/>
    <col min="14" max="16384" width="11.42578125" style="4"/>
  </cols>
  <sheetData>
    <row r="1" spans="1:26" s="2" customFormat="1" ht="21.95" customHeight="1" thickBot="1" x14ac:dyDescent="0.3">
      <c r="A1" s="50" t="s">
        <v>99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26" s="26" customFormat="1" ht="21.95" customHeight="1" thickBot="1" x14ac:dyDescent="0.3">
      <c r="A2" s="22"/>
      <c r="B2" s="23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  <c r="L2" s="24">
        <v>11</v>
      </c>
      <c r="M2" s="25">
        <v>12</v>
      </c>
    </row>
    <row r="3" spans="1:26" ht="21.95" customHeight="1" x14ac:dyDescent="0.25">
      <c r="A3" s="11" t="s">
        <v>100</v>
      </c>
      <c r="B3" s="29" t="str">
        <f t="array" ref="B3:M3">TRANSPOSE(calculs!C2:C13)</f>
        <v>étalon 0</v>
      </c>
      <c r="C3" s="30" t="str">
        <v>étalon 0</v>
      </c>
      <c r="D3" s="30" t="str">
        <v>étalon 0</v>
      </c>
      <c r="E3" s="30" t="str">
        <v>étalon 1</v>
      </c>
      <c r="F3" s="30" t="str">
        <v>étalon 1</v>
      </c>
      <c r="G3" s="30" t="str">
        <v>étalon 1</v>
      </c>
      <c r="H3" s="30" t="str">
        <v>étalon 2</v>
      </c>
      <c r="I3" s="30" t="str">
        <v>étalon 2</v>
      </c>
      <c r="J3" s="31" t="str">
        <v>étalon 2</v>
      </c>
      <c r="K3" s="30" t="str">
        <v>étalon 3</v>
      </c>
      <c r="L3" s="31" t="str">
        <v>étalon 3</v>
      </c>
      <c r="M3" s="32" t="str">
        <v>étalon 3</v>
      </c>
      <c r="O3">
        <v>5.2999999999999999E-2</v>
      </c>
      <c r="P3">
        <v>5.8999999999999997E-2</v>
      </c>
      <c r="Q3">
        <v>5.8000000000000003E-2</v>
      </c>
      <c r="R3">
        <v>0.16200000000000001</v>
      </c>
      <c r="S3">
        <v>0.16400000000000001</v>
      </c>
      <c r="T3">
        <v>0.16300000000000001</v>
      </c>
      <c r="U3">
        <v>0.29199999999999998</v>
      </c>
      <c r="V3">
        <v>0.30399999999999999</v>
      </c>
      <c r="W3">
        <v>0.29299999999999998</v>
      </c>
      <c r="X3">
        <v>0.51100000000000001</v>
      </c>
      <c r="Y3">
        <v>0.49399999999999999</v>
      </c>
      <c r="Z3">
        <v>0.53100000000000003</v>
      </c>
    </row>
    <row r="4" spans="1:26" ht="21.95" customHeight="1" x14ac:dyDescent="0.25">
      <c r="A4" s="21" t="s">
        <v>101</v>
      </c>
      <c r="B4" s="33">
        <f t="array" ref="B4:M4">TRANSPOSE(calculs!A14:A25)</f>
        <v>1</v>
      </c>
      <c r="C4" s="20">
        <v>1</v>
      </c>
      <c r="D4" s="20">
        <v>1</v>
      </c>
      <c r="E4" s="20">
        <v>2</v>
      </c>
      <c r="F4" s="20">
        <v>2</v>
      </c>
      <c r="G4" s="20">
        <v>2</v>
      </c>
      <c r="H4" s="20">
        <v>3</v>
      </c>
      <c r="I4" s="20">
        <v>3</v>
      </c>
      <c r="J4" s="20">
        <v>3</v>
      </c>
      <c r="K4" s="20">
        <v>4</v>
      </c>
      <c r="L4" s="20">
        <v>4</v>
      </c>
      <c r="M4" s="34">
        <v>4</v>
      </c>
      <c r="O4">
        <v>0.32100000000000001</v>
      </c>
      <c r="P4">
        <v>0.38100000000000001</v>
      </c>
      <c r="Q4">
        <v>0.375</v>
      </c>
      <c r="R4">
        <v>0.185</v>
      </c>
      <c r="S4">
        <v>0.18</v>
      </c>
      <c r="T4">
        <v>0.185</v>
      </c>
      <c r="U4">
        <v>0.23899999999999999</v>
      </c>
      <c r="V4">
        <v>0.216</v>
      </c>
      <c r="W4">
        <v>0.222</v>
      </c>
      <c r="X4">
        <v>0.36099999999999999</v>
      </c>
      <c r="Y4">
        <v>0.35799999999999998</v>
      </c>
      <c r="Z4">
        <v>0.34799999999999998</v>
      </c>
    </row>
    <row r="5" spans="1:26" ht="21.95" customHeight="1" x14ac:dyDescent="0.25">
      <c r="A5" s="21" t="s">
        <v>102</v>
      </c>
      <c r="B5" s="33">
        <f t="array" ref="B5:M5">TRANSPOSE(calculs!A26:A37)</f>
        <v>5</v>
      </c>
      <c r="C5" s="20">
        <v>5</v>
      </c>
      <c r="D5" s="20">
        <v>5</v>
      </c>
      <c r="E5" s="20">
        <v>6</v>
      </c>
      <c r="F5" s="20">
        <v>6</v>
      </c>
      <c r="G5" s="20">
        <v>6</v>
      </c>
      <c r="H5" s="20">
        <v>7</v>
      </c>
      <c r="I5" s="20">
        <v>7</v>
      </c>
      <c r="J5" s="20">
        <v>7</v>
      </c>
      <c r="K5" s="20">
        <v>8</v>
      </c>
      <c r="L5" s="20">
        <v>8</v>
      </c>
      <c r="M5" s="34">
        <v>8</v>
      </c>
      <c r="O5">
        <v>0.29499999999999998</v>
      </c>
      <c r="P5">
        <v>0.30599999999999999</v>
      </c>
      <c r="Q5">
        <v>0.30399999999999999</v>
      </c>
      <c r="R5">
        <v>0.441</v>
      </c>
      <c r="S5">
        <v>0.42699999999999999</v>
      </c>
      <c r="T5">
        <v>0.441</v>
      </c>
      <c r="U5">
        <v>0.312</v>
      </c>
      <c r="V5">
        <v>0.32300000000000001</v>
      </c>
      <c r="W5">
        <v>0.309</v>
      </c>
      <c r="X5">
        <v>0.42499999999999999</v>
      </c>
      <c r="Y5">
        <v>0.40799999999999997</v>
      </c>
      <c r="Z5">
        <v>0.41799999999999998</v>
      </c>
    </row>
    <row r="6" spans="1:26" ht="21.95" customHeight="1" x14ac:dyDescent="0.25">
      <c r="A6" s="21" t="s">
        <v>103</v>
      </c>
      <c r="B6" s="33">
        <f t="array" ref="B6:M6">TRANSPOSE(calculs!A38:A49)</f>
        <v>9</v>
      </c>
      <c r="C6" s="20">
        <v>9</v>
      </c>
      <c r="D6" s="20">
        <v>9</v>
      </c>
      <c r="E6" s="20">
        <v>10</v>
      </c>
      <c r="F6" s="20">
        <v>10</v>
      </c>
      <c r="G6" s="20">
        <v>10</v>
      </c>
      <c r="H6" s="20">
        <v>11</v>
      </c>
      <c r="I6" s="20">
        <v>11</v>
      </c>
      <c r="J6" s="20">
        <v>11</v>
      </c>
      <c r="K6" s="20">
        <v>12</v>
      </c>
      <c r="L6" s="20">
        <v>12</v>
      </c>
      <c r="M6" s="34">
        <v>12</v>
      </c>
      <c r="O6">
        <v>0.20699999999999999</v>
      </c>
      <c r="P6">
        <v>0.19800000000000001</v>
      </c>
      <c r="Q6">
        <v>0.20399999999999999</v>
      </c>
      <c r="R6">
        <v>0.32300000000000001</v>
      </c>
      <c r="S6">
        <v>0.29499999999999998</v>
      </c>
      <c r="T6">
        <v>0.311</v>
      </c>
      <c r="U6">
        <v>0.44500000000000001</v>
      </c>
      <c r="V6">
        <v>0.47099999999999997</v>
      </c>
      <c r="W6">
        <v>0.47699999999999998</v>
      </c>
      <c r="X6">
        <v>0.39500000000000002</v>
      </c>
      <c r="Y6">
        <v>0.40300000000000002</v>
      </c>
      <c r="Z6">
        <v>0.376</v>
      </c>
    </row>
    <row r="7" spans="1:26" ht="21.95" customHeight="1" x14ac:dyDescent="0.25">
      <c r="A7" s="21" t="s">
        <v>104</v>
      </c>
      <c r="B7" s="33">
        <f t="array" ref="B7:M7">TRANSPOSE(calculs!A50:A61)</f>
        <v>13</v>
      </c>
      <c r="C7" s="20">
        <v>13</v>
      </c>
      <c r="D7" s="20">
        <v>13</v>
      </c>
      <c r="E7" s="20">
        <v>14</v>
      </c>
      <c r="F7" s="20">
        <v>14</v>
      </c>
      <c r="G7" s="20">
        <v>14</v>
      </c>
      <c r="H7" s="20">
        <v>15</v>
      </c>
      <c r="I7" s="20">
        <v>15</v>
      </c>
      <c r="J7" s="20">
        <v>15</v>
      </c>
      <c r="K7" s="20">
        <v>16</v>
      </c>
      <c r="L7" s="20">
        <v>16</v>
      </c>
      <c r="M7" s="34">
        <v>16</v>
      </c>
      <c r="O7">
        <v>0.371</v>
      </c>
      <c r="P7">
        <v>0.36499999999999999</v>
      </c>
      <c r="Q7">
        <v>0.36499999999999999</v>
      </c>
      <c r="R7">
        <v>0.42599999999999999</v>
      </c>
      <c r="S7">
        <v>0.41599999999999998</v>
      </c>
      <c r="T7">
        <v>0.42399999999999999</v>
      </c>
      <c r="U7">
        <v>0.316</v>
      </c>
      <c r="V7">
        <v>0.33800000000000002</v>
      </c>
      <c r="W7">
        <v>0.32500000000000001</v>
      </c>
      <c r="X7">
        <v>0.29899999999999999</v>
      </c>
      <c r="Y7">
        <v>0.30499999999999999</v>
      </c>
      <c r="Z7">
        <v>0.29599999999999999</v>
      </c>
    </row>
    <row r="8" spans="1:26" ht="21.95" customHeight="1" x14ac:dyDescent="0.25">
      <c r="A8" s="21" t="s">
        <v>105</v>
      </c>
      <c r="B8" s="33">
        <f t="array" ref="B8:M8">TRANSPOSE(calculs!A62:A73)</f>
        <v>17</v>
      </c>
      <c r="C8" s="20">
        <v>17</v>
      </c>
      <c r="D8" s="20">
        <v>17</v>
      </c>
      <c r="E8" s="20">
        <v>18</v>
      </c>
      <c r="F8" s="20">
        <v>18</v>
      </c>
      <c r="G8" s="20">
        <v>18</v>
      </c>
      <c r="H8" s="20">
        <v>19</v>
      </c>
      <c r="I8" s="20">
        <v>19</v>
      </c>
      <c r="J8" s="20">
        <v>19</v>
      </c>
      <c r="K8" s="20">
        <v>20</v>
      </c>
      <c r="L8" s="20">
        <v>20</v>
      </c>
      <c r="M8" s="34">
        <v>20</v>
      </c>
      <c r="O8">
        <v>0.33900000000000002</v>
      </c>
      <c r="P8">
        <v>0.35099999999999998</v>
      </c>
      <c r="Q8">
        <v>0.33700000000000002</v>
      </c>
      <c r="R8">
        <v>0.32700000000000001</v>
      </c>
      <c r="S8">
        <v>0.317</v>
      </c>
      <c r="T8">
        <v>0.312</v>
      </c>
      <c r="U8">
        <v>0.32300000000000001</v>
      </c>
      <c r="V8">
        <v>0.32800000000000001</v>
      </c>
      <c r="W8">
        <v>0.33700000000000002</v>
      </c>
      <c r="X8">
        <v>0.32500000000000001</v>
      </c>
      <c r="Y8">
        <v>0.316</v>
      </c>
      <c r="Z8">
        <v>0.30499999999999999</v>
      </c>
    </row>
    <row r="9" spans="1:26" ht="21.95" customHeight="1" x14ac:dyDescent="0.25">
      <c r="A9" s="21" t="s">
        <v>106</v>
      </c>
      <c r="B9" s="33">
        <f t="array" ref="B9:M9">TRANSPOSE(calculs!A74:A85)</f>
        <v>21</v>
      </c>
      <c r="C9" s="20">
        <v>21</v>
      </c>
      <c r="D9" s="20">
        <v>21</v>
      </c>
      <c r="E9" s="20">
        <v>22</v>
      </c>
      <c r="F9" s="20">
        <v>22</v>
      </c>
      <c r="G9" s="20">
        <v>22</v>
      </c>
      <c r="H9" s="20">
        <v>23</v>
      </c>
      <c r="I9" s="20">
        <v>23</v>
      </c>
      <c r="J9" s="20">
        <v>23</v>
      </c>
      <c r="K9" s="20">
        <v>24</v>
      </c>
      <c r="L9" s="20">
        <v>24</v>
      </c>
      <c r="M9" s="34">
        <v>24</v>
      </c>
      <c r="O9">
        <v>0.35099999999999998</v>
      </c>
      <c r="P9">
        <v>0.35399999999999998</v>
      </c>
      <c r="Q9">
        <v>0.36</v>
      </c>
      <c r="R9">
        <v>0.46800000000000003</v>
      </c>
      <c r="S9">
        <v>0.44</v>
      </c>
      <c r="T9">
        <v>0.46700000000000003</v>
      </c>
      <c r="U9">
        <v>0.28699999999999998</v>
      </c>
      <c r="V9">
        <v>0.27900000000000003</v>
      </c>
      <c r="W9">
        <v>0.29299999999999998</v>
      </c>
      <c r="X9">
        <v>0.33400000000000002</v>
      </c>
      <c r="Y9">
        <v>0.34599999999999997</v>
      </c>
      <c r="Z9">
        <v>0.33400000000000002</v>
      </c>
    </row>
    <row r="10" spans="1:26" ht="21.95" customHeight="1" thickBot="1" x14ac:dyDescent="0.3">
      <c r="A10" s="28" t="s">
        <v>107</v>
      </c>
      <c r="B10" s="35">
        <f t="array" ref="B10:M10">TRANSPOSE(calculs!A86:A97)</f>
        <v>25</v>
      </c>
      <c r="C10" s="36">
        <v>25</v>
      </c>
      <c r="D10" s="36">
        <v>25</v>
      </c>
      <c r="E10" s="36">
        <v>26</v>
      </c>
      <c r="F10" s="36">
        <v>26</v>
      </c>
      <c r="G10" s="36">
        <v>26</v>
      </c>
      <c r="H10" s="36">
        <v>27</v>
      </c>
      <c r="I10" s="36">
        <v>27</v>
      </c>
      <c r="J10" s="36">
        <v>27</v>
      </c>
      <c r="K10" s="36">
        <v>28</v>
      </c>
      <c r="L10" s="36">
        <v>28</v>
      </c>
      <c r="M10" s="37">
        <v>28</v>
      </c>
      <c r="O10">
        <v>0.19700000000000001</v>
      </c>
      <c r="P10">
        <v>0.19500000000000001</v>
      </c>
      <c r="Q10">
        <v>0.19500000000000001</v>
      </c>
      <c r="R10">
        <v>0.23400000000000001</v>
      </c>
      <c r="S10">
        <v>0.221</v>
      </c>
      <c r="T10">
        <v>0.215</v>
      </c>
      <c r="U10">
        <v>0.36799999999999999</v>
      </c>
      <c r="V10">
        <v>0.36699999999999999</v>
      </c>
      <c r="W10">
        <v>0.36299999999999999</v>
      </c>
      <c r="X10">
        <v>0.23599999999999999</v>
      </c>
      <c r="Y10">
        <v>0.245</v>
      </c>
      <c r="Z10">
        <v>0.22700000000000001</v>
      </c>
    </row>
    <row r="11" spans="1:26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26" s="8" customFormat="1" ht="16.5" thickBot="1" x14ac:dyDescent="0.3">
      <c r="A12" s="7"/>
    </row>
    <row r="13" spans="1:26" s="7" customFormat="1" ht="21.95" customHeight="1" thickBot="1" x14ac:dyDescent="0.3">
      <c r="A13" s="53" t="s">
        <v>108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5"/>
    </row>
    <row r="14" spans="1:26" s="26" customFormat="1" ht="21.95" customHeight="1" thickBot="1" x14ac:dyDescent="0.3">
      <c r="A14" s="22"/>
      <c r="B14" s="23">
        <v>1</v>
      </c>
      <c r="C14" s="24">
        <v>2</v>
      </c>
      <c r="D14" s="24">
        <v>3</v>
      </c>
      <c r="E14" s="24">
        <v>4</v>
      </c>
      <c r="F14" s="24">
        <v>5</v>
      </c>
      <c r="G14" s="24">
        <v>6</v>
      </c>
      <c r="H14" s="24">
        <v>7</v>
      </c>
      <c r="I14" s="24">
        <v>8</v>
      </c>
      <c r="J14" s="24">
        <v>9</v>
      </c>
      <c r="K14" s="24">
        <v>10</v>
      </c>
      <c r="L14" s="24">
        <v>11</v>
      </c>
      <c r="M14" s="25">
        <v>12</v>
      </c>
    </row>
    <row r="15" spans="1:26" ht="21.95" customHeight="1" x14ac:dyDescent="0.25">
      <c r="A15" s="11" t="s">
        <v>100</v>
      </c>
      <c r="B15" s="29">
        <f t="array" ref="B15:M15">TRANSPOSE(calculs!A98:A109)</f>
        <v>29</v>
      </c>
      <c r="C15" s="30">
        <v>29</v>
      </c>
      <c r="D15" s="30">
        <v>29</v>
      </c>
      <c r="E15" s="30">
        <v>30</v>
      </c>
      <c r="F15" s="30">
        <v>30</v>
      </c>
      <c r="G15" s="30">
        <v>30</v>
      </c>
      <c r="H15" s="30">
        <v>31</v>
      </c>
      <c r="I15" s="30">
        <v>31</v>
      </c>
      <c r="J15" s="30">
        <v>31</v>
      </c>
      <c r="K15" s="30">
        <v>32</v>
      </c>
      <c r="L15" s="30">
        <v>32</v>
      </c>
      <c r="M15" s="32">
        <v>32</v>
      </c>
      <c r="O15">
        <v>0.19400000000000001</v>
      </c>
      <c r="P15">
        <v>0.20899999999999999</v>
      </c>
      <c r="Q15">
        <v>0.21299999999999999</v>
      </c>
      <c r="R15">
        <v>0.30499999999999999</v>
      </c>
      <c r="S15">
        <v>0.30399999999999999</v>
      </c>
      <c r="T15">
        <v>0.30099999999999999</v>
      </c>
      <c r="U15">
        <v>0.28299999999999997</v>
      </c>
      <c r="V15">
        <v>0.28699999999999998</v>
      </c>
      <c r="W15">
        <v>0.28100000000000003</v>
      </c>
      <c r="X15">
        <v>0.192</v>
      </c>
      <c r="Y15">
        <v>0.19600000000000001</v>
      </c>
      <c r="Z15">
        <v>0.19800000000000001</v>
      </c>
    </row>
    <row r="16" spans="1:26" ht="21.95" customHeight="1" x14ac:dyDescent="0.25">
      <c r="A16" s="21" t="s">
        <v>101</v>
      </c>
      <c r="B16" s="33">
        <f t="array" ref="B16:M16">TRANSPOSE(calculs!A110:A121)</f>
        <v>33</v>
      </c>
      <c r="C16" s="20">
        <v>33</v>
      </c>
      <c r="D16" s="20">
        <v>33</v>
      </c>
      <c r="E16" s="20">
        <v>34</v>
      </c>
      <c r="F16" s="20">
        <v>34</v>
      </c>
      <c r="G16" s="20">
        <v>34</v>
      </c>
      <c r="H16" s="20">
        <v>35</v>
      </c>
      <c r="I16" s="20">
        <v>35</v>
      </c>
      <c r="J16" s="20">
        <v>35</v>
      </c>
      <c r="K16" s="20">
        <v>36</v>
      </c>
      <c r="L16" s="20">
        <v>36</v>
      </c>
      <c r="M16" s="34">
        <v>36</v>
      </c>
      <c r="O16">
        <v>0.23100000000000001</v>
      </c>
      <c r="P16">
        <v>0.23799999999999999</v>
      </c>
      <c r="Q16">
        <v>0.246</v>
      </c>
      <c r="R16">
        <v>0.34599999999999997</v>
      </c>
      <c r="S16">
        <v>0.35199999999999998</v>
      </c>
      <c r="T16">
        <v>0.34399999999999997</v>
      </c>
      <c r="U16">
        <v>6.0999999999999999E-2</v>
      </c>
      <c r="V16">
        <v>6.6000000000000003E-2</v>
      </c>
      <c r="W16">
        <v>7.9000000000000001E-2</v>
      </c>
      <c r="X16">
        <v>6.4000000000000001E-2</v>
      </c>
      <c r="Y16">
        <v>6.4000000000000001E-2</v>
      </c>
      <c r="Z16">
        <v>6.5000000000000002E-2</v>
      </c>
    </row>
    <row r="17" spans="1:26" ht="21.95" customHeight="1" x14ac:dyDescent="0.25">
      <c r="A17" s="21" t="s">
        <v>102</v>
      </c>
      <c r="B17" s="33">
        <f t="array" ref="B17:M17">TRANSPOSE(calculs!A122:A133)</f>
        <v>37</v>
      </c>
      <c r="C17" s="20">
        <v>37</v>
      </c>
      <c r="D17" s="20">
        <v>37</v>
      </c>
      <c r="E17" s="20">
        <v>38</v>
      </c>
      <c r="F17" s="20">
        <v>38</v>
      </c>
      <c r="G17" s="20">
        <v>38</v>
      </c>
      <c r="H17" s="20">
        <v>39</v>
      </c>
      <c r="I17" s="20">
        <v>39</v>
      </c>
      <c r="J17" s="20">
        <v>39</v>
      </c>
      <c r="K17" s="20">
        <v>40</v>
      </c>
      <c r="L17" s="20">
        <v>40</v>
      </c>
      <c r="M17" s="34">
        <v>40</v>
      </c>
      <c r="O17">
        <v>0.06</v>
      </c>
      <c r="P17">
        <v>6.3E-2</v>
      </c>
      <c r="Q17">
        <v>6.6000000000000003E-2</v>
      </c>
      <c r="R17">
        <v>7.1999999999999995E-2</v>
      </c>
      <c r="S17">
        <v>6.2E-2</v>
      </c>
      <c r="T17" t="s">
        <v>230</v>
      </c>
      <c r="U17" t="s">
        <v>230</v>
      </c>
      <c r="V17" t="s">
        <v>230</v>
      </c>
      <c r="W17" t="s">
        <v>230</v>
      </c>
      <c r="X17" t="s">
        <v>230</v>
      </c>
      <c r="Y17" t="s">
        <v>230</v>
      </c>
      <c r="Z17" t="s">
        <v>230</v>
      </c>
    </row>
    <row r="18" spans="1:26" ht="21.95" customHeight="1" x14ac:dyDescent="0.25">
      <c r="A18" s="21" t="s">
        <v>103</v>
      </c>
      <c r="B18" s="33">
        <f t="array" ref="B18:D18">TRANSPOSE(calculs!A134:A136)</f>
        <v>41</v>
      </c>
      <c r="C18" s="20">
        <v>41</v>
      </c>
      <c r="D18" s="20">
        <v>41</v>
      </c>
      <c r="E18" s="6"/>
      <c r="F18" s="6"/>
      <c r="G18" s="6"/>
      <c r="H18" s="6"/>
      <c r="I18" s="6"/>
      <c r="J18" s="6"/>
      <c r="K18" s="6"/>
      <c r="L18" s="6"/>
      <c r="M18" s="38"/>
      <c r="O18"/>
      <c r="P18"/>
      <c r="Q18"/>
      <c r="R18"/>
      <c r="S18"/>
      <c r="T18"/>
      <c r="U18"/>
      <c r="V18"/>
      <c r="W18"/>
      <c r="X18"/>
      <c r="Y18"/>
      <c r="Z18"/>
    </row>
    <row r="19" spans="1:26" ht="21.95" customHeight="1" x14ac:dyDescent="0.25">
      <c r="A19" s="21" t="s">
        <v>104</v>
      </c>
      <c r="B19" s="39"/>
      <c r="C19" s="5"/>
      <c r="D19" s="5"/>
      <c r="E19" s="6"/>
      <c r="F19" s="6"/>
      <c r="G19" s="6"/>
      <c r="H19" s="6"/>
      <c r="I19" s="6"/>
      <c r="J19" s="12"/>
      <c r="K19" s="12"/>
      <c r="L19" s="6"/>
      <c r="M19" s="38"/>
      <c r="O19"/>
      <c r="P19"/>
      <c r="Q19"/>
      <c r="R19"/>
      <c r="S19"/>
      <c r="T19"/>
      <c r="U19"/>
      <c r="V19"/>
      <c r="W19"/>
      <c r="X19"/>
      <c r="Y19"/>
      <c r="Z19"/>
    </row>
    <row r="20" spans="1:26" ht="21.95" customHeight="1" x14ac:dyDescent="0.25">
      <c r="A20" s="21" t="s">
        <v>105</v>
      </c>
      <c r="B20" s="39"/>
      <c r="C20" s="6"/>
      <c r="D20" s="6"/>
      <c r="E20" s="6"/>
      <c r="F20" s="6"/>
      <c r="G20" s="6"/>
      <c r="H20" s="6"/>
      <c r="I20" s="6"/>
      <c r="J20" s="6"/>
      <c r="K20" s="6"/>
      <c r="L20" s="6"/>
      <c r="M20" s="38"/>
      <c r="O20"/>
      <c r="P20"/>
      <c r="Q20"/>
      <c r="R20"/>
      <c r="S20"/>
      <c r="T20"/>
      <c r="U20"/>
      <c r="V20"/>
      <c r="W20"/>
      <c r="X20"/>
      <c r="Y20"/>
      <c r="Z20"/>
    </row>
    <row r="21" spans="1:26" ht="21.95" customHeight="1" x14ac:dyDescent="0.25">
      <c r="A21" s="21" t="s">
        <v>106</v>
      </c>
      <c r="B21" s="39"/>
      <c r="C21" s="6"/>
      <c r="D21" s="6"/>
      <c r="E21" s="6"/>
      <c r="F21" s="6"/>
      <c r="G21" s="6"/>
      <c r="H21" s="6"/>
      <c r="I21" s="6"/>
      <c r="J21" s="6"/>
      <c r="K21" s="6"/>
      <c r="L21" s="6"/>
      <c r="M21" s="38"/>
      <c r="O21" s="43"/>
      <c r="P21" s="8"/>
      <c r="Q21" s="8"/>
      <c r="R21" s="8"/>
      <c r="S21" s="8"/>
      <c r="T21" s="8"/>
      <c r="U21" s="8"/>
      <c r="V21" s="8"/>
      <c r="W21" s="8"/>
      <c r="X21" s="8"/>
      <c r="Y21" s="8"/>
      <c r="Z21" s="44"/>
    </row>
    <row r="22" spans="1:26" ht="21.95" customHeight="1" thickBot="1" x14ac:dyDescent="0.3">
      <c r="A22" s="28" t="s">
        <v>107</v>
      </c>
      <c r="B22" s="40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2"/>
      <c r="O22" s="45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7"/>
    </row>
    <row r="27" spans="1:26" x14ac:dyDescent="0.25">
      <c r="F27" s="9"/>
    </row>
  </sheetData>
  <mergeCells count="2">
    <mergeCell ref="A1:M1"/>
    <mergeCell ref="A13:M1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masses</vt:lpstr>
      <vt:lpstr>calculs</vt:lpstr>
      <vt:lpstr>boites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SCHEVIN</dc:creator>
  <cp:lastModifiedBy>Patrick SCHEVIN</cp:lastModifiedBy>
  <cp:lastPrinted>2016-12-14T14:50:24Z</cp:lastPrinted>
  <dcterms:created xsi:type="dcterms:W3CDTF">2016-10-05T08:23:29Z</dcterms:created>
  <dcterms:modified xsi:type="dcterms:W3CDTF">2024-05-15T09:25:24Z</dcterms:modified>
</cp:coreProperties>
</file>