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evin\Documents\CEFE\MANIP_CEFE\2024 Remy PO4\"/>
    </mc:Choice>
  </mc:AlternateContent>
  <xr:revisionPtr revIDLastSave="0" documentId="13_ncr:1_{122C100F-AFED-48E7-894B-B940ED6B074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euil1" sheetId="3" r:id="rId1"/>
    <sheet name="masses" sheetId="1" r:id="rId2"/>
    <sheet name="boites" sheetId="2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5" i="1" l="1"/>
  <c r="D136" i="1"/>
  <c r="D134" i="1"/>
  <c r="D14" i="1"/>
  <c r="D15" i="1"/>
  <c r="D16" i="1"/>
  <c r="D133" i="1"/>
  <c r="H15" i="1"/>
  <c r="I15" i="1" s="1"/>
  <c r="H16" i="1"/>
  <c r="I16" i="1"/>
  <c r="H17" i="1"/>
  <c r="I17" i="1" s="1"/>
  <c r="H18" i="1"/>
  <c r="I18" i="1"/>
  <c r="H19" i="1"/>
  <c r="I19" i="1" s="1"/>
  <c r="H20" i="1"/>
  <c r="I20" i="1"/>
  <c r="H21" i="1"/>
  <c r="I21" i="1" s="1"/>
  <c r="H22" i="1"/>
  <c r="I22" i="1"/>
  <c r="H23" i="1"/>
  <c r="I23" i="1" s="1"/>
  <c r="H24" i="1"/>
  <c r="I24" i="1"/>
  <c r="H25" i="1"/>
  <c r="I25" i="1" s="1"/>
  <c r="H26" i="1"/>
  <c r="I26" i="1"/>
  <c r="H27" i="1"/>
  <c r="I27" i="1" s="1"/>
  <c r="H28" i="1"/>
  <c r="I28" i="1"/>
  <c r="H29" i="1"/>
  <c r="I29" i="1" s="1"/>
  <c r="H30" i="1"/>
  <c r="I30" i="1"/>
  <c r="H31" i="1"/>
  <c r="I31" i="1" s="1"/>
  <c r="H32" i="1"/>
  <c r="I32" i="1"/>
  <c r="H33" i="1"/>
  <c r="I33" i="1" s="1"/>
  <c r="H34" i="1"/>
  <c r="I34" i="1"/>
  <c r="H35" i="1"/>
  <c r="I35" i="1" s="1"/>
  <c r="H36" i="1"/>
  <c r="I36" i="1"/>
  <c r="H37" i="1"/>
  <c r="I37" i="1" s="1"/>
  <c r="H38" i="1"/>
  <c r="I38" i="1"/>
  <c r="H39" i="1"/>
  <c r="I39" i="1" s="1"/>
  <c r="H40" i="1"/>
  <c r="I40" i="1"/>
  <c r="H41" i="1"/>
  <c r="I41" i="1" s="1"/>
  <c r="H42" i="1"/>
  <c r="I42" i="1"/>
  <c r="H43" i="1"/>
  <c r="I43" i="1" s="1"/>
  <c r="H44" i="1"/>
  <c r="I44" i="1"/>
  <c r="H45" i="1"/>
  <c r="I45" i="1" s="1"/>
  <c r="H46" i="1"/>
  <c r="I46" i="1"/>
  <c r="H47" i="1"/>
  <c r="I47" i="1" s="1"/>
  <c r="H48" i="1"/>
  <c r="I48" i="1"/>
  <c r="H49" i="1"/>
  <c r="I49" i="1" s="1"/>
  <c r="H50" i="1"/>
  <c r="I50" i="1"/>
  <c r="H51" i="1"/>
  <c r="I51" i="1" s="1"/>
  <c r="H52" i="1"/>
  <c r="I52" i="1"/>
  <c r="H53" i="1"/>
  <c r="I53" i="1" s="1"/>
  <c r="H54" i="1"/>
  <c r="I54" i="1"/>
  <c r="H55" i="1"/>
  <c r="I55" i="1" s="1"/>
  <c r="H56" i="1"/>
  <c r="I56" i="1"/>
  <c r="H57" i="1"/>
  <c r="I57" i="1" s="1"/>
  <c r="H58" i="1"/>
  <c r="I58" i="1"/>
  <c r="H59" i="1"/>
  <c r="I59" i="1" s="1"/>
  <c r="H60" i="1"/>
  <c r="I60" i="1"/>
  <c r="H61" i="1"/>
  <c r="I61" i="1" s="1"/>
  <c r="H62" i="1"/>
  <c r="I62" i="1"/>
  <c r="H63" i="1"/>
  <c r="I63" i="1" s="1"/>
  <c r="H64" i="1"/>
  <c r="I64" i="1"/>
  <c r="H65" i="1"/>
  <c r="I65" i="1" s="1"/>
  <c r="H66" i="1"/>
  <c r="I66" i="1"/>
  <c r="H67" i="1"/>
  <c r="I67" i="1" s="1"/>
  <c r="H68" i="1"/>
  <c r="I68" i="1"/>
  <c r="H69" i="1"/>
  <c r="I69" i="1" s="1"/>
  <c r="H70" i="1"/>
  <c r="I70" i="1"/>
  <c r="H71" i="1"/>
  <c r="I71" i="1" s="1"/>
  <c r="H72" i="1"/>
  <c r="I72" i="1"/>
  <c r="H73" i="1"/>
  <c r="I73" i="1" s="1"/>
  <c r="H74" i="1"/>
  <c r="I74" i="1"/>
  <c r="H75" i="1"/>
  <c r="I75" i="1" s="1"/>
  <c r="H76" i="1"/>
  <c r="I76" i="1"/>
  <c r="H77" i="1"/>
  <c r="I77" i="1" s="1"/>
  <c r="H78" i="1"/>
  <c r="I78" i="1"/>
  <c r="H79" i="1"/>
  <c r="I79" i="1" s="1"/>
  <c r="H80" i="1"/>
  <c r="I80" i="1"/>
  <c r="H81" i="1"/>
  <c r="I81" i="1" s="1"/>
  <c r="H82" i="1"/>
  <c r="I82" i="1"/>
  <c r="H83" i="1"/>
  <c r="I83" i="1" s="1"/>
  <c r="H84" i="1"/>
  <c r="I84" i="1"/>
  <c r="H85" i="1"/>
  <c r="I85" i="1" s="1"/>
  <c r="H86" i="1"/>
  <c r="I86" i="1"/>
  <c r="H87" i="1"/>
  <c r="I87" i="1" s="1"/>
  <c r="H88" i="1"/>
  <c r="I88" i="1"/>
  <c r="H89" i="1"/>
  <c r="I89" i="1" s="1"/>
  <c r="H90" i="1"/>
  <c r="I90" i="1"/>
  <c r="H91" i="1"/>
  <c r="I91" i="1" s="1"/>
  <c r="H92" i="1"/>
  <c r="I92" i="1"/>
  <c r="H93" i="1"/>
  <c r="I93" i="1" s="1"/>
  <c r="H94" i="1"/>
  <c r="I94" i="1"/>
  <c r="H95" i="1"/>
  <c r="I95" i="1" s="1"/>
  <c r="H96" i="1"/>
  <c r="I96" i="1"/>
  <c r="H97" i="1"/>
  <c r="I97" i="1" s="1"/>
  <c r="G134" i="1" l="1" a="1"/>
  <c r="G134" i="1" s="1"/>
  <c r="H134" i="1" s="1"/>
  <c r="I134" i="1" s="1"/>
  <c r="G122" i="1" a="1"/>
  <c r="G122" i="1" s="1"/>
  <c r="H122" i="1" s="1"/>
  <c r="I122" i="1" s="1"/>
  <c r="G110" i="1" a="1"/>
  <c r="G110" i="1" s="1"/>
  <c r="H110" i="1" s="1"/>
  <c r="I110" i="1" s="1"/>
  <c r="G98" i="1" a="1"/>
  <c r="G98" i="1" s="1"/>
  <c r="H98" i="1" s="1"/>
  <c r="I98" i="1" s="1"/>
  <c r="G86" i="1" a="1"/>
  <c r="G86" i="1" s="1"/>
  <c r="G74" i="1" a="1"/>
  <c r="G74" i="1" s="1"/>
  <c r="G62" i="1" a="1"/>
  <c r="G62" i="1" s="1"/>
  <c r="G50" i="1" a="1"/>
  <c r="G50" i="1" s="1"/>
  <c r="G38" i="1" a="1"/>
  <c r="G38" i="1" s="1"/>
  <c r="G26" i="1" a="1"/>
  <c r="G26" i="1" s="1"/>
  <c r="G14" i="1" a="1"/>
  <c r="G14" i="1" s="1"/>
  <c r="G2" i="1" a="1"/>
  <c r="G3" i="1" s="1"/>
  <c r="B3" i="2" a="1"/>
  <c r="B3" i="2" s="1"/>
  <c r="G41" i="1" l="1"/>
  <c r="G37" i="1"/>
  <c r="G45" i="1"/>
  <c r="G40" i="1"/>
  <c r="G29" i="1"/>
  <c r="G43" i="1"/>
  <c r="G33" i="1"/>
  <c r="G44" i="1"/>
  <c r="G39" i="1"/>
  <c r="G36" i="1"/>
  <c r="G32" i="1"/>
  <c r="G28" i="1"/>
  <c r="G35" i="1"/>
  <c r="G31" i="1"/>
  <c r="G27" i="1"/>
  <c r="G34" i="1"/>
  <c r="G30" i="1"/>
  <c r="G136" i="1"/>
  <c r="H136" i="1" s="1"/>
  <c r="I136" i="1" s="1"/>
  <c r="G135" i="1"/>
  <c r="H135" i="1" s="1"/>
  <c r="I135" i="1" s="1"/>
  <c r="G133" i="1"/>
  <c r="H133" i="1" s="1"/>
  <c r="I133" i="1" s="1"/>
  <c r="G129" i="1"/>
  <c r="H129" i="1" s="1"/>
  <c r="I129" i="1" s="1"/>
  <c r="G125" i="1"/>
  <c r="H125" i="1" s="1"/>
  <c r="I125" i="1" s="1"/>
  <c r="G132" i="1"/>
  <c r="H132" i="1" s="1"/>
  <c r="I132" i="1" s="1"/>
  <c r="G128" i="1"/>
  <c r="H128" i="1" s="1"/>
  <c r="I128" i="1" s="1"/>
  <c r="G124" i="1"/>
  <c r="H124" i="1" s="1"/>
  <c r="I124" i="1" s="1"/>
  <c r="G131" i="1"/>
  <c r="H131" i="1" s="1"/>
  <c r="I131" i="1" s="1"/>
  <c r="G127" i="1"/>
  <c r="H127" i="1" s="1"/>
  <c r="I127" i="1" s="1"/>
  <c r="G123" i="1"/>
  <c r="H123" i="1" s="1"/>
  <c r="I123" i="1" s="1"/>
  <c r="G130" i="1"/>
  <c r="H130" i="1" s="1"/>
  <c r="I130" i="1" s="1"/>
  <c r="G126" i="1"/>
  <c r="H126" i="1" s="1"/>
  <c r="I126" i="1" s="1"/>
  <c r="G117" i="1"/>
  <c r="H117" i="1" s="1"/>
  <c r="I117" i="1" s="1"/>
  <c r="G120" i="1"/>
  <c r="H120" i="1" s="1"/>
  <c r="I120" i="1" s="1"/>
  <c r="G112" i="1"/>
  <c r="H112" i="1" s="1"/>
  <c r="I112" i="1" s="1"/>
  <c r="G119" i="1"/>
  <c r="H119" i="1" s="1"/>
  <c r="I119" i="1" s="1"/>
  <c r="G115" i="1"/>
  <c r="H115" i="1" s="1"/>
  <c r="I115" i="1" s="1"/>
  <c r="G111" i="1"/>
  <c r="H111" i="1" s="1"/>
  <c r="I111" i="1" s="1"/>
  <c r="G121" i="1"/>
  <c r="H121" i="1" s="1"/>
  <c r="I121" i="1" s="1"/>
  <c r="G113" i="1"/>
  <c r="H113" i="1" s="1"/>
  <c r="I113" i="1" s="1"/>
  <c r="G116" i="1"/>
  <c r="H116" i="1" s="1"/>
  <c r="I116" i="1" s="1"/>
  <c r="G118" i="1"/>
  <c r="H118" i="1" s="1"/>
  <c r="I118" i="1" s="1"/>
  <c r="G114" i="1"/>
  <c r="H114" i="1" s="1"/>
  <c r="I114" i="1" s="1"/>
  <c r="G109" i="1"/>
  <c r="H109" i="1" s="1"/>
  <c r="I109" i="1" s="1"/>
  <c r="G101" i="1"/>
  <c r="H101" i="1" s="1"/>
  <c r="I101" i="1" s="1"/>
  <c r="G108" i="1"/>
  <c r="H108" i="1" s="1"/>
  <c r="I108" i="1" s="1"/>
  <c r="G100" i="1"/>
  <c r="H100" i="1" s="1"/>
  <c r="I100" i="1" s="1"/>
  <c r="G107" i="1"/>
  <c r="H107" i="1" s="1"/>
  <c r="I107" i="1" s="1"/>
  <c r="G103" i="1"/>
  <c r="H103" i="1" s="1"/>
  <c r="I103" i="1" s="1"/>
  <c r="G99" i="1"/>
  <c r="H99" i="1" s="1"/>
  <c r="I99" i="1" s="1"/>
  <c r="G105" i="1"/>
  <c r="H105" i="1" s="1"/>
  <c r="I105" i="1" s="1"/>
  <c r="G104" i="1"/>
  <c r="H104" i="1" s="1"/>
  <c r="I104" i="1" s="1"/>
  <c r="G106" i="1"/>
  <c r="H106" i="1" s="1"/>
  <c r="I106" i="1" s="1"/>
  <c r="G102" i="1"/>
  <c r="H102" i="1" s="1"/>
  <c r="I102" i="1" s="1"/>
  <c r="G97" i="1"/>
  <c r="G89" i="1"/>
  <c r="G95" i="1"/>
  <c r="G91" i="1"/>
  <c r="G87" i="1"/>
  <c r="G93" i="1"/>
  <c r="G96" i="1"/>
  <c r="G92" i="1"/>
  <c r="G88" i="1"/>
  <c r="G94" i="1"/>
  <c r="G90" i="1"/>
  <c r="G85" i="1"/>
  <c r="G81" i="1"/>
  <c r="G77" i="1"/>
  <c r="G84" i="1"/>
  <c r="G80" i="1"/>
  <c r="G76" i="1"/>
  <c r="G83" i="1"/>
  <c r="G79" i="1"/>
  <c r="G75" i="1"/>
  <c r="G82" i="1"/>
  <c r="G78" i="1"/>
  <c r="G73" i="1"/>
  <c r="G69" i="1"/>
  <c r="G65" i="1"/>
  <c r="G72" i="1"/>
  <c r="G68" i="1"/>
  <c r="G64" i="1"/>
  <c r="G71" i="1"/>
  <c r="G67" i="1"/>
  <c r="G63" i="1"/>
  <c r="G70" i="1"/>
  <c r="G66" i="1"/>
  <c r="G53" i="1"/>
  <c r="G60" i="1"/>
  <c r="G56" i="1"/>
  <c r="G52" i="1"/>
  <c r="G57" i="1"/>
  <c r="G59" i="1"/>
  <c r="G55" i="1"/>
  <c r="G51" i="1"/>
  <c r="G61" i="1"/>
  <c r="G58" i="1"/>
  <c r="G54" i="1"/>
  <c r="G49" i="1"/>
  <c r="G48" i="1"/>
  <c r="G47" i="1"/>
  <c r="G46" i="1"/>
  <c r="G42" i="1"/>
  <c r="G25" i="1"/>
  <c r="G17" i="1"/>
  <c r="G24" i="1"/>
  <c r="G16" i="1"/>
  <c r="G23" i="1"/>
  <c r="G19" i="1"/>
  <c r="G15" i="1"/>
  <c r="G21" i="1"/>
  <c r="G20" i="1"/>
  <c r="G22" i="1"/>
  <c r="G18" i="1"/>
  <c r="G10" i="1"/>
  <c r="G6" i="1"/>
  <c r="G2" i="1"/>
  <c r="G13" i="1"/>
  <c r="G9" i="1"/>
  <c r="G5" i="1"/>
  <c r="G12" i="1"/>
  <c r="G8" i="1"/>
  <c r="G4" i="1"/>
  <c r="G11" i="1"/>
  <c r="G7" i="1"/>
  <c r="M3" i="2"/>
  <c r="I3" i="2"/>
  <c r="E3" i="2"/>
  <c r="L3" i="2"/>
  <c r="H3" i="2"/>
  <c r="D3" i="2"/>
  <c r="K3" i="2"/>
  <c r="G3" i="2"/>
  <c r="C3" i="2"/>
  <c r="J3" i="2"/>
  <c r="F3" i="2"/>
  <c r="C135" i="1" l="1"/>
  <c r="C136" i="1"/>
  <c r="C134" i="1"/>
  <c r="C132" i="1"/>
  <c r="C133" i="1"/>
  <c r="C131" i="1"/>
  <c r="L2" i="1" l="1"/>
  <c r="A18" i="1"/>
  <c r="A19" i="1"/>
  <c r="A22" i="1" s="1"/>
  <c r="A25" i="1" s="1"/>
  <c r="A28" i="1" s="1"/>
  <c r="A31" i="1" s="1"/>
  <c r="A34" i="1" s="1"/>
  <c r="A37" i="1" s="1"/>
  <c r="A40" i="1" s="1"/>
  <c r="A43" i="1" s="1"/>
  <c r="A46" i="1" s="1"/>
  <c r="A49" i="1" s="1"/>
  <c r="A52" i="1" s="1"/>
  <c r="A55" i="1" s="1"/>
  <c r="A58" i="1" s="1"/>
  <c r="A61" i="1" s="1"/>
  <c r="A64" i="1" s="1"/>
  <c r="A67" i="1" s="1"/>
  <c r="A70" i="1" s="1"/>
  <c r="A73" i="1" s="1"/>
  <c r="A76" i="1" s="1"/>
  <c r="A79" i="1" s="1"/>
  <c r="A82" i="1" s="1"/>
  <c r="A85" i="1" s="1"/>
  <c r="A88" i="1" s="1"/>
  <c r="A91" i="1" s="1"/>
  <c r="A94" i="1" s="1"/>
  <c r="A97" i="1" s="1"/>
  <c r="A100" i="1" s="1"/>
  <c r="A103" i="1" s="1"/>
  <c r="A106" i="1" s="1"/>
  <c r="A109" i="1" s="1"/>
  <c r="A112" i="1" s="1"/>
  <c r="A115" i="1" s="1"/>
  <c r="A118" i="1" s="1"/>
  <c r="A121" i="1" s="1"/>
  <c r="A124" i="1" s="1"/>
  <c r="A127" i="1" s="1"/>
  <c r="A130" i="1" s="1"/>
  <c r="A133" i="1" s="1"/>
  <c r="A136" i="1" s="1"/>
  <c r="A21" i="1"/>
  <c r="A24" i="1" s="1"/>
  <c r="A27" i="1" s="1"/>
  <c r="A30" i="1" s="1"/>
  <c r="A33" i="1" s="1"/>
  <c r="A36" i="1" s="1"/>
  <c r="A39" i="1" s="1"/>
  <c r="A42" i="1" s="1"/>
  <c r="A45" i="1" s="1"/>
  <c r="A48" i="1" s="1"/>
  <c r="A51" i="1" s="1"/>
  <c r="A54" i="1" s="1"/>
  <c r="A57" i="1" s="1"/>
  <c r="A60" i="1" s="1"/>
  <c r="A63" i="1" s="1"/>
  <c r="A66" i="1" s="1"/>
  <c r="A69" i="1" s="1"/>
  <c r="A72" i="1" s="1"/>
  <c r="A75" i="1" s="1"/>
  <c r="A78" i="1" s="1"/>
  <c r="A81" i="1" s="1"/>
  <c r="A84" i="1" s="1"/>
  <c r="A87" i="1" s="1"/>
  <c r="A90" i="1" s="1"/>
  <c r="A93" i="1" s="1"/>
  <c r="A96" i="1" s="1"/>
  <c r="A99" i="1" s="1"/>
  <c r="A102" i="1" s="1"/>
  <c r="A105" i="1" s="1"/>
  <c r="A108" i="1" s="1"/>
  <c r="A111" i="1" s="1"/>
  <c r="A114" i="1" s="1"/>
  <c r="A117" i="1" s="1"/>
  <c r="A120" i="1" s="1"/>
  <c r="A123" i="1" s="1"/>
  <c r="A126" i="1" s="1"/>
  <c r="A129" i="1" s="1"/>
  <c r="A132" i="1" s="1"/>
  <c r="A135" i="1" s="1"/>
  <c r="A17" i="1"/>
  <c r="A20" i="1" l="1"/>
  <c r="A23" i="1" s="1"/>
  <c r="A26" i="1" s="1"/>
  <c r="H14" i="1"/>
  <c r="A29" i="1" l="1"/>
  <c r="A32" i="1" s="1"/>
  <c r="A35" i="1" s="1"/>
  <c r="A38" i="1" s="1"/>
  <c r="B5" i="2" a="1"/>
  <c r="B4" i="2" a="1"/>
  <c r="C81" i="1"/>
  <c r="C82" i="1"/>
  <c r="C80" i="1"/>
  <c r="C72" i="1"/>
  <c r="C73" i="1"/>
  <c r="C71" i="1"/>
  <c r="C42" i="1"/>
  <c r="C43" i="1"/>
  <c r="C41" i="1"/>
  <c r="B4" i="2" l="1"/>
  <c r="F4" i="2"/>
  <c r="J4" i="2"/>
  <c r="C4" i="2"/>
  <c r="G4" i="2"/>
  <c r="K4" i="2"/>
  <c r="D4" i="2"/>
  <c r="H4" i="2"/>
  <c r="L4" i="2"/>
  <c r="E4" i="2"/>
  <c r="I4" i="2"/>
  <c r="M4" i="2"/>
  <c r="B5" i="2"/>
  <c r="L5" i="2"/>
  <c r="G5" i="2"/>
  <c r="M5" i="2"/>
  <c r="H5" i="2"/>
  <c r="C5" i="2"/>
  <c r="I5" i="2"/>
  <c r="D5" i="2"/>
  <c r="J5" i="2"/>
  <c r="E5" i="2"/>
  <c r="K5" i="2"/>
  <c r="F5" i="2"/>
  <c r="A41" i="1"/>
  <c r="A44" i="1" s="1"/>
  <c r="A47" i="1" s="1"/>
  <c r="A50" i="1" s="1"/>
  <c r="B6" i="2" a="1"/>
  <c r="D115" i="1"/>
  <c r="D114" i="1"/>
  <c r="D113" i="1"/>
  <c r="D131" i="1"/>
  <c r="B6" i="2" l="1"/>
  <c r="E6" i="2"/>
  <c r="K6" i="2"/>
  <c r="F6" i="2"/>
  <c r="L6" i="2"/>
  <c r="G6" i="2"/>
  <c r="M6" i="2"/>
  <c r="H6" i="2"/>
  <c r="C6" i="2"/>
  <c r="I6" i="2"/>
  <c r="D6" i="2"/>
  <c r="J6" i="2"/>
  <c r="A53" i="1"/>
  <c r="A56" i="1" s="1"/>
  <c r="A59" i="1" s="1"/>
  <c r="A62" i="1" s="1"/>
  <c r="B7" i="2" a="1"/>
  <c r="D87" i="1"/>
  <c r="D88" i="1"/>
  <c r="D86" i="1"/>
  <c r="D84" i="1"/>
  <c r="D85" i="1"/>
  <c r="D83" i="1"/>
  <c r="D81" i="1"/>
  <c r="D82" i="1"/>
  <c r="D80" i="1"/>
  <c r="B7" i="2" l="1"/>
  <c r="D7" i="2"/>
  <c r="M7" i="2"/>
  <c r="J7" i="2"/>
  <c r="K7" i="2"/>
  <c r="I7" i="2"/>
  <c r="F7" i="2"/>
  <c r="G7" i="2"/>
  <c r="E7" i="2"/>
  <c r="H7" i="2"/>
  <c r="C7" i="2"/>
  <c r="L7" i="2"/>
  <c r="A65" i="1"/>
  <c r="A68" i="1" s="1"/>
  <c r="A71" i="1" s="1"/>
  <c r="A74" i="1" s="1"/>
  <c r="B8" i="2" a="1"/>
  <c r="C95" i="1"/>
  <c r="B8" i="2" l="1"/>
  <c r="M8" i="2"/>
  <c r="H8" i="2"/>
  <c r="C8" i="2"/>
  <c r="I8" i="2"/>
  <c r="D8" i="2"/>
  <c r="J8" i="2"/>
  <c r="E8" i="2"/>
  <c r="K8" i="2"/>
  <c r="F8" i="2"/>
  <c r="L8" i="2"/>
  <c r="G8" i="2"/>
  <c r="A77" i="1"/>
  <c r="A80" i="1" s="1"/>
  <c r="A83" i="1" s="1"/>
  <c r="A86" i="1" s="1"/>
  <c r="B9" i="2" a="1"/>
  <c r="D74" i="1"/>
  <c r="D75" i="1"/>
  <c r="D76" i="1"/>
  <c r="C75" i="1"/>
  <c r="C76" i="1"/>
  <c r="C74" i="1"/>
  <c r="D77" i="1"/>
  <c r="D78" i="1"/>
  <c r="D79" i="1"/>
  <c r="D44" i="1"/>
  <c r="D45" i="1"/>
  <c r="D46" i="1"/>
  <c r="C129" i="1"/>
  <c r="C130" i="1"/>
  <c r="C128" i="1"/>
  <c r="D132" i="1"/>
  <c r="C126" i="1"/>
  <c r="C127" i="1"/>
  <c r="C125" i="1"/>
  <c r="D128" i="1"/>
  <c r="D129" i="1"/>
  <c r="D130" i="1"/>
  <c r="C123" i="1"/>
  <c r="C124" i="1"/>
  <c r="C122" i="1"/>
  <c r="D125" i="1"/>
  <c r="D126" i="1"/>
  <c r="D127" i="1"/>
  <c r="C120" i="1"/>
  <c r="C121" i="1"/>
  <c r="C119" i="1"/>
  <c r="D122" i="1"/>
  <c r="D123" i="1"/>
  <c r="D124" i="1"/>
  <c r="C117" i="1"/>
  <c r="C118" i="1"/>
  <c r="C116" i="1"/>
  <c r="D119" i="1"/>
  <c r="D120" i="1"/>
  <c r="D121" i="1"/>
  <c r="C114" i="1"/>
  <c r="C115" i="1"/>
  <c r="C113" i="1"/>
  <c r="D116" i="1"/>
  <c r="D117" i="1"/>
  <c r="D118" i="1"/>
  <c r="C111" i="1"/>
  <c r="C112" i="1"/>
  <c r="C110" i="1"/>
  <c r="D110" i="1"/>
  <c r="D111" i="1"/>
  <c r="D112" i="1"/>
  <c r="C108" i="1"/>
  <c r="C109" i="1"/>
  <c r="C107" i="1"/>
  <c r="D107" i="1"/>
  <c r="D108" i="1"/>
  <c r="D109" i="1"/>
  <c r="C105" i="1"/>
  <c r="C106" i="1"/>
  <c r="C104" i="1"/>
  <c r="D104" i="1"/>
  <c r="D105" i="1"/>
  <c r="D106" i="1"/>
  <c r="C102" i="1"/>
  <c r="C103" i="1"/>
  <c r="C101" i="1"/>
  <c r="C100" i="1"/>
  <c r="D101" i="1"/>
  <c r="D102" i="1"/>
  <c r="D103" i="1"/>
  <c r="C99" i="1"/>
  <c r="C98" i="1"/>
  <c r="D98" i="1"/>
  <c r="D99" i="1"/>
  <c r="D100" i="1"/>
  <c r="C96" i="1"/>
  <c r="C97" i="1"/>
  <c r="D95" i="1"/>
  <c r="D96" i="1"/>
  <c r="D97" i="1"/>
  <c r="C93" i="1"/>
  <c r="C94" i="1"/>
  <c r="C92" i="1"/>
  <c r="C91" i="1"/>
  <c r="D92" i="1"/>
  <c r="D93" i="1"/>
  <c r="D94" i="1"/>
  <c r="C90" i="1"/>
  <c r="C89" i="1"/>
  <c r="D89" i="1"/>
  <c r="D90" i="1"/>
  <c r="D91" i="1"/>
  <c r="C87" i="1"/>
  <c r="C88" i="1"/>
  <c r="C86" i="1"/>
  <c r="C84" i="1"/>
  <c r="C85" i="1"/>
  <c r="C83" i="1"/>
  <c r="C78" i="1"/>
  <c r="C79" i="1"/>
  <c r="C77" i="1"/>
  <c r="C66" i="1"/>
  <c r="D69" i="1"/>
  <c r="C67" i="1"/>
  <c r="D70" i="1"/>
  <c r="D71" i="1"/>
  <c r="D72" i="1"/>
  <c r="D73" i="1"/>
  <c r="C69" i="1"/>
  <c r="C70" i="1"/>
  <c r="C68" i="1"/>
  <c r="D68" i="1"/>
  <c r="C65" i="1"/>
  <c r="D65" i="1"/>
  <c r="D66" i="1"/>
  <c r="D67" i="1"/>
  <c r="C63" i="1"/>
  <c r="C64" i="1"/>
  <c r="C62" i="1"/>
  <c r="C61" i="1"/>
  <c r="D62" i="1"/>
  <c r="D63" i="1"/>
  <c r="D64" i="1"/>
  <c r="C60" i="1"/>
  <c r="C59" i="1"/>
  <c r="D59" i="1"/>
  <c r="D60" i="1"/>
  <c r="D61" i="1"/>
  <c r="C57" i="1"/>
  <c r="C58" i="1"/>
  <c r="C56" i="1"/>
  <c r="D56" i="1"/>
  <c r="D57" i="1"/>
  <c r="D58" i="1"/>
  <c r="C54" i="1"/>
  <c r="C55" i="1"/>
  <c r="C53" i="1"/>
  <c r="D53" i="1"/>
  <c r="D54" i="1"/>
  <c r="D55" i="1"/>
  <c r="C51" i="1"/>
  <c r="C52" i="1"/>
  <c r="C50" i="1"/>
  <c r="D50" i="1"/>
  <c r="D51" i="1"/>
  <c r="D52" i="1"/>
  <c r="C48" i="1"/>
  <c r="C49" i="1"/>
  <c r="C47" i="1"/>
  <c r="D47" i="1"/>
  <c r="D48" i="1"/>
  <c r="D49" i="1"/>
  <c r="C45" i="1"/>
  <c r="C46" i="1"/>
  <c r="C44" i="1"/>
  <c r="D41" i="1"/>
  <c r="D42" i="1"/>
  <c r="D43" i="1"/>
  <c r="C39" i="1"/>
  <c r="C40" i="1"/>
  <c r="C38" i="1"/>
  <c r="D38" i="1"/>
  <c r="D39" i="1"/>
  <c r="D40" i="1"/>
  <c r="C36" i="1"/>
  <c r="C37" i="1"/>
  <c r="C35" i="1"/>
  <c r="C34" i="1"/>
  <c r="D35" i="1"/>
  <c r="D36" i="1"/>
  <c r="D37" i="1"/>
  <c r="C33" i="1"/>
  <c r="C32" i="1"/>
  <c r="C31" i="1"/>
  <c r="D32" i="1"/>
  <c r="D33" i="1"/>
  <c r="D34" i="1"/>
  <c r="C30" i="1"/>
  <c r="C29" i="1"/>
  <c r="D29" i="1"/>
  <c r="D30" i="1"/>
  <c r="D31" i="1"/>
  <c r="C27" i="1"/>
  <c r="C28" i="1"/>
  <c r="C26" i="1"/>
  <c r="C25" i="1"/>
  <c r="D26" i="1"/>
  <c r="D27" i="1"/>
  <c r="D28" i="1"/>
  <c r="C24" i="1"/>
  <c r="C23" i="1"/>
  <c r="C22" i="1"/>
  <c r="C21" i="1"/>
  <c r="D24" i="1"/>
  <c r="D25" i="1"/>
  <c r="D23" i="1"/>
  <c r="C18" i="1"/>
  <c r="D21" i="1"/>
  <c r="C19" i="1"/>
  <c r="D22" i="1"/>
  <c r="D20" i="1"/>
  <c r="C15" i="1"/>
  <c r="D18" i="1"/>
  <c r="C16" i="1"/>
  <c r="D19" i="1"/>
  <c r="D17" i="1"/>
  <c r="I14" i="1" s="1"/>
  <c r="C20" i="1"/>
  <c r="C17" i="1"/>
  <c r="C14" i="1"/>
  <c r="B9" i="2" l="1"/>
  <c r="L9" i="2"/>
  <c r="G9" i="2"/>
  <c r="M9" i="2"/>
  <c r="H9" i="2"/>
  <c r="C9" i="2"/>
  <c r="I9" i="2"/>
  <c r="D9" i="2"/>
  <c r="J9" i="2"/>
  <c r="E9" i="2"/>
  <c r="K9" i="2"/>
  <c r="F9" i="2"/>
  <c r="A89" i="1"/>
  <c r="A92" i="1" s="1"/>
  <c r="A95" i="1" s="1"/>
  <c r="A98" i="1" s="1"/>
  <c r="B10" i="2" a="1"/>
  <c r="E10" i="2" l="1"/>
  <c r="F10" i="2"/>
  <c r="J10" i="2"/>
  <c r="B10" i="2"/>
  <c r="G10" i="2"/>
  <c r="L10" i="2"/>
  <c r="C10" i="2"/>
  <c r="H10" i="2"/>
  <c r="M10" i="2"/>
  <c r="D10" i="2"/>
  <c r="K10" i="2"/>
  <c r="I10" i="2"/>
  <c r="A101" i="1"/>
  <c r="A104" i="1" s="1"/>
  <c r="A107" i="1" s="1"/>
  <c r="A110" i="1" s="1"/>
  <c r="B15" i="2" a="1"/>
  <c r="D15" i="2" l="1"/>
  <c r="F15" i="2"/>
  <c r="K15" i="2"/>
  <c r="B15" i="2"/>
  <c r="G15" i="2"/>
  <c r="M15" i="2"/>
  <c r="C15" i="2"/>
  <c r="I15" i="2"/>
  <c r="E15" i="2"/>
  <c r="J15" i="2"/>
  <c r="L15" i="2"/>
  <c r="H15" i="2"/>
  <c r="A113" i="1"/>
  <c r="A116" i="1" s="1"/>
  <c r="A119" i="1" s="1"/>
  <c r="A122" i="1" s="1"/>
  <c r="B16" i="2" a="1"/>
  <c r="B16" i="2" l="1"/>
  <c r="K16" i="2"/>
  <c r="I16" i="2"/>
  <c r="F16" i="2"/>
  <c r="G16" i="2"/>
  <c r="E16" i="2"/>
  <c r="L16" i="2"/>
  <c r="C16" i="2"/>
  <c r="H16" i="2"/>
  <c r="D16" i="2"/>
  <c r="M16" i="2"/>
  <c r="J16" i="2"/>
  <c r="A125" i="1"/>
  <c r="A128" i="1" s="1"/>
  <c r="A131" i="1" s="1"/>
  <c r="A134" i="1" s="1"/>
  <c r="B18" i="2" s="1" a="1"/>
  <c r="B17" i="2" a="1"/>
  <c r="B17" i="2" l="1"/>
  <c r="E17" i="2"/>
  <c r="I17" i="2"/>
  <c r="M17" i="2"/>
  <c r="D17" i="2"/>
  <c r="K17" i="2"/>
  <c r="J17" i="2"/>
  <c r="G17" i="2"/>
  <c r="F17" i="2"/>
  <c r="L17" i="2"/>
  <c r="C17" i="2"/>
  <c r="H17" i="2"/>
  <c r="B18" i="2"/>
  <c r="D18" i="2"/>
  <c r="C18" i="2"/>
</calcChain>
</file>

<file path=xl/sharedStrings.xml><?xml version="1.0" encoding="utf-8"?>
<sst xmlns="http://schemas.openxmlformats.org/spreadsheetml/2006/main" count="364" uniqueCount="238">
  <si>
    <t>nom</t>
  </si>
  <si>
    <t>masse (mg)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</si>
  <si>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</si>
  <si>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</si>
  <si>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</si>
  <si>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</si>
  <si>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</si>
  <si>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</si>
  <si>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</si>
  <si>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</si>
  <si>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</si>
  <si>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</si>
  <si>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</si>
  <si>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</si>
  <si>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</si>
  <si>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</si>
  <si>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</si>
  <si>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</si>
  <si>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</si>
  <si>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</si>
  <si>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</si>
  <si>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</si>
  <si>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</si>
  <si>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</si>
  <si>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</si>
  <si>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</si>
  <si>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</si>
  <si>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</si>
  <si>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</si>
  <si>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</si>
  <si>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</si>
  <si>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</si>
  <si>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</si>
  <si>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</si>
  <si>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</si>
  <si>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</si>
  <si>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</si>
  <si>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</si>
  <si>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</si>
  <si>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</si>
  <si>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</si>
  <si>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</si>
  <si>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</si>
  <si>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</si>
  <si>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</si>
  <si>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</si>
  <si>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</si>
  <si>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</si>
  <si>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</si>
  <si>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</si>
  <si>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</si>
  <si>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</si>
  <si>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</si>
  <si>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</si>
  <si>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</si>
  <si>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</si>
  <si>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</si>
  <si>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</si>
  <si>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</si>
  <si>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</si>
  <si>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</si>
  <si>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</si>
  <si>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</si>
  <si>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</si>
  <si>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</si>
  <si>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</si>
  <si>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</si>
  <si>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</si>
  <si>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</si>
  <si>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</si>
  <si>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</si>
  <si>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</si>
  <si>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</si>
  <si>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</si>
  <si>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</si>
  <si>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</si>
  <si>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</si>
  <si>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</si>
  <si>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</si>
  <si>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</si>
  <si>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</si>
  <si>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</si>
  <si>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</si>
  <si>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</si>
  <si>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</si>
  <si>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</si>
  <si>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</si>
  <si>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</si>
  <si>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</si>
  <si>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</si>
  <si>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</si>
  <si>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</si>
  <si>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</si>
  <si>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</si>
  <si>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</si>
  <si>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étalon 0</t>
  </si>
  <si>
    <t>étalon 1</t>
  </si>
  <si>
    <t>étalon 2</t>
  </si>
  <si>
    <t>étalon 3</t>
  </si>
  <si>
    <t>BOITE 1</t>
  </si>
  <si>
    <t>A</t>
  </si>
  <si>
    <t>B</t>
  </si>
  <si>
    <t>C</t>
  </si>
  <si>
    <t>D</t>
  </si>
  <si>
    <t>E</t>
  </si>
  <si>
    <t>F</t>
  </si>
  <si>
    <t>G</t>
  </si>
  <si>
    <t>H</t>
  </si>
  <si>
    <t>BOITE 2</t>
  </si>
  <si>
    <t>éch</t>
  </si>
  <si>
    <t>masse</t>
  </si>
  <si>
    <t>G10</t>
  </si>
  <si>
    <t>G11</t>
  </si>
  <si>
    <t>G12</t>
  </si>
  <si>
    <t>Well</t>
  </si>
  <si>
    <t>P720nM (A)</t>
  </si>
  <si>
    <t>PO4 mg/L</t>
  </si>
  <si>
    <t xml:space="preserve">po4 mg/g 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</si>
  <si>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</si>
  <si>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</si>
  <si>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</si>
  <si>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</si>
  <si>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</si>
  <si>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</si>
  <si>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</si>
  <si>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</si>
  <si>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</si>
  <si>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</si>
  <si>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</si>
  <si>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</si>
  <si>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</si>
  <si>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</si>
  <si>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</si>
  <si>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</si>
  <si>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</si>
  <si>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</si>
  <si>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</si>
  <si>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</si>
  <si>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</si>
  <si>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</si>
  <si>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</si>
  <si>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</si>
  <si>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</si>
  <si>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</si>
  <si>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</si>
  <si>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</si>
  <si>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</si>
  <si>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</si>
  <si>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</si>
  <si>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</si>
  <si>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</si>
  <si>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</si>
  <si>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</si>
  <si>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</si>
  <si>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</si>
  <si>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</si>
  <si>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</si>
  <si>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</si>
  <si>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</si>
  <si>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</si>
  <si>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</si>
  <si>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</si>
  <si>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</si>
  <si>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</si>
  <si>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</si>
  <si>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</si>
  <si>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</si>
  <si>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</si>
  <si>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</si>
  <si>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</si>
  <si>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</si>
  <si>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</si>
  <si>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</si>
  <si>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</si>
  <si>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</si>
  <si>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</si>
  <si>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</si>
  <si>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</si>
  <si>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</si>
  <si>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</si>
  <si>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</si>
  <si>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</si>
  <si>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</si>
  <si>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</si>
  <si>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</si>
  <si>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</si>
  <si>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</si>
  <si>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</si>
  <si>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</si>
  <si>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</si>
  <si>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moyenne blanc</t>
  </si>
  <si>
    <t>a</t>
  </si>
  <si>
    <t>b</t>
  </si>
  <si>
    <t>étalon</t>
  </si>
  <si>
    <t>y=ax+b</t>
  </si>
  <si>
    <t>n° tube</t>
  </si>
  <si>
    <t>blank</t>
  </si>
  <si>
    <t>control</t>
  </si>
  <si>
    <t>S1_2</t>
  </si>
  <si>
    <t>S1_3</t>
  </si>
  <si>
    <t>S1_4</t>
  </si>
  <si>
    <t>S1_5</t>
  </si>
  <si>
    <t>S1_6</t>
  </si>
  <si>
    <t>S1_7</t>
  </si>
  <si>
    <t>S1_8</t>
  </si>
  <si>
    <t>S1_9</t>
  </si>
  <si>
    <t>S1_10</t>
  </si>
  <si>
    <t>S1_11</t>
  </si>
  <si>
    <t>S1_12</t>
  </si>
  <si>
    <t>S1_13</t>
  </si>
  <si>
    <t>S1_14</t>
  </si>
  <si>
    <t>S1_15</t>
  </si>
  <si>
    <t>S1_16</t>
  </si>
  <si>
    <t>S1_17</t>
  </si>
  <si>
    <t>S1_18</t>
  </si>
  <si>
    <t>S1_19</t>
  </si>
  <si>
    <t>S1_20</t>
  </si>
  <si>
    <t>S1_21</t>
  </si>
  <si>
    <t>S1_22</t>
  </si>
  <si>
    <t>S1_23</t>
  </si>
  <si>
    <t>S1_24</t>
  </si>
  <si>
    <t>S1_25</t>
  </si>
  <si>
    <t>S1_26</t>
  </si>
  <si>
    <t>S1_27</t>
  </si>
  <si>
    <t>S1_28</t>
  </si>
  <si>
    <t>S1_29</t>
  </si>
  <si>
    <t>S1_30</t>
  </si>
  <si>
    <t>S1_31</t>
  </si>
  <si>
    <t>S1_32</t>
  </si>
  <si>
    <t>S1_33</t>
  </si>
  <si>
    <t>S1_34</t>
  </si>
  <si>
    <t>S1_35</t>
  </si>
  <si>
    <t>S1_36</t>
  </si>
  <si>
    <t>S1_37</t>
  </si>
  <si>
    <t>S1_38</t>
  </si>
  <si>
    <t>S1_39</t>
  </si>
  <si>
    <t>S1_40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</si>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</sst>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13" xfId="0" applyFont="1" applyBorder="1" applyAlignment="1">
      <alignment horizontal="center" vertical="center"/>
    </xf>
    <xf numFmtId="16" fontId="0" fillId="0" borderId="8" xfId="0" applyNumberFormat="1" applyBorder="1" applyAlignment="1">
      <alignment horizontal="center" vertical="center"/>
    </xf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/>
    <xf numFmtId="2" fontId="1" fillId="0" borderId="0" xfId="0" applyNumberFormat="1" applyFont="1" applyFill="1"/>
    <xf numFmtId="164" fontId="1" fillId="0" borderId="0" xfId="0" applyNumberFormat="1" applyFont="1" applyFill="1"/>
    <xf numFmtId="2" fontId="0" fillId="0" borderId="0" xfId="0" applyNumberFormat="1" applyFill="1"/>
    <xf numFmtId="0" fontId="0" fillId="0" borderId="1" xfId="0" applyFill="1" applyBorder="1"/>
    <xf numFmtId="0" fontId="5" fillId="0" borderId="9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Fill="1"/>
    <xf numFmtId="0" fontId="2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1" fillId="0" borderId="0" xfId="0" applyNumberFormat="1" applyFont="1"/>
    <xf numFmtId="165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masses!$E$2:$E$13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xVal>
          <c:yVal>
            <c:numRef>
              <c:f>masses!$G$2:$G$13</c:f>
              <c:numCache>
                <c:formatCode>0.000</c:formatCode>
                <c:ptCount val="12"/>
                <c:pt idx="0">
                  <c:v>6.3E-2</c:v>
                </c:pt>
                <c:pt idx="1">
                  <c:v>6.2E-2</c:v>
                </c:pt>
                <c:pt idx="2">
                  <c:v>8.3000000000000004E-2</c:v>
                </c:pt>
                <c:pt idx="3">
                  <c:v>0.17599999999999999</c:v>
                </c:pt>
                <c:pt idx="4">
                  <c:v>0.17199999999999999</c:v>
                </c:pt>
                <c:pt idx="5">
                  <c:v>0.183</c:v>
                </c:pt>
                <c:pt idx="6">
                  <c:v>0.318</c:v>
                </c:pt>
                <c:pt idx="7">
                  <c:v>0.30299999999999999</c:v>
                </c:pt>
                <c:pt idx="8">
                  <c:v>0.32200000000000001</c:v>
                </c:pt>
                <c:pt idx="9">
                  <c:v>0.51800000000000002</c:v>
                </c:pt>
                <c:pt idx="10">
                  <c:v>0.502</c:v>
                </c:pt>
                <c:pt idx="11">
                  <c:v>0.51200000000000001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16-4998-BD76-DB9908BA1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91968"/>
        <c:axId val="41426944"/>
      </c:scatterChart>
      <c:valAx>
        <c:axId val="40691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426944"/>
        <c:crosses val="autoZero"/>
        <c:crossBetween val="midCat"/>
      </c:valAx>
      <c:valAx>
        <c:axId val="4142694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40691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4</xdr:row>
      <xdr:rowOff>104775</xdr:rowOff>
    </xdr:from>
    <xdr:to>
      <xdr:col>17</xdr:col>
      <xdr:colOff>104775</xdr:colOff>
      <xdr:row>18</xdr:row>
      <xdr:rowOff>180975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workbookViewId="0">
      <pane ySplit="1" topLeftCell="A2" activePane="bottomLeft" state="frozen"/>
      <selection pane="bottomLeft" activeCell="C3" sqref="C3"/>
    </sheetView>
  </sheetViews>
  <sheetFormatPr baseColWidth="10" defaultRowHeight="15" x14ac:dyDescent="0.25"/>
  <cols>
    <col min="2" max="2" width="23.85546875" bestFit="1" customWidth="1"/>
    <col min="3" max="3" width="11.42578125" style="49"/>
  </cols>
  <sheetData>
    <row r="1" spans="1:3" x14ac:dyDescent="0.25">
      <c r="B1" s="10" t="s">
        <v>109</v>
      </c>
      <c r="C1" s="48" t="s">
        <v>110</v>
      </c>
    </row>
    <row r="2" spans="1:3" x14ac:dyDescent="0.25">
      <c r="A2">
        <v>1</v>
      </c>
      <c r="B2" t="s">
        <v>196</v>
      </c>
      <c r="C2" s="49">
        <v>0</v>
      </c>
    </row>
    <row r="3" spans="1:3" x14ac:dyDescent="0.25">
      <c r="A3">
        <v>2</v>
      </c>
      <c r="B3" t="s">
        <v>198</v>
      </c>
      <c r="C3" s="49">
        <v>84</v>
      </c>
    </row>
    <row r="4" spans="1:3" x14ac:dyDescent="0.25">
      <c r="A4">
        <v>3</v>
      </c>
      <c r="B4" t="s">
        <v>199</v>
      </c>
      <c r="C4" s="49">
        <v>93.3</v>
      </c>
    </row>
    <row r="5" spans="1:3" x14ac:dyDescent="0.25">
      <c r="A5">
        <v>4</v>
      </c>
      <c r="B5" t="s">
        <v>200</v>
      </c>
      <c r="C5" s="49">
        <v>76</v>
      </c>
    </row>
    <row r="6" spans="1:3" x14ac:dyDescent="0.25">
      <c r="A6">
        <v>5</v>
      </c>
      <c r="B6" t="s">
        <v>201</v>
      </c>
      <c r="C6" s="49">
        <v>81.7</v>
      </c>
    </row>
    <row r="7" spans="1:3" x14ac:dyDescent="0.25">
      <c r="A7">
        <v>6</v>
      </c>
      <c r="B7" t="s">
        <v>202</v>
      </c>
      <c r="C7" s="49">
        <v>79.5</v>
      </c>
    </row>
    <row r="8" spans="1:3" x14ac:dyDescent="0.25">
      <c r="A8">
        <v>7</v>
      </c>
      <c r="B8" t="s">
        <v>203</v>
      </c>
      <c r="C8" s="49">
        <v>78.599999999999994</v>
      </c>
    </row>
    <row r="9" spans="1:3" x14ac:dyDescent="0.25">
      <c r="A9">
        <v>8</v>
      </c>
      <c r="B9" t="s">
        <v>204</v>
      </c>
      <c r="C9" s="49">
        <v>74.5</v>
      </c>
    </row>
    <row r="10" spans="1:3" x14ac:dyDescent="0.25">
      <c r="A10">
        <v>9</v>
      </c>
      <c r="B10" t="s">
        <v>205</v>
      </c>
      <c r="C10" s="49">
        <v>76.8</v>
      </c>
    </row>
    <row r="11" spans="1:3" x14ac:dyDescent="0.25">
      <c r="A11">
        <v>10</v>
      </c>
      <c r="B11" t="s">
        <v>206</v>
      </c>
      <c r="C11" s="49">
        <v>80.900000000000006</v>
      </c>
    </row>
    <row r="12" spans="1:3" x14ac:dyDescent="0.25">
      <c r="A12">
        <v>11</v>
      </c>
      <c r="B12" t="s">
        <v>207</v>
      </c>
      <c r="C12" s="49">
        <v>89.3</v>
      </c>
    </row>
    <row r="13" spans="1:3" x14ac:dyDescent="0.25">
      <c r="A13">
        <v>12</v>
      </c>
      <c r="B13" t="s">
        <v>208</v>
      </c>
      <c r="C13" s="49">
        <v>76.900000000000006</v>
      </c>
    </row>
    <row r="14" spans="1:3" x14ac:dyDescent="0.25">
      <c r="A14">
        <v>13</v>
      </c>
      <c r="B14" t="s">
        <v>209</v>
      </c>
      <c r="C14" s="49">
        <v>77.3</v>
      </c>
    </row>
    <row r="15" spans="1:3" x14ac:dyDescent="0.25">
      <c r="A15">
        <v>14</v>
      </c>
      <c r="B15" t="s">
        <v>210</v>
      </c>
      <c r="C15" s="49">
        <v>78.599999999999994</v>
      </c>
    </row>
    <row r="16" spans="1:3" x14ac:dyDescent="0.25">
      <c r="A16">
        <v>15</v>
      </c>
      <c r="B16" t="s">
        <v>211</v>
      </c>
      <c r="C16" s="49">
        <v>74.099999999999994</v>
      </c>
    </row>
    <row r="17" spans="1:3" x14ac:dyDescent="0.25">
      <c r="A17">
        <v>16</v>
      </c>
      <c r="B17" t="s">
        <v>212</v>
      </c>
      <c r="C17" s="49">
        <v>86.3</v>
      </c>
    </row>
    <row r="18" spans="1:3" x14ac:dyDescent="0.25">
      <c r="A18">
        <v>17</v>
      </c>
      <c r="B18" t="s">
        <v>213</v>
      </c>
      <c r="C18" s="49">
        <v>77.3</v>
      </c>
    </row>
    <row r="19" spans="1:3" x14ac:dyDescent="0.25">
      <c r="A19">
        <v>18</v>
      </c>
      <c r="B19" t="s">
        <v>214</v>
      </c>
      <c r="C19" s="49">
        <v>75.2</v>
      </c>
    </row>
    <row r="20" spans="1:3" x14ac:dyDescent="0.25">
      <c r="A20">
        <v>19</v>
      </c>
      <c r="B20" t="s">
        <v>215</v>
      </c>
      <c r="C20" s="49">
        <v>80.599999999999994</v>
      </c>
    </row>
    <row r="21" spans="1:3" x14ac:dyDescent="0.25">
      <c r="A21">
        <v>20</v>
      </c>
      <c r="B21" t="s">
        <v>216</v>
      </c>
      <c r="C21" s="49">
        <v>87.3</v>
      </c>
    </row>
    <row r="22" spans="1:3" x14ac:dyDescent="0.25">
      <c r="A22">
        <v>21</v>
      </c>
      <c r="B22" t="s">
        <v>217</v>
      </c>
      <c r="C22" s="49">
        <v>72</v>
      </c>
    </row>
    <row r="23" spans="1:3" x14ac:dyDescent="0.25">
      <c r="A23">
        <v>22</v>
      </c>
      <c r="B23" t="s">
        <v>218</v>
      </c>
      <c r="C23" s="49">
        <v>75.8</v>
      </c>
    </row>
    <row r="24" spans="1:3" x14ac:dyDescent="0.25">
      <c r="A24">
        <v>23</v>
      </c>
      <c r="B24" t="s">
        <v>219</v>
      </c>
      <c r="C24" s="49">
        <v>78.2</v>
      </c>
    </row>
    <row r="25" spans="1:3" x14ac:dyDescent="0.25">
      <c r="A25">
        <v>24</v>
      </c>
      <c r="B25" t="s">
        <v>220</v>
      </c>
      <c r="C25" s="49">
        <v>85</v>
      </c>
    </row>
    <row r="26" spans="1:3" x14ac:dyDescent="0.25">
      <c r="A26">
        <v>25</v>
      </c>
      <c r="B26" t="s">
        <v>221</v>
      </c>
      <c r="C26" s="49">
        <v>72</v>
      </c>
    </row>
    <row r="27" spans="1:3" x14ac:dyDescent="0.25">
      <c r="A27">
        <v>26</v>
      </c>
      <c r="B27" t="s">
        <v>222</v>
      </c>
      <c r="C27" s="49">
        <v>71.8</v>
      </c>
    </row>
    <row r="28" spans="1:3" x14ac:dyDescent="0.25">
      <c r="A28">
        <v>27</v>
      </c>
      <c r="B28" t="s">
        <v>223</v>
      </c>
      <c r="C28" s="49">
        <v>77.900000000000006</v>
      </c>
    </row>
    <row r="29" spans="1:3" x14ac:dyDescent="0.25">
      <c r="A29">
        <v>28</v>
      </c>
      <c r="B29" t="s">
        <v>224</v>
      </c>
      <c r="C29" s="49">
        <v>73.099999999999994</v>
      </c>
    </row>
    <row r="30" spans="1:3" x14ac:dyDescent="0.25">
      <c r="A30">
        <v>29</v>
      </c>
      <c r="B30" t="s">
        <v>225</v>
      </c>
      <c r="C30" s="49">
        <v>72.099999999999994</v>
      </c>
    </row>
    <row r="31" spans="1:3" x14ac:dyDescent="0.25">
      <c r="A31">
        <v>30</v>
      </c>
      <c r="B31" t="s">
        <v>226</v>
      </c>
      <c r="C31" s="49">
        <v>74.599999999999994</v>
      </c>
    </row>
    <row r="32" spans="1:3" x14ac:dyDescent="0.25">
      <c r="A32">
        <v>31</v>
      </c>
      <c r="B32" t="s">
        <v>227</v>
      </c>
      <c r="C32" s="49">
        <v>73.599999999999994</v>
      </c>
    </row>
    <row r="33" spans="1:3" x14ac:dyDescent="0.25">
      <c r="A33">
        <v>32</v>
      </c>
      <c r="B33" t="s">
        <v>228</v>
      </c>
      <c r="C33" s="49">
        <v>77.5</v>
      </c>
    </row>
    <row r="34" spans="1:3" x14ac:dyDescent="0.25">
      <c r="A34">
        <v>33</v>
      </c>
      <c r="B34" t="s">
        <v>229</v>
      </c>
      <c r="C34" s="49">
        <v>80.8</v>
      </c>
    </row>
    <row r="35" spans="1:3" x14ac:dyDescent="0.25">
      <c r="A35">
        <v>34</v>
      </c>
      <c r="B35" t="s">
        <v>230</v>
      </c>
      <c r="C35" s="49">
        <v>78.8</v>
      </c>
    </row>
    <row r="36" spans="1:3" x14ac:dyDescent="0.25">
      <c r="A36">
        <v>35</v>
      </c>
      <c r="B36" t="s">
        <v>231</v>
      </c>
      <c r="C36" s="49">
        <v>82</v>
      </c>
    </row>
    <row r="37" spans="1:3" x14ac:dyDescent="0.25">
      <c r="A37">
        <v>36</v>
      </c>
      <c r="B37" t="s">
        <v>232</v>
      </c>
      <c r="C37" s="49">
        <v>76.5</v>
      </c>
    </row>
    <row r="38" spans="1:3" x14ac:dyDescent="0.25">
      <c r="A38">
        <v>37</v>
      </c>
      <c r="B38" t="s">
        <v>233</v>
      </c>
      <c r="C38" s="49">
        <v>73.099999999999994</v>
      </c>
    </row>
    <row r="39" spans="1:3" x14ac:dyDescent="0.25">
      <c r="A39">
        <v>38</v>
      </c>
      <c r="B39" t="s">
        <v>234</v>
      </c>
      <c r="C39" s="49">
        <v>75</v>
      </c>
    </row>
    <row r="40" spans="1:3" x14ac:dyDescent="0.25">
      <c r="A40">
        <v>39</v>
      </c>
      <c r="B40" t="s">
        <v>235</v>
      </c>
      <c r="C40" s="49">
        <v>72.5</v>
      </c>
    </row>
    <row r="41" spans="1:3" x14ac:dyDescent="0.25">
      <c r="A41">
        <v>40</v>
      </c>
      <c r="B41" t="s">
        <v>236</v>
      </c>
      <c r="C41" s="49">
        <v>76.5</v>
      </c>
    </row>
    <row r="42" spans="1:3" x14ac:dyDescent="0.25">
      <c r="A42">
        <v>41</v>
      </c>
      <c r="B42" s="13" t="s">
        <v>197</v>
      </c>
      <c r="C42" s="49">
        <v>73.599999999999994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6"/>
  <sheetViews>
    <sheetView tabSelected="1" workbookViewId="0">
      <pane ySplit="1" topLeftCell="A110" activePane="bottomLeft" state="frozen"/>
      <selection pane="bottomLeft" activeCell="G122" sqref="G122"/>
    </sheetView>
  </sheetViews>
  <sheetFormatPr baseColWidth="10" defaultRowHeight="15" x14ac:dyDescent="0.25"/>
  <cols>
    <col min="1" max="1" width="11.42578125" style="13"/>
    <col min="2" max="2" width="7.140625" style="13" customWidth="1"/>
    <col min="3" max="3" width="16.5703125" style="13" bestFit="1" customWidth="1"/>
    <col min="4" max="5" width="16.42578125" style="18" customWidth="1"/>
    <col min="6" max="6" width="9.140625" style="13" customWidth="1"/>
    <col min="7" max="9" width="11.42578125" style="14"/>
    <col min="10" max="11" width="11.42578125" style="13"/>
    <col min="12" max="12" width="14.5703125" style="13" bestFit="1" customWidth="1"/>
    <col min="13" max="16384" width="11.42578125" style="13"/>
  </cols>
  <sheetData>
    <row r="1" spans="1:16" s="15" customFormat="1" x14ac:dyDescent="0.25">
      <c r="A1" s="15" t="s">
        <v>195</v>
      </c>
      <c r="C1" s="15" t="s">
        <v>0</v>
      </c>
      <c r="D1" s="16" t="s">
        <v>1</v>
      </c>
      <c r="E1" s="16" t="s">
        <v>193</v>
      </c>
      <c r="F1" s="15" t="s">
        <v>114</v>
      </c>
      <c r="G1" s="17" t="s">
        <v>115</v>
      </c>
      <c r="H1" s="27" t="s">
        <v>116</v>
      </c>
      <c r="I1" s="27" t="s">
        <v>117</v>
      </c>
      <c r="L1" s="15" t="s">
        <v>190</v>
      </c>
      <c r="N1" s="15" t="s">
        <v>194</v>
      </c>
      <c r="O1" s="15" t="s">
        <v>191</v>
      </c>
      <c r="P1" s="15" t="s">
        <v>192</v>
      </c>
    </row>
    <row r="2" spans="1:16" x14ac:dyDescent="0.25">
      <c r="B2" s="13" t="s">
        <v>2</v>
      </c>
      <c r="C2" s="13" t="s">
        <v>95</v>
      </c>
      <c r="E2" s="13">
        <v>0</v>
      </c>
      <c r="F2" s="13" t="s">
        <v>118</v>
      </c>
      <c r="G2" s="14">
        <f t="array" ref="G2:G13">TRANSPOSE(boites!O3:Z3)</f>
        <v>6.3E-2</v>
      </c>
      <c r="L2" s="14">
        <f>AVERAGE(G2:G4)</f>
        <v>6.9333333333333344E-2</v>
      </c>
      <c r="O2">
        <v>0.14610000000000001</v>
      </c>
      <c r="P2" s="13">
        <v>4.8599999999999997E-2</v>
      </c>
    </row>
    <row r="3" spans="1:16" x14ac:dyDescent="0.25">
      <c r="B3" s="13" t="s">
        <v>3</v>
      </c>
      <c r="C3" s="13" t="s">
        <v>95</v>
      </c>
      <c r="E3" s="13">
        <v>0</v>
      </c>
      <c r="F3" s="13" t="s">
        <v>119</v>
      </c>
      <c r="G3" s="14">
        <v>6.2E-2</v>
      </c>
    </row>
    <row r="4" spans="1:16" x14ac:dyDescent="0.25">
      <c r="B4" s="13" t="s">
        <v>4</v>
      </c>
      <c r="C4" s="13" t="s">
        <v>95</v>
      </c>
      <c r="E4" s="13">
        <v>0</v>
      </c>
      <c r="F4" s="13" t="s">
        <v>120</v>
      </c>
      <c r="G4" s="14">
        <v>8.3000000000000004E-2</v>
      </c>
    </row>
    <row r="5" spans="1:16" x14ac:dyDescent="0.25">
      <c r="B5" s="13" t="s">
        <v>5</v>
      </c>
      <c r="C5" s="13" t="s">
        <v>96</v>
      </c>
      <c r="E5" s="13">
        <v>1</v>
      </c>
      <c r="F5" s="13" t="s">
        <v>121</v>
      </c>
      <c r="G5" s="14">
        <v>0.17599999999999999</v>
      </c>
    </row>
    <row r="6" spans="1:16" x14ac:dyDescent="0.25">
      <c r="B6" s="13" t="s">
        <v>6</v>
      </c>
      <c r="C6" s="13" t="s">
        <v>96</v>
      </c>
      <c r="E6" s="13">
        <v>1</v>
      </c>
      <c r="F6" s="13" t="s">
        <v>122</v>
      </c>
      <c r="G6" s="14">
        <v>0.17199999999999999</v>
      </c>
    </row>
    <row r="7" spans="1:16" x14ac:dyDescent="0.25">
      <c r="B7" s="13" t="s">
        <v>7</v>
      </c>
      <c r="C7" s="13" t="s">
        <v>96</v>
      </c>
      <c r="E7" s="13">
        <v>1</v>
      </c>
      <c r="F7" s="13" t="s">
        <v>123</v>
      </c>
      <c r="G7" s="14">
        <v>0.183</v>
      </c>
    </row>
    <row r="8" spans="1:16" x14ac:dyDescent="0.25">
      <c r="B8" s="13" t="s">
        <v>8</v>
      </c>
      <c r="C8" s="13" t="s">
        <v>97</v>
      </c>
      <c r="E8" s="13">
        <v>2</v>
      </c>
      <c r="F8" s="13" t="s">
        <v>124</v>
      </c>
      <c r="G8" s="14">
        <v>0.318</v>
      </c>
    </row>
    <row r="9" spans="1:16" x14ac:dyDescent="0.25">
      <c r="B9" s="13" t="s">
        <v>9</v>
      </c>
      <c r="C9" s="13" t="s">
        <v>97</v>
      </c>
      <c r="E9" s="13">
        <v>2</v>
      </c>
      <c r="F9" s="13" t="s">
        <v>125</v>
      </c>
      <c r="G9" s="14">
        <v>0.30299999999999999</v>
      </c>
    </row>
    <row r="10" spans="1:16" x14ac:dyDescent="0.25">
      <c r="B10" s="13" t="s">
        <v>10</v>
      </c>
      <c r="C10" s="13" t="s">
        <v>97</v>
      </c>
      <c r="E10" s="13">
        <v>2</v>
      </c>
      <c r="F10" s="13" t="s">
        <v>126</v>
      </c>
      <c r="G10" s="14">
        <v>0.32200000000000001</v>
      </c>
    </row>
    <row r="11" spans="1:16" x14ac:dyDescent="0.25">
      <c r="B11" s="13" t="s">
        <v>11</v>
      </c>
      <c r="C11" s="13" t="s">
        <v>98</v>
      </c>
      <c r="E11" s="13">
        <v>3</v>
      </c>
      <c r="F11" s="13" t="s">
        <v>11</v>
      </c>
      <c r="G11" s="14">
        <v>0.51800000000000002</v>
      </c>
    </row>
    <row r="12" spans="1:16" x14ac:dyDescent="0.25">
      <c r="B12" s="13" t="s">
        <v>12</v>
      </c>
      <c r="C12" s="13" t="s">
        <v>98</v>
      </c>
      <c r="E12" s="13">
        <v>3</v>
      </c>
      <c r="F12" s="13" t="s">
        <v>12</v>
      </c>
      <c r="G12" s="14">
        <v>0.502</v>
      </c>
    </row>
    <row r="13" spans="1:16" x14ac:dyDescent="0.25">
      <c r="B13" s="13" t="s">
        <v>13</v>
      </c>
      <c r="C13" s="13" t="s">
        <v>98</v>
      </c>
      <c r="E13" s="13">
        <v>3</v>
      </c>
      <c r="F13" s="13" t="s">
        <v>13</v>
      </c>
      <c r="G13" s="14">
        <v>0.51200000000000001</v>
      </c>
    </row>
    <row r="14" spans="1:16" x14ac:dyDescent="0.25">
      <c r="A14" s="13">
        <v>1</v>
      </c>
      <c r="B14" s="13" t="s">
        <v>14</v>
      </c>
      <c r="C14" s="13" t="str">
        <f>Feuil1!B$2</f>
        <v>blank</v>
      </c>
      <c r="D14" s="18">
        <f>Feuil1!C$2</f>
        <v>0</v>
      </c>
      <c r="F14" s="13" t="s">
        <v>127</v>
      </c>
      <c r="G14" s="14">
        <f t="array" ref="G14:G25">TRANSPOSE(boites!O4:Z4)</f>
        <v>9.6000000000000002E-2</v>
      </c>
      <c r="H14" s="14">
        <f>(G14-$L$2-$P$2)/$O$2</f>
        <v>-0.1501254848277436</v>
      </c>
      <c r="I14" s="14">
        <f>(H14/1000)*50/(D17/1000)</f>
        <v>-8.9360407635561662E-2</v>
      </c>
    </row>
    <row r="15" spans="1:16" x14ac:dyDescent="0.25">
      <c r="A15" s="13">
        <v>1</v>
      </c>
      <c r="B15" s="13" t="s">
        <v>15</v>
      </c>
      <c r="C15" s="13" t="str">
        <f>Feuil1!B$2</f>
        <v>blank</v>
      </c>
      <c r="D15" s="18">
        <f>Feuil1!C$2</f>
        <v>0</v>
      </c>
      <c r="F15" s="13" t="s">
        <v>128</v>
      </c>
      <c r="G15" s="14">
        <v>8.7999999999999995E-2</v>
      </c>
      <c r="H15" s="14">
        <f t="shared" ref="H15:H78" si="0">(G15-$L$2-$P$2)/$O$2</f>
        <v>-0.20488250057038565</v>
      </c>
      <c r="I15" s="14">
        <f>(H15/1000)*50/(D18/1000)</f>
        <v>-0.1219538693871343</v>
      </c>
    </row>
    <row r="16" spans="1:16" x14ac:dyDescent="0.25">
      <c r="A16" s="13">
        <v>1</v>
      </c>
      <c r="B16" s="13" t="s">
        <v>16</v>
      </c>
      <c r="C16" s="13" t="str">
        <f>Feuil1!B$2</f>
        <v>blank</v>
      </c>
      <c r="D16" s="18">
        <f>Feuil1!C$2</f>
        <v>0</v>
      </c>
      <c r="F16" s="13" t="s">
        <v>129</v>
      </c>
      <c r="G16" s="14">
        <v>8.7999999999999995E-2</v>
      </c>
      <c r="H16" s="14">
        <f t="shared" si="0"/>
        <v>-0.20488250057038565</v>
      </c>
      <c r="I16" s="14">
        <f>(H16/1000)*50/(D19/1000)</f>
        <v>-0.1219538693871343</v>
      </c>
    </row>
    <row r="17" spans="1:9" x14ac:dyDescent="0.25">
      <c r="A17" s="13">
        <f>A14+1</f>
        <v>2</v>
      </c>
      <c r="B17" s="13" t="s">
        <v>17</v>
      </c>
      <c r="C17" s="13" t="str">
        <f>Feuil1!B$3</f>
        <v>S1_2</v>
      </c>
      <c r="D17" s="18">
        <f>Feuil1!C$3</f>
        <v>84</v>
      </c>
      <c r="F17" s="13" t="s">
        <v>130</v>
      </c>
      <c r="G17" s="14">
        <v>0.442</v>
      </c>
      <c r="H17" s="14">
        <f t="shared" si="0"/>
        <v>2.2181154460415238</v>
      </c>
      <c r="I17" s="14">
        <f>(H17/1000)*50/(D20/1000)</f>
        <v>1.1887006677607308</v>
      </c>
    </row>
    <row r="18" spans="1:9" x14ac:dyDescent="0.25">
      <c r="A18" s="13">
        <f t="shared" ref="A18:A81" si="1">A15+1</f>
        <v>2</v>
      </c>
      <c r="B18" s="13" t="s">
        <v>18</v>
      </c>
      <c r="C18" s="13" t="str">
        <f>Feuil1!B$3</f>
        <v>S1_2</v>
      </c>
      <c r="D18" s="18">
        <f>Feuil1!C$3</f>
        <v>84</v>
      </c>
      <c r="F18" s="13" t="s">
        <v>131</v>
      </c>
      <c r="G18" s="14">
        <v>0.44400000000000001</v>
      </c>
      <c r="H18" s="14">
        <f t="shared" si="0"/>
        <v>2.2318046999771846</v>
      </c>
      <c r="I18" s="14">
        <f>(H18/1000)*50/(D21/1000)</f>
        <v>1.1960368167080306</v>
      </c>
    </row>
    <row r="19" spans="1:9" x14ac:dyDescent="0.25">
      <c r="A19" s="13">
        <f t="shared" si="1"/>
        <v>2</v>
      </c>
      <c r="B19" s="13" t="s">
        <v>19</v>
      </c>
      <c r="C19" s="13" t="str">
        <f>Feuil1!B$3</f>
        <v>S1_2</v>
      </c>
      <c r="D19" s="18">
        <f>Feuil1!C$3</f>
        <v>84</v>
      </c>
      <c r="F19" s="13" t="s">
        <v>132</v>
      </c>
      <c r="G19" s="14">
        <v>0.42399999999999999</v>
      </c>
      <c r="H19" s="14">
        <f t="shared" si="0"/>
        <v>2.0949121606205794</v>
      </c>
      <c r="I19" s="14">
        <f>(H19/1000)*50/(D22/1000)</f>
        <v>1.1226753272350372</v>
      </c>
    </row>
    <row r="20" spans="1:9" x14ac:dyDescent="0.25">
      <c r="A20" s="13">
        <f t="shared" si="1"/>
        <v>3</v>
      </c>
      <c r="B20" s="13" t="s">
        <v>20</v>
      </c>
      <c r="C20" s="13" t="str">
        <f>Feuil1!B$4</f>
        <v>S1_3</v>
      </c>
      <c r="D20" s="18">
        <f>Feuil1!C$4</f>
        <v>93.3</v>
      </c>
      <c r="F20" s="13" t="s">
        <v>133</v>
      </c>
      <c r="G20" s="14">
        <v>1.46</v>
      </c>
      <c r="H20" s="14">
        <f t="shared" si="0"/>
        <v>9.1859456992927218</v>
      </c>
      <c r="I20" s="14">
        <f>(H20/1000)*50/(D23/1000)</f>
        <v>6.0433853284820538</v>
      </c>
    </row>
    <row r="21" spans="1:9" x14ac:dyDescent="0.25">
      <c r="A21" s="13">
        <f t="shared" si="1"/>
        <v>3</v>
      </c>
      <c r="B21" s="13" t="s">
        <v>21</v>
      </c>
      <c r="C21" s="13" t="str">
        <f>Feuil1!B$4</f>
        <v>S1_3</v>
      </c>
      <c r="D21" s="18">
        <f>Feuil1!C$4</f>
        <v>93.3</v>
      </c>
      <c r="F21" s="13" t="s">
        <v>134</v>
      </c>
      <c r="G21" s="14">
        <v>1.27</v>
      </c>
      <c r="H21" s="14">
        <f t="shared" si="0"/>
        <v>7.8854665754049744</v>
      </c>
      <c r="I21" s="14">
        <f>(H21/1000)*50/(D24/1000)</f>
        <v>5.1878069575032733</v>
      </c>
    </row>
    <row r="22" spans="1:9" x14ac:dyDescent="0.25">
      <c r="A22" s="13">
        <f t="shared" si="1"/>
        <v>3</v>
      </c>
      <c r="B22" s="13" t="s">
        <v>22</v>
      </c>
      <c r="C22" s="13" t="str">
        <f>Feuil1!B$4</f>
        <v>S1_3</v>
      </c>
      <c r="D22" s="18">
        <f>Feuil1!C$4</f>
        <v>93.3</v>
      </c>
      <c r="F22" s="13" t="s">
        <v>135</v>
      </c>
      <c r="G22" s="14">
        <v>1.3029999999999999</v>
      </c>
      <c r="H22" s="14">
        <f t="shared" si="0"/>
        <v>8.1113392653433714</v>
      </c>
      <c r="I22" s="14">
        <f>(H22/1000)*50/(D25/1000)</f>
        <v>5.3364074114101125</v>
      </c>
    </row>
    <row r="23" spans="1:9" x14ac:dyDescent="0.25">
      <c r="A23" s="13">
        <f t="shared" si="1"/>
        <v>4</v>
      </c>
      <c r="B23" s="13" t="s">
        <v>23</v>
      </c>
      <c r="C23" s="13" t="str">
        <f>Feuil1!B$5</f>
        <v>S1_4</v>
      </c>
      <c r="D23" s="18">
        <f>Feuil1!C$5</f>
        <v>76</v>
      </c>
      <c r="F23" s="13" t="s">
        <v>23</v>
      </c>
      <c r="G23" s="14">
        <v>0.92800000000000005</v>
      </c>
      <c r="H23" s="14">
        <f t="shared" si="0"/>
        <v>5.5446041524070271</v>
      </c>
      <c r="I23" s="14">
        <f>(H23/1000)*50/(D26/1000)</f>
        <v>3.3932705951083393</v>
      </c>
    </row>
    <row r="24" spans="1:9" x14ac:dyDescent="0.25">
      <c r="A24" s="13">
        <f t="shared" si="1"/>
        <v>4</v>
      </c>
      <c r="B24" s="13" t="s">
        <v>24</v>
      </c>
      <c r="C24" s="13" t="str">
        <f>Feuil1!B$5</f>
        <v>S1_4</v>
      </c>
      <c r="D24" s="18">
        <f>Feuil1!C$5</f>
        <v>76</v>
      </c>
      <c r="F24" s="13" t="s">
        <v>24</v>
      </c>
      <c r="G24" s="14">
        <v>0.91400000000000003</v>
      </c>
      <c r="H24" s="14">
        <f t="shared" si="0"/>
        <v>5.4487793748574038</v>
      </c>
      <c r="I24" s="14">
        <f>(H24/1000)*50/(D27/1000)</f>
        <v>3.334626300402328</v>
      </c>
    </row>
    <row r="25" spans="1:9" x14ac:dyDescent="0.25">
      <c r="A25" s="13">
        <f t="shared" si="1"/>
        <v>4</v>
      </c>
      <c r="B25" s="13" t="s">
        <v>25</v>
      </c>
      <c r="C25" s="13" t="str">
        <f>Feuil1!B$5</f>
        <v>S1_4</v>
      </c>
      <c r="D25" s="18">
        <f>Feuil1!C$5</f>
        <v>76</v>
      </c>
      <c r="F25" s="13" t="s">
        <v>25</v>
      </c>
      <c r="G25" s="14">
        <v>0.878</v>
      </c>
      <c r="H25" s="14">
        <f t="shared" si="0"/>
        <v>5.2023728040155142</v>
      </c>
      <c r="I25" s="14">
        <f>(H25/1000)*50/(D28/1000)</f>
        <v>3.1838266854440107</v>
      </c>
    </row>
    <row r="26" spans="1:9" x14ac:dyDescent="0.25">
      <c r="A26" s="13">
        <f t="shared" si="1"/>
        <v>5</v>
      </c>
      <c r="B26" s="13" t="s">
        <v>26</v>
      </c>
      <c r="C26" s="13" t="str">
        <f>Feuil1!B$6</f>
        <v>S1_5</v>
      </c>
      <c r="D26" s="18">
        <f>Feuil1!C$6</f>
        <v>81.7</v>
      </c>
      <c r="F26" s="13" t="s">
        <v>136</v>
      </c>
      <c r="G26" s="14">
        <f t="array" ref="G26:G37">TRANSPOSE(boites!O5:Z5)</f>
        <v>0.35399999999999998</v>
      </c>
      <c r="H26" s="14">
        <f t="shared" si="0"/>
        <v>1.6157882728724613</v>
      </c>
      <c r="I26" s="14">
        <f>(H26/1000)*50/(D29/1000)</f>
        <v>1.0162190395424284</v>
      </c>
    </row>
    <row r="27" spans="1:9" x14ac:dyDescent="0.25">
      <c r="A27" s="13">
        <f t="shared" si="1"/>
        <v>5</v>
      </c>
      <c r="B27" s="13" t="s">
        <v>27</v>
      </c>
      <c r="C27" s="13" t="str">
        <f>Feuil1!B$6</f>
        <v>S1_5</v>
      </c>
      <c r="D27" s="18">
        <f>Feuil1!C$6</f>
        <v>81.7</v>
      </c>
      <c r="F27" s="13" t="s">
        <v>137</v>
      </c>
      <c r="G27" s="14">
        <v>0.38200000000000001</v>
      </c>
      <c r="H27" s="14">
        <f t="shared" si="0"/>
        <v>1.8074378279717087</v>
      </c>
      <c r="I27" s="14">
        <f>(H27/1000)*50/(D30/1000)</f>
        <v>1.1367533509256027</v>
      </c>
    </row>
    <row r="28" spans="1:9" x14ac:dyDescent="0.25">
      <c r="A28" s="13">
        <f t="shared" si="1"/>
        <v>5</v>
      </c>
      <c r="B28" s="13" t="s">
        <v>28</v>
      </c>
      <c r="C28" s="13" t="str">
        <f>Feuil1!B$6</f>
        <v>S1_5</v>
      </c>
      <c r="D28" s="18">
        <f>Feuil1!C$6</f>
        <v>81.7</v>
      </c>
      <c r="F28" s="13" t="s">
        <v>138</v>
      </c>
      <c r="G28" s="14">
        <v>0.36799999999999999</v>
      </c>
      <c r="H28" s="14">
        <f t="shared" si="0"/>
        <v>1.7116130504220852</v>
      </c>
      <c r="I28" s="14">
        <f>(H28/1000)*50/(D31/1000)</f>
        <v>1.0764861952340159</v>
      </c>
    </row>
    <row r="29" spans="1:9" x14ac:dyDescent="0.25">
      <c r="A29" s="13">
        <f t="shared" si="1"/>
        <v>6</v>
      </c>
      <c r="B29" s="13" t="s">
        <v>29</v>
      </c>
      <c r="C29" s="13" t="str">
        <f>Feuil1!B$7</f>
        <v>S1_6</v>
      </c>
      <c r="D29" s="18">
        <f>Feuil1!C$7</f>
        <v>79.5</v>
      </c>
      <c r="F29" s="13" t="s">
        <v>139</v>
      </c>
      <c r="G29" s="14">
        <v>0.92900000000000005</v>
      </c>
      <c r="H29" s="14">
        <f t="shared" si="0"/>
        <v>5.5514487793748577</v>
      </c>
      <c r="I29" s="14">
        <f>(H29/1000)*50/(D32/1000)</f>
        <v>3.5314559665234468</v>
      </c>
    </row>
    <row r="30" spans="1:9" x14ac:dyDescent="0.25">
      <c r="A30" s="13">
        <f t="shared" si="1"/>
        <v>6</v>
      </c>
      <c r="B30" s="13" t="s">
        <v>30</v>
      </c>
      <c r="C30" s="13" t="str">
        <f>Feuil1!B$7</f>
        <v>S1_6</v>
      </c>
      <c r="D30" s="18">
        <f>Feuil1!C$7</f>
        <v>79.5</v>
      </c>
      <c r="F30" s="13" t="s">
        <v>140</v>
      </c>
      <c r="G30" s="14">
        <v>1.0860000000000001</v>
      </c>
      <c r="H30" s="14">
        <f t="shared" si="0"/>
        <v>6.6260552133242081</v>
      </c>
      <c r="I30" s="14">
        <f>(H30/1000)*50/(D33/1000)</f>
        <v>4.2150478456260867</v>
      </c>
    </row>
    <row r="31" spans="1:9" x14ac:dyDescent="0.25">
      <c r="A31" s="13">
        <f t="shared" si="1"/>
        <v>6</v>
      </c>
      <c r="B31" s="13" t="s">
        <v>31</v>
      </c>
      <c r="C31" s="13" t="str">
        <f>Feuil1!B$7</f>
        <v>S1_6</v>
      </c>
      <c r="D31" s="18">
        <f>Feuil1!C$7</f>
        <v>79.5</v>
      </c>
      <c r="F31" s="13" t="s">
        <v>141</v>
      </c>
      <c r="G31" s="14">
        <v>1.0609999999999999</v>
      </c>
      <c r="H31" s="14">
        <f t="shared" si="0"/>
        <v>6.4549395391284499</v>
      </c>
      <c r="I31" s="14">
        <f>(H31/1000)*50/(D34/1000)</f>
        <v>4.1061956355778948</v>
      </c>
    </row>
    <row r="32" spans="1:9" x14ac:dyDescent="0.25">
      <c r="A32" s="13">
        <f t="shared" si="1"/>
        <v>7</v>
      </c>
      <c r="B32" s="13" t="s">
        <v>32</v>
      </c>
      <c r="C32" s="13" t="str">
        <f>Feuil1!B$8</f>
        <v>S1_7</v>
      </c>
      <c r="D32" s="18">
        <f>Feuil1!C$8</f>
        <v>78.599999999999994</v>
      </c>
      <c r="F32" s="13" t="s">
        <v>142</v>
      </c>
      <c r="G32" s="14">
        <v>0.85599999999999998</v>
      </c>
      <c r="H32" s="14">
        <f t="shared" si="0"/>
        <v>5.0517910107232487</v>
      </c>
      <c r="I32" s="14">
        <f>(H32/1000)*50/(D35/1000)</f>
        <v>3.3904637655860732</v>
      </c>
    </row>
    <row r="33" spans="1:9" x14ac:dyDescent="0.25">
      <c r="A33" s="13">
        <f t="shared" si="1"/>
        <v>7</v>
      </c>
      <c r="B33" s="13" t="s">
        <v>33</v>
      </c>
      <c r="C33" s="13" t="str">
        <f>Feuil1!B$8</f>
        <v>S1_7</v>
      </c>
      <c r="D33" s="18">
        <f>Feuil1!C$8</f>
        <v>78.599999999999994</v>
      </c>
      <c r="F33" s="13" t="s">
        <v>143</v>
      </c>
      <c r="G33" s="14">
        <v>0.83199999999999996</v>
      </c>
      <c r="H33" s="14">
        <f t="shared" si="0"/>
        <v>4.8875199634953219</v>
      </c>
      <c r="I33" s="14">
        <f>(H33/1000)*50/(D36/1000)</f>
        <v>3.2802147406008872</v>
      </c>
    </row>
    <row r="34" spans="1:9" x14ac:dyDescent="0.25">
      <c r="A34" s="13">
        <f t="shared" si="1"/>
        <v>7</v>
      </c>
      <c r="B34" s="13" t="s">
        <v>34</v>
      </c>
      <c r="C34" s="13" t="str">
        <f>Feuil1!B$8</f>
        <v>S1_7</v>
      </c>
      <c r="D34" s="18">
        <f>Feuil1!C$8</f>
        <v>78.599999999999994</v>
      </c>
      <c r="F34" s="13" t="s">
        <v>144</v>
      </c>
      <c r="G34" s="14">
        <v>0.85099999999999998</v>
      </c>
      <c r="H34" s="14">
        <f t="shared" si="0"/>
        <v>5.0175678758840974</v>
      </c>
      <c r="I34" s="14">
        <f>(H34/1000)*50/(D37/1000)</f>
        <v>3.36749521871416</v>
      </c>
    </row>
    <row r="35" spans="1:9" x14ac:dyDescent="0.25">
      <c r="A35" s="13">
        <f t="shared" si="1"/>
        <v>8</v>
      </c>
      <c r="B35" s="13" t="s">
        <v>35</v>
      </c>
      <c r="C35" s="13" t="str">
        <f>Feuil1!B$9</f>
        <v>S1_8</v>
      </c>
      <c r="D35" s="18">
        <f>Feuil1!C$9</f>
        <v>74.5</v>
      </c>
      <c r="F35" s="13" t="s">
        <v>35</v>
      </c>
      <c r="G35" s="14">
        <v>0.72199999999999998</v>
      </c>
      <c r="H35" s="14">
        <f t="shared" si="0"/>
        <v>4.1346109970339944</v>
      </c>
      <c r="I35" s="14">
        <f>(H35/1000)*50/(D38/1000)</f>
        <v>2.6918040345273408</v>
      </c>
    </row>
    <row r="36" spans="1:9" x14ac:dyDescent="0.25">
      <c r="A36" s="13">
        <f t="shared" si="1"/>
        <v>8</v>
      </c>
      <c r="B36" s="13" t="s">
        <v>36</v>
      </c>
      <c r="C36" s="13" t="str">
        <f>Feuil1!B$9</f>
        <v>S1_8</v>
      </c>
      <c r="D36" s="18">
        <f>Feuil1!C$9</f>
        <v>74.5</v>
      </c>
      <c r="F36" s="13" t="s">
        <v>36</v>
      </c>
      <c r="G36" s="14">
        <v>0.68600000000000005</v>
      </c>
      <c r="H36" s="14">
        <f t="shared" si="0"/>
        <v>3.888204426192106</v>
      </c>
      <c r="I36" s="14">
        <f>(H36/1000)*50/(D39/1000)</f>
        <v>2.5313830899688194</v>
      </c>
    </row>
    <row r="37" spans="1:9" x14ac:dyDescent="0.25">
      <c r="A37" s="13">
        <f t="shared" si="1"/>
        <v>8</v>
      </c>
      <c r="B37" s="13" t="s">
        <v>37</v>
      </c>
      <c r="C37" s="13" t="str">
        <f>Feuil1!B$9</f>
        <v>S1_8</v>
      </c>
      <c r="D37" s="18">
        <f>Feuil1!C$9</f>
        <v>74.5</v>
      </c>
      <c r="F37" s="13" t="s">
        <v>37</v>
      </c>
      <c r="G37" s="14">
        <v>0.68500000000000005</v>
      </c>
      <c r="H37" s="14">
        <f t="shared" si="0"/>
        <v>3.8813597992242759</v>
      </c>
      <c r="I37" s="14">
        <f>(H37/1000)*50/(D40/1000)</f>
        <v>2.5269269526199714</v>
      </c>
    </row>
    <row r="38" spans="1:9" x14ac:dyDescent="0.25">
      <c r="A38" s="13">
        <f t="shared" si="1"/>
        <v>9</v>
      </c>
      <c r="B38" s="13" t="s">
        <v>38</v>
      </c>
      <c r="C38" s="13" t="str">
        <f>Feuil1!B$10</f>
        <v>S1_9</v>
      </c>
      <c r="D38" s="18">
        <f>Feuil1!C$10</f>
        <v>76.8</v>
      </c>
      <c r="F38" s="13" t="s">
        <v>145</v>
      </c>
      <c r="G38" s="14">
        <f t="array" ref="G38:G49">TRANSPOSE(boites!O6:Z6)</f>
        <v>0.85499999999999998</v>
      </c>
      <c r="H38" s="14">
        <f t="shared" si="0"/>
        <v>5.044946383755418</v>
      </c>
      <c r="I38" s="14">
        <f>(H38/1000)*50/(D41/1000)</f>
        <v>3.1180138342122481</v>
      </c>
    </row>
    <row r="39" spans="1:9" x14ac:dyDescent="0.25">
      <c r="A39" s="13">
        <f t="shared" si="1"/>
        <v>9</v>
      </c>
      <c r="B39" s="13" t="s">
        <v>39</v>
      </c>
      <c r="C39" s="13" t="str">
        <f>Feuil1!B$10</f>
        <v>S1_9</v>
      </c>
      <c r="D39" s="18">
        <f>Feuil1!C$10</f>
        <v>76.8</v>
      </c>
      <c r="F39" s="13" t="s">
        <v>146</v>
      </c>
      <c r="G39" s="14">
        <v>0.83899999999999997</v>
      </c>
      <c r="H39" s="14">
        <f t="shared" si="0"/>
        <v>4.9354323522701344</v>
      </c>
      <c r="I39" s="14">
        <f>(H39/1000)*50/(D42/1000)</f>
        <v>3.0503290187083647</v>
      </c>
    </row>
    <row r="40" spans="1:9" x14ac:dyDescent="0.25">
      <c r="A40" s="13">
        <f t="shared" si="1"/>
        <v>9</v>
      </c>
      <c r="B40" s="13" t="s">
        <v>40</v>
      </c>
      <c r="C40" s="13" t="str">
        <f>Feuil1!B$10</f>
        <v>S1_9</v>
      </c>
      <c r="D40" s="18">
        <f>Feuil1!C$10</f>
        <v>76.8</v>
      </c>
      <c r="F40" s="13" t="s">
        <v>147</v>
      </c>
      <c r="G40" s="14">
        <v>0.83499999999999996</v>
      </c>
      <c r="H40" s="14">
        <f t="shared" si="0"/>
        <v>4.9080538443988129</v>
      </c>
      <c r="I40" s="14">
        <f>(H40/1000)*50/(D43/1000)</f>
        <v>3.033407814832394</v>
      </c>
    </row>
    <row r="41" spans="1:9" x14ac:dyDescent="0.25">
      <c r="A41" s="13">
        <f t="shared" si="1"/>
        <v>10</v>
      </c>
      <c r="B41" s="13" t="s">
        <v>41</v>
      </c>
      <c r="C41" s="13" t="str">
        <f>Feuil1!B$11</f>
        <v>S1_10</v>
      </c>
      <c r="D41" s="18">
        <f>Feuil1!C$11</f>
        <v>80.900000000000006</v>
      </c>
      <c r="F41" s="13" t="s">
        <v>148</v>
      </c>
      <c r="G41" s="14">
        <v>1.222</v>
      </c>
      <c r="H41" s="14">
        <f t="shared" si="0"/>
        <v>7.5569244809491218</v>
      </c>
      <c r="I41" s="14">
        <f>(H41/1000)*50/(D44/1000)</f>
        <v>4.2312007172167538</v>
      </c>
    </row>
    <row r="42" spans="1:9" x14ac:dyDescent="0.25">
      <c r="A42" s="13">
        <f t="shared" si="1"/>
        <v>10</v>
      </c>
      <c r="B42" s="13" t="s">
        <v>42</v>
      </c>
      <c r="C42" s="13" t="str">
        <f>Feuil1!B$11</f>
        <v>S1_10</v>
      </c>
      <c r="D42" s="18">
        <f>Feuil1!C$11</f>
        <v>80.900000000000006</v>
      </c>
      <c r="F42" s="13" t="s">
        <v>149</v>
      </c>
      <c r="G42" s="14">
        <v>1.006</v>
      </c>
      <c r="H42" s="14">
        <f t="shared" si="0"/>
        <v>6.0784850558977865</v>
      </c>
      <c r="I42" s="14">
        <f>(H42/1000)*50/(D45/1000)</f>
        <v>3.4034070861689738</v>
      </c>
    </row>
    <row r="43" spans="1:9" x14ac:dyDescent="0.25">
      <c r="A43" s="13">
        <f t="shared" si="1"/>
        <v>10</v>
      </c>
      <c r="B43" s="13" t="s">
        <v>43</v>
      </c>
      <c r="C43" s="13" t="str">
        <f>Feuil1!B$11</f>
        <v>S1_10</v>
      </c>
      <c r="D43" s="18">
        <f>Feuil1!C$11</f>
        <v>80.900000000000006</v>
      </c>
      <c r="F43" s="13" t="s">
        <v>150</v>
      </c>
      <c r="G43" s="14">
        <v>1.2669999999999999</v>
      </c>
      <c r="H43" s="14">
        <f t="shared" si="0"/>
        <v>7.8649326945014826</v>
      </c>
      <c r="I43" s="14">
        <f>(H43/1000)*50/(D46/1000)</f>
        <v>4.4036577236850407</v>
      </c>
    </row>
    <row r="44" spans="1:9" x14ac:dyDescent="0.25">
      <c r="A44" s="13">
        <f t="shared" si="1"/>
        <v>11</v>
      </c>
      <c r="B44" s="13" t="s">
        <v>44</v>
      </c>
      <c r="C44" s="13" t="str">
        <f>Feuil1!B$12</f>
        <v>S1_11</v>
      </c>
      <c r="D44" s="18">
        <f>Feuil1!C$12</f>
        <v>89.3</v>
      </c>
      <c r="F44" s="13" t="s">
        <v>151</v>
      </c>
      <c r="G44" s="14">
        <v>0.79200000000000004</v>
      </c>
      <c r="H44" s="14">
        <f t="shared" si="0"/>
        <v>4.6137348847821125</v>
      </c>
      <c r="I44" s="14">
        <f>(H44/1000)*50/(D47/1000)</f>
        <v>2.9998276233953916</v>
      </c>
    </row>
    <row r="45" spans="1:9" x14ac:dyDescent="0.25">
      <c r="A45" s="13">
        <f t="shared" si="1"/>
        <v>11</v>
      </c>
      <c r="B45" s="13" t="s">
        <v>45</v>
      </c>
      <c r="C45" s="13" t="str">
        <f>Feuil1!B$12</f>
        <v>S1_11</v>
      </c>
      <c r="D45" s="18">
        <f>Feuil1!C$12</f>
        <v>89.3</v>
      </c>
      <c r="F45" s="13" t="s">
        <v>152</v>
      </c>
      <c r="G45" s="14">
        <v>0.71899999999999997</v>
      </c>
      <c r="H45" s="14">
        <f t="shared" si="0"/>
        <v>4.1140771161305034</v>
      </c>
      <c r="I45" s="14">
        <f>(H45/1000)*50/(D48/1000)</f>
        <v>2.6749526112682074</v>
      </c>
    </row>
    <row r="46" spans="1:9" x14ac:dyDescent="0.25">
      <c r="A46" s="13">
        <f t="shared" si="1"/>
        <v>11</v>
      </c>
      <c r="B46" s="13" t="s">
        <v>46</v>
      </c>
      <c r="C46" s="13" t="str">
        <f>Feuil1!B$12</f>
        <v>S1_11</v>
      </c>
      <c r="D46" s="18">
        <f>Feuil1!C$12</f>
        <v>89.3</v>
      </c>
      <c r="F46" s="13" t="s">
        <v>153</v>
      </c>
      <c r="G46" s="14">
        <v>0.86</v>
      </c>
      <c r="H46" s="14">
        <f t="shared" si="0"/>
        <v>5.0791695185945693</v>
      </c>
      <c r="I46" s="14">
        <f>(H46/1000)*50/(D49/1000)</f>
        <v>3.3024509223631786</v>
      </c>
    </row>
    <row r="47" spans="1:9" x14ac:dyDescent="0.25">
      <c r="A47" s="13">
        <f t="shared" si="1"/>
        <v>12</v>
      </c>
      <c r="B47" s="13" t="s">
        <v>47</v>
      </c>
      <c r="C47" s="13" t="str">
        <f>Feuil1!B$13</f>
        <v>S1_12</v>
      </c>
      <c r="D47" s="18">
        <f>Feuil1!C$13</f>
        <v>76.900000000000006</v>
      </c>
      <c r="F47" s="13" t="s">
        <v>47</v>
      </c>
      <c r="G47" s="14">
        <v>0.48599999999999999</v>
      </c>
      <c r="H47" s="14">
        <f t="shared" si="0"/>
        <v>2.5192790326260548</v>
      </c>
      <c r="I47" s="14">
        <f>(H47/1000)*50/(D50/1000)</f>
        <v>1.6295465929017174</v>
      </c>
    </row>
    <row r="48" spans="1:9" x14ac:dyDescent="0.25">
      <c r="A48" s="13">
        <f t="shared" si="1"/>
        <v>12</v>
      </c>
      <c r="B48" s="13" t="s">
        <v>48</v>
      </c>
      <c r="C48" s="13" t="str">
        <f>Feuil1!B$13</f>
        <v>S1_12</v>
      </c>
      <c r="D48" s="18">
        <f>Feuil1!C$13</f>
        <v>76.900000000000006</v>
      </c>
      <c r="F48" s="13" t="s">
        <v>48</v>
      </c>
      <c r="G48" s="14">
        <v>0.48399999999999999</v>
      </c>
      <c r="H48" s="14">
        <f t="shared" si="0"/>
        <v>2.5055897786903945</v>
      </c>
      <c r="I48" s="14">
        <f>(H48/1000)*50/(D51/1000)</f>
        <v>1.6206919655177199</v>
      </c>
    </row>
    <row r="49" spans="1:9" x14ac:dyDescent="0.25">
      <c r="A49" s="13">
        <f t="shared" si="1"/>
        <v>12</v>
      </c>
      <c r="B49" s="13" t="s">
        <v>49</v>
      </c>
      <c r="C49" s="13" t="str">
        <f>Feuil1!B$13</f>
        <v>S1_12</v>
      </c>
      <c r="D49" s="18">
        <f>Feuil1!C$13</f>
        <v>76.900000000000006</v>
      </c>
      <c r="F49" s="13" t="s">
        <v>49</v>
      </c>
      <c r="G49" s="14">
        <v>0.51200000000000001</v>
      </c>
      <c r="H49" s="14">
        <f t="shared" si="0"/>
        <v>2.6972393337896419</v>
      </c>
      <c r="I49" s="14">
        <f>(H49/1000)*50/(D52/1000)</f>
        <v>1.7446567488936882</v>
      </c>
    </row>
    <row r="50" spans="1:9" x14ac:dyDescent="0.25">
      <c r="A50" s="13">
        <f t="shared" si="1"/>
        <v>13</v>
      </c>
      <c r="B50" s="13" t="s">
        <v>50</v>
      </c>
      <c r="C50" s="13" t="str">
        <f>Feuil1!B$14</f>
        <v>S1_13</v>
      </c>
      <c r="D50" s="18">
        <f>Feuil1!C$14</f>
        <v>77.3</v>
      </c>
      <c r="F50" s="13" t="s">
        <v>154</v>
      </c>
      <c r="G50" s="14">
        <f t="array" ref="G50:G61">TRANSPOSE(boites!O7:Z7)</f>
        <v>1.111</v>
      </c>
      <c r="H50" s="14">
        <f t="shared" si="0"/>
        <v>6.7971708875199637</v>
      </c>
      <c r="I50" s="14">
        <f>(H50/1000)*50/(D53/1000)</f>
        <v>4.3239000556742777</v>
      </c>
    </row>
    <row r="51" spans="1:9" x14ac:dyDescent="0.25">
      <c r="A51" s="13">
        <f t="shared" si="1"/>
        <v>13</v>
      </c>
      <c r="B51" s="13" t="s">
        <v>51</v>
      </c>
      <c r="C51" s="13" t="str">
        <f>Feuil1!B$14</f>
        <v>S1_13</v>
      </c>
      <c r="D51" s="18">
        <f>Feuil1!C$14</f>
        <v>77.3</v>
      </c>
      <c r="F51" s="13" t="s">
        <v>155</v>
      </c>
      <c r="G51" s="14">
        <v>1.0329999999999999</v>
      </c>
      <c r="H51" s="14">
        <f t="shared" si="0"/>
        <v>6.2632899840292025</v>
      </c>
      <c r="I51" s="14">
        <f>(H51/1000)*50/(D54/1000)</f>
        <v>3.9842811603239205</v>
      </c>
    </row>
    <row r="52" spans="1:9" x14ac:dyDescent="0.25">
      <c r="A52" s="13">
        <f t="shared" si="1"/>
        <v>13</v>
      </c>
      <c r="B52" s="13" t="s">
        <v>52</v>
      </c>
      <c r="C52" s="13" t="str">
        <f>Feuil1!B$14</f>
        <v>S1_13</v>
      </c>
      <c r="D52" s="18">
        <f>Feuil1!C$14</f>
        <v>77.3</v>
      </c>
      <c r="F52" s="13" t="s">
        <v>156</v>
      </c>
      <c r="G52" s="14">
        <v>1.1479999999999999</v>
      </c>
      <c r="H52" s="14">
        <f t="shared" si="0"/>
        <v>7.0504220853296831</v>
      </c>
      <c r="I52" s="14">
        <f>(H52/1000)*50/(D55/1000)</f>
        <v>4.4850013265456008</v>
      </c>
    </row>
    <row r="53" spans="1:9" x14ac:dyDescent="0.25">
      <c r="A53" s="13">
        <f t="shared" si="1"/>
        <v>14</v>
      </c>
      <c r="B53" s="13" t="s">
        <v>53</v>
      </c>
      <c r="C53" s="13" t="str">
        <f>Feuil1!B$15</f>
        <v>S1_14</v>
      </c>
      <c r="D53" s="18">
        <f>Feuil1!C$15</f>
        <v>78.599999999999994</v>
      </c>
      <c r="F53" s="13" t="s">
        <v>157</v>
      </c>
      <c r="G53" s="14">
        <v>1.3220000000000001</v>
      </c>
      <c r="H53" s="14">
        <f t="shared" si="0"/>
        <v>8.2413871777321486</v>
      </c>
      <c r="I53" s="14">
        <f>(H53/1000)*50/(D56/1000)</f>
        <v>5.5609899984697355</v>
      </c>
    </row>
    <row r="54" spans="1:9" x14ac:dyDescent="0.25">
      <c r="A54" s="13">
        <f t="shared" si="1"/>
        <v>14</v>
      </c>
      <c r="B54" s="13" t="s">
        <v>54</v>
      </c>
      <c r="C54" s="13" t="str">
        <f>Feuil1!B$15</f>
        <v>S1_14</v>
      </c>
      <c r="D54" s="18">
        <f>Feuil1!C$15</f>
        <v>78.599999999999994</v>
      </c>
      <c r="F54" s="13" t="s">
        <v>158</v>
      </c>
      <c r="G54" s="14">
        <v>1.42</v>
      </c>
      <c r="H54" s="14">
        <f t="shared" si="0"/>
        <v>8.9121606205795114</v>
      </c>
      <c r="I54" s="14">
        <f>(H54/1000)*50/(D57/1000)</f>
        <v>6.0136036576110072</v>
      </c>
    </row>
    <row r="55" spans="1:9" x14ac:dyDescent="0.25">
      <c r="A55" s="13">
        <f t="shared" si="1"/>
        <v>14</v>
      </c>
      <c r="B55" s="13" t="s">
        <v>55</v>
      </c>
      <c r="C55" s="13" t="str">
        <f>Feuil1!B$15</f>
        <v>S1_14</v>
      </c>
      <c r="D55" s="18">
        <f>Feuil1!C$15</f>
        <v>78.599999999999994</v>
      </c>
      <c r="F55" s="13" t="s">
        <v>159</v>
      </c>
      <c r="G55" s="14">
        <v>1.534</v>
      </c>
      <c r="H55" s="14">
        <f t="shared" si="0"/>
        <v>9.6924480949121605</v>
      </c>
      <c r="I55" s="14">
        <f>(H55/1000)*50/(D58/1000)</f>
        <v>6.5401134243671804</v>
      </c>
    </row>
    <row r="56" spans="1:9" x14ac:dyDescent="0.25">
      <c r="A56" s="13">
        <f t="shared" si="1"/>
        <v>15</v>
      </c>
      <c r="B56" s="13" t="s">
        <v>56</v>
      </c>
      <c r="C56" s="13" t="str">
        <f>Feuil1!B$16</f>
        <v>S1_15</v>
      </c>
      <c r="D56" s="18">
        <f>Feuil1!C$16</f>
        <v>74.099999999999994</v>
      </c>
      <c r="F56" s="13" t="s">
        <v>160</v>
      </c>
      <c r="G56" s="14">
        <v>0.86299999999999999</v>
      </c>
      <c r="H56" s="14">
        <f t="shared" si="0"/>
        <v>5.0997033994980603</v>
      </c>
      <c r="I56" s="14">
        <f>(H56/1000)*50/(D59/1000)</f>
        <v>2.9546369637879839</v>
      </c>
    </row>
    <row r="57" spans="1:9" x14ac:dyDescent="0.25">
      <c r="A57" s="13">
        <f t="shared" si="1"/>
        <v>15</v>
      </c>
      <c r="B57" s="13" t="s">
        <v>57</v>
      </c>
      <c r="C57" s="13" t="str">
        <f>Feuil1!B$16</f>
        <v>S1_15</v>
      </c>
      <c r="D57" s="18">
        <f>Feuil1!C$16</f>
        <v>74.099999999999994</v>
      </c>
      <c r="F57" s="13" t="s">
        <v>161</v>
      </c>
      <c r="G57" s="14">
        <v>0.89500000000000002</v>
      </c>
      <c r="H57" s="14">
        <f t="shared" si="0"/>
        <v>5.3187314624686284</v>
      </c>
      <c r="I57" s="14">
        <f>(H57/1000)*50/(D60/1000)</f>
        <v>3.0815361891475255</v>
      </c>
    </row>
    <row r="58" spans="1:9" x14ac:dyDescent="0.25">
      <c r="A58" s="13">
        <f t="shared" si="1"/>
        <v>15</v>
      </c>
      <c r="B58" s="13" t="s">
        <v>58</v>
      </c>
      <c r="C58" s="13" t="str">
        <f>Feuil1!B$16</f>
        <v>S1_15</v>
      </c>
      <c r="D58" s="18">
        <f>Feuil1!C$16</f>
        <v>74.099999999999994</v>
      </c>
      <c r="F58" s="13" t="s">
        <v>162</v>
      </c>
      <c r="G58" s="14">
        <v>0.61199999999999999</v>
      </c>
      <c r="H58" s="14">
        <f t="shared" si="0"/>
        <v>3.3817020305726668</v>
      </c>
      <c r="I58" s="14">
        <f>(H58/1000)*50/(D61/1000)</f>
        <v>1.9592711648740828</v>
      </c>
    </row>
    <row r="59" spans="1:9" x14ac:dyDescent="0.25">
      <c r="A59" s="13">
        <f t="shared" si="1"/>
        <v>16</v>
      </c>
      <c r="B59" s="13" t="s">
        <v>59</v>
      </c>
      <c r="C59" s="13" t="str">
        <f>Feuil1!B$17</f>
        <v>S1_16</v>
      </c>
      <c r="D59" s="18">
        <f>Feuil1!C$17</f>
        <v>86.3</v>
      </c>
      <c r="F59" s="13" t="s">
        <v>59</v>
      </c>
      <c r="G59" s="14">
        <v>0.67100000000000004</v>
      </c>
      <c r="H59" s="14">
        <f t="shared" si="0"/>
        <v>3.7855350216746522</v>
      </c>
      <c r="I59" s="14">
        <f>(H59/1000)*50/(D62/1000)</f>
        <v>2.4485996259215086</v>
      </c>
    </row>
    <row r="60" spans="1:9" x14ac:dyDescent="0.25">
      <c r="A60" s="13">
        <f t="shared" si="1"/>
        <v>16</v>
      </c>
      <c r="B60" s="13" t="s">
        <v>60</v>
      </c>
      <c r="C60" s="13" t="str">
        <f>Feuil1!B$17</f>
        <v>S1_16</v>
      </c>
      <c r="D60" s="18">
        <f>Feuil1!C$17</f>
        <v>86.3</v>
      </c>
      <c r="F60" s="13" t="s">
        <v>60</v>
      </c>
      <c r="G60" s="14">
        <v>0.83199999999999996</v>
      </c>
      <c r="H60" s="14">
        <f t="shared" si="0"/>
        <v>4.8875199634953219</v>
      </c>
      <c r="I60" s="14">
        <f>(H60/1000)*50/(D63/1000)</f>
        <v>3.1613971303333259</v>
      </c>
    </row>
    <row r="61" spans="1:9" x14ac:dyDescent="0.25">
      <c r="A61" s="13">
        <f t="shared" si="1"/>
        <v>16</v>
      </c>
      <c r="B61" s="13" t="s">
        <v>61</v>
      </c>
      <c r="C61" s="13" t="str">
        <f>Feuil1!B$17</f>
        <v>S1_16</v>
      </c>
      <c r="D61" s="18">
        <f>Feuil1!C$17</f>
        <v>86.3</v>
      </c>
      <c r="F61" s="13" t="s">
        <v>61</v>
      </c>
      <c r="G61" s="14">
        <v>0.73599999999999999</v>
      </c>
      <c r="H61" s="14">
        <f t="shared" si="0"/>
        <v>4.2304357745836185</v>
      </c>
      <c r="I61" s="14">
        <f>(H61/1000)*50/(D64/1000)</f>
        <v>2.7363750159014355</v>
      </c>
    </row>
    <row r="62" spans="1:9" x14ac:dyDescent="0.25">
      <c r="A62" s="13">
        <f t="shared" si="1"/>
        <v>17</v>
      </c>
      <c r="B62" s="13" t="s">
        <v>62</v>
      </c>
      <c r="C62" s="13" t="str">
        <f>Feuil1!B$18</f>
        <v>S1_17</v>
      </c>
      <c r="D62" s="18">
        <f>Feuil1!C$18</f>
        <v>77.3</v>
      </c>
      <c r="F62" s="13" t="s">
        <v>163</v>
      </c>
      <c r="G62" s="14">
        <f t="array" ref="G62:G73">TRANSPOSE(boites!O8:Z8)</f>
        <v>0.82199999999999995</v>
      </c>
      <c r="H62" s="14">
        <f t="shared" si="0"/>
        <v>4.8190736938170193</v>
      </c>
      <c r="I62" s="14">
        <f>(H62/1000)*50/(D65/1000)</f>
        <v>3.2041713389740822</v>
      </c>
    </row>
    <row r="63" spans="1:9" x14ac:dyDescent="0.25">
      <c r="A63" s="13">
        <f t="shared" si="1"/>
        <v>17</v>
      </c>
      <c r="B63" s="13" t="s">
        <v>63</v>
      </c>
      <c r="C63" s="13" t="str">
        <f>Feuil1!B$18</f>
        <v>S1_17</v>
      </c>
      <c r="D63" s="18">
        <f>Feuil1!C$18</f>
        <v>77.3</v>
      </c>
      <c r="F63" s="13" t="s">
        <v>164</v>
      </c>
      <c r="G63" s="14">
        <v>0.83399999999999996</v>
      </c>
      <c r="H63" s="14">
        <f t="shared" si="0"/>
        <v>4.9012092174309831</v>
      </c>
      <c r="I63" s="14">
        <f>(H63/1000)*50/(D66/1000)</f>
        <v>3.2587827243557066</v>
      </c>
    </row>
    <row r="64" spans="1:9" x14ac:dyDescent="0.25">
      <c r="A64" s="13">
        <f t="shared" si="1"/>
        <v>17</v>
      </c>
      <c r="B64" s="13" t="s">
        <v>64</v>
      </c>
      <c r="C64" s="13" t="str">
        <f>Feuil1!B$18</f>
        <v>S1_17</v>
      </c>
      <c r="D64" s="18">
        <f>Feuil1!C$18</f>
        <v>77.3</v>
      </c>
      <c r="F64" s="13" t="s">
        <v>165</v>
      </c>
      <c r="G64" s="14">
        <v>0.88900000000000001</v>
      </c>
      <c r="H64" s="14">
        <f t="shared" si="0"/>
        <v>5.2776637006616474</v>
      </c>
      <c r="I64" s="14">
        <f>(H64/1000)*50/(D67/1000)</f>
        <v>3.5090849073548189</v>
      </c>
    </row>
    <row r="65" spans="1:9" x14ac:dyDescent="0.25">
      <c r="A65" s="13">
        <f t="shared" si="1"/>
        <v>18</v>
      </c>
      <c r="B65" s="13" t="s">
        <v>65</v>
      </c>
      <c r="C65" s="13" t="str">
        <f>Feuil1!B$19</f>
        <v>S1_18</v>
      </c>
      <c r="D65" s="18">
        <f>Feuil1!C$19</f>
        <v>75.2</v>
      </c>
      <c r="F65" s="13" t="s">
        <v>166</v>
      </c>
      <c r="G65" s="14">
        <v>0.73</v>
      </c>
      <c r="H65" s="14">
        <f t="shared" si="0"/>
        <v>4.1893680127766366</v>
      </c>
      <c r="I65" s="14">
        <f>(H65/1000)*50/(D68/1000)</f>
        <v>2.5988635314991542</v>
      </c>
    </row>
    <row r="66" spans="1:9" x14ac:dyDescent="0.25">
      <c r="A66" s="13">
        <f t="shared" si="1"/>
        <v>18</v>
      </c>
      <c r="B66" s="13" t="s">
        <v>66</v>
      </c>
      <c r="C66" s="13" t="str">
        <f>Feuil1!B$19</f>
        <v>S1_18</v>
      </c>
      <c r="D66" s="18">
        <f>Feuil1!C$19</f>
        <v>75.2</v>
      </c>
      <c r="F66" s="13" t="s">
        <v>167</v>
      </c>
      <c r="G66" s="14">
        <v>0.71699999999999997</v>
      </c>
      <c r="H66" s="14">
        <f t="shared" si="0"/>
        <v>4.1003878621948431</v>
      </c>
      <c r="I66" s="14">
        <f>(H66/1000)*50/(D69/1000)</f>
        <v>2.5436649269198783</v>
      </c>
    </row>
    <row r="67" spans="1:9" x14ac:dyDescent="0.25">
      <c r="A67" s="13">
        <f t="shared" si="1"/>
        <v>18</v>
      </c>
      <c r="B67" s="13" t="s">
        <v>67</v>
      </c>
      <c r="C67" s="13" t="str">
        <f>Feuil1!B$19</f>
        <v>S1_18</v>
      </c>
      <c r="D67" s="18">
        <f>Feuil1!C$19</f>
        <v>75.2</v>
      </c>
      <c r="F67" s="13" t="s">
        <v>168</v>
      </c>
      <c r="G67" s="14">
        <v>0.74199999999999999</v>
      </c>
      <c r="H67" s="14">
        <f t="shared" si="0"/>
        <v>4.2715035363905995</v>
      </c>
      <c r="I67" s="14">
        <f>(H67/1000)*50/(D70/1000)</f>
        <v>2.6498160895723326</v>
      </c>
    </row>
    <row r="68" spans="1:9" x14ac:dyDescent="0.25">
      <c r="A68" s="13">
        <f t="shared" si="1"/>
        <v>19</v>
      </c>
      <c r="B68" s="13" t="s">
        <v>68</v>
      </c>
      <c r="C68" s="13" t="str">
        <f>Feuil1!B$20</f>
        <v>S1_19</v>
      </c>
      <c r="D68" s="18">
        <f>Feuil1!C$20</f>
        <v>80.599999999999994</v>
      </c>
      <c r="F68" s="13" t="s">
        <v>169</v>
      </c>
      <c r="G68" s="14">
        <v>1.3380000000000001</v>
      </c>
      <c r="H68" s="14">
        <f t="shared" si="0"/>
        <v>8.3509012092174313</v>
      </c>
      <c r="I68" s="14">
        <f>(H68/1000)*50/(D71/1000)</f>
        <v>4.7828758357488148</v>
      </c>
    </row>
    <row r="69" spans="1:9" x14ac:dyDescent="0.25">
      <c r="A69" s="13">
        <f t="shared" si="1"/>
        <v>19</v>
      </c>
      <c r="B69" s="13" t="s">
        <v>69</v>
      </c>
      <c r="C69" s="13" t="str">
        <f>Feuil1!B$20</f>
        <v>S1_19</v>
      </c>
      <c r="D69" s="18">
        <f>Feuil1!C$20</f>
        <v>80.599999999999994</v>
      </c>
      <c r="F69" s="13" t="s">
        <v>170</v>
      </c>
      <c r="G69" s="14">
        <v>1.319</v>
      </c>
      <c r="H69" s="14">
        <f t="shared" si="0"/>
        <v>8.2208532968286558</v>
      </c>
      <c r="I69" s="14">
        <f>(H69/1000)*50/(D72/1000)</f>
        <v>4.7083924953199627</v>
      </c>
    </row>
    <row r="70" spans="1:9" x14ac:dyDescent="0.25">
      <c r="A70" s="13">
        <f t="shared" si="1"/>
        <v>19</v>
      </c>
      <c r="B70" s="13" t="s">
        <v>70</v>
      </c>
      <c r="C70" s="13" t="str">
        <f>Feuil1!B$20</f>
        <v>S1_19</v>
      </c>
      <c r="D70" s="18">
        <f>Feuil1!C$20</f>
        <v>80.599999999999994</v>
      </c>
      <c r="F70" s="13" t="s">
        <v>171</v>
      </c>
      <c r="G70" s="14">
        <v>1.3180000000000001</v>
      </c>
      <c r="H70" s="14">
        <f t="shared" si="0"/>
        <v>8.2140086698608261</v>
      </c>
      <c r="I70" s="14">
        <f>(H70/1000)*50/(D73/1000)</f>
        <v>4.7044723195079188</v>
      </c>
    </row>
    <row r="71" spans="1:9" x14ac:dyDescent="0.25">
      <c r="A71" s="13">
        <f t="shared" si="1"/>
        <v>20</v>
      </c>
      <c r="B71" s="13" t="s">
        <v>71</v>
      </c>
      <c r="C71" s="13" t="str">
        <f>Feuil1!B$21</f>
        <v>S1_20</v>
      </c>
      <c r="D71" s="18">
        <f>Feuil1!C$21</f>
        <v>87.3</v>
      </c>
      <c r="F71" s="13" t="s">
        <v>71</v>
      </c>
      <c r="G71" s="14">
        <v>0.76100000000000001</v>
      </c>
      <c r="H71" s="14">
        <f t="shared" si="0"/>
        <v>4.401551448779375</v>
      </c>
      <c r="I71" s="14">
        <f>(H71/1000)*50/(D74/1000)</f>
        <v>3.0566329505412329</v>
      </c>
    </row>
    <row r="72" spans="1:9" x14ac:dyDescent="0.25">
      <c r="A72" s="13">
        <f t="shared" si="1"/>
        <v>20</v>
      </c>
      <c r="B72" s="13" t="s">
        <v>72</v>
      </c>
      <c r="C72" s="13" t="str">
        <f>Feuil1!B$21</f>
        <v>S1_20</v>
      </c>
      <c r="D72" s="18">
        <f>Feuil1!C$21</f>
        <v>87.3</v>
      </c>
      <c r="F72" s="13" t="s">
        <v>72</v>
      </c>
      <c r="G72" s="14">
        <v>0.77100000000000002</v>
      </c>
      <c r="H72" s="14">
        <f t="shared" si="0"/>
        <v>4.4699977184576776</v>
      </c>
      <c r="I72" s="14">
        <f>(H72/1000)*50/(D75/1000)</f>
        <v>3.1041650822622766</v>
      </c>
    </row>
    <row r="73" spans="1:9" x14ac:dyDescent="0.25">
      <c r="A73" s="13">
        <f t="shared" si="1"/>
        <v>20</v>
      </c>
      <c r="B73" s="13" t="s">
        <v>73</v>
      </c>
      <c r="C73" s="13" t="str">
        <f>Feuil1!B$21</f>
        <v>S1_20</v>
      </c>
      <c r="D73" s="18">
        <f>Feuil1!C$21</f>
        <v>87.3</v>
      </c>
      <c r="F73" s="13" t="s">
        <v>73</v>
      </c>
      <c r="G73" s="14">
        <v>0.70399999999999996</v>
      </c>
      <c r="H73" s="14">
        <f t="shared" si="0"/>
        <v>4.0114077116130495</v>
      </c>
      <c r="I73" s="14">
        <f>(H73/1000)*50/(D76/1000)</f>
        <v>2.7856997997312849</v>
      </c>
    </row>
    <row r="74" spans="1:9" x14ac:dyDescent="0.25">
      <c r="A74" s="13">
        <f t="shared" si="1"/>
        <v>21</v>
      </c>
      <c r="B74" s="13" t="s">
        <v>74</v>
      </c>
      <c r="C74" s="13" t="str">
        <f>Feuil1!B$22</f>
        <v>S1_21</v>
      </c>
      <c r="D74" s="18">
        <f>Feuil1!C$22</f>
        <v>72</v>
      </c>
      <c r="F74" s="13" t="s">
        <v>172</v>
      </c>
      <c r="G74" s="14">
        <f t="array" ref="G74:G85">TRANSPOSE(boites!O9:Z9)</f>
        <v>0.66300000000000003</v>
      </c>
      <c r="H74" s="14">
        <f t="shared" si="0"/>
        <v>3.7307780059320099</v>
      </c>
      <c r="I74" s="14">
        <f>(H74/1000)*50/(D77/1000)</f>
        <v>2.4609353601134631</v>
      </c>
    </row>
    <row r="75" spans="1:9" x14ac:dyDescent="0.25">
      <c r="A75" s="13">
        <f t="shared" si="1"/>
        <v>21</v>
      </c>
      <c r="B75" s="13" t="s">
        <v>75</v>
      </c>
      <c r="C75" s="13" t="str">
        <f>Feuil1!B$22</f>
        <v>S1_21</v>
      </c>
      <c r="D75" s="18">
        <f>Feuil1!C$22</f>
        <v>72</v>
      </c>
      <c r="F75" s="13" t="s">
        <v>173</v>
      </c>
      <c r="G75" s="14">
        <v>0.748</v>
      </c>
      <c r="H75" s="14">
        <f t="shared" si="0"/>
        <v>4.3125712981975814</v>
      </c>
      <c r="I75" s="14">
        <f>(H75/1000)*50/(D78/1000)</f>
        <v>2.8447040225577718</v>
      </c>
    </row>
    <row r="76" spans="1:9" x14ac:dyDescent="0.25">
      <c r="A76" s="13">
        <f t="shared" si="1"/>
        <v>21</v>
      </c>
      <c r="B76" s="13" t="s">
        <v>76</v>
      </c>
      <c r="C76" s="13" t="str">
        <f>Feuil1!B$22</f>
        <v>S1_21</v>
      </c>
      <c r="D76" s="18">
        <f>Feuil1!C$22</f>
        <v>72</v>
      </c>
      <c r="F76" s="13" t="s">
        <v>174</v>
      </c>
      <c r="G76" s="14">
        <v>0.67400000000000004</v>
      </c>
      <c r="H76" s="14">
        <f t="shared" si="0"/>
        <v>3.8060689025781431</v>
      </c>
      <c r="I76" s="14">
        <f>(H76/1000)*50/(D79/1000)</f>
        <v>2.5105995399591974</v>
      </c>
    </row>
    <row r="77" spans="1:9" x14ac:dyDescent="0.25">
      <c r="A77" s="13">
        <f t="shared" si="1"/>
        <v>22</v>
      </c>
      <c r="B77" s="13" t="s">
        <v>77</v>
      </c>
      <c r="C77" s="13" t="str">
        <f>Feuil1!B$23</f>
        <v>S1_22</v>
      </c>
      <c r="D77" s="18">
        <f>Feuil1!C$23</f>
        <v>75.8</v>
      </c>
      <c r="F77" s="13" t="s">
        <v>175</v>
      </c>
      <c r="G77" s="14">
        <v>1.181</v>
      </c>
      <c r="H77" s="14">
        <f t="shared" si="0"/>
        <v>7.2762947752680818</v>
      </c>
      <c r="I77" s="14">
        <f>(H77/1000)*50/(D80/1000)</f>
        <v>4.6523623882788243</v>
      </c>
    </row>
    <row r="78" spans="1:9" x14ac:dyDescent="0.25">
      <c r="A78" s="13">
        <f t="shared" si="1"/>
        <v>22</v>
      </c>
      <c r="B78" s="13" t="s">
        <v>78</v>
      </c>
      <c r="C78" s="13" t="str">
        <f>Feuil1!B$23</f>
        <v>S1_22</v>
      </c>
      <c r="D78" s="18">
        <f>Feuil1!C$23</f>
        <v>75.8</v>
      </c>
      <c r="F78" s="13" t="s">
        <v>176</v>
      </c>
      <c r="G78" s="14">
        <v>1.2430000000000001</v>
      </c>
      <c r="H78" s="14">
        <f t="shared" si="0"/>
        <v>7.7006616472735576</v>
      </c>
      <c r="I78" s="14">
        <f>(H78/1000)*50/(D81/1000)</f>
        <v>4.9236967054178757</v>
      </c>
    </row>
    <row r="79" spans="1:9" x14ac:dyDescent="0.25">
      <c r="A79" s="13">
        <f t="shared" si="1"/>
        <v>22</v>
      </c>
      <c r="B79" s="13" t="s">
        <v>79</v>
      </c>
      <c r="C79" s="13" t="str">
        <f>Feuil1!B$23</f>
        <v>S1_22</v>
      </c>
      <c r="D79" s="18">
        <f>Feuil1!C$23</f>
        <v>75.8</v>
      </c>
      <c r="F79" s="13" t="s">
        <v>177</v>
      </c>
      <c r="G79" s="14">
        <v>1.2410000000000001</v>
      </c>
      <c r="H79" s="14">
        <f t="shared" ref="H79:H136" si="2">(G79-$L$2-$P$2)/$O$2</f>
        <v>7.6869723933378973</v>
      </c>
      <c r="I79" s="14">
        <f>(H79/1000)*50/(D82/1000)</f>
        <v>4.9149439855101642</v>
      </c>
    </row>
    <row r="80" spans="1:9" x14ac:dyDescent="0.25">
      <c r="A80" s="13">
        <f t="shared" si="1"/>
        <v>23</v>
      </c>
      <c r="B80" s="13" t="s">
        <v>80</v>
      </c>
      <c r="C80" s="13" t="str">
        <f>Feuil1!B$24</f>
        <v>S1_23</v>
      </c>
      <c r="D80" s="18">
        <f>Feuil1!C$24</f>
        <v>78.2</v>
      </c>
      <c r="F80" s="13" t="s">
        <v>178</v>
      </c>
      <c r="G80" s="14">
        <v>1.3420000000000001</v>
      </c>
      <c r="H80" s="14">
        <f t="shared" si="2"/>
        <v>8.3782797170887537</v>
      </c>
      <c r="I80" s="14">
        <f>(H80/1000)*50/(D83/1000)</f>
        <v>4.9283998335816195</v>
      </c>
    </row>
    <row r="81" spans="1:9" x14ac:dyDescent="0.25">
      <c r="A81" s="13">
        <f t="shared" si="1"/>
        <v>23</v>
      </c>
      <c r="B81" s="13" t="s">
        <v>81</v>
      </c>
      <c r="C81" s="13" t="str">
        <f>Feuil1!B$24</f>
        <v>S1_23</v>
      </c>
      <c r="D81" s="18">
        <f>Feuil1!C$24</f>
        <v>78.2</v>
      </c>
      <c r="F81" s="13" t="s">
        <v>179</v>
      </c>
      <c r="G81" s="14">
        <v>1.292</v>
      </c>
      <c r="H81" s="14">
        <f t="shared" si="2"/>
        <v>8.036048368697239</v>
      </c>
      <c r="I81" s="14">
        <f>(H81/1000)*50/(D84/1000)</f>
        <v>4.7270872757042586</v>
      </c>
    </row>
    <row r="82" spans="1:9" x14ac:dyDescent="0.25">
      <c r="A82" s="13">
        <f t="shared" ref="A82:A136" si="3">A79+1</f>
        <v>23</v>
      </c>
      <c r="B82" s="13" t="s">
        <v>82</v>
      </c>
      <c r="C82" s="13" t="str">
        <f>Feuil1!B$24</f>
        <v>S1_23</v>
      </c>
      <c r="D82" s="18">
        <f>Feuil1!C$24</f>
        <v>78.2</v>
      </c>
      <c r="F82" s="13" t="s">
        <v>180</v>
      </c>
      <c r="G82" s="14">
        <v>1.2829999999999999</v>
      </c>
      <c r="H82" s="14">
        <f t="shared" si="2"/>
        <v>7.9744467259867671</v>
      </c>
      <c r="I82" s="14">
        <f>(H82/1000)*50/(D85/1000)</f>
        <v>4.6908510152863334</v>
      </c>
    </row>
    <row r="83" spans="1:9" x14ac:dyDescent="0.25">
      <c r="A83" s="13">
        <f t="shared" si="3"/>
        <v>24</v>
      </c>
      <c r="B83" s="13" t="s">
        <v>111</v>
      </c>
      <c r="C83" s="13" t="str">
        <f>Feuil1!B$25</f>
        <v>S1_24</v>
      </c>
      <c r="D83" s="18">
        <f>Feuil1!C$25</f>
        <v>85</v>
      </c>
      <c r="F83" s="13" t="s">
        <v>111</v>
      </c>
      <c r="G83" s="14">
        <v>0.81599999999999995</v>
      </c>
      <c r="H83" s="14">
        <f t="shared" si="2"/>
        <v>4.7780059320100383</v>
      </c>
      <c r="I83" s="14">
        <f>(H83/1000)*50/(D86/1000)</f>
        <v>3.3180596750069715</v>
      </c>
    </row>
    <row r="84" spans="1:9" x14ac:dyDescent="0.25">
      <c r="A84" s="13">
        <f t="shared" si="3"/>
        <v>24</v>
      </c>
      <c r="B84" s="13" t="s">
        <v>112</v>
      </c>
      <c r="C84" s="13" t="str">
        <f>Feuil1!B$25</f>
        <v>S1_24</v>
      </c>
      <c r="D84" s="18">
        <f>Feuil1!C$25</f>
        <v>85</v>
      </c>
      <c r="F84" s="13" t="s">
        <v>112</v>
      </c>
      <c r="G84" s="14">
        <v>0.74199999999999999</v>
      </c>
      <c r="H84" s="14">
        <f t="shared" si="2"/>
        <v>4.2715035363905995</v>
      </c>
      <c r="I84" s="14">
        <f>(H84/1000)*50/(D87/1000)</f>
        <v>2.9663219002712498</v>
      </c>
    </row>
    <row r="85" spans="1:9" x14ac:dyDescent="0.25">
      <c r="A85" s="13">
        <f t="shared" si="3"/>
        <v>24</v>
      </c>
      <c r="B85" s="13" t="s">
        <v>113</v>
      </c>
      <c r="C85" s="13" t="str">
        <f>Feuil1!B$25</f>
        <v>S1_24</v>
      </c>
      <c r="D85" s="18">
        <f>Feuil1!C$25</f>
        <v>85</v>
      </c>
      <c r="F85" s="13" t="s">
        <v>113</v>
      </c>
      <c r="G85" s="14">
        <v>0.70599999999999996</v>
      </c>
      <c r="H85" s="14">
        <f t="shared" si="2"/>
        <v>4.0250969655487108</v>
      </c>
      <c r="I85" s="14">
        <f>(H85/1000)*50/(D88/1000)</f>
        <v>2.7952062260754942</v>
      </c>
    </row>
    <row r="86" spans="1:9" x14ac:dyDescent="0.25">
      <c r="A86" s="13">
        <f t="shared" si="3"/>
        <v>25</v>
      </c>
      <c r="B86" s="13" t="s">
        <v>83</v>
      </c>
      <c r="C86" s="13" t="str">
        <f>Feuil1!B$26</f>
        <v>S1_25</v>
      </c>
      <c r="D86" s="18">
        <f>Feuil1!C$26</f>
        <v>72</v>
      </c>
      <c r="F86" s="13" t="s">
        <v>181</v>
      </c>
      <c r="G86" s="14">
        <f t="array" ref="G86:G97">TRANSPOSE(boites!O10:Z10)</f>
        <v>0.86299999999999999</v>
      </c>
      <c r="H86" s="14">
        <f t="shared" si="2"/>
        <v>5.0997033994980603</v>
      </c>
      <c r="I86" s="14">
        <f>(H86/1000)*50/(D89/1000)</f>
        <v>3.5513254871156406</v>
      </c>
    </row>
    <row r="87" spans="1:9" x14ac:dyDescent="0.25">
      <c r="A87" s="13">
        <f t="shared" si="3"/>
        <v>25</v>
      </c>
      <c r="B87" s="13" t="s">
        <v>84</v>
      </c>
      <c r="C87" s="13" t="str">
        <f>Feuil1!B$26</f>
        <v>S1_25</v>
      </c>
      <c r="D87" s="18">
        <f>Feuil1!C$26</f>
        <v>72</v>
      </c>
      <c r="F87" s="13" t="s">
        <v>182</v>
      </c>
      <c r="G87" s="14">
        <v>0.91200000000000003</v>
      </c>
      <c r="H87" s="14">
        <f t="shared" si="2"/>
        <v>5.4350901209217426</v>
      </c>
      <c r="I87" s="14">
        <f>(H87/1000)*50/(D90/1000)</f>
        <v>3.7848816998062276</v>
      </c>
    </row>
    <row r="88" spans="1:9" x14ac:dyDescent="0.25">
      <c r="A88" s="13">
        <f t="shared" si="3"/>
        <v>25</v>
      </c>
      <c r="B88" s="13" t="s">
        <v>85</v>
      </c>
      <c r="C88" s="13" t="str">
        <f>Feuil1!B$26</f>
        <v>S1_25</v>
      </c>
      <c r="D88" s="18">
        <f>Feuil1!C$26</f>
        <v>72</v>
      </c>
      <c r="F88" s="13" t="s">
        <v>183</v>
      </c>
      <c r="G88" s="14">
        <v>0.93</v>
      </c>
      <c r="H88" s="14">
        <f t="shared" si="2"/>
        <v>5.5582934063426874</v>
      </c>
      <c r="I88" s="14">
        <f>(H88/1000)*50/(D91/1000)</f>
        <v>3.8706778595701161</v>
      </c>
    </row>
    <row r="89" spans="1:9" x14ac:dyDescent="0.25">
      <c r="A89" s="13">
        <f t="shared" si="3"/>
        <v>26</v>
      </c>
      <c r="B89" s="13" t="s">
        <v>86</v>
      </c>
      <c r="C89" s="13" t="str">
        <f>Feuil1!B$27</f>
        <v>S1_26</v>
      </c>
      <c r="D89" s="18">
        <f>Feuil1!C$27</f>
        <v>71.8</v>
      </c>
      <c r="F89" s="13" t="s">
        <v>184</v>
      </c>
      <c r="G89" s="14">
        <v>1.244</v>
      </c>
      <c r="H89" s="14">
        <f t="shared" si="2"/>
        <v>7.7075062742413873</v>
      </c>
      <c r="I89" s="14">
        <f>(H89/1000)*50/(D92/1000)</f>
        <v>4.9470515239033288</v>
      </c>
    </row>
    <row r="90" spans="1:9" x14ac:dyDescent="0.25">
      <c r="A90" s="13">
        <f t="shared" si="3"/>
        <v>26</v>
      </c>
      <c r="B90" s="13" t="s">
        <v>87</v>
      </c>
      <c r="C90" s="13" t="str">
        <f>Feuil1!B$27</f>
        <v>S1_26</v>
      </c>
      <c r="D90" s="18">
        <f>Feuil1!C$27</f>
        <v>71.8</v>
      </c>
      <c r="F90" s="13" t="s">
        <v>185</v>
      </c>
      <c r="G90" s="14">
        <v>1.081</v>
      </c>
      <c r="H90" s="14">
        <f t="shared" si="2"/>
        <v>6.5918320784850559</v>
      </c>
      <c r="I90" s="14">
        <f>(H90/1000)*50/(D93/1000)</f>
        <v>4.2309576883729489</v>
      </c>
    </row>
    <row r="91" spans="1:9" x14ac:dyDescent="0.25">
      <c r="A91" s="13">
        <f t="shared" si="3"/>
        <v>26</v>
      </c>
      <c r="B91" s="13" t="s">
        <v>88</v>
      </c>
      <c r="C91" s="13" t="str">
        <f>Feuil1!B$27</f>
        <v>S1_26</v>
      </c>
      <c r="D91" s="18">
        <f>Feuil1!C$27</f>
        <v>71.8</v>
      </c>
      <c r="F91" s="13" t="s">
        <v>186</v>
      </c>
      <c r="G91" s="14">
        <v>1.232</v>
      </c>
      <c r="H91" s="14">
        <f t="shared" si="2"/>
        <v>7.6253707506274244</v>
      </c>
      <c r="I91" s="14">
        <f>(H91/1000)*50/(D94/1000)</f>
        <v>4.8943329593244052</v>
      </c>
    </row>
    <row r="92" spans="1:9" x14ac:dyDescent="0.25">
      <c r="A92" s="13">
        <f t="shared" si="3"/>
        <v>27</v>
      </c>
      <c r="B92" s="13" t="s">
        <v>89</v>
      </c>
      <c r="C92" s="13" t="str">
        <f>Feuil1!B$28</f>
        <v>S1_27</v>
      </c>
      <c r="D92" s="18">
        <f>Feuil1!C$28</f>
        <v>77.900000000000006</v>
      </c>
      <c r="F92" s="13" t="s">
        <v>187</v>
      </c>
      <c r="G92" s="14">
        <v>0.36</v>
      </c>
      <c r="H92" s="14">
        <f t="shared" si="2"/>
        <v>1.656856034679443</v>
      </c>
      <c r="I92" s="14">
        <f>(H92/1000)*50/(D95/1000)</f>
        <v>1.1332804614770473</v>
      </c>
    </row>
    <row r="93" spans="1:9" x14ac:dyDescent="0.25">
      <c r="A93" s="13">
        <f t="shared" si="3"/>
        <v>27</v>
      </c>
      <c r="B93" s="13" t="s">
        <v>90</v>
      </c>
      <c r="C93" s="13" t="str">
        <f>Feuil1!B$28</f>
        <v>S1_27</v>
      </c>
      <c r="D93" s="18">
        <f>Feuil1!C$28</f>
        <v>77.900000000000006</v>
      </c>
      <c r="F93" s="13" t="s">
        <v>188</v>
      </c>
      <c r="G93" s="14">
        <v>0.35099999999999998</v>
      </c>
      <c r="H93" s="14">
        <f t="shared" si="2"/>
        <v>1.5952543919689706</v>
      </c>
      <c r="I93" s="14">
        <f>(H93/1000)*50/(D96/1000)</f>
        <v>1.0911452749445762</v>
      </c>
    </row>
    <row r="94" spans="1:9" x14ac:dyDescent="0.25">
      <c r="A94" s="13">
        <f t="shared" si="3"/>
        <v>27</v>
      </c>
      <c r="B94" s="13" t="s">
        <v>91</v>
      </c>
      <c r="C94" s="13" t="str">
        <f>Feuil1!B$28</f>
        <v>S1_27</v>
      </c>
      <c r="D94" s="18">
        <f>Feuil1!C$28</f>
        <v>77.900000000000006</v>
      </c>
      <c r="F94" s="13" t="s">
        <v>189</v>
      </c>
      <c r="G94" s="14">
        <v>0.33600000000000002</v>
      </c>
      <c r="H94" s="14">
        <f t="shared" si="2"/>
        <v>1.4925849874515171</v>
      </c>
      <c r="I94" s="14">
        <f>(H94/1000)*50/(D97/1000)</f>
        <v>1.0209199640571252</v>
      </c>
    </row>
    <row r="95" spans="1:9" x14ac:dyDescent="0.25">
      <c r="A95" s="13">
        <f t="shared" si="3"/>
        <v>28</v>
      </c>
      <c r="B95" s="13" t="s">
        <v>92</v>
      </c>
      <c r="C95" s="13" t="str">
        <f>Feuil1!B$29</f>
        <v>S1_28</v>
      </c>
      <c r="D95" s="18">
        <f>Feuil1!C$29</f>
        <v>73.099999999999994</v>
      </c>
      <c r="F95" s="13" t="s">
        <v>92</v>
      </c>
      <c r="G95" s="14">
        <v>0.72499999999999998</v>
      </c>
      <c r="H95" s="14">
        <f t="shared" si="2"/>
        <v>4.1551448779374853</v>
      </c>
      <c r="I95" s="14">
        <f>(H95/1000)*50/(D98/1000)</f>
        <v>2.8815151719400034</v>
      </c>
    </row>
    <row r="96" spans="1:9" x14ac:dyDescent="0.25">
      <c r="A96" s="13">
        <f t="shared" si="3"/>
        <v>28</v>
      </c>
      <c r="B96" s="13" t="s">
        <v>93</v>
      </c>
      <c r="C96" s="13" t="str">
        <f>Feuil1!B$29</f>
        <v>S1_28</v>
      </c>
      <c r="D96" s="18">
        <f>Feuil1!C$29</f>
        <v>73.099999999999994</v>
      </c>
      <c r="F96" s="13" t="s">
        <v>93</v>
      </c>
      <c r="G96" s="14">
        <v>0.7</v>
      </c>
      <c r="H96" s="14">
        <f t="shared" si="2"/>
        <v>3.9840292037417289</v>
      </c>
      <c r="I96" s="14">
        <f>(H96/1000)*50/(D99/1000)</f>
        <v>2.7628496558541813</v>
      </c>
    </row>
    <row r="97" spans="1:9" ht="15.75" thickBot="1" x14ac:dyDescent="0.3">
      <c r="A97" s="13">
        <f t="shared" si="3"/>
        <v>28</v>
      </c>
      <c r="B97" s="19" t="s">
        <v>94</v>
      </c>
      <c r="C97" s="13" t="str">
        <f>Feuil1!B$29</f>
        <v>S1_28</v>
      </c>
      <c r="D97" s="18">
        <f>Feuil1!C$29</f>
        <v>73.099999999999994</v>
      </c>
      <c r="F97" s="13" t="s">
        <v>94</v>
      </c>
      <c r="G97" s="14">
        <v>0.69099999999999995</v>
      </c>
      <c r="H97" s="14">
        <f t="shared" si="2"/>
        <v>3.9224275610312564</v>
      </c>
      <c r="I97" s="14">
        <f>(H97/1000)*50/(D100/1000)</f>
        <v>2.7201300700632847</v>
      </c>
    </row>
    <row r="98" spans="1:9" ht="15.75" thickTop="1" x14ac:dyDescent="0.25">
      <c r="A98" s="13">
        <f t="shared" si="3"/>
        <v>29</v>
      </c>
      <c r="B98" s="1" t="s">
        <v>2</v>
      </c>
      <c r="C98" s="13" t="str">
        <f>Feuil1!B$30</f>
        <v>S1_29</v>
      </c>
      <c r="D98" s="18">
        <f>Feuil1!C$30</f>
        <v>72.099999999999994</v>
      </c>
      <c r="F98" s="13" t="s">
        <v>118</v>
      </c>
      <c r="G98" s="14">
        <f t="array" ref="G98:G109">TRANSPOSE(boites!O15:Z15)</f>
        <v>0.36499999999999999</v>
      </c>
      <c r="H98" s="14">
        <f t="shared" si="2"/>
        <v>1.6910791695185943</v>
      </c>
      <c r="I98" s="14">
        <f>(H98/1000)*50/(D101/1000)</f>
        <v>1.1334310787658137</v>
      </c>
    </row>
    <row r="99" spans="1:9" x14ac:dyDescent="0.25">
      <c r="A99" s="13">
        <f t="shared" si="3"/>
        <v>29</v>
      </c>
      <c r="B99" s="1" t="s">
        <v>3</v>
      </c>
      <c r="C99" s="13" t="str">
        <f>Feuil1!B$30</f>
        <v>S1_29</v>
      </c>
      <c r="D99" s="18">
        <f>Feuil1!C$30</f>
        <v>72.099999999999994</v>
      </c>
      <c r="F99" s="13" t="s">
        <v>119</v>
      </c>
      <c r="G99" s="14">
        <v>0.40200000000000002</v>
      </c>
      <c r="H99" s="14">
        <f t="shared" si="2"/>
        <v>1.9443303673283141</v>
      </c>
      <c r="I99" s="14">
        <f>(H99/1000)*50/(D102/1000)</f>
        <v>1.3031704874854653</v>
      </c>
    </row>
    <row r="100" spans="1:9" x14ac:dyDescent="0.25">
      <c r="A100" s="13">
        <f t="shared" si="3"/>
        <v>29</v>
      </c>
      <c r="B100" s="1" t="s">
        <v>4</v>
      </c>
      <c r="C100" s="13" t="str">
        <f>Feuil1!B$30</f>
        <v>S1_29</v>
      </c>
      <c r="D100" s="18">
        <f>Feuil1!C$30</f>
        <v>72.099999999999994</v>
      </c>
      <c r="F100" s="13" t="s">
        <v>120</v>
      </c>
      <c r="G100" s="14">
        <v>0.35399999999999998</v>
      </c>
      <c r="H100" s="14">
        <f t="shared" si="2"/>
        <v>1.6157882728724613</v>
      </c>
      <c r="I100" s="14">
        <f>(H100/1000)*50/(D103/1000)</f>
        <v>1.0829680113086202</v>
      </c>
    </row>
    <row r="101" spans="1:9" x14ac:dyDescent="0.25">
      <c r="A101" s="13">
        <f t="shared" si="3"/>
        <v>30</v>
      </c>
      <c r="B101" s="1" t="s">
        <v>5</v>
      </c>
      <c r="C101" s="13" t="str">
        <f>Feuil1!B$31</f>
        <v>S1_30</v>
      </c>
      <c r="D101" s="18">
        <f>Feuil1!C$31</f>
        <v>74.599999999999994</v>
      </c>
      <c r="F101" s="13" t="s">
        <v>121</v>
      </c>
      <c r="G101" s="14">
        <v>0.79</v>
      </c>
      <c r="H101" s="14">
        <f t="shared" si="2"/>
        <v>4.6000456308464521</v>
      </c>
      <c r="I101" s="14">
        <f>(H101/1000)*50/(D104/1000)</f>
        <v>3.1250309992163396</v>
      </c>
    </row>
    <row r="102" spans="1:9" x14ac:dyDescent="0.25">
      <c r="A102" s="13">
        <f t="shared" si="3"/>
        <v>30</v>
      </c>
      <c r="B102" s="1" t="s">
        <v>6</v>
      </c>
      <c r="C102" s="13" t="str">
        <f>Feuil1!B$31</f>
        <v>S1_30</v>
      </c>
      <c r="D102" s="18">
        <f>Feuil1!C$31</f>
        <v>74.599999999999994</v>
      </c>
      <c r="F102" s="13" t="s">
        <v>122</v>
      </c>
      <c r="G102" s="14">
        <v>0.90100000000000002</v>
      </c>
      <c r="H102" s="14">
        <f t="shared" si="2"/>
        <v>5.3597992242756103</v>
      </c>
      <c r="I102" s="14">
        <f>(H102/1000)*50/(D105/1000)</f>
        <v>3.6411679512741917</v>
      </c>
    </row>
    <row r="103" spans="1:9" x14ac:dyDescent="0.25">
      <c r="A103" s="13">
        <f t="shared" si="3"/>
        <v>30</v>
      </c>
      <c r="B103" s="1" t="s">
        <v>7</v>
      </c>
      <c r="C103" s="13" t="str">
        <f>Feuil1!B$31</f>
        <v>S1_30</v>
      </c>
      <c r="D103" s="18">
        <f>Feuil1!C$31</f>
        <v>74.599999999999994</v>
      </c>
      <c r="F103" s="13" t="s">
        <v>123</v>
      </c>
      <c r="G103" s="14">
        <v>0.90800000000000003</v>
      </c>
      <c r="H103" s="14">
        <f t="shared" si="2"/>
        <v>5.4077116130504219</v>
      </c>
      <c r="I103" s="14">
        <f>(H103/1000)*50/(D106/1000)</f>
        <v>3.6737171284309933</v>
      </c>
    </row>
    <row r="104" spans="1:9" x14ac:dyDescent="0.25">
      <c r="A104" s="13">
        <f t="shared" si="3"/>
        <v>31</v>
      </c>
      <c r="B104" s="1" t="s">
        <v>8</v>
      </c>
      <c r="C104" s="13" t="str">
        <f>Feuil1!B$32</f>
        <v>S1_31</v>
      </c>
      <c r="D104" s="18">
        <f>Feuil1!C$32</f>
        <v>73.599999999999994</v>
      </c>
      <c r="F104" s="13" t="s">
        <v>124</v>
      </c>
      <c r="G104" s="14">
        <v>0.51700000000000002</v>
      </c>
      <c r="H104" s="14">
        <f t="shared" si="2"/>
        <v>2.7314624686287932</v>
      </c>
      <c r="I104" s="14">
        <f>(H104/1000)*50/(D107/1000)</f>
        <v>1.762233850728254</v>
      </c>
    </row>
    <row r="105" spans="1:9" x14ac:dyDescent="0.25">
      <c r="A105" s="13">
        <f t="shared" si="3"/>
        <v>31</v>
      </c>
      <c r="B105" s="1" t="s">
        <v>9</v>
      </c>
      <c r="C105" s="13" t="str">
        <f>Feuil1!B$32</f>
        <v>S1_31</v>
      </c>
      <c r="D105" s="18">
        <f>Feuil1!C$32</f>
        <v>73.599999999999994</v>
      </c>
      <c r="F105" s="13" t="s">
        <v>125</v>
      </c>
      <c r="G105" s="14">
        <v>0.51900000000000002</v>
      </c>
      <c r="H105" s="14">
        <f t="shared" si="2"/>
        <v>2.7451517225644535</v>
      </c>
      <c r="I105" s="14">
        <f>(H105/1000)*50/(D108/1000)</f>
        <v>1.7710656274609378</v>
      </c>
    </row>
    <row r="106" spans="1:9" x14ac:dyDescent="0.25">
      <c r="A106" s="13">
        <f t="shared" si="3"/>
        <v>31</v>
      </c>
      <c r="B106" s="1" t="s">
        <v>10</v>
      </c>
      <c r="C106" s="13" t="str">
        <f>Feuil1!B$32</f>
        <v>S1_31</v>
      </c>
      <c r="D106" s="18">
        <f>Feuil1!C$32</f>
        <v>73.599999999999994</v>
      </c>
      <c r="F106" s="13" t="s">
        <v>126</v>
      </c>
      <c r="G106" s="14">
        <v>0.51300000000000001</v>
      </c>
      <c r="H106" s="14">
        <f t="shared" si="2"/>
        <v>2.704083960757472</v>
      </c>
      <c r="I106" s="14">
        <f>(H106/1000)*50/(D109/1000)</f>
        <v>1.7445702972628854</v>
      </c>
    </row>
    <row r="107" spans="1:9" x14ac:dyDescent="0.25">
      <c r="A107" s="13">
        <f t="shared" si="3"/>
        <v>32</v>
      </c>
      <c r="B107" s="1" t="s">
        <v>11</v>
      </c>
      <c r="C107" s="13" t="str">
        <f>Feuil1!B$33</f>
        <v>S1_32</v>
      </c>
      <c r="D107" s="18">
        <f>Feuil1!C$33</f>
        <v>77.5</v>
      </c>
      <c r="F107" s="13" t="s">
        <v>11</v>
      </c>
      <c r="G107" s="14">
        <v>0.53900000000000003</v>
      </c>
      <c r="H107" s="14">
        <f t="shared" si="2"/>
        <v>2.8820442619210587</v>
      </c>
      <c r="I107" s="14">
        <f>(H107/1000)*50/(D110/1000)</f>
        <v>1.7834432313867936</v>
      </c>
    </row>
    <row r="108" spans="1:9" x14ac:dyDescent="0.25">
      <c r="A108" s="13">
        <f t="shared" si="3"/>
        <v>32</v>
      </c>
      <c r="B108" s="1" t="s">
        <v>12</v>
      </c>
      <c r="C108" s="13" t="str">
        <f>Feuil1!B$33</f>
        <v>S1_32</v>
      </c>
      <c r="D108" s="18">
        <f>Feuil1!C$33</f>
        <v>77.5</v>
      </c>
      <c r="F108" s="13" t="s">
        <v>12</v>
      </c>
      <c r="G108" s="14">
        <v>0.58099999999999996</v>
      </c>
      <c r="H108" s="14">
        <f t="shared" si="2"/>
        <v>3.1695185945699289</v>
      </c>
      <c r="I108" s="14">
        <f>(H108/1000)*50/(D111/1000)</f>
        <v>1.9613357639665403</v>
      </c>
    </row>
    <row r="109" spans="1:9" x14ac:dyDescent="0.25">
      <c r="A109" s="13">
        <f t="shared" si="3"/>
        <v>32</v>
      </c>
      <c r="B109" s="1" t="s">
        <v>13</v>
      </c>
      <c r="C109" s="13" t="str">
        <f>Feuil1!B$33</f>
        <v>S1_32</v>
      </c>
      <c r="D109" s="18">
        <f>Feuil1!C$33</f>
        <v>77.5</v>
      </c>
      <c r="F109" s="13" t="s">
        <v>13</v>
      </c>
      <c r="G109" s="14">
        <v>0.57799999999999996</v>
      </c>
      <c r="H109" s="14">
        <f t="shared" si="2"/>
        <v>3.148984713666438</v>
      </c>
      <c r="I109" s="14">
        <f>(H109/1000)*50/(D112/1000)</f>
        <v>1.9486291544965582</v>
      </c>
    </row>
    <row r="110" spans="1:9" x14ac:dyDescent="0.25">
      <c r="A110" s="13">
        <f t="shared" si="3"/>
        <v>33</v>
      </c>
      <c r="B110" s="1" t="s">
        <v>14</v>
      </c>
      <c r="C110" s="13" t="str">
        <f>Feuil1!B$34</f>
        <v>S1_33</v>
      </c>
      <c r="D110" s="18">
        <f>Feuil1!C$34</f>
        <v>80.8</v>
      </c>
      <c r="F110" s="13" t="s">
        <v>127</v>
      </c>
      <c r="G110" s="14">
        <f t="array" ref="G110:G121">TRANSPOSE(boites!O16:Z16)</f>
        <v>0.745</v>
      </c>
      <c r="H110" s="14">
        <f t="shared" si="2"/>
        <v>4.2920374172940905</v>
      </c>
      <c r="I110" s="14">
        <f>(H110/1000)*50/(D113/1000)</f>
        <v>2.7233739957449812</v>
      </c>
    </row>
    <row r="111" spans="1:9" x14ac:dyDescent="0.25">
      <c r="A111" s="13">
        <f t="shared" si="3"/>
        <v>33</v>
      </c>
      <c r="B111" s="1" t="s">
        <v>15</v>
      </c>
      <c r="C111" s="13" t="str">
        <f>Feuil1!B$34</f>
        <v>S1_33</v>
      </c>
      <c r="D111" s="18">
        <f>Feuil1!C$34</f>
        <v>80.8</v>
      </c>
      <c r="F111" s="13" t="s">
        <v>128</v>
      </c>
      <c r="G111" s="14">
        <v>0.83199999999999996</v>
      </c>
      <c r="H111" s="14">
        <f t="shared" si="2"/>
        <v>4.8875199634953219</v>
      </c>
      <c r="I111" s="14">
        <f>(H111/1000)*50/(D114/1000)</f>
        <v>3.1012182509488082</v>
      </c>
    </row>
    <row r="112" spans="1:9" x14ac:dyDescent="0.25">
      <c r="A112" s="13">
        <f t="shared" si="3"/>
        <v>33</v>
      </c>
      <c r="B112" s="1" t="s">
        <v>16</v>
      </c>
      <c r="C112" s="13" t="str">
        <f>Feuil1!B$34</f>
        <v>S1_33</v>
      </c>
      <c r="D112" s="18">
        <f>Feuil1!C$34</f>
        <v>80.8</v>
      </c>
      <c r="F112" s="13" t="s">
        <v>129</v>
      </c>
      <c r="G112" s="14">
        <v>0.80300000000000005</v>
      </c>
      <c r="H112" s="14">
        <f t="shared" si="2"/>
        <v>4.6890257814282457</v>
      </c>
      <c r="I112" s="14">
        <f>(H112/1000)*50/(D115/1000)</f>
        <v>2.9752701658808665</v>
      </c>
    </row>
    <row r="113" spans="1:9" x14ac:dyDescent="0.25">
      <c r="A113" s="13">
        <f t="shared" si="3"/>
        <v>34</v>
      </c>
      <c r="B113" s="1" t="s">
        <v>17</v>
      </c>
      <c r="C113" s="13" t="str">
        <f>Feuil1!B$35</f>
        <v>S1_34</v>
      </c>
      <c r="D113" s="18">
        <f>Feuil1!C$35</f>
        <v>78.8</v>
      </c>
      <c r="F113" s="13" t="s">
        <v>130</v>
      </c>
      <c r="G113" s="14">
        <v>1.139</v>
      </c>
      <c r="H113" s="14">
        <f t="shared" si="2"/>
        <v>6.9888204426192111</v>
      </c>
      <c r="I113" s="14">
        <f>(H113/1000)*50/(D116/1000)</f>
        <v>4.2614758796458601</v>
      </c>
    </row>
    <row r="114" spans="1:9" x14ac:dyDescent="0.25">
      <c r="A114" s="13">
        <f t="shared" si="3"/>
        <v>34</v>
      </c>
      <c r="B114" s="1" t="s">
        <v>18</v>
      </c>
      <c r="C114" s="13" t="str">
        <f>Feuil1!B$35</f>
        <v>S1_34</v>
      </c>
      <c r="D114" s="18">
        <f>Feuil1!C$35</f>
        <v>78.8</v>
      </c>
      <c r="F114" s="13" t="s">
        <v>131</v>
      </c>
      <c r="G114" s="14">
        <v>1.1180000000000001</v>
      </c>
      <c r="H114" s="14">
        <f t="shared" si="2"/>
        <v>6.8450832762947762</v>
      </c>
      <c r="I114" s="14">
        <f>(H114/1000)*50/(D117/1000)</f>
        <v>4.1738312660334005</v>
      </c>
    </row>
    <row r="115" spans="1:9" x14ac:dyDescent="0.25">
      <c r="A115" s="13">
        <f t="shared" si="3"/>
        <v>34</v>
      </c>
      <c r="B115" s="1" t="s">
        <v>19</v>
      </c>
      <c r="C115" s="13" t="str">
        <f>Feuil1!B$35</f>
        <v>S1_34</v>
      </c>
      <c r="D115" s="18">
        <f>Feuil1!C$35</f>
        <v>78.8</v>
      </c>
      <c r="F115" s="13" t="s">
        <v>132</v>
      </c>
      <c r="G115" s="14">
        <v>1.1419999999999999</v>
      </c>
      <c r="H115" s="14">
        <f t="shared" si="2"/>
        <v>7.0093543235227012</v>
      </c>
      <c r="I115" s="14">
        <f>(H115/1000)*50/(D118/1000)</f>
        <v>4.2739965387333543</v>
      </c>
    </row>
    <row r="116" spans="1:9" x14ac:dyDescent="0.25">
      <c r="A116" s="13">
        <f t="shared" si="3"/>
        <v>35</v>
      </c>
      <c r="B116" s="1" t="s">
        <v>20</v>
      </c>
      <c r="C116" s="13" t="str">
        <f>Feuil1!B$36</f>
        <v>S1_35</v>
      </c>
      <c r="D116" s="18">
        <f>Feuil1!C$36</f>
        <v>82</v>
      </c>
      <c r="F116" s="13" t="s">
        <v>133</v>
      </c>
      <c r="G116" s="14">
        <v>1.107</v>
      </c>
      <c r="H116" s="14">
        <f t="shared" si="2"/>
        <v>6.769792379648643</v>
      </c>
      <c r="I116" s="14">
        <f>(H116/1000)*50/(D119/1000)</f>
        <v>4.4247009017311401</v>
      </c>
    </row>
    <row r="117" spans="1:9" x14ac:dyDescent="0.25">
      <c r="A117" s="13">
        <f t="shared" si="3"/>
        <v>35</v>
      </c>
      <c r="B117" s="1" t="s">
        <v>21</v>
      </c>
      <c r="C117" s="13" t="str">
        <f>Feuil1!B$36</f>
        <v>S1_35</v>
      </c>
      <c r="D117" s="18">
        <f>Feuil1!C$36</f>
        <v>82</v>
      </c>
      <c r="F117" s="13" t="s">
        <v>134</v>
      </c>
      <c r="G117" s="14">
        <v>0.91100000000000003</v>
      </c>
      <c r="H117" s="14">
        <f t="shared" si="2"/>
        <v>5.4282454939539129</v>
      </c>
      <c r="I117" s="14">
        <f>(H117/1000)*50/(D120/1000)</f>
        <v>3.5478728718653025</v>
      </c>
    </row>
    <row r="118" spans="1:9" x14ac:dyDescent="0.25">
      <c r="A118" s="13">
        <f t="shared" si="3"/>
        <v>35</v>
      </c>
      <c r="B118" s="1" t="s">
        <v>22</v>
      </c>
      <c r="C118" s="13" t="str">
        <f>Feuil1!B$36</f>
        <v>S1_35</v>
      </c>
      <c r="D118" s="18">
        <f>Feuil1!C$36</f>
        <v>82</v>
      </c>
      <c r="F118" s="13" t="s">
        <v>135</v>
      </c>
      <c r="G118" s="14">
        <v>0.93</v>
      </c>
      <c r="H118" s="14">
        <f t="shared" si="2"/>
        <v>5.5582934063426874</v>
      </c>
      <c r="I118" s="14">
        <f>(H118/1000)*50/(D121/1000)</f>
        <v>3.6328715074135212</v>
      </c>
    </row>
    <row r="119" spans="1:9" x14ac:dyDescent="0.25">
      <c r="A119" s="13">
        <f t="shared" si="3"/>
        <v>36</v>
      </c>
      <c r="B119" s="1" t="s">
        <v>23</v>
      </c>
      <c r="C119" s="13" t="str">
        <f>Feuil1!B$37</f>
        <v>S1_36</v>
      </c>
      <c r="D119" s="18">
        <f>Feuil1!C$37</f>
        <v>76.5</v>
      </c>
      <c r="F119" s="13" t="s">
        <v>23</v>
      </c>
      <c r="G119" s="14">
        <v>0.78500000000000003</v>
      </c>
      <c r="H119" s="14">
        <f t="shared" si="2"/>
        <v>4.5658224960073008</v>
      </c>
      <c r="I119" s="14">
        <f>(H119/1000)*50/(D122/1000)</f>
        <v>3.1229976032881677</v>
      </c>
    </row>
    <row r="120" spans="1:9" x14ac:dyDescent="0.25">
      <c r="A120" s="13">
        <f t="shared" si="3"/>
        <v>36</v>
      </c>
      <c r="B120" s="1" t="s">
        <v>24</v>
      </c>
      <c r="C120" s="13" t="str">
        <f>Feuil1!B$37</f>
        <v>S1_36</v>
      </c>
      <c r="D120" s="18">
        <f>Feuil1!C$37</f>
        <v>76.5</v>
      </c>
      <c r="F120" s="13" t="s">
        <v>24</v>
      </c>
      <c r="G120" s="14">
        <v>0.68799999999999994</v>
      </c>
      <c r="H120" s="14">
        <f t="shared" si="2"/>
        <v>3.9018936801277659</v>
      </c>
      <c r="I120" s="14">
        <f>(H120/1000)*50/(D123/1000)</f>
        <v>2.6688739262159822</v>
      </c>
    </row>
    <row r="121" spans="1:9" x14ac:dyDescent="0.25">
      <c r="A121" s="13">
        <f t="shared" si="3"/>
        <v>36</v>
      </c>
      <c r="B121" s="1" t="s">
        <v>25</v>
      </c>
      <c r="C121" s="13" t="str">
        <f>Feuil1!B$37</f>
        <v>S1_36</v>
      </c>
      <c r="D121" s="18">
        <f>Feuil1!C$37</f>
        <v>76.5</v>
      </c>
      <c r="F121" s="13" t="s">
        <v>25</v>
      </c>
      <c r="G121" s="14">
        <v>0.66700000000000004</v>
      </c>
      <c r="H121" s="14">
        <f t="shared" si="2"/>
        <v>3.758156513803331</v>
      </c>
      <c r="I121" s="14">
        <f>(H121/1000)*50/(D124/1000)</f>
        <v>2.5705584909735504</v>
      </c>
    </row>
    <row r="122" spans="1:9" x14ac:dyDescent="0.25">
      <c r="A122" s="13">
        <f t="shared" si="3"/>
        <v>37</v>
      </c>
      <c r="B122" s="1" t="s">
        <v>26</v>
      </c>
      <c r="C122" s="13" t="str">
        <f>Feuil1!B$38</f>
        <v>S1_37</v>
      </c>
      <c r="D122" s="18">
        <f>Feuil1!C$38</f>
        <v>73.099999999999994</v>
      </c>
      <c r="F122" s="13" t="s">
        <v>136</v>
      </c>
      <c r="G122" s="14">
        <f t="array" ref="G122:G133">TRANSPOSE(boites!O17:Z17)</f>
        <v>0.63300000000000001</v>
      </c>
      <c r="H122" s="14">
        <f t="shared" si="2"/>
        <v>3.5254391968971022</v>
      </c>
      <c r="I122" s="14">
        <f>(H122/1000)*50/(D125/1000)</f>
        <v>2.3502927979314014</v>
      </c>
    </row>
    <row r="123" spans="1:9" x14ac:dyDescent="0.25">
      <c r="A123" s="13">
        <f t="shared" si="3"/>
        <v>37</v>
      </c>
      <c r="B123" s="1" t="s">
        <v>27</v>
      </c>
      <c r="C123" s="13" t="str">
        <f>Feuil1!B$38</f>
        <v>S1_37</v>
      </c>
      <c r="D123" s="18">
        <f>Feuil1!C$38</f>
        <v>73.099999999999994</v>
      </c>
      <c r="F123" s="13" t="s">
        <v>137</v>
      </c>
      <c r="G123" s="14">
        <v>0.64700000000000002</v>
      </c>
      <c r="H123" s="14">
        <f t="shared" si="2"/>
        <v>3.6212639744467259</v>
      </c>
      <c r="I123" s="14">
        <f>(H123/1000)*50/(D126/1000)</f>
        <v>2.4141759829644842</v>
      </c>
    </row>
    <row r="124" spans="1:9" x14ac:dyDescent="0.25">
      <c r="A124" s="13">
        <f t="shared" si="3"/>
        <v>37</v>
      </c>
      <c r="B124" s="1" t="s">
        <v>28</v>
      </c>
      <c r="C124" s="13" t="str">
        <f>Feuil1!B$38</f>
        <v>S1_37</v>
      </c>
      <c r="D124" s="18">
        <f>Feuil1!C$38</f>
        <v>73.099999999999994</v>
      </c>
      <c r="F124" s="13" t="s">
        <v>138</v>
      </c>
      <c r="G124" s="14">
        <v>0.70299999999999996</v>
      </c>
      <c r="H124" s="14">
        <f t="shared" si="2"/>
        <v>4.0045630846452198</v>
      </c>
      <c r="I124" s="14">
        <f>(H124/1000)*50/(D127/1000)</f>
        <v>2.6697087230968131</v>
      </c>
    </row>
    <row r="125" spans="1:9" x14ac:dyDescent="0.25">
      <c r="A125" s="13">
        <f t="shared" si="3"/>
        <v>38</v>
      </c>
      <c r="B125" s="1" t="s">
        <v>29</v>
      </c>
      <c r="C125" s="13" t="str">
        <f>Feuil1!B$39</f>
        <v>S1_38</v>
      </c>
      <c r="D125" s="18">
        <f>Feuil1!C$39</f>
        <v>75</v>
      </c>
      <c r="F125" s="13" t="s">
        <v>139</v>
      </c>
      <c r="G125" s="14">
        <v>1.0189999999999999</v>
      </c>
      <c r="H125" s="14">
        <f t="shared" si="2"/>
        <v>6.1674652064795792</v>
      </c>
      <c r="I125" s="14">
        <f>(H125/1000)*50/(D128/1000)</f>
        <v>4.2534242803307452</v>
      </c>
    </row>
    <row r="126" spans="1:9" x14ac:dyDescent="0.25">
      <c r="A126" s="13">
        <f t="shared" si="3"/>
        <v>38</v>
      </c>
      <c r="B126" s="1" t="s">
        <v>30</v>
      </c>
      <c r="C126" s="13" t="str">
        <f>Feuil1!B$39</f>
        <v>S1_38</v>
      </c>
      <c r="D126" s="18">
        <f>Feuil1!C$39</f>
        <v>75</v>
      </c>
      <c r="F126" s="13" t="s">
        <v>140</v>
      </c>
      <c r="G126" s="14">
        <v>1.004</v>
      </c>
      <c r="H126" s="14">
        <f t="shared" si="2"/>
        <v>6.0647958019621262</v>
      </c>
      <c r="I126" s="14">
        <f>(H126/1000)*50/(D129/1000)</f>
        <v>4.1826177944566387</v>
      </c>
    </row>
    <row r="127" spans="1:9" x14ac:dyDescent="0.25">
      <c r="A127" s="13">
        <f t="shared" si="3"/>
        <v>38</v>
      </c>
      <c r="B127" s="1" t="s">
        <v>31</v>
      </c>
      <c r="C127" s="13" t="str">
        <f>Feuil1!B$39</f>
        <v>S1_38</v>
      </c>
      <c r="D127" s="18">
        <f>Feuil1!C$39</f>
        <v>75</v>
      </c>
      <c r="F127" s="13" t="s">
        <v>141</v>
      </c>
      <c r="G127" s="14">
        <v>1.08</v>
      </c>
      <c r="H127" s="14">
        <f t="shared" si="2"/>
        <v>6.5849874515172262</v>
      </c>
      <c r="I127" s="14">
        <f>(H127/1000)*50/(D130/1000)</f>
        <v>4.5413706562187768</v>
      </c>
    </row>
    <row r="128" spans="1:9" x14ac:dyDescent="0.25">
      <c r="A128" s="13">
        <f t="shared" si="3"/>
        <v>39</v>
      </c>
      <c r="B128" s="1" t="s">
        <v>32</v>
      </c>
      <c r="C128" s="13" t="str">
        <f>Feuil1!B$40</f>
        <v>S1_39</v>
      </c>
      <c r="D128" s="18">
        <f>Feuil1!C$40</f>
        <v>72.5</v>
      </c>
      <c r="F128" s="13" t="s">
        <v>142</v>
      </c>
      <c r="G128" s="14">
        <v>1.1819999999999999</v>
      </c>
      <c r="H128" s="14">
        <f t="shared" si="2"/>
        <v>7.2831394022359115</v>
      </c>
      <c r="I128" s="14">
        <f>(H128/1000)*50/(D131/1000)</f>
        <v>4.7602218315267395</v>
      </c>
    </row>
    <row r="129" spans="1:9" x14ac:dyDescent="0.25">
      <c r="A129" s="13">
        <f t="shared" si="3"/>
        <v>39</v>
      </c>
      <c r="B129" s="1" t="s">
        <v>33</v>
      </c>
      <c r="C129" s="13" t="str">
        <f>Feuil1!B$40</f>
        <v>S1_39</v>
      </c>
      <c r="D129" s="18">
        <f>Feuil1!C$40</f>
        <v>72.5</v>
      </c>
      <c r="F129" s="13" t="s">
        <v>143</v>
      </c>
      <c r="G129" s="14">
        <v>1.1439999999999999</v>
      </c>
      <c r="H129" s="14">
        <f t="shared" si="2"/>
        <v>7.0230435774583615</v>
      </c>
      <c r="I129" s="14">
        <f>(H129/1000)*50/(D132/1000)</f>
        <v>4.5902245604303014</v>
      </c>
    </row>
    <row r="130" spans="1:9" x14ac:dyDescent="0.25">
      <c r="A130" s="13">
        <f t="shared" si="3"/>
        <v>39</v>
      </c>
      <c r="B130" s="1" t="s">
        <v>34</v>
      </c>
      <c r="C130" s="13" t="str">
        <f>Feuil1!B$40</f>
        <v>S1_39</v>
      </c>
      <c r="D130" s="18">
        <f>Feuil1!C$40</f>
        <v>72.5</v>
      </c>
      <c r="F130" s="13" t="s">
        <v>144</v>
      </c>
      <c r="G130" s="14">
        <v>1.133</v>
      </c>
      <c r="H130" s="14">
        <f t="shared" si="2"/>
        <v>6.9477526808122292</v>
      </c>
      <c r="I130" s="14">
        <f>(H130/1000)*50/(D133/1000)</f>
        <v>4.541014824060281</v>
      </c>
    </row>
    <row r="131" spans="1:9" x14ac:dyDescent="0.25">
      <c r="A131" s="13">
        <f t="shared" si="3"/>
        <v>40</v>
      </c>
      <c r="B131" s="1" t="s">
        <v>35</v>
      </c>
      <c r="C131" s="13" t="str">
        <f>Feuil1!B$41</f>
        <v>S1_40</v>
      </c>
      <c r="D131" s="18">
        <f>Feuil1!C$41</f>
        <v>76.5</v>
      </c>
      <c r="F131" s="13" t="s">
        <v>35</v>
      </c>
      <c r="G131" s="14">
        <v>0.76800000000000002</v>
      </c>
      <c r="H131" s="14">
        <f t="shared" si="2"/>
        <v>4.4494638375541866</v>
      </c>
      <c r="I131" s="14">
        <f t="shared" ref="I131:I133" si="4">(H131/1000)*50/(D134/1000)</f>
        <v>3.0227335852949633</v>
      </c>
    </row>
    <row r="132" spans="1:9" x14ac:dyDescent="0.25">
      <c r="A132" s="13">
        <f t="shared" si="3"/>
        <v>40</v>
      </c>
      <c r="B132" s="1" t="s">
        <v>36</v>
      </c>
      <c r="C132" s="13" t="str">
        <f>Feuil1!B$41</f>
        <v>S1_40</v>
      </c>
      <c r="D132" s="18">
        <f>Feuil1!C$41</f>
        <v>76.5</v>
      </c>
      <c r="F132" s="13" t="s">
        <v>36</v>
      </c>
      <c r="G132" s="14">
        <v>0.72799999999999998</v>
      </c>
      <c r="H132" s="14">
        <f t="shared" si="2"/>
        <v>4.1756787588409763</v>
      </c>
      <c r="I132" s="14">
        <f t="shared" si="4"/>
        <v>2.8367382872560984</v>
      </c>
    </row>
    <row r="133" spans="1:9" x14ac:dyDescent="0.25">
      <c r="A133" s="13">
        <f t="shared" si="3"/>
        <v>40</v>
      </c>
      <c r="B133" s="1" t="s">
        <v>37</v>
      </c>
      <c r="C133" s="13" t="str">
        <f>Feuil1!B$41</f>
        <v>S1_40</v>
      </c>
      <c r="D133" s="18">
        <f>Feuil1!C$41</f>
        <v>76.5</v>
      </c>
      <c r="F133" s="13" t="s">
        <v>37</v>
      </c>
      <c r="G133" s="14">
        <v>0.76700000000000002</v>
      </c>
      <c r="H133" s="14">
        <f t="shared" si="2"/>
        <v>4.442619210586356</v>
      </c>
      <c r="I133" s="14">
        <f t="shared" si="4"/>
        <v>3.0180837028439917</v>
      </c>
    </row>
    <row r="134" spans="1:9" x14ac:dyDescent="0.25">
      <c r="A134" s="13">
        <f t="shared" si="3"/>
        <v>41</v>
      </c>
      <c r="B134" s="13" t="s">
        <v>38</v>
      </c>
      <c r="C134" s="13" t="str">
        <f>Feuil1!B$42</f>
        <v>control</v>
      </c>
      <c r="D134" s="18">
        <f>Feuil1!C$42</f>
        <v>73.599999999999994</v>
      </c>
      <c r="F134" s="13" t="s">
        <v>145</v>
      </c>
      <c r="G134" s="14">
        <f t="array" ref="G134:G136">TRANSPOSE(boites!O18:Q18)</f>
        <v>0.40200000000000002</v>
      </c>
      <c r="H134" s="14">
        <f t="shared" si="2"/>
        <v>1.9443303673283141</v>
      </c>
      <c r="I134" s="14">
        <f t="shared" ref="I79:I136" si="5">(H134/1000)*50/(D134/1000)</f>
        <v>1.3208766082393439</v>
      </c>
    </row>
    <row r="135" spans="1:9" x14ac:dyDescent="0.25">
      <c r="A135" s="13">
        <f t="shared" si="3"/>
        <v>41</v>
      </c>
      <c r="B135" s="13" t="s">
        <v>39</v>
      </c>
      <c r="C135" s="13" t="str">
        <f>Feuil1!B$42</f>
        <v>control</v>
      </c>
      <c r="D135" s="18">
        <f>Feuil1!C$42</f>
        <v>73.599999999999994</v>
      </c>
      <c r="F135" s="13" t="s">
        <v>146</v>
      </c>
      <c r="G135" s="14">
        <v>0.435</v>
      </c>
      <c r="H135" s="14">
        <f t="shared" si="2"/>
        <v>2.1702030572667121</v>
      </c>
      <c r="I135" s="14">
        <f t="shared" si="5"/>
        <v>1.4743227291214078</v>
      </c>
    </row>
    <row r="136" spans="1:9" x14ac:dyDescent="0.25">
      <c r="A136" s="13">
        <f t="shared" si="3"/>
        <v>41</v>
      </c>
      <c r="B136" s="13" t="s">
        <v>40</v>
      </c>
      <c r="C136" s="13" t="str">
        <f>Feuil1!B$42</f>
        <v>control</v>
      </c>
      <c r="D136" s="18">
        <f>Feuil1!C$42</f>
        <v>73.599999999999994</v>
      </c>
      <c r="F136" s="13" t="s">
        <v>147</v>
      </c>
      <c r="G136" s="14">
        <v>0.439</v>
      </c>
      <c r="H136" s="14">
        <f t="shared" si="2"/>
        <v>2.1975815651380333</v>
      </c>
      <c r="I136" s="14">
        <f t="shared" si="5"/>
        <v>1.4929222589252944</v>
      </c>
    </row>
  </sheetData>
  <pageMargins left="0.7" right="0.7" top="0.75" bottom="0.75" header="0.3" footer="0.3"/>
  <pageSetup paperSize="9" orientation="portrait" r:id="rId1"/>
  <ignoredErrors>
    <ignoredError sqref="L2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7"/>
  <sheetViews>
    <sheetView zoomScale="85" zoomScaleNormal="85" workbookViewId="0">
      <selection activeCell="O15" sqref="O15:Z20"/>
    </sheetView>
  </sheetViews>
  <sheetFormatPr baseColWidth="10" defaultRowHeight="15.75" x14ac:dyDescent="0.25"/>
  <cols>
    <col min="1" max="1" width="4.28515625" style="3" customWidth="1"/>
    <col min="2" max="13" width="10.5703125" style="4" customWidth="1"/>
    <col min="14" max="16384" width="11.42578125" style="4"/>
  </cols>
  <sheetData>
    <row r="1" spans="1:26" s="2" customFormat="1" ht="21.95" customHeight="1" thickBot="1" x14ac:dyDescent="0.3">
      <c r="A1" s="50" t="s">
        <v>99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26" s="26" customFormat="1" ht="21.95" customHeight="1" thickBot="1" x14ac:dyDescent="0.3">
      <c r="A2" s="22"/>
      <c r="B2" s="23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  <c r="L2" s="24">
        <v>11</v>
      </c>
      <c r="M2" s="25">
        <v>12</v>
      </c>
    </row>
    <row r="3" spans="1:26" ht="21.95" customHeight="1" x14ac:dyDescent="0.25">
      <c r="A3" s="11" t="s">
        <v>100</v>
      </c>
      <c r="B3" s="29" t="str">
        <f t="array" ref="B3:M3">TRANSPOSE(masses!C2:C13)</f>
        <v>étalon 0</v>
      </c>
      <c r="C3" s="30" t="str">
        <v>étalon 0</v>
      </c>
      <c r="D3" s="30" t="str">
        <v>étalon 0</v>
      </c>
      <c r="E3" s="30" t="str">
        <v>étalon 1</v>
      </c>
      <c r="F3" s="30" t="str">
        <v>étalon 1</v>
      </c>
      <c r="G3" s="30" t="str">
        <v>étalon 1</v>
      </c>
      <c r="H3" s="30" t="str">
        <v>étalon 2</v>
      </c>
      <c r="I3" s="30" t="str">
        <v>étalon 2</v>
      </c>
      <c r="J3" s="31" t="str">
        <v>étalon 2</v>
      </c>
      <c r="K3" s="30" t="str">
        <v>étalon 3</v>
      </c>
      <c r="L3" s="31" t="str">
        <v>étalon 3</v>
      </c>
      <c r="M3" s="32" t="str">
        <v>étalon 3</v>
      </c>
      <c r="O3">
        <v>6.3E-2</v>
      </c>
      <c r="P3">
        <v>6.2E-2</v>
      </c>
      <c r="Q3">
        <v>8.3000000000000004E-2</v>
      </c>
      <c r="R3">
        <v>0.17599999999999999</v>
      </c>
      <c r="S3">
        <v>0.17199999999999999</v>
      </c>
      <c r="T3">
        <v>0.183</v>
      </c>
      <c r="U3">
        <v>0.318</v>
      </c>
      <c r="V3">
        <v>0.30299999999999999</v>
      </c>
      <c r="W3">
        <v>0.32200000000000001</v>
      </c>
      <c r="X3">
        <v>0.51800000000000002</v>
      </c>
      <c r="Y3">
        <v>0.502</v>
      </c>
      <c r="Z3">
        <v>0.51200000000000001</v>
      </c>
    </row>
    <row r="4" spans="1:26" ht="21.95" customHeight="1" x14ac:dyDescent="0.25">
      <c r="A4" s="21" t="s">
        <v>101</v>
      </c>
      <c r="B4" s="33">
        <f t="array" ref="B4:M4">TRANSPOSE(masses!A14:A25)</f>
        <v>1</v>
      </c>
      <c r="C4" s="20">
        <v>1</v>
      </c>
      <c r="D4" s="20">
        <v>1</v>
      </c>
      <c r="E4" s="20">
        <v>2</v>
      </c>
      <c r="F4" s="20">
        <v>2</v>
      </c>
      <c r="G4" s="20">
        <v>2</v>
      </c>
      <c r="H4" s="20">
        <v>3</v>
      </c>
      <c r="I4" s="20">
        <v>3</v>
      </c>
      <c r="J4" s="20">
        <v>3</v>
      </c>
      <c r="K4" s="20">
        <v>4</v>
      </c>
      <c r="L4" s="20">
        <v>4</v>
      </c>
      <c r="M4" s="34">
        <v>4</v>
      </c>
      <c r="O4">
        <v>9.6000000000000002E-2</v>
      </c>
      <c r="P4">
        <v>8.7999999999999995E-2</v>
      </c>
      <c r="Q4">
        <v>8.7999999999999995E-2</v>
      </c>
      <c r="R4">
        <v>0.442</v>
      </c>
      <c r="S4">
        <v>0.44400000000000001</v>
      </c>
      <c r="T4">
        <v>0.42399999999999999</v>
      </c>
      <c r="U4">
        <v>1.46</v>
      </c>
      <c r="V4">
        <v>1.27</v>
      </c>
      <c r="W4">
        <v>1.3029999999999999</v>
      </c>
      <c r="X4">
        <v>0.92800000000000005</v>
      </c>
      <c r="Y4">
        <v>0.91400000000000003</v>
      </c>
      <c r="Z4">
        <v>0.878</v>
      </c>
    </row>
    <row r="5" spans="1:26" ht="21.95" customHeight="1" x14ac:dyDescent="0.25">
      <c r="A5" s="21" t="s">
        <v>102</v>
      </c>
      <c r="B5" s="33">
        <f t="array" ref="B5:M5">TRANSPOSE(masses!A26:A37)</f>
        <v>5</v>
      </c>
      <c r="C5" s="20">
        <v>5</v>
      </c>
      <c r="D5" s="20">
        <v>5</v>
      </c>
      <c r="E5" s="20">
        <v>6</v>
      </c>
      <c r="F5" s="20">
        <v>6</v>
      </c>
      <c r="G5" s="20">
        <v>6</v>
      </c>
      <c r="H5" s="20">
        <v>7</v>
      </c>
      <c r="I5" s="20">
        <v>7</v>
      </c>
      <c r="J5" s="20">
        <v>7</v>
      </c>
      <c r="K5" s="20">
        <v>8</v>
      </c>
      <c r="L5" s="20">
        <v>8</v>
      </c>
      <c r="M5" s="34">
        <v>8</v>
      </c>
      <c r="O5">
        <v>0.35399999999999998</v>
      </c>
      <c r="P5">
        <v>0.38200000000000001</v>
      </c>
      <c r="Q5">
        <v>0.36799999999999999</v>
      </c>
      <c r="R5">
        <v>0.92900000000000005</v>
      </c>
      <c r="S5">
        <v>1.0860000000000001</v>
      </c>
      <c r="T5">
        <v>1.0609999999999999</v>
      </c>
      <c r="U5">
        <v>0.85599999999999998</v>
      </c>
      <c r="V5">
        <v>0.83199999999999996</v>
      </c>
      <c r="W5">
        <v>0.85099999999999998</v>
      </c>
      <c r="X5">
        <v>0.72199999999999998</v>
      </c>
      <c r="Y5">
        <v>0.68600000000000005</v>
      </c>
      <c r="Z5">
        <v>0.68500000000000005</v>
      </c>
    </row>
    <row r="6" spans="1:26" ht="21.95" customHeight="1" x14ac:dyDescent="0.25">
      <c r="A6" s="21" t="s">
        <v>103</v>
      </c>
      <c r="B6" s="33">
        <f t="array" ref="B6:M6">TRANSPOSE(masses!A38:A49)</f>
        <v>9</v>
      </c>
      <c r="C6" s="20">
        <v>9</v>
      </c>
      <c r="D6" s="20">
        <v>9</v>
      </c>
      <c r="E6" s="20">
        <v>10</v>
      </c>
      <c r="F6" s="20">
        <v>10</v>
      </c>
      <c r="G6" s="20">
        <v>10</v>
      </c>
      <c r="H6" s="20">
        <v>11</v>
      </c>
      <c r="I6" s="20">
        <v>11</v>
      </c>
      <c r="J6" s="20">
        <v>11</v>
      </c>
      <c r="K6" s="20">
        <v>12</v>
      </c>
      <c r="L6" s="20">
        <v>12</v>
      </c>
      <c r="M6" s="34">
        <v>12</v>
      </c>
      <c r="O6">
        <v>0.85499999999999998</v>
      </c>
      <c r="P6">
        <v>0.83899999999999997</v>
      </c>
      <c r="Q6">
        <v>0.83499999999999996</v>
      </c>
      <c r="R6">
        <v>1.222</v>
      </c>
      <c r="S6">
        <v>1.006</v>
      </c>
      <c r="T6">
        <v>1.2669999999999999</v>
      </c>
      <c r="U6">
        <v>0.79200000000000004</v>
      </c>
      <c r="V6">
        <v>0.71899999999999997</v>
      </c>
      <c r="W6">
        <v>0.86</v>
      </c>
      <c r="X6">
        <v>0.48599999999999999</v>
      </c>
      <c r="Y6">
        <v>0.48399999999999999</v>
      </c>
      <c r="Z6">
        <v>0.51200000000000001</v>
      </c>
    </row>
    <row r="7" spans="1:26" ht="21.95" customHeight="1" x14ac:dyDescent="0.25">
      <c r="A7" s="21" t="s">
        <v>104</v>
      </c>
      <c r="B7" s="33">
        <f t="array" ref="B7:M7">TRANSPOSE(masses!A50:A61)</f>
        <v>13</v>
      </c>
      <c r="C7" s="20">
        <v>13</v>
      </c>
      <c r="D7" s="20">
        <v>13</v>
      </c>
      <c r="E7" s="20">
        <v>14</v>
      </c>
      <c r="F7" s="20">
        <v>14</v>
      </c>
      <c r="G7" s="20">
        <v>14</v>
      </c>
      <c r="H7" s="20">
        <v>15</v>
      </c>
      <c r="I7" s="20">
        <v>15</v>
      </c>
      <c r="J7" s="20">
        <v>15</v>
      </c>
      <c r="K7" s="20">
        <v>16</v>
      </c>
      <c r="L7" s="20">
        <v>16</v>
      </c>
      <c r="M7" s="34">
        <v>16</v>
      </c>
      <c r="O7">
        <v>1.111</v>
      </c>
      <c r="P7">
        <v>1.0329999999999999</v>
      </c>
      <c r="Q7">
        <v>1.1479999999999999</v>
      </c>
      <c r="R7">
        <v>1.3220000000000001</v>
      </c>
      <c r="S7">
        <v>1.42</v>
      </c>
      <c r="T7">
        <v>1.534</v>
      </c>
      <c r="U7">
        <v>0.86299999999999999</v>
      </c>
      <c r="V7">
        <v>0.89500000000000002</v>
      </c>
      <c r="W7">
        <v>0.61199999999999999</v>
      </c>
      <c r="X7">
        <v>0.67100000000000004</v>
      </c>
      <c r="Y7">
        <v>0.83199999999999996</v>
      </c>
      <c r="Z7">
        <v>0.73599999999999999</v>
      </c>
    </row>
    <row r="8" spans="1:26" ht="21.95" customHeight="1" x14ac:dyDescent="0.25">
      <c r="A8" s="21" t="s">
        <v>105</v>
      </c>
      <c r="B8" s="33">
        <f t="array" ref="B8:M8">TRANSPOSE(masses!A62:A73)</f>
        <v>17</v>
      </c>
      <c r="C8" s="20">
        <v>17</v>
      </c>
      <c r="D8" s="20">
        <v>17</v>
      </c>
      <c r="E8" s="20">
        <v>18</v>
      </c>
      <c r="F8" s="20">
        <v>18</v>
      </c>
      <c r="G8" s="20">
        <v>18</v>
      </c>
      <c r="H8" s="20">
        <v>19</v>
      </c>
      <c r="I8" s="20">
        <v>19</v>
      </c>
      <c r="J8" s="20">
        <v>19</v>
      </c>
      <c r="K8" s="20">
        <v>20</v>
      </c>
      <c r="L8" s="20">
        <v>20</v>
      </c>
      <c r="M8" s="34">
        <v>20</v>
      </c>
      <c r="O8">
        <v>0.82199999999999995</v>
      </c>
      <c r="P8">
        <v>0.83399999999999996</v>
      </c>
      <c r="Q8">
        <v>0.88900000000000001</v>
      </c>
      <c r="R8">
        <v>0.73</v>
      </c>
      <c r="S8">
        <v>0.71699999999999997</v>
      </c>
      <c r="T8">
        <v>0.74199999999999999</v>
      </c>
      <c r="U8">
        <v>1.3380000000000001</v>
      </c>
      <c r="V8">
        <v>1.319</v>
      </c>
      <c r="W8">
        <v>1.3180000000000001</v>
      </c>
      <c r="X8">
        <v>0.76100000000000001</v>
      </c>
      <c r="Y8">
        <v>0.77100000000000002</v>
      </c>
      <c r="Z8">
        <v>0.70399999999999996</v>
      </c>
    </row>
    <row r="9" spans="1:26" ht="21.95" customHeight="1" x14ac:dyDescent="0.25">
      <c r="A9" s="21" t="s">
        <v>106</v>
      </c>
      <c r="B9" s="33">
        <f t="array" ref="B9:M9">TRANSPOSE(masses!A74:A85)</f>
        <v>21</v>
      </c>
      <c r="C9" s="20">
        <v>21</v>
      </c>
      <c r="D9" s="20">
        <v>21</v>
      </c>
      <c r="E9" s="20">
        <v>22</v>
      </c>
      <c r="F9" s="20">
        <v>22</v>
      </c>
      <c r="G9" s="20">
        <v>22</v>
      </c>
      <c r="H9" s="20">
        <v>23</v>
      </c>
      <c r="I9" s="20">
        <v>23</v>
      </c>
      <c r="J9" s="20">
        <v>23</v>
      </c>
      <c r="K9" s="20">
        <v>24</v>
      </c>
      <c r="L9" s="20">
        <v>24</v>
      </c>
      <c r="M9" s="34">
        <v>24</v>
      </c>
      <c r="O9">
        <v>0.66300000000000003</v>
      </c>
      <c r="P9">
        <v>0.748</v>
      </c>
      <c r="Q9">
        <v>0.67400000000000004</v>
      </c>
      <c r="R9">
        <v>1.181</v>
      </c>
      <c r="S9">
        <v>1.2430000000000001</v>
      </c>
      <c r="T9">
        <v>1.2410000000000001</v>
      </c>
      <c r="U9">
        <v>1.3420000000000001</v>
      </c>
      <c r="V9">
        <v>1.292</v>
      </c>
      <c r="W9">
        <v>1.2829999999999999</v>
      </c>
      <c r="X9">
        <v>0.81599999999999995</v>
      </c>
      <c r="Y9">
        <v>0.74199999999999999</v>
      </c>
      <c r="Z9">
        <v>0.70599999999999996</v>
      </c>
    </row>
    <row r="10" spans="1:26" ht="21.95" customHeight="1" thickBot="1" x14ac:dyDescent="0.3">
      <c r="A10" s="28" t="s">
        <v>107</v>
      </c>
      <c r="B10" s="35">
        <f t="array" ref="B10:M10">TRANSPOSE(masses!A86:A97)</f>
        <v>25</v>
      </c>
      <c r="C10" s="36">
        <v>25</v>
      </c>
      <c r="D10" s="36">
        <v>25</v>
      </c>
      <c r="E10" s="36">
        <v>26</v>
      </c>
      <c r="F10" s="36">
        <v>26</v>
      </c>
      <c r="G10" s="36">
        <v>26</v>
      </c>
      <c r="H10" s="36">
        <v>27</v>
      </c>
      <c r="I10" s="36">
        <v>27</v>
      </c>
      <c r="J10" s="36">
        <v>27</v>
      </c>
      <c r="K10" s="36">
        <v>28</v>
      </c>
      <c r="L10" s="36">
        <v>28</v>
      </c>
      <c r="M10" s="37">
        <v>28</v>
      </c>
      <c r="O10">
        <v>0.86299999999999999</v>
      </c>
      <c r="P10">
        <v>0.91200000000000003</v>
      </c>
      <c r="Q10">
        <v>0.93</v>
      </c>
      <c r="R10">
        <v>1.244</v>
      </c>
      <c r="S10">
        <v>1.081</v>
      </c>
      <c r="T10">
        <v>1.232</v>
      </c>
      <c r="U10">
        <v>0.36</v>
      </c>
      <c r="V10">
        <v>0.35099999999999998</v>
      </c>
      <c r="W10">
        <v>0.33600000000000002</v>
      </c>
      <c r="X10">
        <v>0.72499999999999998</v>
      </c>
      <c r="Y10">
        <v>0.7</v>
      </c>
      <c r="Z10">
        <v>0.69099999999999995</v>
      </c>
    </row>
    <row r="11" spans="1:26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26" s="8" customFormat="1" ht="16.5" thickBot="1" x14ac:dyDescent="0.3">
      <c r="A12" s="7"/>
    </row>
    <row r="13" spans="1:26" s="7" customFormat="1" ht="21.95" customHeight="1" thickBot="1" x14ac:dyDescent="0.3">
      <c r="A13" s="53" t="s">
        <v>108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5"/>
    </row>
    <row r="14" spans="1:26" s="26" customFormat="1" ht="21.95" customHeight="1" thickBot="1" x14ac:dyDescent="0.3">
      <c r="A14" s="22"/>
      <c r="B14" s="23">
        <v>1</v>
      </c>
      <c r="C14" s="24">
        <v>2</v>
      </c>
      <c r="D14" s="24">
        <v>3</v>
      </c>
      <c r="E14" s="24">
        <v>4</v>
      </c>
      <c r="F14" s="24">
        <v>5</v>
      </c>
      <c r="G14" s="24">
        <v>6</v>
      </c>
      <c r="H14" s="24">
        <v>7</v>
      </c>
      <c r="I14" s="24">
        <v>8</v>
      </c>
      <c r="J14" s="24">
        <v>9</v>
      </c>
      <c r="K14" s="24">
        <v>10</v>
      </c>
      <c r="L14" s="24">
        <v>11</v>
      </c>
      <c r="M14" s="25">
        <v>12</v>
      </c>
    </row>
    <row r="15" spans="1:26" ht="21.95" customHeight="1" x14ac:dyDescent="0.25">
      <c r="A15" s="11" t="s">
        <v>100</v>
      </c>
      <c r="B15" s="29">
        <f t="array" ref="B15:M15">TRANSPOSE(masses!A98:A109)</f>
        <v>29</v>
      </c>
      <c r="C15" s="30">
        <v>29</v>
      </c>
      <c r="D15" s="30">
        <v>29</v>
      </c>
      <c r="E15" s="30">
        <v>30</v>
      </c>
      <c r="F15" s="30">
        <v>30</v>
      </c>
      <c r="G15" s="30">
        <v>30</v>
      </c>
      <c r="H15" s="30">
        <v>31</v>
      </c>
      <c r="I15" s="30">
        <v>31</v>
      </c>
      <c r="J15" s="30">
        <v>31</v>
      </c>
      <c r="K15" s="30">
        <v>32</v>
      </c>
      <c r="L15" s="30">
        <v>32</v>
      </c>
      <c r="M15" s="32">
        <v>32</v>
      </c>
      <c r="O15">
        <v>0.36499999999999999</v>
      </c>
      <c r="P15">
        <v>0.40200000000000002</v>
      </c>
      <c r="Q15">
        <v>0.35399999999999998</v>
      </c>
      <c r="R15">
        <v>0.79</v>
      </c>
      <c r="S15">
        <v>0.90100000000000002</v>
      </c>
      <c r="T15">
        <v>0.90800000000000003</v>
      </c>
      <c r="U15">
        <v>0.51700000000000002</v>
      </c>
      <c r="V15">
        <v>0.51900000000000002</v>
      </c>
      <c r="W15">
        <v>0.51300000000000001</v>
      </c>
      <c r="X15">
        <v>0.53900000000000003</v>
      </c>
      <c r="Y15">
        <v>0.58099999999999996</v>
      </c>
      <c r="Z15">
        <v>0.57799999999999996</v>
      </c>
    </row>
    <row r="16" spans="1:26" ht="21.95" customHeight="1" x14ac:dyDescent="0.25">
      <c r="A16" s="21" t="s">
        <v>101</v>
      </c>
      <c r="B16" s="33">
        <f t="array" ref="B16:M16">TRANSPOSE(masses!A110:A121)</f>
        <v>33</v>
      </c>
      <c r="C16" s="20">
        <v>33</v>
      </c>
      <c r="D16" s="20">
        <v>33</v>
      </c>
      <c r="E16" s="20">
        <v>34</v>
      </c>
      <c r="F16" s="20">
        <v>34</v>
      </c>
      <c r="G16" s="20">
        <v>34</v>
      </c>
      <c r="H16" s="20">
        <v>35</v>
      </c>
      <c r="I16" s="20">
        <v>35</v>
      </c>
      <c r="J16" s="20">
        <v>35</v>
      </c>
      <c r="K16" s="20">
        <v>36</v>
      </c>
      <c r="L16" s="20">
        <v>36</v>
      </c>
      <c r="M16" s="34">
        <v>36</v>
      </c>
      <c r="O16">
        <v>0.745</v>
      </c>
      <c r="P16">
        <v>0.83199999999999996</v>
      </c>
      <c r="Q16">
        <v>0.80300000000000005</v>
      </c>
      <c r="R16">
        <v>1.139</v>
      </c>
      <c r="S16">
        <v>1.1180000000000001</v>
      </c>
      <c r="T16">
        <v>1.1419999999999999</v>
      </c>
      <c r="U16">
        <v>1.107</v>
      </c>
      <c r="V16">
        <v>0.91100000000000003</v>
      </c>
      <c r="W16">
        <v>0.93</v>
      </c>
      <c r="X16">
        <v>0.78500000000000003</v>
      </c>
      <c r="Y16">
        <v>0.68799999999999994</v>
      </c>
      <c r="Z16">
        <v>0.66700000000000004</v>
      </c>
    </row>
    <row r="17" spans="1:26" ht="21.95" customHeight="1" x14ac:dyDescent="0.25">
      <c r="A17" s="21" t="s">
        <v>102</v>
      </c>
      <c r="B17" s="33">
        <f t="array" ref="B17:M17">TRANSPOSE(masses!A122:A133)</f>
        <v>37</v>
      </c>
      <c r="C17" s="20">
        <v>37</v>
      </c>
      <c r="D17" s="20">
        <v>37</v>
      </c>
      <c r="E17" s="20">
        <v>38</v>
      </c>
      <c r="F17" s="20">
        <v>38</v>
      </c>
      <c r="G17" s="20">
        <v>38</v>
      </c>
      <c r="H17" s="20">
        <v>39</v>
      </c>
      <c r="I17" s="20">
        <v>39</v>
      </c>
      <c r="J17" s="20">
        <v>39</v>
      </c>
      <c r="K17" s="20">
        <v>40</v>
      </c>
      <c r="L17" s="20">
        <v>40</v>
      </c>
      <c r="M17" s="34">
        <v>40</v>
      </c>
      <c r="O17">
        <v>0.63300000000000001</v>
      </c>
      <c r="P17">
        <v>0.64700000000000002</v>
      </c>
      <c r="Q17">
        <v>0.70299999999999996</v>
      </c>
      <c r="R17">
        <v>1.0189999999999999</v>
      </c>
      <c r="S17">
        <v>1.004</v>
      </c>
      <c r="T17">
        <v>1.08</v>
      </c>
      <c r="U17">
        <v>1.1819999999999999</v>
      </c>
      <c r="V17">
        <v>1.1439999999999999</v>
      </c>
      <c r="W17">
        <v>1.133</v>
      </c>
      <c r="X17">
        <v>0.76800000000000002</v>
      </c>
      <c r="Y17">
        <v>0.72799999999999998</v>
      </c>
      <c r="Z17">
        <v>0.76700000000000002</v>
      </c>
    </row>
    <row r="18" spans="1:26" ht="21.95" customHeight="1" x14ac:dyDescent="0.25">
      <c r="A18" s="21" t="s">
        <v>103</v>
      </c>
      <c r="B18" s="33">
        <f t="array" ref="B18:D18">TRANSPOSE(masses!A134:A136)</f>
        <v>41</v>
      </c>
      <c r="C18" s="20">
        <v>41</v>
      </c>
      <c r="D18" s="20">
        <v>41</v>
      </c>
      <c r="E18" s="6"/>
      <c r="F18" s="6"/>
      <c r="G18" s="6"/>
      <c r="H18" s="6"/>
      <c r="I18" s="6"/>
      <c r="J18" s="6"/>
      <c r="K18" s="6"/>
      <c r="L18" s="6"/>
      <c r="M18" s="38"/>
      <c r="O18">
        <v>0.40200000000000002</v>
      </c>
      <c r="P18">
        <v>0.435</v>
      </c>
      <c r="Q18">
        <v>0.439</v>
      </c>
      <c r="R18">
        <v>8.1000000000000003E-2</v>
      </c>
      <c r="S18">
        <v>8.3000000000000004E-2</v>
      </c>
      <c r="T18">
        <v>8.2000000000000003E-2</v>
      </c>
      <c r="U18">
        <v>7.9000000000000001E-2</v>
      </c>
      <c r="V18">
        <v>7.5999999999999998E-2</v>
      </c>
      <c r="W18">
        <v>7.0999999999999994E-2</v>
      </c>
      <c r="X18">
        <v>6.4000000000000001E-2</v>
      </c>
      <c r="Y18">
        <v>5.8999999999999997E-2</v>
      </c>
      <c r="Z18">
        <v>7.0999999999999994E-2</v>
      </c>
    </row>
    <row r="19" spans="1:26" ht="21.95" customHeight="1" x14ac:dyDescent="0.25">
      <c r="A19" s="21" t="s">
        <v>104</v>
      </c>
      <c r="B19" s="39"/>
      <c r="C19" s="5"/>
      <c r="D19" s="5"/>
      <c r="E19" s="6"/>
      <c r="F19" s="6"/>
      <c r="G19" s="6"/>
      <c r="H19" s="6"/>
      <c r="I19" s="6"/>
      <c r="J19" s="12"/>
      <c r="K19" s="12"/>
      <c r="L19" s="6"/>
      <c r="M19" s="38"/>
      <c r="O19">
        <v>6.3E-2</v>
      </c>
      <c r="P19">
        <v>6.7000000000000004E-2</v>
      </c>
      <c r="Q19">
        <v>6.5000000000000002E-2</v>
      </c>
      <c r="R19">
        <v>6.4000000000000001E-2</v>
      </c>
      <c r="S19">
        <v>6.2E-2</v>
      </c>
      <c r="T19">
        <v>7.0999999999999994E-2</v>
      </c>
      <c r="U19">
        <v>6.7000000000000004E-2</v>
      </c>
      <c r="V19">
        <v>6.5000000000000002E-2</v>
      </c>
      <c r="W19">
        <v>6.8000000000000005E-2</v>
      </c>
      <c r="X19">
        <v>6.7000000000000004E-2</v>
      </c>
      <c r="Y19">
        <v>6.0999999999999999E-2</v>
      </c>
      <c r="Z19">
        <v>7.0999999999999994E-2</v>
      </c>
    </row>
    <row r="20" spans="1:26" ht="21.95" customHeight="1" x14ac:dyDescent="0.25">
      <c r="A20" s="21" t="s">
        <v>105</v>
      </c>
      <c r="B20" s="39"/>
      <c r="C20" s="6"/>
      <c r="D20" s="6"/>
      <c r="E20" s="6"/>
      <c r="F20" s="6"/>
      <c r="G20" s="6"/>
      <c r="H20" s="6"/>
      <c r="I20" s="6"/>
      <c r="J20" s="6"/>
      <c r="K20" s="6"/>
      <c r="L20" s="6"/>
      <c r="M20" s="38"/>
      <c r="O20" t="s">
        <v>237</v>
      </c>
      <c r="P20" t="s">
        <v>237</v>
      </c>
      <c r="Q20" t="s">
        <v>237</v>
      </c>
      <c r="R20" t="s">
        <v>237</v>
      </c>
      <c r="S20" t="s">
        <v>237</v>
      </c>
      <c r="T20" t="s">
        <v>237</v>
      </c>
      <c r="U20" t="s">
        <v>237</v>
      </c>
      <c r="V20" t="s">
        <v>237</v>
      </c>
      <c r="W20" t="s">
        <v>237</v>
      </c>
      <c r="X20">
        <v>6.4000000000000001E-2</v>
      </c>
      <c r="Y20">
        <v>6.0999999999999999E-2</v>
      </c>
      <c r="Z20">
        <v>6.2E-2</v>
      </c>
    </row>
    <row r="21" spans="1:26" ht="21.95" customHeight="1" x14ac:dyDescent="0.25">
      <c r="A21" s="21" t="s">
        <v>106</v>
      </c>
      <c r="B21" s="39"/>
      <c r="C21" s="6"/>
      <c r="D21" s="6"/>
      <c r="E21" s="6"/>
      <c r="F21" s="6"/>
      <c r="G21" s="6"/>
      <c r="H21" s="6"/>
      <c r="I21" s="6"/>
      <c r="J21" s="6"/>
      <c r="K21" s="6"/>
      <c r="L21" s="6"/>
      <c r="M21" s="38"/>
      <c r="O21" s="43"/>
      <c r="P21" s="8"/>
      <c r="Q21" s="8"/>
      <c r="R21" s="8"/>
      <c r="S21" s="8"/>
      <c r="T21" s="8"/>
      <c r="U21" s="8"/>
      <c r="V21" s="8"/>
      <c r="W21" s="8"/>
      <c r="X21" s="8"/>
      <c r="Y21" s="8"/>
      <c r="Z21" s="44"/>
    </row>
    <row r="22" spans="1:26" ht="21.95" customHeight="1" thickBot="1" x14ac:dyDescent="0.3">
      <c r="A22" s="28" t="s">
        <v>107</v>
      </c>
      <c r="B22" s="40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2"/>
      <c r="O22" s="45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7"/>
    </row>
    <row r="27" spans="1:26" x14ac:dyDescent="0.25">
      <c r="F27" s="9"/>
    </row>
  </sheetData>
  <mergeCells count="2">
    <mergeCell ref="A1:M1"/>
    <mergeCell ref="A13:M1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masses</vt:lpstr>
      <vt:lpstr>boites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SCHEVIN</dc:creator>
  <cp:lastModifiedBy>Patrick SCHEVIN</cp:lastModifiedBy>
  <cp:lastPrinted>2016-12-14T14:50:24Z</cp:lastPrinted>
  <dcterms:created xsi:type="dcterms:W3CDTF">2016-10-05T08:23:29Z</dcterms:created>
  <dcterms:modified xsi:type="dcterms:W3CDTF">2024-05-15T08:57:17Z</dcterms:modified>
</cp:coreProperties>
</file>