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evin\Documents\CEFE\MANIP_CEFE\2024 Remy PO4\"/>
    </mc:Choice>
  </mc:AlternateContent>
  <xr:revisionPtr revIDLastSave="0" documentId="13_ncr:1_{9AD68379-E3D4-4DA6-A907-C0BD1C4B8E6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asses" sheetId="3" r:id="rId1"/>
    <sheet name="calculs" sheetId="1" r:id="rId2"/>
    <sheet name="boites" sheetId="2" r:id="rId3"/>
  </sheets>
  <definedNames>
    <definedName name="_xlnm._FilterDatabase" localSheetId="1" hidden="1">calculs!$A$1:$J$145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4" i="1" l="1" a="1"/>
  <c r="H134" i="1" s="1"/>
  <c r="D143" i="1" l="1"/>
  <c r="E143" i="1"/>
  <c r="D144" i="1"/>
  <c r="E144" i="1"/>
  <c r="D145" i="1"/>
  <c r="E145" i="1"/>
  <c r="C144" i="1"/>
  <c r="C145" i="1"/>
  <c r="C143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C141" i="1"/>
  <c r="C142" i="1"/>
  <c r="C140" i="1"/>
  <c r="C138" i="1"/>
  <c r="C139" i="1"/>
  <c r="C137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4" i="1" l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D131" i="1"/>
  <c r="D132" i="1"/>
  <c r="D133" i="1"/>
  <c r="D134" i="1"/>
  <c r="D135" i="1"/>
  <c r="D136" i="1"/>
  <c r="H122" i="1" l="1" a="1"/>
  <c r="H122" i="1" s="1"/>
  <c r="H110" i="1" a="1"/>
  <c r="H110" i="1" s="1"/>
  <c r="H98" i="1" a="1"/>
  <c r="H98" i="1" s="1"/>
  <c r="H86" i="1" a="1"/>
  <c r="H86" i="1" s="1"/>
  <c r="H74" i="1" a="1"/>
  <c r="H74" i="1" s="1"/>
  <c r="H62" i="1" a="1"/>
  <c r="H62" i="1" s="1"/>
  <c r="H50" i="1" a="1"/>
  <c r="H50" i="1" s="1"/>
  <c r="H38" i="1" a="1"/>
  <c r="H38" i="1" s="1"/>
  <c r="H26" i="1" a="1"/>
  <c r="H26" i="1" s="1"/>
  <c r="H14" i="1" a="1"/>
  <c r="H14" i="1" s="1"/>
  <c r="H2" i="1" a="1"/>
  <c r="H3" i="1" s="1"/>
  <c r="B3" i="2" a="1"/>
  <c r="B3" i="2" s="1"/>
  <c r="H43" i="1" l="1"/>
  <c r="H41" i="1"/>
  <c r="H37" i="1"/>
  <c r="H33" i="1"/>
  <c r="H29" i="1"/>
  <c r="H36" i="1"/>
  <c r="H32" i="1"/>
  <c r="H28" i="1"/>
  <c r="H45" i="1"/>
  <c r="H40" i="1"/>
  <c r="H35" i="1"/>
  <c r="H31" i="1"/>
  <c r="H27" i="1"/>
  <c r="H44" i="1"/>
  <c r="H39" i="1"/>
  <c r="H34" i="1"/>
  <c r="H30" i="1"/>
  <c r="H133" i="1"/>
  <c r="H129" i="1"/>
  <c r="H125" i="1"/>
  <c r="H132" i="1"/>
  <c r="H128" i="1"/>
  <c r="H124" i="1"/>
  <c r="H131" i="1"/>
  <c r="H127" i="1"/>
  <c r="H123" i="1"/>
  <c r="H130" i="1"/>
  <c r="H126" i="1"/>
  <c r="H117" i="1"/>
  <c r="H120" i="1"/>
  <c r="H112" i="1"/>
  <c r="H119" i="1"/>
  <c r="H115" i="1"/>
  <c r="H111" i="1"/>
  <c r="H121" i="1"/>
  <c r="H113" i="1"/>
  <c r="H116" i="1"/>
  <c r="H118" i="1"/>
  <c r="H114" i="1"/>
  <c r="H109" i="1"/>
  <c r="H101" i="1"/>
  <c r="H108" i="1"/>
  <c r="H100" i="1"/>
  <c r="H107" i="1"/>
  <c r="H103" i="1"/>
  <c r="H99" i="1"/>
  <c r="H105" i="1"/>
  <c r="H104" i="1"/>
  <c r="H106" i="1"/>
  <c r="H102" i="1"/>
  <c r="H97" i="1"/>
  <c r="H89" i="1"/>
  <c r="H95" i="1"/>
  <c r="H91" i="1"/>
  <c r="H87" i="1"/>
  <c r="H93" i="1"/>
  <c r="H96" i="1"/>
  <c r="H92" i="1"/>
  <c r="H88" i="1"/>
  <c r="H94" i="1"/>
  <c r="H90" i="1"/>
  <c r="H85" i="1"/>
  <c r="H81" i="1"/>
  <c r="H77" i="1"/>
  <c r="H84" i="1"/>
  <c r="H80" i="1"/>
  <c r="H76" i="1"/>
  <c r="H83" i="1"/>
  <c r="H79" i="1"/>
  <c r="H75" i="1"/>
  <c r="H82" i="1"/>
  <c r="H78" i="1"/>
  <c r="H73" i="1"/>
  <c r="H69" i="1"/>
  <c r="H65" i="1"/>
  <c r="H72" i="1"/>
  <c r="H68" i="1"/>
  <c r="H64" i="1"/>
  <c r="H71" i="1"/>
  <c r="H67" i="1"/>
  <c r="H63" i="1"/>
  <c r="H70" i="1"/>
  <c r="H66" i="1"/>
  <c r="H53" i="1"/>
  <c r="H60" i="1"/>
  <c r="H56" i="1"/>
  <c r="H52" i="1"/>
  <c r="H57" i="1"/>
  <c r="H59" i="1"/>
  <c r="H55" i="1"/>
  <c r="H51" i="1"/>
  <c r="H61" i="1"/>
  <c r="H58" i="1"/>
  <c r="H54" i="1"/>
  <c r="H49" i="1"/>
  <c r="H48" i="1"/>
  <c r="H47" i="1"/>
  <c r="H46" i="1"/>
  <c r="H42" i="1"/>
  <c r="H25" i="1"/>
  <c r="H17" i="1"/>
  <c r="H24" i="1"/>
  <c r="H16" i="1"/>
  <c r="H23" i="1"/>
  <c r="H19" i="1"/>
  <c r="H15" i="1"/>
  <c r="H21" i="1"/>
  <c r="H20" i="1"/>
  <c r="H22" i="1"/>
  <c r="H18" i="1"/>
  <c r="H10" i="1"/>
  <c r="H6" i="1"/>
  <c r="H2" i="1"/>
  <c r="H13" i="1"/>
  <c r="H9" i="1"/>
  <c r="H5" i="1"/>
  <c r="H12" i="1"/>
  <c r="H8" i="1"/>
  <c r="H4" i="1"/>
  <c r="H11" i="1"/>
  <c r="H7" i="1"/>
  <c r="M3" i="2"/>
  <c r="I3" i="2"/>
  <c r="E3" i="2"/>
  <c r="L3" i="2"/>
  <c r="H3" i="2"/>
  <c r="D3" i="2"/>
  <c r="K3" i="2"/>
  <c r="G3" i="2"/>
  <c r="C3" i="2"/>
  <c r="J3" i="2"/>
  <c r="F3" i="2"/>
  <c r="C135" i="1" l="1"/>
  <c r="C136" i="1"/>
  <c r="C134" i="1"/>
  <c r="C132" i="1"/>
  <c r="C133" i="1"/>
  <c r="C131" i="1"/>
  <c r="B18" i="2" l="1" a="1"/>
  <c r="B18" i="2" s="1"/>
  <c r="M2" i="1"/>
  <c r="A18" i="1"/>
  <c r="A21" i="1" s="1"/>
  <c r="A24" i="1" s="1"/>
  <c r="A27" i="1" s="1"/>
  <c r="A30" i="1" s="1"/>
  <c r="A33" i="1" s="1"/>
  <c r="A36" i="1" s="1"/>
  <c r="A39" i="1" s="1"/>
  <c r="A42" i="1" s="1"/>
  <c r="A45" i="1" s="1"/>
  <c r="A48" i="1" s="1"/>
  <c r="A51" i="1" s="1"/>
  <c r="A54" i="1" s="1"/>
  <c r="A57" i="1" s="1"/>
  <c r="A60" i="1" s="1"/>
  <c r="A63" i="1" s="1"/>
  <c r="A66" i="1" s="1"/>
  <c r="A69" i="1" s="1"/>
  <c r="A72" i="1" s="1"/>
  <c r="A75" i="1" s="1"/>
  <c r="A78" i="1" s="1"/>
  <c r="A81" i="1" s="1"/>
  <c r="A84" i="1" s="1"/>
  <c r="A87" i="1" s="1"/>
  <c r="A90" i="1" s="1"/>
  <c r="A93" i="1" s="1"/>
  <c r="A96" i="1" s="1"/>
  <c r="A99" i="1" s="1"/>
  <c r="A102" i="1" s="1"/>
  <c r="A105" i="1" s="1"/>
  <c r="A108" i="1" s="1"/>
  <c r="A111" i="1" s="1"/>
  <c r="A114" i="1" s="1"/>
  <c r="A117" i="1" s="1"/>
  <c r="A120" i="1" s="1"/>
  <c r="A123" i="1" s="1"/>
  <c r="A126" i="1" s="1"/>
  <c r="A129" i="1" s="1"/>
  <c r="A132" i="1" s="1"/>
  <c r="A135" i="1" s="1"/>
  <c r="A138" i="1" s="1"/>
  <c r="A141" i="1" s="1"/>
  <c r="A144" i="1" s="1"/>
  <c r="A19" i="1"/>
  <c r="A22" i="1" s="1"/>
  <c r="A25" i="1" s="1"/>
  <c r="A28" i="1" s="1"/>
  <c r="A31" i="1" s="1"/>
  <c r="A34" i="1" s="1"/>
  <c r="A37" i="1" s="1"/>
  <c r="A40" i="1" s="1"/>
  <c r="A43" i="1" s="1"/>
  <c r="A46" i="1" s="1"/>
  <c r="A49" i="1" s="1"/>
  <c r="A52" i="1" s="1"/>
  <c r="A55" i="1" s="1"/>
  <c r="A58" i="1" s="1"/>
  <c r="A61" i="1" s="1"/>
  <c r="A64" i="1" s="1"/>
  <c r="A67" i="1" s="1"/>
  <c r="A70" i="1" s="1"/>
  <c r="A73" i="1" s="1"/>
  <c r="A76" i="1" s="1"/>
  <c r="A79" i="1" s="1"/>
  <c r="A82" i="1" s="1"/>
  <c r="A85" i="1" s="1"/>
  <c r="A88" i="1" s="1"/>
  <c r="A91" i="1" s="1"/>
  <c r="A94" i="1" s="1"/>
  <c r="A97" i="1" s="1"/>
  <c r="A100" i="1" s="1"/>
  <c r="A103" i="1" s="1"/>
  <c r="A106" i="1" s="1"/>
  <c r="A109" i="1" s="1"/>
  <c r="A112" i="1" s="1"/>
  <c r="A115" i="1" s="1"/>
  <c r="A118" i="1" s="1"/>
  <c r="A121" i="1" s="1"/>
  <c r="A124" i="1" s="1"/>
  <c r="A127" i="1" s="1"/>
  <c r="A130" i="1" s="1"/>
  <c r="A133" i="1" s="1"/>
  <c r="A136" i="1" s="1"/>
  <c r="A139" i="1" s="1"/>
  <c r="A142" i="1" s="1"/>
  <c r="A145" i="1" s="1"/>
  <c r="A17" i="1"/>
  <c r="I136" i="1" l="1"/>
  <c r="J136" i="1" s="1"/>
  <c r="I100" i="1"/>
  <c r="I103" i="1"/>
  <c r="I106" i="1"/>
  <c r="I112" i="1"/>
  <c r="I117" i="1"/>
  <c r="I123" i="1"/>
  <c r="I126" i="1"/>
  <c r="I129" i="1"/>
  <c r="I109" i="1"/>
  <c r="I121" i="1"/>
  <c r="I127" i="1"/>
  <c r="I101" i="1"/>
  <c r="I107" i="1"/>
  <c r="I110" i="1"/>
  <c r="I113" i="1"/>
  <c r="I116" i="1"/>
  <c r="I119" i="1"/>
  <c r="I122" i="1"/>
  <c r="I128" i="1"/>
  <c r="I131" i="1"/>
  <c r="J131" i="1" s="1"/>
  <c r="I134" i="1"/>
  <c r="J134" i="1" s="1"/>
  <c r="I104" i="1"/>
  <c r="I118" i="1"/>
  <c r="I133" i="1"/>
  <c r="J133" i="1" s="1"/>
  <c r="I99" i="1"/>
  <c r="I102" i="1"/>
  <c r="I105" i="1"/>
  <c r="I108" i="1"/>
  <c r="I111" i="1"/>
  <c r="I114" i="1"/>
  <c r="I120" i="1"/>
  <c r="I125" i="1"/>
  <c r="I132" i="1"/>
  <c r="J132" i="1" s="1"/>
  <c r="I135" i="1"/>
  <c r="J135" i="1" s="1"/>
  <c r="I98" i="1"/>
  <c r="I115" i="1"/>
  <c r="I124" i="1"/>
  <c r="I130" i="1"/>
  <c r="I50" i="1"/>
  <c r="I38" i="1"/>
  <c r="I74" i="1"/>
  <c r="I62" i="1"/>
  <c r="I86" i="1"/>
  <c r="I26" i="1"/>
  <c r="I25" i="1"/>
  <c r="I83" i="1"/>
  <c r="I44" i="1"/>
  <c r="I21" i="1"/>
  <c r="I51" i="1"/>
  <c r="I65" i="1"/>
  <c r="I88" i="1"/>
  <c r="I27" i="1"/>
  <c r="I18" i="1"/>
  <c r="I54" i="1"/>
  <c r="I64" i="1"/>
  <c r="I85" i="1"/>
  <c r="I31" i="1"/>
  <c r="I48" i="1"/>
  <c r="I94" i="1"/>
  <c r="I47" i="1"/>
  <c r="I63" i="1"/>
  <c r="I84" i="1"/>
  <c r="I39" i="1"/>
  <c r="I57" i="1"/>
  <c r="I77" i="1"/>
  <c r="I40" i="1"/>
  <c r="I16" i="1"/>
  <c r="I52" i="1"/>
  <c r="I82" i="1"/>
  <c r="I87" i="1"/>
  <c r="I45" i="1"/>
  <c r="I15" i="1"/>
  <c r="I55" i="1"/>
  <c r="I69" i="1"/>
  <c r="I92" i="1"/>
  <c r="I28" i="1"/>
  <c r="I61" i="1"/>
  <c r="I22" i="1"/>
  <c r="I58" i="1"/>
  <c r="I68" i="1"/>
  <c r="I90" i="1"/>
  <c r="I35" i="1"/>
  <c r="I53" i="1"/>
  <c r="I93" i="1"/>
  <c r="I36" i="1"/>
  <c r="I42" i="1"/>
  <c r="I66" i="1"/>
  <c r="I76" i="1"/>
  <c r="I97" i="1"/>
  <c r="I29" i="1"/>
  <c r="I24" i="1"/>
  <c r="I56" i="1"/>
  <c r="I75" i="1"/>
  <c r="I91" i="1"/>
  <c r="I33" i="1"/>
  <c r="I67" i="1"/>
  <c r="I19" i="1"/>
  <c r="I59" i="1"/>
  <c r="I73" i="1"/>
  <c r="I96" i="1"/>
  <c r="I32" i="1"/>
  <c r="I20" i="1"/>
  <c r="I72" i="1"/>
  <c r="I89" i="1"/>
  <c r="I41" i="1"/>
  <c r="I49" i="1"/>
  <c r="I71" i="1"/>
  <c r="I81" i="1"/>
  <c r="I30" i="1"/>
  <c r="I43" i="1"/>
  <c r="I46" i="1"/>
  <c r="I70" i="1"/>
  <c r="I80" i="1"/>
  <c r="I34" i="1"/>
  <c r="I23" i="1"/>
  <c r="I78" i="1"/>
  <c r="I17" i="1"/>
  <c r="I60" i="1"/>
  <c r="I79" i="1"/>
  <c r="I95" i="1"/>
  <c r="I37" i="1"/>
  <c r="A20" i="1"/>
  <c r="A23" i="1" s="1"/>
  <c r="A26" i="1" s="1"/>
  <c r="I14" i="1"/>
  <c r="A29" i="1" l="1"/>
  <c r="A32" i="1" s="1"/>
  <c r="A35" i="1" s="1"/>
  <c r="A38" i="1" s="1"/>
  <c r="C81" i="1"/>
  <c r="C82" i="1"/>
  <c r="C80" i="1"/>
  <c r="C72" i="1"/>
  <c r="C73" i="1"/>
  <c r="C71" i="1"/>
  <c r="C42" i="1"/>
  <c r="C43" i="1"/>
  <c r="C41" i="1"/>
  <c r="A41" i="1" l="1"/>
  <c r="A44" i="1" s="1"/>
  <c r="A47" i="1" s="1"/>
  <c r="A50" i="1" s="1"/>
  <c r="D112" i="1"/>
  <c r="J112" i="1" s="1"/>
  <c r="D111" i="1"/>
  <c r="J111" i="1" s="1"/>
  <c r="D110" i="1"/>
  <c r="J110" i="1" s="1"/>
  <c r="D128" i="1"/>
  <c r="J128" i="1" s="1"/>
  <c r="A53" i="1" l="1"/>
  <c r="A56" i="1" s="1"/>
  <c r="A59" i="1" s="1"/>
  <c r="A62" i="1" s="1"/>
  <c r="D84" i="1"/>
  <c r="J84" i="1" s="1"/>
  <c r="D85" i="1"/>
  <c r="J85" i="1" s="1"/>
  <c r="D83" i="1"/>
  <c r="J83" i="1" s="1"/>
  <c r="D81" i="1"/>
  <c r="J81" i="1" s="1"/>
  <c r="D82" i="1"/>
  <c r="J82" i="1" s="1"/>
  <c r="D80" i="1"/>
  <c r="J80" i="1" s="1"/>
  <c r="D78" i="1"/>
  <c r="J78" i="1" s="1"/>
  <c r="D79" i="1"/>
  <c r="J79" i="1" s="1"/>
  <c r="D77" i="1"/>
  <c r="J77" i="1" s="1"/>
  <c r="A65" i="1" l="1"/>
  <c r="A68" i="1" s="1"/>
  <c r="A71" i="1" s="1"/>
  <c r="A74" i="1" s="1"/>
  <c r="C95" i="1"/>
  <c r="A77" i="1" l="1"/>
  <c r="A80" i="1" s="1"/>
  <c r="A83" i="1" s="1"/>
  <c r="A86" i="1" s="1"/>
  <c r="D71" i="1"/>
  <c r="J71" i="1" s="1"/>
  <c r="D72" i="1"/>
  <c r="J72" i="1" s="1"/>
  <c r="D73" i="1"/>
  <c r="J73" i="1" s="1"/>
  <c r="C75" i="1"/>
  <c r="C76" i="1"/>
  <c r="C74" i="1"/>
  <c r="D74" i="1"/>
  <c r="J74" i="1" s="1"/>
  <c r="D75" i="1"/>
  <c r="J75" i="1" s="1"/>
  <c r="D76" i="1"/>
  <c r="J76" i="1" s="1"/>
  <c r="D41" i="1"/>
  <c r="J41" i="1" s="1"/>
  <c r="D42" i="1"/>
  <c r="J42" i="1" s="1"/>
  <c r="D43" i="1"/>
  <c r="J43" i="1" s="1"/>
  <c r="C129" i="1"/>
  <c r="C130" i="1"/>
  <c r="C128" i="1"/>
  <c r="D129" i="1"/>
  <c r="J129" i="1" s="1"/>
  <c r="D130" i="1"/>
  <c r="J130" i="1" s="1"/>
  <c r="C126" i="1"/>
  <c r="C127" i="1"/>
  <c r="C125" i="1"/>
  <c r="D125" i="1"/>
  <c r="J125" i="1" s="1"/>
  <c r="D126" i="1"/>
  <c r="J126" i="1" s="1"/>
  <c r="D127" i="1"/>
  <c r="J127" i="1" s="1"/>
  <c r="C123" i="1"/>
  <c r="C124" i="1"/>
  <c r="C122" i="1"/>
  <c r="D122" i="1"/>
  <c r="J122" i="1" s="1"/>
  <c r="D123" i="1"/>
  <c r="J123" i="1" s="1"/>
  <c r="D124" i="1"/>
  <c r="J124" i="1" s="1"/>
  <c r="C120" i="1"/>
  <c r="C121" i="1"/>
  <c r="C119" i="1"/>
  <c r="D119" i="1"/>
  <c r="J119" i="1" s="1"/>
  <c r="D120" i="1"/>
  <c r="J120" i="1" s="1"/>
  <c r="D121" i="1"/>
  <c r="J121" i="1" s="1"/>
  <c r="C117" i="1"/>
  <c r="C118" i="1"/>
  <c r="C116" i="1"/>
  <c r="D116" i="1"/>
  <c r="J116" i="1" s="1"/>
  <c r="D117" i="1"/>
  <c r="J117" i="1" s="1"/>
  <c r="D118" i="1"/>
  <c r="J118" i="1" s="1"/>
  <c r="C114" i="1"/>
  <c r="C115" i="1"/>
  <c r="C113" i="1"/>
  <c r="D113" i="1"/>
  <c r="J113" i="1" s="1"/>
  <c r="D114" i="1"/>
  <c r="J114" i="1" s="1"/>
  <c r="D115" i="1"/>
  <c r="J115" i="1" s="1"/>
  <c r="C111" i="1"/>
  <c r="C112" i="1"/>
  <c r="C110" i="1"/>
  <c r="D107" i="1"/>
  <c r="J107" i="1" s="1"/>
  <c r="D108" i="1"/>
  <c r="J108" i="1" s="1"/>
  <c r="D109" i="1"/>
  <c r="J109" i="1" s="1"/>
  <c r="C108" i="1"/>
  <c r="C109" i="1"/>
  <c r="C107" i="1"/>
  <c r="D104" i="1"/>
  <c r="J104" i="1" s="1"/>
  <c r="D105" i="1"/>
  <c r="J105" i="1" s="1"/>
  <c r="D106" i="1"/>
  <c r="J106" i="1" s="1"/>
  <c r="C105" i="1"/>
  <c r="C106" i="1"/>
  <c r="C104" i="1"/>
  <c r="D101" i="1"/>
  <c r="J101" i="1" s="1"/>
  <c r="D102" i="1"/>
  <c r="J102" i="1" s="1"/>
  <c r="D103" i="1"/>
  <c r="J103" i="1" s="1"/>
  <c r="C102" i="1"/>
  <c r="C103" i="1"/>
  <c r="C101" i="1"/>
  <c r="C100" i="1"/>
  <c r="D98" i="1"/>
  <c r="J98" i="1" s="1"/>
  <c r="D99" i="1"/>
  <c r="J99" i="1" s="1"/>
  <c r="D100" i="1"/>
  <c r="J100" i="1" s="1"/>
  <c r="C99" i="1"/>
  <c r="C98" i="1"/>
  <c r="D95" i="1"/>
  <c r="J95" i="1" s="1"/>
  <c r="D96" i="1"/>
  <c r="J96" i="1" s="1"/>
  <c r="D97" i="1"/>
  <c r="J97" i="1" s="1"/>
  <c r="C96" i="1"/>
  <c r="C97" i="1"/>
  <c r="D92" i="1"/>
  <c r="J92" i="1" s="1"/>
  <c r="D93" i="1"/>
  <c r="J93" i="1" s="1"/>
  <c r="D94" i="1"/>
  <c r="J94" i="1" s="1"/>
  <c r="C93" i="1"/>
  <c r="C94" i="1"/>
  <c r="C92" i="1"/>
  <c r="C91" i="1"/>
  <c r="D89" i="1"/>
  <c r="J89" i="1" s="1"/>
  <c r="D90" i="1"/>
  <c r="J90" i="1" s="1"/>
  <c r="D91" i="1"/>
  <c r="J91" i="1" s="1"/>
  <c r="C90" i="1"/>
  <c r="C89" i="1"/>
  <c r="D86" i="1"/>
  <c r="J86" i="1" s="1"/>
  <c r="D87" i="1"/>
  <c r="J87" i="1" s="1"/>
  <c r="D88" i="1"/>
  <c r="J88" i="1" s="1"/>
  <c r="C87" i="1"/>
  <c r="C88" i="1"/>
  <c r="C86" i="1"/>
  <c r="C84" i="1"/>
  <c r="C85" i="1"/>
  <c r="C83" i="1"/>
  <c r="C78" i="1"/>
  <c r="C79" i="1"/>
  <c r="C77" i="1"/>
  <c r="C66" i="1"/>
  <c r="D66" i="1"/>
  <c r="J66" i="1" s="1"/>
  <c r="C67" i="1"/>
  <c r="D67" i="1"/>
  <c r="J67" i="1" s="1"/>
  <c r="D68" i="1"/>
  <c r="J68" i="1" s="1"/>
  <c r="D69" i="1"/>
  <c r="J69" i="1" s="1"/>
  <c r="D70" i="1"/>
  <c r="J70" i="1" s="1"/>
  <c r="C69" i="1"/>
  <c r="C70" i="1"/>
  <c r="C68" i="1"/>
  <c r="D65" i="1"/>
  <c r="J65" i="1" s="1"/>
  <c r="C65" i="1"/>
  <c r="D62" i="1"/>
  <c r="J62" i="1" s="1"/>
  <c r="D63" i="1"/>
  <c r="J63" i="1" s="1"/>
  <c r="D64" i="1"/>
  <c r="J64" i="1" s="1"/>
  <c r="C63" i="1"/>
  <c r="C64" i="1"/>
  <c r="C62" i="1"/>
  <c r="C61" i="1"/>
  <c r="D59" i="1"/>
  <c r="J59" i="1" s="1"/>
  <c r="D60" i="1"/>
  <c r="J60" i="1" s="1"/>
  <c r="D61" i="1"/>
  <c r="J61" i="1" s="1"/>
  <c r="C60" i="1"/>
  <c r="C59" i="1"/>
  <c r="D56" i="1"/>
  <c r="J56" i="1" s="1"/>
  <c r="D57" i="1"/>
  <c r="J57" i="1" s="1"/>
  <c r="D58" i="1"/>
  <c r="J58" i="1" s="1"/>
  <c r="C57" i="1"/>
  <c r="C58" i="1"/>
  <c r="C56" i="1"/>
  <c r="D53" i="1"/>
  <c r="J53" i="1" s="1"/>
  <c r="D54" i="1"/>
  <c r="J54" i="1" s="1"/>
  <c r="D55" i="1"/>
  <c r="J55" i="1" s="1"/>
  <c r="C54" i="1"/>
  <c r="C55" i="1"/>
  <c r="C53" i="1"/>
  <c r="D50" i="1"/>
  <c r="J50" i="1" s="1"/>
  <c r="D51" i="1"/>
  <c r="J51" i="1" s="1"/>
  <c r="D52" i="1"/>
  <c r="J52" i="1" s="1"/>
  <c r="C51" i="1"/>
  <c r="C52" i="1"/>
  <c r="C50" i="1"/>
  <c r="D47" i="1"/>
  <c r="J47" i="1" s="1"/>
  <c r="D48" i="1"/>
  <c r="J48" i="1" s="1"/>
  <c r="D49" i="1"/>
  <c r="J49" i="1" s="1"/>
  <c r="C48" i="1"/>
  <c r="C49" i="1"/>
  <c r="C47" i="1"/>
  <c r="D44" i="1"/>
  <c r="J44" i="1" s="1"/>
  <c r="D45" i="1"/>
  <c r="J45" i="1" s="1"/>
  <c r="D46" i="1"/>
  <c r="J46" i="1" s="1"/>
  <c r="C45" i="1"/>
  <c r="C46" i="1"/>
  <c r="C44" i="1"/>
  <c r="D38" i="1"/>
  <c r="J38" i="1" s="1"/>
  <c r="D39" i="1"/>
  <c r="J39" i="1" s="1"/>
  <c r="D40" i="1"/>
  <c r="J40" i="1" s="1"/>
  <c r="C39" i="1"/>
  <c r="C40" i="1"/>
  <c r="C38" i="1"/>
  <c r="D35" i="1"/>
  <c r="J35" i="1" s="1"/>
  <c r="D36" i="1"/>
  <c r="J36" i="1" s="1"/>
  <c r="D37" i="1"/>
  <c r="J37" i="1" s="1"/>
  <c r="C36" i="1"/>
  <c r="C37" i="1"/>
  <c r="C35" i="1"/>
  <c r="C34" i="1"/>
  <c r="D32" i="1"/>
  <c r="J32" i="1" s="1"/>
  <c r="D33" i="1"/>
  <c r="J33" i="1" s="1"/>
  <c r="D34" i="1"/>
  <c r="J34" i="1" s="1"/>
  <c r="C33" i="1"/>
  <c r="C32" i="1"/>
  <c r="C31" i="1"/>
  <c r="D29" i="1"/>
  <c r="J29" i="1" s="1"/>
  <c r="D30" i="1"/>
  <c r="J30" i="1" s="1"/>
  <c r="D31" i="1"/>
  <c r="J31" i="1" s="1"/>
  <c r="C30" i="1"/>
  <c r="C29" i="1"/>
  <c r="D26" i="1"/>
  <c r="J26" i="1" s="1"/>
  <c r="D27" i="1"/>
  <c r="J27" i="1" s="1"/>
  <c r="D28" i="1"/>
  <c r="J28" i="1" s="1"/>
  <c r="C27" i="1"/>
  <c r="C28" i="1"/>
  <c r="C26" i="1"/>
  <c r="C25" i="1"/>
  <c r="D23" i="1"/>
  <c r="J23" i="1" s="1"/>
  <c r="D24" i="1"/>
  <c r="J24" i="1" s="1"/>
  <c r="D25" i="1"/>
  <c r="J25" i="1" s="1"/>
  <c r="C24" i="1"/>
  <c r="C23" i="1"/>
  <c r="C22" i="1"/>
  <c r="C21" i="1"/>
  <c r="D21" i="1"/>
  <c r="J21" i="1" s="1"/>
  <c r="D22" i="1"/>
  <c r="J22" i="1" s="1"/>
  <c r="D20" i="1"/>
  <c r="J20" i="1" s="1"/>
  <c r="C18" i="1"/>
  <c r="D18" i="1"/>
  <c r="J18" i="1" s="1"/>
  <c r="C19" i="1"/>
  <c r="D19" i="1"/>
  <c r="J19" i="1" s="1"/>
  <c r="D17" i="1"/>
  <c r="J17" i="1" s="1"/>
  <c r="C15" i="1"/>
  <c r="D15" i="1"/>
  <c r="C16" i="1"/>
  <c r="D16" i="1"/>
  <c r="D14" i="1"/>
  <c r="C20" i="1"/>
  <c r="C17" i="1"/>
  <c r="C14" i="1"/>
  <c r="B4" i="2" l="1" a="1"/>
  <c r="B4" i="2" s="1"/>
  <c r="B15" i="2" a="1"/>
  <c r="B15" i="2" s="1"/>
  <c r="B16" i="2" a="1"/>
  <c r="B16" i="2" s="1"/>
  <c r="B17" i="2" a="1"/>
  <c r="B17" i="2" s="1"/>
  <c r="B5" i="2" a="1"/>
  <c r="B5" i="2" s="1"/>
  <c r="B6" i="2" a="1"/>
  <c r="B6" i="2" s="1"/>
  <c r="B9" i="2" a="1"/>
  <c r="B9" i="2" s="1"/>
  <c r="B8" i="2" a="1"/>
  <c r="B8" i="2" s="1"/>
  <c r="B10" i="2" a="1"/>
  <c r="B10" i="2" s="1"/>
  <c r="B7" i="2" a="1"/>
  <c r="B7" i="2" s="1"/>
  <c r="A89" i="1"/>
  <c r="A92" i="1" s="1"/>
  <c r="A95" i="1" s="1"/>
  <c r="A98" i="1" s="1"/>
  <c r="A101" i="1" l="1"/>
  <c r="A104" i="1" s="1"/>
  <c r="A107" i="1" s="1"/>
  <c r="A110" i="1" s="1"/>
  <c r="A113" i="1" l="1"/>
  <c r="A116" i="1" s="1"/>
  <c r="A119" i="1" s="1"/>
  <c r="A122" i="1" s="1"/>
  <c r="A125" i="1" l="1"/>
  <c r="A128" i="1" s="1"/>
  <c r="A131" i="1" s="1"/>
  <c r="A134" i="1" s="1"/>
  <c r="A137" i="1" s="1"/>
  <c r="A140" i="1" s="1"/>
  <c r="A14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<sst xmlns="http://schemas.openxmlformats.org/spreadsheetml/2006/main" count="385" uniqueCount="238">
  <si>
    <t>nom</t>
  </si>
  <si>
    <t>masse (mg)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</si>
  <si>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</si>
  <si>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</si>
  <si>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</si>
  <si>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</si>
  <si>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</si>
  <si>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</si>
  <si>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</si>
  <si>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</si>
  <si>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</si>
  <si>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</si>
  <si>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</si>
  <si>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</si>
  <si>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</si>
  <si>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</si>
  <si>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</si>
  <si>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</si>
  <si>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</si>
  <si>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</si>
  <si>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</si>
  <si>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</si>
  <si>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</si>
  <si>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</si>
  <si>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</si>
  <si>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</si>
  <si>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</si>
  <si>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</si>
  <si>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</si>
  <si>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</si>
  <si>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</si>
  <si>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</si>
  <si>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</si>
  <si>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</si>
  <si>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</si>
  <si>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</si>
  <si>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</si>
  <si>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</si>
  <si>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</si>
  <si>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</si>
  <si>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</si>
  <si>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</si>
  <si>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</si>
  <si>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</si>
  <si>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</si>
  <si>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</si>
  <si>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</si>
  <si>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</si>
  <si>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</si>
  <si>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</si>
  <si>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</si>
  <si>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</si>
  <si>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</si>
  <si>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</si>
  <si>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</si>
  <si>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</si>
  <si>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</si>
  <si>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</si>
  <si>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</si>
  <si>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</si>
  <si>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</si>
  <si>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</si>
  <si>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</si>
  <si>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</si>
  <si>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</si>
  <si>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</si>
  <si>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</si>
  <si>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</si>
  <si>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</si>
  <si>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</si>
  <si>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</si>
  <si>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</si>
  <si>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</si>
  <si>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</si>
  <si>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</si>
  <si>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</si>
  <si>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</si>
  <si>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</si>
  <si>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</si>
  <si>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</si>
  <si>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</si>
  <si>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</si>
  <si>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</si>
  <si>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</si>
  <si>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</si>
  <si>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</si>
  <si>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</si>
  <si>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</si>
  <si>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</si>
  <si>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</si>
  <si>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</si>
  <si>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</si>
  <si>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</si>
  <si>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</si>
  <si>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</si>
  <si>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étalon 0</t>
  </si>
  <si>
    <t>étalon 1</t>
  </si>
  <si>
    <t>étalon 2</t>
  </si>
  <si>
    <t>étalon 3</t>
  </si>
  <si>
    <t>BOITE 1</t>
  </si>
  <si>
    <t>A</t>
  </si>
  <si>
    <t>B</t>
  </si>
  <si>
    <t>C</t>
  </si>
  <si>
    <t>D</t>
  </si>
  <si>
    <t>E</t>
  </si>
  <si>
    <t>F</t>
  </si>
  <si>
    <t>G</t>
  </si>
  <si>
    <t>H</t>
  </si>
  <si>
    <t>BOITE 2</t>
  </si>
  <si>
    <t>éch</t>
  </si>
  <si>
    <t>G10</t>
  </si>
  <si>
    <t>G11</t>
  </si>
  <si>
    <t>G12</t>
  </si>
  <si>
    <t>Well</t>
  </si>
  <si>
    <t>P720nM (A)</t>
  </si>
  <si>
    <t>PO4 mg/L</t>
  </si>
  <si>
    <t xml:space="preserve">po4 mg/g 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</si>
  <si>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</si>
  <si>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</si>
  <si>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</si>
  <si>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</si>
  <si>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</si>
  <si>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</si>
  <si>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</si>
  <si>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</si>
  <si>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</si>
  <si>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</si>
  <si>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</si>
  <si>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</si>
  <si>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</si>
  <si>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</si>
  <si>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</si>
  <si>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</si>
  <si>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</si>
  <si>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</si>
  <si>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</si>
  <si>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</si>
  <si>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</si>
  <si>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</si>
  <si>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</si>
  <si>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</si>
  <si>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</si>
  <si>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</si>
  <si>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</si>
  <si>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</si>
  <si>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</si>
  <si>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</si>
  <si>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</si>
  <si>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</si>
  <si>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</si>
  <si>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</si>
  <si>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</si>
  <si>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</si>
  <si>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</si>
  <si>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</si>
  <si>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</si>
  <si>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</si>
  <si>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</si>
  <si>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</si>
  <si>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</si>
  <si>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</si>
  <si>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</si>
  <si>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</si>
  <si>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</si>
  <si>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</si>
  <si>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</si>
  <si>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</si>
  <si>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</si>
  <si>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</si>
  <si>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</si>
  <si>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</si>
  <si>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</si>
  <si>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</si>
  <si>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</si>
  <si>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</si>
  <si>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</si>
  <si>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</si>
  <si>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</si>
  <si>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</si>
  <si>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</si>
  <si>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</si>
  <si>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</si>
  <si>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</si>
  <si>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</si>
  <si>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</si>
  <si>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</si>
  <si>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</si>
  <si>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</si>
  <si>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</si>
  <si>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moyenne blanc</t>
  </si>
  <si>
    <t>a</t>
  </si>
  <si>
    <t>b</t>
  </si>
  <si>
    <t>étalon</t>
  </si>
  <si>
    <t>y=ax+b</t>
  </si>
  <si>
    <t>n° tube</t>
  </si>
  <si>
    <t>dilution</t>
  </si>
  <si>
    <t>BLANK</t>
  </si>
  <si>
    <t/>
  </si>
  <si>
    <t>S5-2</t>
  </si>
  <si>
    <t>S5-3</t>
  </si>
  <si>
    <t>S5-4</t>
  </si>
  <si>
    <t>S5-5</t>
  </si>
  <si>
    <t>S5-6</t>
  </si>
  <si>
    <t>S5-7</t>
  </si>
  <si>
    <t>S5-8</t>
  </si>
  <si>
    <t>S5-9</t>
  </si>
  <si>
    <t>S5-10</t>
  </si>
  <si>
    <t>S5-11</t>
  </si>
  <si>
    <t>S5-12</t>
  </si>
  <si>
    <t>S5-13</t>
  </si>
  <si>
    <t>S5-14</t>
  </si>
  <si>
    <t>S5-15</t>
  </si>
  <si>
    <t>S5-16</t>
  </si>
  <si>
    <t>S5-17</t>
  </si>
  <si>
    <t>S5-18</t>
  </si>
  <si>
    <t>S5-19</t>
  </si>
  <si>
    <t>S5-20</t>
  </si>
  <si>
    <t>S5-21</t>
  </si>
  <si>
    <t>S5-22</t>
  </si>
  <si>
    <t>S5-23</t>
  </si>
  <si>
    <t>S5-24</t>
  </si>
  <si>
    <t>S5-25</t>
  </si>
  <si>
    <t>S5-26</t>
  </si>
  <si>
    <t>S5-27</t>
  </si>
  <si>
    <t>S5-28</t>
  </si>
  <si>
    <t>S5-29</t>
  </si>
  <si>
    <t>S5-30</t>
  </si>
  <si>
    <t>S5-31</t>
  </si>
  <si>
    <t>S5-32</t>
  </si>
  <si>
    <t>S5-33</t>
  </si>
  <si>
    <t>S5-34</t>
  </si>
  <si>
    <t>S5-35</t>
  </si>
  <si>
    <t>S5-36</t>
  </si>
  <si>
    <t>S5-37</t>
  </si>
  <si>
    <t>S5-38</t>
  </si>
  <si>
    <t>S5-39</t>
  </si>
  <si>
    <t>S5-40</t>
  </si>
  <si>
    <t>S5-41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</si>
</sst>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Fill="1" applyBorder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2" fillId="0" borderId="13" xfId="0" applyFont="1" applyBorder="1" applyAlignment="1">
      <alignment horizontal="center" vertical="center"/>
    </xf>
    <xf numFmtId="16" fontId="0" fillId="0" borderId="8" xfId="0" applyNumberFormat="1" applyBorder="1" applyAlignment="1">
      <alignment horizontal="center" vertical="center"/>
    </xf>
    <xf numFmtId="0" fontId="0" fillId="0" borderId="0" xfId="0" applyFill="1"/>
    <xf numFmtId="164" fontId="0" fillId="0" borderId="0" xfId="0" applyNumberFormat="1" applyFill="1"/>
    <xf numFmtId="0" fontId="1" fillId="0" borderId="0" xfId="0" applyFont="1" applyFill="1"/>
    <xf numFmtId="2" fontId="1" fillId="0" borderId="0" xfId="0" applyNumberFormat="1" applyFont="1" applyFill="1"/>
    <xf numFmtId="164" fontId="1" fillId="0" borderId="0" xfId="0" applyNumberFormat="1" applyFont="1" applyFill="1"/>
    <xf numFmtId="2" fontId="0" fillId="0" borderId="0" xfId="0" applyNumberFormat="1" applyFill="1"/>
    <xf numFmtId="0" fontId="0" fillId="0" borderId="1" xfId="0" applyFill="1" applyBorder="1"/>
    <xf numFmtId="0" fontId="5" fillId="0" borderId="9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4" fillId="0" borderId="0" xfId="0" applyNumberFormat="1" applyFont="1" applyFill="1"/>
    <xf numFmtId="0" fontId="2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NumberFormat="1" applyFont="1" applyFill="1"/>
    <xf numFmtId="0" fontId="0" fillId="0" borderId="0" xfId="0" applyNumberFormat="1" applyFill="1"/>
    <xf numFmtId="165" fontId="0" fillId="0" borderId="0" xfId="0" applyNumberFormat="1"/>
    <xf numFmtId="0" fontId="3" fillId="0" borderId="2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165" fontId="1" fillId="0" borderId="0" xfId="0" applyNumberFormat="1" applyFont="1"/>
    <xf numFmtId="165" fontId="0" fillId="0" borderId="0" xfId="0" applyNumberFormat="1" applyFill="1"/>
    <xf numFmtId="165" fontId="1" fillId="0" borderId="0" xfId="0" applyNumberFormat="1" applyFont="1" applyFill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calculs!$F$2:$F$13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</c:numCache>
            </c:numRef>
          </c:xVal>
          <c:yVal>
            <c:numRef>
              <c:f>calculs!$H$2:$H$13</c:f>
              <c:numCache>
                <c:formatCode>0.000</c:formatCode>
                <c:ptCount val="12"/>
                <c:pt idx="0">
                  <c:v>0.06</c:v>
                </c:pt>
                <c:pt idx="1">
                  <c:v>5.7000000000000002E-2</c:v>
                </c:pt>
                <c:pt idx="2">
                  <c:v>5.8000000000000003E-2</c:v>
                </c:pt>
                <c:pt idx="3">
                  <c:v>0.13700000000000001</c:v>
                </c:pt>
                <c:pt idx="4">
                  <c:v>0.14000000000000001</c:v>
                </c:pt>
                <c:pt idx="5">
                  <c:v>0.13800000000000001</c:v>
                </c:pt>
                <c:pt idx="6">
                  <c:v>0.28499999999999998</c:v>
                </c:pt>
                <c:pt idx="7">
                  <c:v>0.28899999999999998</c:v>
                </c:pt>
                <c:pt idx="8">
                  <c:v>0.26700000000000002</c:v>
                </c:pt>
                <c:pt idx="9">
                  <c:v>0.43</c:v>
                </c:pt>
                <c:pt idx="10">
                  <c:v>0.435</c:v>
                </c:pt>
                <c:pt idx="11">
                  <c:v>0.434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16-4998-BD76-DB9908BA1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91968"/>
        <c:axId val="41426944"/>
      </c:scatterChart>
      <c:valAx>
        <c:axId val="40691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1426944"/>
        <c:crosses val="autoZero"/>
        <c:crossBetween val="midCat"/>
      </c:valAx>
      <c:valAx>
        <c:axId val="41426944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406919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104775</xdr:colOff>
      <xdr:row>4</xdr:row>
      <xdr:rowOff>104775</xdr:rowOff>
    </xdr:from>
    <xdr:to>
      <xdr:col>18</xdr:col>
      <xdr:colOff>104775</xdr:colOff>
      <xdr:row>18</xdr:row>
      <xdr:rowOff>180975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workbookViewId="0">
      <pane ySplit="1" topLeftCell="A2" activePane="bottomLeft" state="frozen"/>
      <selection pane="bottomLeft" activeCell="C2" sqref="C2:C42"/>
    </sheetView>
  </sheetViews>
  <sheetFormatPr baseColWidth="10" defaultRowHeight="15" x14ac:dyDescent="0.25"/>
  <cols>
    <col min="2" max="2" width="23.85546875" bestFit="1" customWidth="1"/>
    <col min="3" max="3" width="11.42578125" style="50"/>
  </cols>
  <sheetData>
    <row r="1" spans="1:8" x14ac:dyDescent="0.25">
      <c r="B1" s="10" t="s">
        <v>109</v>
      </c>
      <c r="C1" s="53" t="s">
        <v>1</v>
      </c>
      <c r="D1" s="10" t="s">
        <v>195</v>
      </c>
    </row>
    <row r="2" spans="1:8" x14ac:dyDescent="0.25">
      <c r="A2">
        <v>1</v>
      </c>
      <c r="B2" t="s">
        <v>196</v>
      </c>
      <c r="C2" s="50">
        <v>0</v>
      </c>
      <c r="D2">
        <v>1</v>
      </c>
    </row>
    <row r="3" spans="1:8" x14ac:dyDescent="0.25">
      <c r="A3">
        <v>2</v>
      </c>
      <c r="B3" t="s">
        <v>198</v>
      </c>
      <c r="C3" s="50">
        <v>79.3</v>
      </c>
      <c r="D3">
        <v>1</v>
      </c>
    </row>
    <row r="4" spans="1:8" x14ac:dyDescent="0.25">
      <c r="A4">
        <v>3</v>
      </c>
      <c r="B4" t="s">
        <v>199</v>
      </c>
      <c r="C4" s="50">
        <v>71.8</v>
      </c>
      <c r="D4">
        <v>1</v>
      </c>
      <c r="H4" s="50"/>
    </row>
    <row r="5" spans="1:8" x14ac:dyDescent="0.25">
      <c r="A5">
        <v>4</v>
      </c>
      <c r="B5" t="s">
        <v>200</v>
      </c>
      <c r="C5" s="50">
        <v>74.5</v>
      </c>
      <c r="D5">
        <v>1</v>
      </c>
      <c r="H5" s="50"/>
    </row>
    <row r="6" spans="1:8" x14ac:dyDescent="0.25">
      <c r="A6">
        <v>5</v>
      </c>
      <c r="B6" t="s">
        <v>201</v>
      </c>
      <c r="C6" s="50">
        <v>72.7</v>
      </c>
      <c r="D6">
        <v>1</v>
      </c>
      <c r="H6" s="50"/>
    </row>
    <row r="7" spans="1:8" x14ac:dyDescent="0.25">
      <c r="A7">
        <v>6</v>
      </c>
      <c r="B7" t="s">
        <v>202</v>
      </c>
      <c r="C7" s="50">
        <v>74.900000000000006</v>
      </c>
      <c r="D7">
        <v>1</v>
      </c>
      <c r="H7" s="50"/>
    </row>
    <row r="8" spans="1:8" x14ac:dyDescent="0.25">
      <c r="A8">
        <v>7</v>
      </c>
      <c r="B8" t="s">
        <v>203</v>
      </c>
      <c r="C8" s="50">
        <v>75.3</v>
      </c>
      <c r="D8">
        <v>1</v>
      </c>
      <c r="H8" s="50"/>
    </row>
    <row r="9" spans="1:8" x14ac:dyDescent="0.25">
      <c r="A9">
        <v>8</v>
      </c>
      <c r="B9" t="s">
        <v>204</v>
      </c>
      <c r="C9" s="50">
        <v>78.3</v>
      </c>
      <c r="D9">
        <v>1</v>
      </c>
      <c r="H9" s="50"/>
    </row>
    <row r="10" spans="1:8" x14ac:dyDescent="0.25">
      <c r="A10">
        <v>9</v>
      </c>
      <c r="B10" t="s">
        <v>205</v>
      </c>
      <c r="C10" s="50">
        <v>73.8</v>
      </c>
      <c r="D10">
        <v>1</v>
      </c>
    </row>
    <row r="11" spans="1:8" x14ac:dyDescent="0.25">
      <c r="A11">
        <v>10</v>
      </c>
      <c r="B11" t="s">
        <v>206</v>
      </c>
      <c r="C11" s="50">
        <v>76.400000000000006</v>
      </c>
      <c r="D11">
        <v>1</v>
      </c>
    </row>
    <row r="12" spans="1:8" x14ac:dyDescent="0.25">
      <c r="A12">
        <v>11</v>
      </c>
      <c r="B12" t="s">
        <v>207</v>
      </c>
      <c r="C12" s="50">
        <v>79.900000000000006</v>
      </c>
      <c r="D12">
        <v>1</v>
      </c>
    </row>
    <row r="13" spans="1:8" x14ac:dyDescent="0.25">
      <c r="A13">
        <v>12</v>
      </c>
      <c r="B13" t="s">
        <v>208</v>
      </c>
      <c r="C13" s="50">
        <v>74</v>
      </c>
      <c r="D13">
        <v>1</v>
      </c>
    </row>
    <row r="14" spans="1:8" x14ac:dyDescent="0.25">
      <c r="A14">
        <v>13</v>
      </c>
      <c r="B14" t="s">
        <v>209</v>
      </c>
      <c r="C14" s="50">
        <v>74.400000000000006</v>
      </c>
      <c r="D14">
        <v>1</v>
      </c>
    </row>
    <row r="15" spans="1:8" x14ac:dyDescent="0.25">
      <c r="A15">
        <v>14</v>
      </c>
      <c r="B15" t="s">
        <v>210</v>
      </c>
      <c r="C15" s="50">
        <v>75.8</v>
      </c>
      <c r="D15">
        <v>1</v>
      </c>
    </row>
    <row r="16" spans="1:8" x14ac:dyDescent="0.25">
      <c r="A16">
        <v>15</v>
      </c>
      <c r="B16" t="s">
        <v>211</v>
      </c>
      <c r="C16" s="50">
        <v>78.599999999999994</v>
      </c>
      <c r="D16">
        <v>1</v>
      </c>
    </row>
    <row r="17" spans="1:4" x14ac:dyDescent="0.25">
      <c r="A17">
        <v>16</v>
      </c>
      <c r="B17" t="s">
        <v>212</v>
      </c>
      <c r="C17" s="50">
        <v>77.2</v>
      </c>
      <c r="D17">
        <v>1</v>
      </c>
    </row>
    <row r="18" spans="1:4" x14ac:dyDescent="0.25">
      <c r="A18">
        <v>17</v>
      </c>
      <c r="B18" t="s">
        <v>213</v>
      </c>
      <c r="C18" s="50">
        <v>79.2</v>
      </c>
      <c r="D18">
        <v>1</v>
      </c>
    </row>
    <row r="19" spans="1:4" x14ac:dyDescent="0.25">
      <c r="A19">
        <v>18</v>
      </c>
      <c r="B19" t="s">
        <v>214</v>
      </c>
      <c r="C19" s="50">
        <v>74</v>
      </c>
      <c r="D19">
        <v>1</v>
      </c>
    </row>
    <row r="20" spans="1:4" x14ac:dyDescent="0.25">
      <c r="A20">
        <v>19</v>
      </c>
      <c r="B20" t="s">
        <v>215</v>
      </c>
      <c r="C20" s="50">
        <v>75.3</v>
      </c>
      <c r="D20">
        <v>1</v>
      </c>
    </row>
    <row r="21" spans="1:4" x14ac:dyDescent="0.25">
      <c r="A21">
        <v>20</v>
      </c>
      <c r="B21" t="s">
        <v>216</v>
      </c>
      <c r="C21" s="50">
        <v>77.400000000000006</v>
      </c>
      <c r="D21">
        <v>1</v>
      </c>
    </row>
    <row r="22" spans="1:4" x14ac:dyDescent="0.25">
      <c r="A22">
        <v>21</v>
      </c>
      <c r="B22" t="s">
        <v>217</v>
      </c>
      <c r="C22" s="50">
        <v>77.3</v>
      </c>
      <c r="D22">
        <v>1</v>
      </c>
    </row>
    <row r="23" spans="1:4" x14ac:dyDescent="0.25">
      <c r="A23">
        <v>22</v>
      </c>
      <c r="B23" t="s">
        <v>218</v>
      </c>
      <c r="C23" s="50">
        <v>75.5</v>
      </c>
      <c r="D23">
        <v>1</v>
      </c>
    </row>
    <row r="24" spans="1:4" x14ac:dyDescent="0.25">
      <c r="A24">
        <v>23</v>
      </c>
      <c r="B24" t="s">
        <v>219</v>
      </c>
      <c r="C24" s="50">
        <v>79.5</v>
      </c>
      <c r="D24">
        <v>1</v>
      </c>
    </row>
    <row r="25" spans="1:4" x14ac:dyDescent="0.25">
      <c r="A25">
        <v>24</v>
      </c>
      <c r="B25" t="s">
        <v>220</v>
      </c>
      <c r="C25" s="50">
        <v>74.2</v>
      </c>
      <c r="D25">
        <v>1</v>
      </c>
    </row>
    <row r="26" spans="1:4" x14ac:dyDescent="0.25">
      <c r="A26">
        <v>25</v>
      </c>
      <c r="B26" t="s">
        <v>221</v>
      </c>
      <c r="C26" s="50">
        <v>79</v>
      </c>
      <c r="D26">
        <v>1</v>
      </c>
    </row>
    <row r="27" spans="1:4" x14ac:dyDescent="0.25">
      <c r="A27">
        <v>26</v>
      </c>
      <c r="B27" t="s">
        <v>222</v>
      </c>
      <c r="C27" s="50">
        <v>73.099999999999994</v>
      </c>
      <c r="D27">
        <v>1</v>
      </c>
    </row>
    <row r="28" spans="1:4" x14ac:dyDescent="0.25">
      <c r="A28">
        <v>27</v>
      </c>
      <c r="B28" t="s">
        <v>223</v>
      </c>
      <c r="C28" s="50">
        <v>71.8</v>
      </c>
      <c r="D28">
        <v>1</v>
      </c>
    </row>
    <row r="29" spans="1:4" x14ac:dyDescent="0.25">
      <c r="A29">
        <v>28</v>
      </c>
      <c r="B29" t="s">
        <v>224</v>
      </c>
      <c r="C29" s="50">
        <v>77</v>
      </c>
      <c r="D29">
        <v>1</v>
      </c>
    </row>
    <row r="30" spans="1:4" x14ac:dyDescent="0.25">
      <c r="A30">
        <v>29</v>
      </c>
      <c r="B30" t="s">
        <v>225</v>
      </c>
      <c r="C30" s="50">
        <v>77.900000000000006</v>
      </c>
      <c r="D30">
        <v>1</v>
      </c>
    </row>
    <row r="31" spans="1:4" x14ac:dyDescent="0.25">
      <c r="A31">
        <v>30</v>
      </c>
      <c r="B31" t="s">
        <v>226</v>
      </c>
      <c r="C31" s="50">
        <v>79.3</v>
      </c>
      <c r="D31">
        <v>1</v>
      </c>
    </row>
    <row r="32" spans="1:4" x14ac:dyDescent="0.25">
      <c r="A32">
        <v>31</v>
      </c>
      <c r="B32" t="s">
        <v>227</v>
      </c>
      <c r="C32" s="50">
        <v>77.8</v>
      </c>
      <c r="D32">
        <v>1</v>
      </c>
    </row>
    <row r="33" spans="1:4" x14ac:dyDescent="0.25">
      <c r="A33">
        <v>32</v>
      </c>
      <c r="B33" t="s">
        <v>228</v>
      </c>
      <c r="C33" s="50">
        <v>75.2</v>
      </c>
      <c r="D33">
        <v>1</v>
      </c>
    </row>
    <row r="34" spans="1:4" x14ac:dyDescent="0.25">
      <c r="A34">
        <v>33</v>
      </c>
      <c r="B34" t="s">
        <v>229</v>
      </c>
      <c r="C34" s="50">
        <v>76.099999999999994</v>
      </c>
      <c r="D34">
        <v>1</v>
      </c>
    </row>
    <row r="35" spans="1:4" x14ac:dyDescent="0.25">
      <c r="A35">
        <v>34</v>
      </c>
      <c r="B35" t="s">
        <v>230</v>
      </c>
      <c r="C35" s="50">
        <v>76</v>
      </c>
      <c r="D35">
        <v>1</v>
      </c>
    </row>
    <row r="36" spans="1:4" x14ac:dyDescent="0.25">
      <c r="A36">
        <v>35</v>
      </c>
      <c r="B36" t="s">
        <v>231</v>
      </c>
      <c r="C36" s="50">
        <v>77.7</v>
      </c>
      <c r="D36">
        <v>1</v>
      </c>
    </row>
    <row r="37" spans="1:4" x14ac:dyDescent="0.25">
      <c r="A37">
        <v>36</v>
      </c>
      <c r="B37" t="s">
        <v>232</v>
      </c>
      <c r="C37" s="50">
        <v>73.3</v>
      </c>
      <c r="D37">
        <v>1</v>
      </c>
    </row>
    <row r="38" spans="1:4" x14ac:dyDescent="0.25">
      <c r="A38">
        <v>37</v>
      </c>
      <c r="B38" t="s">
        <v>233</v>
      </c>
      <c r="C38" s="50">
        <v>77.099999999999994</v>
      </c>
      <c r="D38">
        <v>1</v>
      </c>
    </row>
    <row r="39" spans="1:4" x14ac:dyDescent="0.25">
      <c r="A39">
        <v>38</v>
      </c>
      <c r="B39" t="s">
        <v>234</v>
      </c>
      <c r="C39" s="50">
        <v>76.3</v>
      </c>
      <c r="D39">
        <v>1</v>
      </c>
    </row>
    <row r="40" spans="1:4" x14ac:dyDescent="0.25">
      <c r="A40">
        <v>39</v>
      </c>
      <c r="B40" t="s">
        <v>235</v>
      </c>
      <c r="C40" s="50">
        <v>76.2</v>
      </c>
      <c r="D40">
        <v>1</v>
      </c>
    </row>
    <row r="41" spans="1:4" x14ac:dyDescent="0.25">
      <c r="A41">
        <v>40</v>
      </c>
      <c r="B41" t="s">
        <v>236</v>
      </c>
      <c r="C41" s="50">
        <v>79.099999999999994</v>
      </c>
      <c r="D41">
        <v>1</v>
      </c>
    </row>
    <row r="42" spans="1:4" x14ac:dyDescent="0.25">
      <c r="A42">
        <v>41</v>
      </c>
      <c r="B42" t="s">
        <v>237</v>
      </c>
      <c r="C42" s="54">
        <v>79.2</v>
      </c>
      <c r="D42">
        <v>1</v>
      </c>
    </row>
    <row r="43" spans="1:4" x14ac:dyDescent="0.25">
      <c r="A43">
        <v>42</v>
      </c>
      <c r="D43">
        <v>1</v>
      </c>
    </row>
    <row r="44" spans="1:4" x14ac:dyDescent="0.25">
      <c r="A44">
        <v>43</v>
      </c>
      <c r="D44">
        <v>1</v>
      </c>
    </row>
    <row r="45" spans="1:4" x14ac:dyDescent="0.25">
      <c r="A45">
        <v>44</v>
      </c>
      <c r="D45">
        <v>1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4"/>
  <sheetViews>
    <sheetView tabSelected="1" workbookViewId="0">
      <pane ySplit="1" topLeftCell="A119" activePane="bottomLeft" state="frozen"/>
      <selection pane="bottomLeft" activeCell="J134" sqref="J134:J136"/>
    </sheetView>
  </sheetViews>
  <sheetFormatPr baseColWidth="10" defaultRowHeight="15" x14ac:dyDescent="0.25"/>
  <cols>
    <col min="1" max="1" width="11.42578125" style="13"/>
    <col min="2" max="2" width="7.140625" style="13" customWidth="1"/>
    <col min="3" max="3" width="16.5703125" style="13" bestFit="1" customWidth="1"/>
    <col min="4" max="4" width="16.42578125" style="54" customWidth="1"/>
    <col min="5" max="5" width="16.42578125" style="49" customWidth="1"/>
    <col min="6" max="6" width="16.42578125" style="18" customWidth="1"/>
    <col min="7" max="7" width="9.140625" style="13" customWidth="1"/>
    <col min="8" max="10" width="11.42578125" style="14"/>
    <col min="11" max="12" width="11.42578125" style="13"/>
    <col min="13" max="13" width="14.5703125" style="13" bestFit="1" customWidth="1"/>
    <col min="14" max="16384" width="11.42578125" style="13"/>
  </cols>
  <sheetData>
    <row r="1" spans="1:17" s="15" customFormat="1" x14ac:dyDescent="0.25">
      <c r="A1" s="15" t="s">
        <v>194</v>
      </c>
      <c r="C1" s="15" t="s">
        <v>0</v>
      </c>
      <c r="D1" s="55" t="s">
        <v>1</v>
      </c>
      <c r="E1" s="48" t="s">
        <v>195</v>
      </c>
      <c r="F1" s="16" t="s">
        <v>192</v>
      </c>
      <c r="G1" s="15" t="s">
        <v>113</v>
      </c>
      <c r="H1" s="17" t="s">
        <v>114</v>
      </c>
      <c r="I1" s="27" t="s">
        <v>115</v>
      </c>
      <c r="J1" s="27" t="s">
        <v>116</v>
      </c>
      <c r="M1" s="15" t="s">
        <v>189</v>
      </c>
      <c r="O1" s="15" t="s">
        <v>193</v>
      </c>
      <c r="P1" s="15" t="s">
        <v>190</v>
      </c>
      <c r="Q1" s="15" t="s">
        <v>191</v>
      </c>
    </row>
    <row r="2" spans="1:17" x14ac:dyDescent="0.25">
      <c r="B2" s="13" t="s">
        <v>2</v>
      </c>
      <c r="C2" s="13" t="s">
        <v>95</v>
      </c>
      <c r="F2" s="13">
        <v>0</v>
      </c>
      <c r="G2" s="13" t="s">
        <v>117</v>
      </c>
      <c r="H2" s="14">
        <f t="array" ref="H2:H13">TRANSPOSE(boites!O3:Z3)</f>
        <v>0.06</v>
      </c>
      <c r="M2" s="14">
        <f>AVERAGE(H2:H4)</f>
        <v>5.8333333333333327E-2</v>
      </c>
      <c r="P2">
        <v>0.12659999999999999</v>
      </c>
      <c r="Q2" s="13">
        <v>3.7600000000000001E-2</v>
      </c>
    </row>
    <row r="3" spans="1:17" x14ac:dyDescent="0.25">
      <c r="B3" s="13" t="s">
        <v>3</v>
      </c>
      <c r="C3" s="13" t="s">
        <v>95</v>
      </c>
      <c r="F3" s="13">
        <v>0</v>
      </c>
      <c r="G3" s="13" t="s">
        <v>118</v>
      </c>
      <c r="H3" s="14">
        <v>5.7000000000000002E-2</v>
      </c>
    </row>
    <row r="4" spans="1:17" x14ac:dyDescent="0.25">
      <c r="B4" s="13" t="s">
        <v>4</v>
      </c>
      <c r="C4" s="13" t="s">
        <v>95</v>
      </c>
      <c r="F4" s="13">
        <v>0</v>
      </c>
      <c r="G4" s="13" t="s">
        <v>119</v>
      </c>
      <c r="H4" s="14">
        <v>5.8000000000000003E-2</v>
      </c>
    </row>
    <row r="5" spans="1:17" x14ac:dyDescent="0.25">
      <c r="B5" s="13" t="s">
        <v>5</v>
      </c>
      <c r="C5" s="13" t="s">
        <v>96</v>
      </c>
      <c r="F5" s="13">
        <v>1</v>
      </c>
      <c r="G5" s="13" t="s">
        <v>120</v>
      </c>
      <c r="H5" s="14">
        <v>0.13700000000000001</v>
      </c>
    </row>
    <row r="6" spans="1:17" x14ac:dyDescent="0.25">
      <c r="B6" s="13" t="s">
        <v>6</v>
      </c>
      <c r="C6" s="13" t="s">
        <v>96</v>
      </c>
      <c r="F6" s="13">
        <v>1</v>
      </c>
      <c r="G6" s="13" t="s">
        <v>121</v>
      </c>
      <c r="H6" s="14">
        <v>0.14000000000000001</v>
      </c>
    </row>
    <row r="7" spans="1:17" x14ac:dyDescent="0.25">
      <c r="B7" s="13" t="s">
        <v>7</v>
      </c>
      <c r="C7" s="13" t="s">
        <v>96</v>
      </c>
      <c r="F7" s="13">
        <v>1</v>
      </c>
      <c r="G7" s="13" t="s">
        <v>122</v>
      </c>
      <c r="H7" s="14">
        <v>0.13800000000000001</v>
      </c>
    </row>
    <row r="8" spans="1:17" x14ac:dyDescent="0.25">
      <c r="B8" s="13" t="s">
        <v>8</v>
      </c>
      <c r="C8" s="13" t="s">
        <v>97</v>
      </c>
      <c r="F8" s="13">
        <v>2</v>
      </c>
      <c r="G8" s="13" t="s">
        <v>123</v>
      </c>
      <c r="H8" s="14">
        <v>0.28499999999999998</v>
      </c>
    </row>
    <row r="9" spans="1:17" x14ac:dyDescent="0.25">
      <c r="B9" s="13" t="s">
        <v>9</v>
      </c>
      <c r="C9" s="13" t="s">
        <v>97</v>
      </c>
      <c r="F9" s="13">
        <v>2</v>
      </c>
      <c r="G9" s="13" t="s">
        <v>124</v>
      </c>
      <c r="H9" s="14">
        <v>0.28899999999999998</v>
      </c>
    </row>
    <row r="10" spans="1:17" x14ac:dyDescent="0.25">
      <c r="B10" s="13" t="s">
        <v>10</v>
      </c>
      <c r="C10" s="13" t="s">
        <v>97</v>
      </c>
      <c r="F10" s="13">
        <v>2</v>
      </c>
      <c r="G10" s="13" t="s">
        <v>125</v>
      </c>
      <c r="H10" s="14">
        <v>0.26700000000000002</v>
      </c>
    </row>
    <row r="11" spans="1:17" x14ac:dyDescent="0.25">
      <c r="B11" s="13" t="s">
        <v>11</v>
      </c>
      <c r="C11" s="13" t="s">
        <v>98</v>
      </c>
      <c r="F11" s="13">
        <v>3</v>
      </c>
      <c r="G11" s="13" t="s">
        <v>11</v>
      </c>
      <c r="H11" s="14">
        <v>0.43</v>
      </c>
    </row>
    <row r="12" spans="1:17" x14ac:dyDescent="0.25">
      <c r="B12" s="13" t="s">
        <v>12</v>
      </c>
      <c r="C12" s="13" t="s">
        <v>98</v>
      </c>
      <c r="F12" s="13">
        <v>3</v>
      </c>
      <c r="G12" s="13" t="s">
        <v>12</v>
      </c>
      <c r="H12" s="14">
        <v>0.435</v>
      </c>
    </row>
    <row r="13" spans="1:17" x14ac:dyDescent="0.25">
      <c r="B13" s="13" t="s">
        <v>13</v>
      </c>
      <c r="C13" s="13" t="s">
        <v>98</v>
      </c>
      <c r="F13" s="13">
        <v>3</v>
      </c>
      <c r="G13" s="13" t="s">
        <v>13</v>
      </c>
      <c r="H13" s="14">
        <v>0.434</v>
      </c>
    </row>
    <row r="14" spans="1:17" x14ac:dyDescent="0.25">
      <c r="A14" s="13">
        <v>1</v>
      </c>
      <c r="B14" s="13" t="s">
        <v>14</v>
      </c>
      <c r="C14" s="13" t="str">
        <f>masses!B$2</f>
        <v>BLANK</v>
      </c>
      <c r="D14" s="54">
        <f>masses!C$2</f>
        <v>0</v>
      </c>
      <c r="E14" s="49">
        <f>masses!D$2</f>
        <v>1</v>
      </c>
      <c r="G14" s="13" t="s">
        <v>126</v>
      </c>
      <c r="H14" s="14">
        <f t="array" ref="H14:H25">TRANSPOSE(boites!O4:Z4)</f>
        <v>0.13500000000000001</v>
      </c>
      <c r="I14" s="14">
        <f>(H14-$M$2-$Q$2)/$P$2</f>
        <v>0.30858346498156941</v>
      </c>
    </row>
    <row r="15" spans="1:17" x14ac:dyDescent="0.25">
      <c r="A15" s="13">
        <v>1</v>
      </c>
      <c r="B15" s="13" t="s">
        <v>15</v>
      </c>
      <c r="C15" s="13" t="str">
        <f>masses!B$2</f>
        <v>BLANK</v>
      </c>
      <c r="D15" s="54">
        <f>masses!C$2</f>
        <v>0</v>
      </c>
      <c r="E15" s="49">
        <f>masses!D$2</f>
        <v>1</v>
      </c>
      <c r="G15" s="13" t="s">
        <v>127</v>
      </c>
      <c r="H15" s="14">
        <v>0.13900000000000001</v>
      </c>
      <c r="I15" s="14">
        <f t="shared" ref="I15:I78" si="0">(H15-$M$2-$Q$2)/$P$2</f>
        <v>0.34017904160084278</v>
      </c>
    </row>
    <row r="16" spans="1:17" x14ac:dyDescent="0.25">
      <c r="A16" s="13">
        <v>1</v>
      </c>
      <c r="B16" s="13" t="s">
        <v>16</v>
      </c>
      <c r="C16" s="13" t="str">
        <f>masses!B$2</f>
        <v>BLANK</v>
      </c>
      <c r="D16" s="54">
        <f>masses!C$2</f>
        <v>0</v>
      </c>
      <c r="E16" s="49">
        <f>masses!D$2</f>
        <v>1</v>
      </c>
      <c r="G16" s="13" t="s">
        <v>128</v>
      </c>
      <c r="H16" s="14">
        <v>0.126</v>
      </c>
      <c r="I16" s="14">
        <f t="shared" si="0"/>
        <v>0.23749341758820444</v>
      </c>
    </row>
    <row r="17" spans="1:10" x14ac:dyDescent="0.25">
      <c r="A17" s="13">
        <f>A14+1</f>
        <v>2</v>
      </c>
      <c r="B17" s="13" t="s">
        <v>17</v>
      </c>
      <c r="C17" s="13" t="str">
        <f>masses!B$3</f>
        <v>S5-2</v>
      </c>
      <c r="D17" s="54">
        <f>masses!C$3</f>
        <v>79.3</v>
      </c>
      <c r="E17" s="49">
        <f>masses!D$3</f>
        <v>1</v>
      </c>
      <c r="G17" s="13" t="s">
        <v>129</v>
      </c>
      <c r="H17" s="14">
        <v>0.25600000000000001</v>
      </c>
      <c r="I17" s="14">
        <f t="shared" si="0"/>
        <v>1.264349657714587</v>
      </c>
      <c r="J17" s="14">
        <f t="shared" ref="J17:J78" si="1">(I17/1000)*50*E17/(D17/1000)</f>
        <v>0.79719398342659953</v>
      </c>
    </row>
    <row r="18" spans="1:10" x14ac:dyDescent="0.25">
      <c r="A18" s="13">
        <f t="shared" ref="A18:A81" si="2">A15+1</f>
        <v>2</v>
      </c>
      <c r="B18" s="13" t="s">
        <v>18</v>
      </c>
      <c r="C18" s="13" t="str">
        <f>masses!B$3</f>
        <v>S5-2</v>
      </c>
      <c r="D18" s="54">
        <f>masses!C$3</f>
        <v>79.3</v>
      </c>
      <c r="E18" s="49">
        <f>masses!D$3</f>
        <v>1</v>
      </c>
      <c r="G18" s="13" t="s">
        <v>130</v>
      </c>
      <c r="H18" s="14">
        <v>0.27600000000000002</v>
      </c>
      <c r="I18" s="14">
        <f t="shared" si="0"/>
        <v>1.4223275408109535</v>
      </c>
      <c r="J18" s="14">
        <f t="shared" si="1"/>
        <v>0.89680172812796566</v>
      </c>
    </row>
    <row r="19" spans="1:10" x14ac:dyDescent="0.25">
      <c r="A19" s="13">
        <f t="shared" si="2"/>
        <v>2</v>
      </c>
      <c r="B19" s="13" t="s">
        <v>19</v>
      </c>
      <c r="C19" s="13" t="str">
        <f>masses!B$3</f>
        <v>S5-2</v>
      </c>
      <c r="D19" s="54">
        <f>masses!C$3</f>
        <v>79.3</v>
      </c>
      <c r="E19" s="49">
        <f>masses!D$3</f>
        <v>1</v>
      </c>
      <c r="G19" s="13" t="s">
        <v>131</v>
      </c>
      <c r="H19" s="14">
        <v>0.28000000000000003</v>
      </c>
      <c r="I19" s="14">
        <f t="shared" si="0"/>
        <v>1.453923117430227</v>
      </c>
      <c r="J19" s="14">
        <f t="shared" si="1"/>
        <v>0.91672327706823897</v>
      </c>
    </row>
    <row r="20" spans="1:10" x14ac:dyDescent="0.25">
      <c r="A20" s="13">
        <f t="shared" si="2"/>
        <v>3</v>
      </c>
      <c r="B20" s="13" t="s">
        <v>20</v>
      </c>
      <c r="C20" s="13" t="str">
        <f>masses!B$4</f>
        <v>S5-3</v>
      </c>
      <c r="D20" s="54">
        <f>masses!C$4</f>
        <v>71.8</v>
      </c>
      <c r="E20" s="49">
        <f>masses!D$4</f>
        <v>1</v>
      </c>
      <c r="G20" s="13" t="s">
        <v>132</v>
      </c>
      <c r="H20" s="14">
        <v>0.217</v>
      </c>
      <c r="I20" s="14">
        <f t="shared" si="0"/>
        <v>0.95629278567667209</v>
      </c>
      <c r="J20" s="14">
        <f t="shared" si="1"/>
        <v>0.66594205130687478</v>
      </c>
    </row>
    <row r="21" spans="1:10" x14ac:dyDescent="0.25">
      <c r="A21" s="13">
        <f t="shared" si="2"/>
        <v>3</v>
      </c>
      <c r="B21" s="13" t="s">
        <v>21</v>
      </c>
      <c r="C21" s="13" t="str">
        <f>masses!B$4</f>
        <v>S5-3</v>
      </c>
      <c r="D21" s="54">
        <f>masses!C$4</f>
        <v>71.8</v>
      </c>
      <c r="E21" s="49">
        <f>masses!D$4</f>
        <v>1</v>
      </c>
      <c r="G21" s="13" t="s">
        <v>133</v>
      </c>
      <c r="H21" s="14">
        <v>0.248</v>
      </c>
      <c r="I21" s="14">
        <f t="shared" si="0"/>
        <v>1.2011585044760402</v>
      </c>
      <c r="J21" s="14">
        <f t="shared" si="1"/>
        <v>0.8364613540919501</v>
      </c>
    </row>
    <row r="22" spans="1:10" x14ac:dyDescent="0.25">
      <c r="A22" s="13">
        <f t="shared" si="2"/>
        <v>3</v>
      </c>
      <c r="B22" s="13" t="s">
        <v>22</v>
      </c>
      <c r="C22" s="13" t="str">
        <f>masses!B$4</f>
        <v>S5-3</v>
      </c>
      <c r="D22" s="54">
        <f>masses!C$4</f>
        <v>71.8</v>
      </c>
      <c r="E22" s="49">
        <f>masses!D$4</f>
        <v>1</v>
      </c>
      <c r="G22" s="13" t="s">
        <v>134</v>
      </c>
      <c r="H22" s="14">
        <v>0.23</v>
      </c>
      <c r="I22" s="14">
        <f t="shared" si="0"/>
        <v>1.0589784096893105</v>
      </c>
      <c r="J22" s="14">
        <f t="shared" si="1"/>
        <v>0.73745014602319658</v>
      </c>
    </row>
    <row r="23" spans="1:10" x14ac:dyDescent="0.25">
      <c r="A23" s="13">
        <f t="shared" si="2"/>
        <v>4</v>
      </c>
      <c r="B23" s="13" t="s">
        <v>23</v>
      </c>
      <c r="C23" s="13" t="str">
        <f>masses!B$5</f>
        <v>S5-4</v>
      </c>
      <c r="D23" s="54">
        <f>masses!C$5</f>
        <v>74.5</v>
      </c>
      <c r="E23" s="49">
        <f>masses!D$5</f>
        <v>1</v>
      </c>
      <c r="G23" s="13" t="s">
        <v>23</v>
      </c>
      <c r="H23" s="14">
        <v>0.307</v>
      </c>
      <c r="I23" s="14">
        <f t="shared" si="0"/>
        <v>1.6671932596103214</v>
      </c>
      <c r="J23" s="14">
        <f t="shared" si="1"/>
        <v>1.1189216507451822</v>
      </c>
    </row>
    <row r="24" spans="1:10" x14ac:dyDescent="0.25">
      <c r="A24" s="13">
        <f t="shared" si="2"/>
        <v>4</v>
      </c>
      <c r="B24" s="13" t="s">
        <v>24</v>
      </c>
      <c r="C24" s="13" t="str">
        <f>masses!B$5</f>
        <v>S5-4</v>
      </c>
      <c r="D24" s="54">
        <f>masses!C$5</f>
        <v>74.5</v>
      </c>
      <c r="E24" s="49">
        <f>masses!D$5</f>
        <v>1</v>
      </c>
      <c r="G24" s="13" t="s">
        <v>24</v>
      </c>
      <c r="H24" s="14">
        <v>0.33100000000000002</v>
      </c>
      <c r="I24" s="14">
        <f t="shared" si="0"/>
        <v>1.8567667193259612</v>
      </c>
      <c r="J24" s="14">
        <f t="shared" si="1"/>
        <v>1.2461521606214505</v>
      </c>
    </row>
    <row r="25" spans="1:10" x14ac:dyDescent="0.25">
      <c r="A25" s="13">
        <f t="shared" si="2"/>
        <v>4</v>
      </c>
      <c r="B25" s="13" t="s">
        <v>25</v>
      </c>
      <c r="C25" s="13" t="str">
        <f>masses!B$5</f>
        <v>S5-4</v>
      </c>
      <c r="D25" s="54">
        <f>masses!C$5</f>
        <v>74.5</v>
      </c>
      <c r="E25" s="49">
        <f>masses!D$5</f>
        <v>1</v>
      </c>
      <c r="G25" s="13" t="s">
        <v>25</v>
      </c>
      <c r="H25" s="14">
        <v>0.311</v>
      </c>
      <c r="I25" s="14">
        <f t="shared" si="0"/>
        <v>1.6987888362295946</v>
      </c>
      <c r="J25" s="14">
        <f t="shared" si="1"/>
        <v>1.1401267357245604</v>
      </c>
    </row>
    <row r="26" spans="1:10" x14ac:dyDescent="0.25">
      <c r="A26" s="13">
        <f t="shared" si="2"/>
        <v>5</v>
      </c>
      <c r="B26" s="13" t="s">
        <v>26</v>
      </c>
      <c r="C26" s="13" t="str">
        <f>masses!B$6</f>
        <v>S5-5</v>
      </c>
      <c r="D26" s="54">
        <f>masses!C$6</f>
        <v>72.7</v>
      </c>
      <c r="E26" s="49">
        <f>masses!D$6</f>
        <v>1</v>
      </c>
      <c r="G26" s="13" t="s">
        <v>135</v>
      </c>
      <c r="H26" s="14">
        <f t="array" ref="H26:H37">TRANSPOSE(boites!O5:Z5)</f>
        <v>0.28799999999999998</v>
      </c>
      <c r="I26" s="14">
        <f t="shared" si="0"/>
        <v>1.517114270668773</v>
      </c>
      <c r="J26" s="14">
        <f t="shared" si="1"/>
        <v>1.0434073388368452</v>
      </c>
    </row>
    <row r="27" spans="1:10" x14ac:dyDescent="0.25">
      <c r="A27" s="13">
        <f t="shared" si="2"/>
        <v>5</v>
      </c>
      <c r="B27" s="13" t="s">
        <v>27</v>
      </c>
      <c r="C27" s="13" t="str">
        <f>masses!B$6</f>
        <v>S5-5</v>
      </c>
      <c r="D27" s="54">
        <f>masses!C$6</f>
        <v>72.7</v>
      </c>
      <c r="E27" s="49">
        <f>masses!D$6</f>
        <v>1</v>
      </c>
      <c r="G27" s="13" t="s">
        <v>136</v>
      </c>
      <c r="H27" s="14">
        <v>0.29699999999999999</v>
      </c>
      <c r="I27" s="14">
        <f t="shared" si="0"/>
        <v>1.5882043180621381</v>
      </c>
      <c r="J27" s="14">
        <f t="shared" si="1"/>
        <v>1.0923000811981693</v>
      </c>
    </row>
    <row r="28" spans="1:10" x14ac:dyDescent="0.25">
      <c r="A28" s="13">
        <f t="shared" si="2"/>
        <v>5</v>
      </c>
      <c r="B28" s="13" t="s">
        <v>28</v>
      </c>
      <c r="C28" s="13" t="str">
        <f>masses!B$6</f>
        <v>S5-5</v>
      </c>
      <c r="D28" s="54">
        <f>masses!C$6</f>
        <v>72.7</v>
      </c>
      <c r="E28" s="49">
        <f>masses!D$6</f>
        <v>1</v>
      </c>
      <c r="G28" s="13" t="s">
        <v>137</v>
      </c>
      <c r="H28" s="14">
        <v>0.30299999999999999</v>
      </c>
      <c r="I28" s="14">
        <f t="shared" si="0"/>
        <v>1.6355976829910481</v>
      </c>
      <c r="J28" s="14">
        <f t="shared" si="1"/>
        <v>1.1248952427723853</v>
      </c>
    </row>
    <row r="29" spans="1:10" x14ac:dyDescent="0.25">
      <c r="A29" s="13">
        <f t="shared" si="2"/>
        <v>6</v>
      </c>
      <c r="B29" s="13" t="s">
        <v>29</v>
      </c>
      <c r="C29" s="13" t="str">
        <f>masses!B$7</f>
        <v>S5-6</v>
      </c>
      <c r="D29" s="54">
        <f>masses!C$7</f>
        <v>74.900000000000006</v>
      </c>
      <c r="E29" s="49">
        <f>masses!D$7</f>
        <v>1</v>
      </c>
      <c r="G29" s="13" t="s">
        <v>138</v>
      </c>
      <c r="H29" s="14">
        <v>0.23400000000000001</v>
      </c>
      <c r="I29" s="14">
        <f t="shared" si="0"/>
        <v>1.0905739863085837</v>
      </c>
      <c r="J29" s="14">
        <f t="shared" si="1"/>
        <v>0.72802001756247237</v>
      </c>
    </row>
    <row r="30" spans="1:10" x14ac:dyDescent="0.25">
      <c r="A30" s="13">
        <f t="shared" si="2"/>
        <v>6</v>
      </c>
      <c r="B30" s="13" t="s">
        <v>30</v>
      </c>
      <c r="C30" s="13" t="str">
        <f>masses!B$7</f>
        <v>S5-6</v>
      </c>
      <c r="D30" s="54">
        <f>masses!C$7</f>
        <v>74.900000000000006</v>
      </c>
      <c r="E30" s="49">
        <f>masses!D$7</f>
        <v>1</v>
      </c>
      <c r="G30" s="13" t="s">
        <v>139</v>
      </c>
      <c r="H30" s="14">
        <v>0.26300000000000001</v>
      </c>
      <c r="I30" s="14">
        <f t="shared" si="0"/>
        <v>1.3196419167983153</v>
      </c>
      <c r="J30" s="14">
        <f t="shared" si="1"/>
        <v>0.88093585901089133</v>
      </c>
    </row>
    <row r="31" spans="1:10" x14ac:dyDescent="0.25">
      <c r="A31" s="13">
        <f t="shared" si="2"/>
        <v>6</v>
      </c>
      <c r="B31" s="13" t="s">
        <v>31</v>
      </c>
      <c r="C31" s="13" t="str">
        <f>masses!B$7</f>
        <v>S5-6</v>
      </c>
      <c r="D31" s="54">
        <f>masses!C$7</f>
        <v>74.900000000000006</v>
      </c>
      <c r="E31" s="49">
        <f>masses!D$7</f>
        <v>1</v>
      </c>
      <c r="G31" s="13" t="s">
        <v>140</v>
      </c>
      <c r="H31" s="14">
        <v>0.26600000000000001</v>
      </c>
      <c r="I31" s="14">
        <f t="shared" si="0"/>
        <v>1.3433385992627702</v>
      </c>
      <c r="J31" s="14">
        <f t="shared" si="1"/>
        <v>0.89675473916072768</v>
      </c>
    </row>
    <row r="32" spans="1:10" x14ac:dyDescent="0.25">
      <c r="A32" s="13">
        <f t="shared" si="2"/>
        <v>7</v>
      </c>
      <c r="B32" s="13" t="s">
        <v>32</v>
      </c>
      <c r="C32" s="13" t="str">
        <f>masses!B$8</f>
        <v>S5-7</v>
      </c>
      <c r="D32" s="54">
        <f>masses!C$8</f>
        <v>75.3</v>
      </c>
      <c r="E32" s="49">
        <f>masses!D$8</f>
        <v>1</v>
      </c>
      <c r="G32" s="13" t="s">
        <v>141</v>
      </c>
      <c r="H32" s="14">
        <v>0.29899999999999999</v>
      </c>
      <c r="I32" s="14">
        <f t="shared" si="0"/>
        <v>1.6040021063717749</v>
      </c>
      <c r="J32" s="14">
        <f t="shared" si="1"/>
        <v>1.0650744398218959</v>
      </c>
    </row>
    <row r="33" spans="1:10" x14ac:dyDescent="0.25">
      <c r="A33" s="13">
        <f t="shared" si="2"/>
        <v>7</v>
      </c>
      <c r="B33" s="13" t="s">
        <v>33</v>
      </c>
      <c r="C33" s="13" t="str">
        <f>masses!B$8</f>
        <v>S5-7</v>
      </c>
      <c r="D33" s="54">
        <f>masses!C$8</f>
        <v>75.3</v>
      </c>
      <c r="E33" s="49">
        <f>masses!D$8</f>
        <v>1</v>
      </c>
      <c r="G33" s="13" t="s">
        <v>142</v>
      </c>
      <c r="H33" s="14">
        <v>0.33</v>
      </c>
      <c r="I33" s="14">
        <f t="shared" si="0"/>
        <v>1.8488678251711428</v>
      </c>
      <c r="J33" s="14">
        <f t="shared" si="1"/>
        <v>1.2276678785996964</v>
      </c>
    </row>
    <row r="34" spans="1:10" x14ac:dyDescent="0.25">
      <c r="A34" s="13">
        <f t="shared" si="2"/>
        <v>7</v>
      </c>
      <c r="B34" s="13" t="s">
        <v>34</v>
      </c>
      <c r="C34" s="13" t="str">
        <f>masses!B$8</f>
        <v>S5-7</v>
      </c>
      <c r="D34" s="54">
        <f>masses!C$8</f>
        <v>75.3</v>
      </c>
      <c r="E34" s="49">
        <f>masses!D$8</f>
        <v>1</v>
      </c>
      <c r="G34" s="13" t="s">
        <v>143</v>
      </c>
      <c r="H34" s="14">
        <v>0.33100000000000002</v>
      </c>
      <c r="I34" s="14">
        <f t="shared" si="0"/>
        <v>1.8567667193259612</v>
      </c>
      <c r="J34" s="14">
        <f t="shared" si="1"/>
        <v>1.2329128282376902</v>
      </c>
    </row>
    <row r="35" spans="1:10" x14ac:dyDescent="0.25">
      <c r="A35" s="13">
        <f t="shared" si="2"/>
        <v>8</v>
      </c>
      <c r="B35" s="13" t="s">
        <v>35</v>
      </c>
      <c r="C35" s="13" t="str">
        <f>masses!B$9</f>
        <v>S5-8</v>
      </c>
      <c r="D35" s="54">
        <f>masses!C$9</f>
        <v>78.3</v>
      </c>
      <c r="E35" s="49">
        <f>masses!D$9</f>
        <v>1</v>
      </c>
      <c r="G35" s="13" t="s">
        <v>35</v>
      </c>
      <c r="H35" s="14">
        <v>0.27700000000000002</v>
      </c>
      <c r="I35" s="14">
        <f t="shared" si="0"/>
        <v>1.4302264349657718</v>
      </c>
      <c r="J35" s="14">
        <f t="shared" si="1"/>
        <v>0.91329912833063354</v>
      </c>
    </row>
    <row r="36" spans="1:10" x14ac:dyDescent="0.25">
      <c r="A36" s="13">
        <f t="shared" si="2"/>
        <v>8</v>
      </c>
      <c r="B36" s="13" t="s">
        <v>36</v>
      </c>
      <c r="C36" s="13" t="str">
        <f>masses!B$9</f>
        <v>S5-8</v>
      </c>
      <c r="D36" s="54">
        <f>masses!C$9</f>
        <v>78.3</v>
      </c>
      <c r="E36" s="49">
        <f>masses!D$9</f>
        <v>1</v>
      </c>
      <c r="G36" s="13" t="s">
        <v>36</v>
      </c>
      <c r="H36" s="14">
        <v>0.29399999999999998</v>
      </c>
      <c r="I36" s="14">
        <f t="shared" si="0"/>
        <v>1.564507635597683</v>
      </c>
      <c r="J36" s="14">
        <f t="shared" si="1"/>
        <v>0.99904702145445923</v>
      </c>
    </row>
    <row r="37" spans="1:10" x14ac:dyDescent="0.25">
      <c r="A37" s="13">
        <f t="shared" si="2"/>
        <v>8</v>
      </c>
      <c r="B37" s="13" t="s">
        <v>37</v>
      </c>
      <c r="C37" s="13" t="str">
        <f>masses!B$9</f>
        <v>S5-8</v>
      </c>
      <c r="D37" s="54">
        <f>masses!C$9</f>
        <v>78.3</v>
      </c>
      <c r="E37" s="49">
        <f>masses!D$9</f>
        <v>1</v>
      </c>
      <c r="G37" s="13" t="s">
        <v>37</v>
      </c>
      <c r="H37" s="14">
        <v>0.30299999999999999</v>
      </c>
      <c r="I37" s="14">
        <f t="shared" si="0"/>
        <v>1.6355976829910481</v>
      </c>
      <c r="J37" s="14">
        <f t="shared" si="1"/>
        <v>1.0444429648729554</v>
      </c>
    </row>
    <row r="38" spans="1:10" x14ac:dyDescent="0.25">
      <c r="A38" s="13">
        <f t="shared" si="2"/>
        <v>9</v>
      </c>
      <c r="B38" s="13" t="s">
        <v>38</v>
      </c>
      <c r="C38" s="13" t="str">
        <f>masses!B$10</f>
        <v>S5-9</v>
      </c>
      <c r="D38" s="54">
        <f>masses!C$10</f>
        <v>73.8</v>
      </c>
      <c r="E38" s="49">
        <f>masses!D$10</f>
        <v>1</v>
      </c>
      <c r="G38" s="13" t="s">
        <v>144</v>
      </c>
      <c r="H38" s="14">
        <f t="array" ref="H38:H49">TRANSPOSE(boites!O6:Z6)</f>
        <v>0.27800000000000002</v>
      </c>
      <c r="I38" s="14">
        <f t="shared" si="0"/>
        <v>1.4381253291205902</v>
      </c>
      <c r="J38" s="14">
        <f t="shared" si="1"/>
        <v>0.97433965387573862</v>
      </c>
    </row>
    <row r="39" spans="1:10" x14ac:dyDescent="0.25">
      <c r="A39" s="13">
        <f t="shared" si="2"/>
        <v>9</v>
      </c>
      <c r="B39" s="13" t="s">
        <v>39</v>
      </c>
      <c r="C39" s="13" t="str">
        <f>masses!B$10</f>
        <v>S5-9</v>
      </c>
      <c r="D39" s="54">
        <f>masses!C$10</f>
        <v>73.8</v>
      </c>
      <c r="E39" s="49">
        <f>masses!D$10</f>
        <v>1</v>
      </c>
      <c r="G39" s="13" t="s">
        <v>145</v>
      </c>
      <c r="H39" s="14">
        <v>0.28999999999999998</v>
      </c>
      <c r="I39" s="14">
        <f t="shared" si="0"/>
        <v>1.5329120589784098</v>
      </c>
      <c r="J39" s="14">
        <f t="shared" si="1"/>
        <v>1.0385583055409282</v>
      </c>
    </row>
    <row r="40" spans="1:10" x14ac:dyDescent="0.25">
      <c r="A40" s="13">
        <f t="shared" si="2"/>
        <v>9</v>
      </c>
      <c r="B40" s="13" t="s">
        <v>40</v>
      </c>
      <c r="C40" s="13" t="str">
        <f>masses!B$10</f>
        <v>S5-9</v>
      </c>
      <c r="D40" s="54">
        <f>masses!C$10</f>
        <v>73.8</v>
      </c>
      <c r="E40" s="49">
        <f>masses!D$10</f>
        <v>1</v>
      </c>
      <c r="G40" s="13" t="s">
        <v>146</v>
      </c>
      <c r="H40" s="14">
        <v>0.28299999999999997</v>
      </c>
      <c r="I40" s="14">
        <f t="shared" si="0"/>
        <v>1.4776197998946814</v>
      </c>
      <c r="J40" s="14">
        <f t="shared" si="1"/>
        <v>1.0010974254029008</v>
      </c>
    </row>
    <row r="41" spans="1:10" x14ac:dyDescent="0.25">
      <c r="A41" s="13">
        <f t="shared" si="2"/>
        <v>10</v>
      </c>
      <c r="B41" s="13" t="s">
        <v>41</v>
      </c>
      <c r="C41" s="13" t="str">
        <f>masses!B$11</f>
        <v>S5-10</v>
      </c>
      <c r="D41" s="54">
        <f>masses!C$11</f>
        <v>76.400000000000006</v>
      </c>
      <c r="E41" s="49">
        <f>masses!D$11</f>
        <v>1</v>
      </c>
      <c r="G41" s="13" t="s">
        <v>147</v>
      </c>
      <c r="H41" s="14">
        <v>0.20300000000000001</v>
      </c>
      <c r="I41" s="14">
        <f t="shared" si="0"/>
        <v>0.84570826750921568</v>
      </c>
      <c r="J41" s="14">
        <f t="shared" si="1"/>
        <v>0.55347399706100497</v>
      </c>
    </row>
    <row r="42" spans="1:10" x14ac:dyDescent="0.25">
      <c r="A42" s="13">
        <f t="shared" si="2"/>
        <v>10</v>
      </c>
      <c r="B42" s="13" t="s">
        <v>42</v>
      </c>
      <c r="C42" s="13" t="str">
        <f>masses!B$11</f>
        <v>S5-10</v>
      </c>
      <c r="D42" s="54">
        <f>masses!C$11</f>
        <v>76.400000000000006</v>
      </c>
      <c r="E42" s="49">
        <f>masses!D$11</f>
        <v>1</v>
      </c>
      <c r="G42" s="13" t="s">
        <v>148</v>
      </c>
      <c r="H42" s="14">
        <v>0.23499999999999999</v>
      </c>
      <c r="I42" s="14">
        <f t="shared" si="0"/>
        <v>1.0984728804634019</v>
      </c>
      <c r="J42" s="14">
        <f t="shared" si="1"/>
        <v>0.71889586417761897</v>
      </c>
    </row>
    <row r="43" spans="1:10" x14ac:dyDescent="0.25">
      <c r="A43" s="13">
        <f t="shared" si="2"/>
        <v>10</v>
      </c>
      <c r="B43" s="13" t="s">
        <v>43</v>
      </c>
      <c r="C43" s="13" t="str">
        <f>masses!B$11</f>
        <v>S5-10</v>
      </c>
      <c r="D43" s="54">
        <f>masses!C$11</f>
        <v>76.400000000000006</v>
      </c>
      <c r="E43" s="49">
        <f>masses!D$11</f>
        <v>1</v>
      </c>
      <c r="G43" s="13" t="s">
        <v>149</v>
      </c>
      <c r="H43" s="14">
        <v>0.22</v>
      </c>
      <c r="I43" s="14">
        <f t="shared" si="0"/>
        <v>0.97998946814112708</v>
      </c>
      <c r="J43" s="14">
        <f t="shared" si="1"/>
        <v>0.6413543639667062</v>
      </c>
    </row>
    <row r="44" spans="1:10" x14ac:dyDescent="0.25">
      <c r="A44" s="13">
        <f t="shared" si="2"/>
        <v>11</v>
      </c>
      <c r="B44" s="13" t="s">
        <v>44</v>
      </c>
      <c r="C44" s="13" t="str">
        <f>masses!B$12</f>
        <v>S5-11</v>
      </c>
      <c r="D44" s="54">
        <f>masses!C$12</f>
        <v>79.900000000000006</v>
      </c>
      <c r="E44" s="49">
        <f>masses!D$12</f>
        <v>1</v>
      </c>
      <c r="G44" s="13" t="s">
        <v>150</v>
      </c>
      <c r="H44" s="14">
        <v>0.19600000000000001</v>
      </c>
      <c r="I44" s="14">
        <f t="shared" si="0"/>
        <v>0.79041600842548732</v>
      </c>
      <c r="J44" s="14">
        <f t="shared" si="1"/>
        <v>0.49462829062921615</v>
      </c>
    </row>
    <row r="45" spans="1:10" x14ac:dyDescent="0.25">
      <c r="A45" s="13">
        <f t="shared" si="2"/>
        <v>11</v>
      </c>
      <c r="B45" s="13" t="s">
        <v>45</v>
      </c>
      <c r="C45" s="13" t="str">
        <f>masses!B$12</f>
        <v>S5-11</v>
      </c>
      <c r="D45" s="54">
        <f>masses!C$12</f>
        <v>79.900000000000006</v>
      </c>
      <c r="E45" s="49">
        <f>masses!D$12</f>
        <v>1</v>
      </c>
      <c r="G45" s="13" t="s">
        <v>151</v>
      </c>
      <c r="H45" s="14">
        <v>0.20699999999999999</v>
      </c>
      <c r="I45" s="14">
        <f t="shared" si="0"/>
        <v>0.87730384412848883</v>
      </c>
      <c r="J45" s="14">
        <f t="shared" si="1"/>
        <v>0.54900115402283411</v>
      </c>
    </row>
    <row r="46" spans="1:10" x14ac:dyDescent="0.25">
      <c r="A46" s="13">
        <f t="shared" si="2"/>
        <v>11</v>
      </c>
      <c r="B46" s="13" t="s">
        <v>46</v>
      </c>
      <c r="C46" s="13" t="str">
        <f>masses!B$12</f>
        <v>S5-11</v>
      </c>
      <c r="D46" s="54">
        <f>masses!C$12</f>
        <v>79.900000000000006</v>
      </c>
      <c r="E46" s="49">
        <f>masses!D$12</f>
        <v>1</v>
      </c>
      <c r="G46" s="13" t="s">
        <v>152</v>
      </c>
      <c r="H46" s="14">
        <v>0.20399999999999999</v>
      </c>
      <c r="I46" s="14">
        <f t="shared" si="0"/>
        <v>0.85360716166403383</v>
      </c>
      <c r="J46" s="14">
        <f t="shared" si="1"/>
        <v>0.53417219127912008</v>
      </c>
    </row>
    <row r="47" spans="1:10" x14ac:dyDescent="0.25">
      <c r="A47" s="13">
        <f t="shared" si="2"/>
        <v>12</v>
      </c>
      <c r="B47" s="13" t="s">
        <v>47</v>
      </c>
      <c r="C47" s="13" t="str">
        <f>masses!B$13</f>
        <v>S5-12</v>
      </c>
      <c r="D47" s="54">
        <f>masses!C$13</f>
        <v>74</v>
      </c>
      <c r="E47" s="49">
        <f>masses!D$13</f>
        <v>1</v>
      </c>
      <c r="G47" s="13" t="s">
        <v>47</v>
      </c>
      <c r="H47" s="14">
        <v>0.27700000000000002</v>
      </c>
      <c r="I47" s="14">
        <f t="shared" si="0"/>
        <v>1.4302264349657718</v>
      </c>
      <c r="J47" s="14">
        <f t="shared" si="1"/>
        <v>0.96636921281471089</v>
      </c>
    </row>
    <row r="48" spans="1:10" x14ac:dyDescent="0.25">
      <c r="A48" s="13">
        <f t="shared" si="2"/>
        <v>12</v>
      </c>
      <c r="B48" s="13" t="s">
        <v>48</v>
      </c>
      <c r="C48" s="13" t="str">
        <f>masses!B$13</f>
        <v>S5-12</v>
      </c>
      <c r="D48" s="54">
        <f>masses!C$13</f>
        <v>74</v>
      </c>
      <c r="E48" s="49">
        <f>masses!D$13</f>
        <v>1</v>
      </c>
      <c r="G48" s="13" t="s">
        <v>48</v>
      </c>
      <c r="H48" s="14">
        <v>0.32300000000000001</v>
      </c>
      <c r="I48" s="14">
        <f t="shared" si="0"/>
        <v>1.7935755660874146</v>
      </c>
      <c r="J48" s="14">
        <f t="shared" si="1"/>
        <v>1.2118753824914965</v>
      </c>
    </row>
    <row r="49" spans="1:10" x14ac:dyDescent="0.25">
      <c r="A49" s="13">
        <f t="shared" si="2"/>
        <v>12</v>
      </c>
      <c r="B49" s="13" t="s">
        <v>49</v>
      </c>
      <c r="C49" s="13" t="str">
        <f>masses!B$13</f>
        <v>S5-12</v>
      </c>
      <c r="D49" s="54">
        <f>masses!C$13</f>
        <v>74</v>
      </c>
      <c r="E49" s="49">
        <f>masses!D$13</f>
        <v>1</v>
      </c>
      <c r="G49" s="13" t="s">
        <v>49</v>
      </c>
      <c r="H49" s="14">
        <v>0.28299999999999997</v>
      </c>
      <c r="I49" s="14">
        <f t="shared" si="0"/>
        <v>1.4776197998946814</v>
      </c>
      <c r="J49" s="14">
        <f t="shared" si="1"/>
        <v>0.99839175668559554</v>
      </c>
    </row>
    <row r="50" spans="1:10" x14ac:dyDescent="0.25">
      <c r="A50" s="13">
        <f t="shared" si="2"/>
        <v>13</v>
      </c>
      <c r="B50" s="13" t="s">
        <v>50</v>
      </c>
      <c r="C50" s="13" t="str">
        <f>masses!B$14</f>
        <v>S5-13</v>
      </c>
      <c r="D50" s="54">
        <f>masses!C$14</f>
        <v>74.400000000000006</v>
      </c>
      <c r="E50" s="49">
        <f>masses!D$14</f>
        <v>1</v>
      </c>
      <c r="G50" s="13" t="s">
        <v>153</v>
      </c>
      <c r="H50" s="14">
        <f t="array" ref="H50:H61">TRANSPOSE(boites!O7:Z7)</f>
        <v>0.29799999999999999</v>
      </c>
      <c r="I50" s="14">
        <f t="shared" si="0"/>
        <v>1.5961032122169565</v>
      </c>
      <c r="J50" s="14">
        <f t="shared" si="1"/>
        <v>1.0726500082103201</v>
      </c>
    </row>
    <row r="51" spans="1:10" x14ac:dyDescent="0.25">
      <c r="A51" s="13">
        <f t="shared" si="2"/>
        <v>13</v>
      </c>
      <c r="B51" s="13" t="s">
        <v>51</v>
      </c>
      <c r="C51" s="13" t="str">
        <f>masses!B$14</f>
        <v>S5-13</v>
      </c>
      <c r="D51" s="54">
        <f>masses!C$14</f>
        <v>74.400000000000006</v>
      </c>
      <c r="E51" s="49">
        <f>masses!D$14</f>
        <v>1</v>
      </c>
      <c r="G51" s="13" t="s">
        <v>154</v>
      </c>
      <c r="H51" s="14">
        <v>0.311</v>
      </c>
      <c r="I51" s="14">
        <f t="shared" si="0"/>
        <v>1.6987888362295946</v>
      </c>
      <c r="J51" s="14">
        <f t="shared" si="1"/>
        <v>1.141659164132792</v>
      </c>
    </row>
    <row r="52" spans="1:10" x14ac:dyDescent="0.25">
      <c r="A52" s="13">
        <f t="shared" si="2"/>
        <v>13</v>
      </c>
      <c r="B52" s="13" t="s">
        <v>52</v>
      </c>
      <c r="C52" s="13" t="str">
        <f>masses!B$14</f>
        <v>S5-13</v>
      </c>
      <c r="D52" s="54">
        <f>masses!C$14</f>
        <v>74.400000000000006</v>
      </c>
      <c r="E52" s="49">
        <f>masses!D$14</f>
        <v>1</v>
      </c>
      <c r="G52" s="13" t="s">
        <v>155</v>
      </c>
      <c r="H52" s="14">
        <v>0.32500000000000001</v>
      </c>
      <c r="I52" s="14">
        <f t="shared" si="0"/>
        <v>1.8093733543970512</v>
      </c>
      <c r="J52" s="14">
        <f t="shared" si="1"/>
        <v>1.2159767166646847</v>
      </c>
    </row>
    <row r="53" spans="1:10" x14ac:dyDescent="0.25">
      <c r="A53" s="13">
        <f t="shared" si="2"/>
        <v>14</v>
      </c>
      <c r="B53" s="13" t="s">
        <v>53</v>
      </c>
      <c r="C53" s="13" t="str">
        <f>masses!B$15</f>
        <v>S5-14</v>
      </c>
      <c r="D53" s="54">
        <f>masses!C$15</f>
        <v>75.8</v>
      </c>
      <c r="E53" s="49">
        <f>masses!D$15</f>
        <v>1</v>
      </c>
      <c r="G53" s="13" t="s">
        <v>156</v>
      </c>
      <c r="H53" s="14">
        <v>0.21299999999999999</v>
      </c>
      <c r="I53" s="14">
        <f t="shared" si="0"/>
        <v>0.92469720905739883</v>
      </c>
      <c r="J53" s="14">
        <f t="shared" si="1"/>
        <v>0.60995858117242674</v>
      </c>
    </row>
    <row r="54" spans="1:10" x14ac:dyDescent="0.25">
      <c r="A54" s="13">
        <f t="shared" si="2"/>
        <v>14</v>
      </c>
      <c r="B54" s="13" t="s">
        <v>54</v>
      </c>
      <c r="C54" s="13" t="str">
        <f>masses!B$15</f>
        <v>S5-14</v>
      </c>
      <c r="D54" s="54">
        <f>masses!C$15</f>
        <v>75.8</v>
      </c>
      <c r="E54" s="49">
        <f>masses!D$15</f>
        <v>1</v>
      </c>
      <c r="G54" s="13" t="s">
        <v>157</v>
      </c>
      <c r="H54" s="14">
        <v>0.22</v>
      </c>
      <c r="I54" s="14">
        <f t="shared" si="0"/>
        <v>0.97998946814112708</v>
      </c>
      <c r="J54" s="14">
        <f t="shared" si="1"/>
        <v>0.6464310475864955</v>
      </c>
    </row>
    <row r="55" spans="1:10" x14ac:dyDescent="0.25">
      <c r="A55" s="13">
        <f t="shared" si="2"/>
        <v>14</v>
      </c>
      <c r="B55" s="13" t="s">
        <v>55</v>
      </c>
      <c r="C55" s="13" t="str">
        <f>masses!B$15</f>
        <v>S5-14</v>
      </c>
      <c r="D55" s="54">
        <f>masses!C$15</f>
        <v>75.8</v>
      </c>
      <c r="E55" s="49">
        <f>masses!D$15</f>
        <v>1</v>
      </c>
      <c r="G55" s="13" t="s">
        <v>158</v>
      </c>
      <c r="H55" s="14">
        <v>0.22500000000000001</v>
      </c>
      <c r="I55" s="14">
        <f t="shared" si="0"/>
        <v>1.0194839389152188</v>
      </c>
      <c r="J55" s="14">
        <f t="shared" si="1"/>
        <v>0.67248280931083038</v>
      </c>
    </row>
    <row r="56" spans="1:10" x14ac:dyDescent="0.25">
      <c r="A56" s="13">
        <f t="shared" si="2"/>
        <v>15</v>
      </c>
      <c r="B56" s="13" t="s">
        <v>56</v>
      </c>
      <c r="C56" s="13" t="str">
        <f>masses!B$16</f>
        <v>S5-15</v>
      </c>
      <c r="D56" s="54">
        <f>masses!C$16</f>
        <v>78.599999999999994</v>
      </c>
      <c r="E56" s="49">
        <f>masses!D$16</f>
        <v>1</v>
      </c>
      <c r="G56" s="13" t="s">
        <v>159</v>
      </c>
      <c r="H56" s="14">
        <v>0.2</v>
      </c>
      <c r="I56" s="14">
        <f t="shared" si="0"/>
        <v>0.82201158504476068</v>
      </c>
      <c r="J56" s="14">
        <f t="shared" si="1"/>
        <v>0.52290813298012773</v>
      </c>
    </row>
    <row r="57" spans="1:10" x14ac:dyDescent="0.25">
      <c r="A57" s="13">
        <f t="shared" si="2"/>
        <v>15</v>
      </c>
      <c r="B57" s="13" t="s">
        <v>57</v>
      </c>
      <c r="C57" s="13" t="str">
        <f>masses!B$16</f>
        <v>S5-15</v>
      </c>
      <c r="D57" s="54">
        <f>masses!C$16</f>
        <v>78.599999999999994</v>
      </c>
      <c r="E57" s="49">
        <f>masses!D$16</f>
        <v>1</v>
      </c>
      <c r="G57" s="13" t="s">
        <v>160</v>
      </c>
      <c r="H57" s="14">
        <v>0.214</v>
      </c>
      <c r="I57" s="14">
        <f t="shared" si="0"/>
        <v>0.93259610321221709</v>
      </c>
      <c r="J57" s="14">
        <f t="shared" si="1"/>
        <v>0.5932545185828354</v>
      </c>
    </row>
    <row r="58" spans="1:10" x14ac:dyDescent="0.25">
      <c r="A58" s="13">
        <f t="shared" si="2"/>
        <v>15</v>
      </c>
      <c r="B58" s="13" t="s">
        <v>58</v>
      </c>
      <c r="C58" s="13" t="str">
        <f>masses!B$16</f>
        <v>S5-15</v>
      </c>
      <c r="D58" s="54">
        <f>masses!C$16</f>
        <v>78.599999999999994</v>
      </c>
      <c r="E58" s="49">
        <f>masses!D$16</f>
        <v>1</v>
      </c>
      <c r="G58" s="13" t="s">
        <v>161</v>
      </c>
      <c r="H58" s="14">
        <v>0.21299999999999999</v>
      </c>
      <c r="I58" s="14">
        <f t="shared" si="0"/>
        <v>0.92469720905739883</v>
      </c>
      <c r="J58" s="14">
        <f t="shared" si="1"/>
        <v>0.58822977675407051</v>
      </c>
    </row>
    <row r="59" spans="1:10" x14ac:dyDescent="0.25">
      <c r="A59" s="13">
        <f t="shared" si="2"/>
        <v>16</v>
      </c>
      <c r="B59" s="13" t="s">
        <v>59</v>
      </c>
      <c r="C59" s="13" t="str">
        <f>masses!B$17</f>
        <v>S5-16</v>
      </c>
      <c r="D59" s="54">
        <f>masses!C$17</f>
        <v>77.2</v>
      </c>
      <c r="E59" s="49">
        <f>masses!D$17</f>
        <v>1</v>
      </c>
      <c r="G59" s="13" t="s">
        <v>59</v>
      </c>
      <c r="H59" s="14">
        <v>0.23100000000000001</v>
      </c>
      <c r="I59" s="14">
        <f t="shared" si="0"/>
        <v>1.0668773038441288</v>
      </c>
      <c r="J59" s="14">
        <f t="shared" si="1"/>
        <v>0.69098270974360676</v>
      </c>
    </row>
    <row r="60" spans="1:10" x14ac:dyDescent="0.25">
      <c r="A60" s="13">
        <f t="shared" si="2"/>
        <v>16</v>
      </c>
      <c r="B60" s="13" t="s">
        <v>60</v>
      </c>
      <c r="C60" s="13" t="str">
        <f>masses!B$17</f>
        <v>S5-16</v>
      </c>
      <c r="D60" s="54">
        <f>masses!C$17</f>
        <v>77.2</v>
      </c>
      <c r="E60" s="49">
        <f>masses!D$17</f>
        <v>1</v>
      </c>
      <c r="G60" s="13" t="s">
        <v>60</v>
      </c>
      <c r="H60" s="14">
        <v>0.23300000000000001</v>
      </c>
      <c r="I60" s="14">
        <f t="shared" si="0"/>
        <v>1.0826750921537656</v>
      </c>
      <c r="J60" s="14">
        <f t="shared" si="1"/>
        <v>0.7012144379234232</v>
      </c>
    </row>
    <row r="61" spans="1:10" x14ac:dyDescent="0.25">
      <c r="A61" s="13">
        <f t="shared" si="2"/>
        <v>16</v>
      </c>
      <c r="B61" s="13" t="s">
        <v>61</v>
      </c>
      <c r="C61" s="13" t="str">
        <f>masses!B$17</f>
        <v>S5-16</v>
      </c>
      <c r="D61" s="54">
        <f>masses!C$17</f>
        <v>77.2</v>
      </c>
      <c r="E61" s="49">
        <f>masses!D$17</f>
        <v>1</v>
      </c>
      <c r="G61" s="13" t="s">
        <v>61</v>
      </c>
      <c r="H61" s="14">
        <v>0.23899999999999999</v>
      </c>
      <c r="I61" s="14">
        <f t="shared" si="0"/>
        <v>1.1300684570826753</v>
      </c>
      <c r="J61" s="14">
        <f t="shared" si="1"/>
        <v>0.73190962246287272</v>
      </c>
    </row>
    <row r="62" spans="1:10" x14ac:dyDescent="0.25">
      <c r="A62" s="13">
        <f t="shared" si="2"/>
        <v>17</v>
      </c>
      <c r="B62" s="13" t="s">
        <v>62</v>
      </c>
      <c r="C62" s="13" t="str">
        <f>masses!B$18</f>
        <v>S5-17</v>
      </c>
      <c r="D62" s="54">
        <f>masses!C$18</f>
        <v>79.2</v>
      </c>
      <c r="E62" s="49">
        <f>masses!D$18</f>
        <v>1</v>
      </c>
      <c r="G62" s="13" t="s">
        <v>162</v>
      </c>
      <c r="H62" s="14">
        <f t="array" ref="H62:H73">TRANSPOSE(boites!O8:Z8)</f>
        <v>0.24</v>
      </c>
      <c r="I62" s="14">
        <f t="shared" si="0"/>
        <v>1.1379673512374935</v>
      </c>
      <c r="J62" s="14">
        <f t="shared" si="1"/>
        <v>0.71841373184185187</v>
      </c>
    </row>
    <row r="63" spans="1:10" x14ac:dyDescent="0.25">
      <c r="A63" s="13">
        <f t="shared" si="2"/>
        <v>17</v>
      </c>
      <c r="B63" s="13" t="s">
        <v>63</v>
      </c>
      <c r="C63" s="13" t="str">
        <f>masses!B$18</f>
        <v>S5-17</v>
      </c>
      <c r="D63" s="54">
        <f>masses!C$18</f>
        <v>79.2</v>
      </c>
      <c r="E63" s="49">
        <f>masses!D$18</f>
        <v>1</v>
      </c>
      <c r="G63" s="13" t="s">
        <v>163</v>
      </c>
      <c r="H63" s="14">
        <v>0.26100000000000001</v>
      </c>
      <c r="I63" s="14">
        <f t="shared" si="0"/>
        <v>1.3038441284886786</v>
      </c>
      <c r="J63" s="14">
        <f t="shared" si="1"/>
        <v>0.82313391950042836</v>
      </c>
    </row>
    <row r="64" spans="1:10" x14ac:dyDescent="0.25">
      <c r="A64" s="13">
        <f t="shared" si="2"/>
        <v>17</v>
      </c>
      <c r="B64" s="13" t="s">
        <v>64</v>
      </c>
      <c r="C64" s="13" t="str">
        <f>masses!B$18</f>
        <v>S5-17</v>
      </c>
      <c r="D64" s="54">
        <f>masses!C$18</f>
        <v>79.2</v>
      </c>
      <c r="E64" s="49">
        <f>masses!D$18</f>
        <v>1</v>
      </c>
      <c r="G64" s="13" t="s">
        <v>164</v>
      </c>
      <c r="H64" s="14">
        <v>0.22500000000000001</v>
      </c>
      <c r="I64" s="14">
        <f t="shared" si="0"/>
        <v>1.0194839389152188</v>
      </c>
      <c r="J64" s="14">
        <f t="shared" si="1"/>
        <v>0.64361359780001182</v>
      </c>
    </row>
    <row r="65" spans="1:10" x14ac:dyDescent="0.25">
      <c r="A65" s="13">
        <f t="shared" si="2"/>
        <v>18</v>
      </c>
      <c r="B65" s="13" t="s">
        <v>65</v>
      </c>
      <c r="C65" s="13" t="str">
        <f>masses!B$19</f>
        <v>S5-18</v>
      </c>
      <c r="D65" s="54">
        <f>masses!C$19</f>
        <v>74</v>
      </c>
      <c r="E65" s="49">
        <f>masses!D$19</f>
        <v>1</v>
      </c>
      <c r="G65" s="13" t="s">
        <v>165</v>
      </c>
      <c r="H65" s="14">
        <v>0.22900000000000001</v>
      </c>
      <c r="I65" s="14">
        <f t="shared" si="0"/>
        <v>1.0510795155344921</v>
      </c>
      <c r="J65" s="14">
        <f t="shared" si="1"/>
        <v>0.71018886184762986</v>
      </c>
    </row>
    <row r="66" spans="1:10" x14ac:dyDescent="0.25">
      <c r="A66" s="13">
        <f t="shared" si="2"/>
        <v>18</v>
      </c>
      <c r="B66" s="13" t="s">
        <v>66</v>
      </c>
      <c r="C66" s="13" t="str">
        <f>masses!B$19</f>
        <v>S5-18</v>
      </c>
      <c r="D66" s="54">
        <f>masses!C$19</f>
        <v>74</v>
      </c>
      <c r="E66" s="49">
        <f>masses!D$19</f>
        <v>1</v>
      </c>
      <c r="G66" s="13" t="s">
        <v>166</v>
      </c>
      <c r="H66" s="14">
        <v>0.23200000000000001</v>
      </c>
      <c r="I66" s="14">
        <f t="shared" si="0"/>
        <v>1.0747761979989472</v>
      </c>
      <c r="J66" s="14">
        <f t="shared" si="1"/>
        <v>0.72620013378307258</v>
      </c>
    </row>
    <row r="67" spans="1:10" x14ac:dyDescent="0.25">
      <c r="A67" s="13">
        <f t="shared" si="2"/>
        <v>18</v>
      </c>
      <c r="B67" s="13" t="s">
        <v>67</v>
      </c>
      <c r="C67" s="13" t="str">
        <f>masses!B$19</f>
        <v>S5-18</v>
      </c>
      <c r="D67" s="54">
        <f>masses!C$19</f>
        <v>74</v>
      </c>
      <c r="E67" s="49">
        <f>masses!D$19</f>
        <v>1</v>
      </c>
      <c r="G67" s="13" t="s">
        <v>167</v>
      </c>
      <c r="H67" s="14">
        <v>0.224</v>
      </c>
      <c r="I67" s="14">
        <f t="shared" si="0"/>
        <v>1.0115850447604005</v>
      </c>
      <c r="J67" s="14">
        <f t="shared" si="1"/>
        <v>0.68350340862189218</v>
      </c>
    </row>
    <row r="68" spans="1:10" x14ac:dyDescent="0.25">
      <c r="A68" s="13">
        <f t="shared" si="2"/>
        <v>19</v>
      </c>
      <c r="B68" s="13" t="s">
        <v>68</v>
      </c>
      <c r="C68" s="13" t="str">
        <f>masses!B$20</f>
        <v>S5-19</v>
      </c>
      <c r="D68" s="54">
        <f>masses!C$20</f>
        <v>75.3</v>
      </c>
      <c r="E68" s="49">
        <f>masses!D$20</f>
        <v>1</v>
      </c>
      <c r="G68" s="13" t="s">
        <v>168</v>
      </c>
      <c r="H68" s="14">
        <v>0.16600000000000001</v>
      </c>
      <c r="I68" s="14">
        <f t="shared" si="0"/>
        <v>0.55344918378093755</v>
      </c>
      <c r="J68" s="14">
        <f t="shared" si="1"/>
        <v>0.36749613796875003</v>
      </c>
    </row>
    <row r="69" spans="1:10" x14ac:dyDescent="0.25">
      <c r="A69" s="13">
        <f t="shared" si="2"/>
        <v>19</v>
      </c>
      <c r="B69" s="13" t="s">
        <v>69</v>
      </c>
      <c r="C69" s="13" t="str">
        <f>masses!B$20</f>
        <v>S5-19</v>
      </c>
      <c r="D69" s="54">
        <f>masses!C$20</f>
        <v>75.3</v>
      </c>
      <c r="E69" s="49">
        <f>masses!D$20</f>
        <v>1</v>
      </c>
      <c r="G69" s="13" t="s">
        <v>169</v>
      </c>
      <c r="H69" s="14">
        <v>0.17</v>
      </c>
      <c r="I69" s="14">
        <f t="shared" si="0"/>
        <v>0.58504476040021092</v>
      </c>
      <c r="J69" s="14">
        <f t="shared" si="1"/>
        <v>0.38847593652072449</v>
      </c>
    </row>
    <row r="70" spans="1:10" x14ac:dyDescent="0.25">
      <c r="A70" s="13">
        <f t="shared" si="2"/>
        <v>19</v>
      </c>
      <c r="B70" s="13" t="s">
        <v>70</v>
      </c>
      <c r="C70" s="13" t="str">
        <f>masses!B$20</f>
        <v>S5-19</v>
      </c>
      <c r="D70" s="54">
        <f>masses!C$20</f>
        <v>75.3</v>
      </c>
      <c r="E70" s="49">
        <f>masses!D$20</f>
        <v>1</v>
      </c>
      <c r="G70" s="13" t="s">
        <v>170</v>
      </c>
      <c r="H70" s="14">
        <v>0.17899999999999999</v>
      </c>
      <c r="I70" s="14">
        <f t="shared" si="0"/>
        <v>0.65613480779357569</v>
      </c>
      <c r="J70" s="14">
        <f t="shared" si="1"/>
        <v>0.43568048326266651</v>
      </c>
    </row>
    <row r="71" spans="1:10" x14ac:dyDescent="0.25">
      <c r="A71" s="13">
        <f t="shared" si="2"/>
        <v>20</v>
      </c>
      <c r="B71" s="13" t="s">
        <v>71</v>
      </c>
      <c r="C71" s="13" t="str">
        <f>masses!B$21</f>
        <v>S5-20</v>
      </c>
      <c r="D71" s="54">
        <f>masses!C$21</f>
        <v>77.400000000000006</v>
      </c>
      <c r="E71" s="49">
        <f>masses!D$21</f>
        <v>1</v>
      </c>
      <c r="G71" s="13" t="s">
        <v>71</v>
      </c>
      <c r="H71" s="14">
        <v>0.27600000000000002</v>
      </c>
      <c r="I71" s="14">
        <f t="shared" si="0"/>
        <v>1.4223275408109535</v>
      </c>
      <c r="J71" s="14">
        <f t="shared" si="1"/>
        <v>0.91881624083394908</v>
      </c>
    </row>
    <row r="72" spans="1:10" x14ac:dyDescent="0.25">
      <c r="A72" s="13">
        <f t="shared" si="2"/>
        <v>20</v>
      </c>
      <c r="B72" s="13" t="s">
        <v>72</v>
      </c>
      <c r="C72" s="13" t="str">
        <f>masses!B$21</f>
        <v>S5-20</v>
      </c>
      <c r="D72" s="54">
        <f>masses!C$21</f>
        <v>77.400000000000006</v>
      </c>
      <c r="E72" s="49">
        <f>masses!D$21</f>
        <v>1</v>
      </c>
      <c r="G72" s="13" t="s">
        <v>72</v>
      </c>
      <c r="H72" s="14">
        <v>0.27600000000000002</v>
      </c>
      <c r="I72" s="14">
        <f t="shared" si="0"/>
        <v>1.4223275408109535</v>
      </c>
      <c r="J72" s="14">
        <f t="shared" si="1"/>
        <v>0.91881624083394908</v>
      </c>
    </row>
    <row r="73" spans="1:10" x14ac:dyDescent="0.25">
      <c r="A73" s="13">
        <f t="shared" si="2"/>
        <v>20</v>
      </c>
      <c r="B73" s="13" t="s">
        <v>73</v>
      </c>
      <c r="C73" s="13" t="str">
        <f>masses!B$21</f>
        <v>S5-20</v>
      </c>
      <c r="D73" s="54">
        <f>masses!C$21</f>
        <v>77.400000000000006</v>
      </c>
      <c r="E73" s="49">
        <f>masses!D$21</f>
        <v>1</v>
      </c>
      <c r="G73" s="13" t="s">
        <v>73</v>
      </c>
      <c r="H73" s="14">
        <v>0.29299999999999998</v>
      </c>
      <c r="I73" s="14">
        <f t="shared" si="0"/>
        <v>1.5566087414428649</v>
      </c>
      <c r="J73" s="14">
        <f t="shared" si="1"/>
        <v>1.0055612024824707</v>
      </c>
    </row>
    <row r="74" spans="1:10" x14ac:dyDescent="0.25">
      <c r="A74" s="13">
        <f t="shared" si="2"/>
        <v>21</v>
      </c>
      <c r="B74" s="13" t="s">
        <v>74</v>
      </c>
      <c r="C74" s="13" t="str">
        <f>masses!B$22</f>
        <v>S5-21</v>
      </c>
      <c r="D74" s="54">
        <f>masses!C$22</f>
        <v>77.3</v>
      </c>
      <c r="E74" s="49">
        <f>masses!D$22</f>
        <v>1</v>
      </c>
      <c r="G74" s="13" t="s">
        <v>171</v>
      </c>
      <c r="H74" s="14">
        <f t="array" ref="H74:H85">TRANSPOSE(boites!O9:Z9)</f>
        <v>0.2</v>
      </c>
      <c r="I74" s="14">
        <f t="shared" si="0"/>
        <v>0.82201158504476068</v>
      </c>
      <c r="J74" s="14">
        <f t="shared" si="1"/>
        <v>0.53170218955029802</v>
      </c>
    </row>
    <row r="75" spans="1:10" x14ac:dyDescent="0.25">
      <c r="A75" s="13">
        <f t="shared" si="2"/>
        <v>21</v>
      </c>
      <c r="B75" s="13" t="s">
        <v>75</v>
      </c>
      <c r="C75" s="13" t="str">
        <f>masses!B$22</f>
        <v>S5-21</v>
      </c>
      <c r="D75" s="54">
        <f>masses!C$22</f>
        <v>77.3</v>
      </c>
      <c r="E75" s="49">
        <f>masses!D$22</f>
        <v>1</v>
      </c>
      <c r="G75" s="13" t="s">
        <v>172</v>
      </c>
      <c r="H75" s="14">
        <v>0.20599999999999999</v>
      </c>
      <c r="I75" s="14">
        <f t="shared" si="0"/>
        <v>0.86940494997367046</v>
      </c>
      <c r="J75" s="14">
        <f t="shared" si="1"/>
        <v>0.56235766492475447</v>
      </c>
    </row>
    <row r="76" spans="1:10" x14ac:dyDescent="0.25">
      <c r="A76" s="13">
        <f t="shared" si="2"/>
        <v>21</v>
      </c>
      <c r="B76" s="13" t="s">
        <v>76</v>
      </c>
      <c r="C76" s="13" t="str">
        <f>masses!B$22</f>
        <v>S5-21</v>
      </c>
      <c r="D76" s="54">
        <f>masses!C$22</f>
        <v>77.3</v>
      </c>
      <c r="E76" s="49">
        <f>masses!D$22</f>
        <v>1</v>
      </c>
      <c r="G76" s="13" t="s">
        <v>173</v>
      </c>
      <c r="H76" s="14">
        <v>0.219</v>
      </c>
      <c r="I76" s="14">
        <f t="shared" si="0"/>
        <v>0.97209057398630883</v>
      </c>
      <c r="J76" s="14">
        <f t="shared" si="1"/>
        <v>0.62877786156941062</v>
      </c>
    </row>
    <row r="77" spans="1:10" x14ac:dyDescent="0.25">
      <c r="A77" s="13">
        <f t="shared" si="2"/>
        <v>22</v>
      </c>
      <c r="B77" s="13" t="s">
        <v>77</v>
      </c>
      <c r="C77" s="13" t="str">
        <f>masses!B$23</f>
        <v>S5-22</v>
      </c>
      <c r="D77" s="54">
        <f>masses!C$23</f>
        <v>75.5</v>
      </c>
      <c r="E77" s="49">
        <f>masses!D$23</f>
        <v>1</v>
      </c>
      <c r="G77" s="13" t="s">
        <v>174</v>
      </c>
      <c r="H77" s="14">
        <v>0.22900000000000001</v>
      </c>
      <c r="I77" s="14">
        <f t="shared" si="0"/>
        <v>1.0510795155344921</v>
      </c>
      <c r="J77" s="14">
        <f t="shared" si="1"/>
        <v>0.6960791493605909</v>
      </c>
    </row>
    <row r="78" spans="1:10" x14ac:dyDescent="0.25">
      <c r="A78" s="13">
        <f t="shared" si="2"/>
        <v>22</v>
      </c>
      <c r="B78" s="13" t="s">
        <v>78</v>
      </c>
      <c r="C78" s="13" t="str">
        <f>masses!B$23</f>
        <v>S5-22</v>
      </c>
      <c r="D78" s="54">
        <f>masses!C$23</f>
        <v>75.5</v>
      </c>
      <c r="E78" s="49">
        <f>masses!D$23</f>
        <v>1</v>
      </c>
      <c r="G78" s="13" t="s">
        <v>175</v>
      </c>
      <c r="H78" s="14">
        <v>0.24399999999999999</v>
      </c>
      <c r="I78" s="14">
        <f t="shared" si="0"/>
        <v>1.169562927856767</v>
      </c>
      <c r="J78" s="14">
        <f t="shared" si="1"/>
        <v>0.77454498533560723</v>
      </c>
    </row>
    <row r="79" spans="1:10" x14ac:dyDescent="0.25">
      <c r="A79" s="13">
        <f t="shared" si="2"/>
        <v>22</v>
      </c>
      <c r="B79" s="13" t="s">
        <v>79</v>
      </c>
      <c r="C79" s="13" t="str">
        <f>masses!B$23</f>
        <v>S5-22</v>
      </c>
      <c r="D79" s="54">
        <f>masses!C$23</f>
        <v>75.5</v>
      </c>
      <c r="E79" s="49">
        <f>masses!D$23</f>
        <v>1</v>
      </c>
      <c r="G79" s="13" t="s">
        <v>176</v>
      </c>
      <c r="H79" s="14">
        <v>0.223</v>
      </c>
      <c r="I79" s="14">
        <f t="shared" ref="I79:I135" si="3">(H79-$M$2-$Q$2)/$P$2</f>
        <v>1.0036861506055821</v>
      </c>
      <c r="J79" s="14">
        <f t="shared" ref="J79:J135" si="4">(I79/1000)*50*E79/(D79/1000)</f>
        <v>0.66469281497058408</v>
      </c>
    </row>
    <row r="80" spans="1:10" x14ac:dyDescent="0.25">
      <c r="A80" s="13">
        <f t="shared" si="2"/>
        <v>23</v>
      </c>
      <c r="B80" s="13" t="s">
        <v>80</v>
      </c>
      <c r="C80" s="13" t="str">
        <f>masses!B$24</f>
        <v>S5-23</v>
      </c>
      <c r="D80" s="54">
        <f>masses!C$24</f>
        <v>79.5</v>
      </c>
      <c r="E80" s="49">
        <f>masses!D$24</f>
        <v>1</v>
      </c>
      <c r="G80" s="13" t="s">
        <v>177</v>
      </c>
      <c r="H80" s="14">
        <v>0.317</v>
      </c>
      <c r="I80" s="14">
        <f t="shared" si="3"/>
        <v>1.7461822011585046</v>
      </c>
      <c r="J80" s="14">
        <f t="shared" si="4"/>
        <v>1.0982277994707577</v>
      </c>
    </row>
    <row r="81" spans="1:10" x14ac:dyDescent="0.25">
      <c r="A81" s="13">
        <f t="shared" si="2"/>
        <v>23</v>
      </c>
      <c r="B81" s="13" t="s">
        <v>81</v>
      </c>
      <c r="C81" s="13" t="str">
        <f>masses!B$24</f>
        <v>S5-23</v>
      </c>
      <c r="D81" s="54">
        <f>masses!C$24</f>
        <v>79.5</v>
      </c>
      <c r="E81" s="49">
        <f>masses!D$24</f>
        <v>1</v>
      </c>
      <c r="G81" s="13" t="s">
        <v>178</v>
      </c>
      <c r="H81" s="14">
        <v>0.33100000000000002</v>
      </c>
      <c r="I81" s="14">
        <f t="shared" si="3"/>
        <v>1.8567667193259612</v>
      </c>
      <c r="J81" s="14">
        <f t="shared" si="4"/>
        <v>1.1677778108968309</v>
      </c>
    </row>
    <row r="82" spans="1:10" x14ac:dyDescent="0.25">
      <c r="A82" s="13">
        <f t="shared" ref="A82:A145" si="5">A79+1</f>
        <v>23</v>
      </c>
      <c r="B82" s="13" t="s">
        <v>82</v>
      </c>
      <c r="C82" s="13" t="str">
        <f>masses!B$24</f>
        <v>S5-23</v>
      </c>
      <c r="D82" s="54">
        <f>masses!C$24</f>
        <v>79.5</v>
      </c>
      <c r="E82" s="49">
        <f>masses!D$24</f>
        <v>1</v>
      </c>
      <c r="G82" s="13" t="s">
        <v>179</v>
      </c>
      <c r="H82" s="14">
        <v>0.33100000000000002</v>
      </c>
      <c r="I82" s="14">
        <f t="shared" si="3"/>
        <v>1.8567667193259612</v>
      </c>
      <c r="J82" s="14">
        <f t="shared" si="4"/>
        <v>1.1677778108968309</v>
      </c>
    </row>
    <row r="83" spans="1:10" x14ac:dyDescent="0.25">
      <c r="A83" s="13">
        <f t="shared" si="5"/>
        <v>24</v>
      </c>
      <c r="B83" s="13" t="s">
        <v>110</v>
      </c>
      <c r="C83" s="13" t="str">
        <f>masses!B$25</f>
        <v>S5-24</v>
      </c>
      <c r="D83" s="54">
        <f>masses!C$25</f>
        <v>74.2</v>
      </c>
      <c r="E83" s="49">
        <f>masses!D$25</f>
        <v>1</v>
      </c>
      <c r="G83" s="13" t="s">
        <v>110</v>
      </c>
      <c r="H83" s="14">
        <v>0.19900000000000001</v>
      </c>
      <c r="I83" s="14">
        <f t="shared" si="3"/>
        <v>0.81411269088994231</v>
      </c>
      <c r="J83" s="14">
        <f t="shared" si="4"/>
        <v>0.54859345747300692</v>
      </c>
    </row>
    <row r="84" spans="1:10" x14ac:dyDescent="0.25">
      <c r="A84" s="13">
        <f t="shared" si="5"/>
        <v>24</v>
      </c>
      <c r="B84" s="13" t="s">
        <v>111</v>
      </c>
      <c r="C84" s="13" t="str">
        <f>masses!B$25</f>
        <v>S5-24</v>
      </c>
      <c r="D84" s="54">
        <f>masses!C$25</f>
        <v>74.2</v>
      </c>
      <c r="E84" s="49">
        <f>masses!D$25</f>
        <v>1</v>
      </c>
      <c r="G84" s="13" t="s">
        <v>111</v>
      </c>
      <c r="H84" s="14">
        <v>0.21</v>
      </c>
      <c r="I84" s="14">
        <f t="shared" si="3"/>
        <v>0.90100052659294383</v>
      </c>
      <c r="J84" s="14">
        <f t="shared" si="4"/>
        <v>0.60714321198985433</v>
      </c>
    </row>
    <row r="85" spans="1:10" x14ac:dyDescent="0.25">
      <c r="A85" s="13">
        <f t="shared" si="5"/>
        <v>24</v>
      </c>
      <c r="B85" s="13" t="s">
        <v>112</v>
      </c>
      <c r="C85" s="13" t="str">
        <f>masses!B$25</f>
        <v>S5-24</v>
      </c>
      <c r="D85" s="54">
        <f>masses!C$25</f>
        <v>74.2</v>
      </c>
      <c r="E85" s="49">
        <f>masses!D$25</f>
        <v>1</v>
      </c>
      <c r="G85" s="13" t="s">
        <v>112</v>
      </c>
      <c r="H85" s="14">
        <v>0.20200000000000001</v>
      </c>
      <c r="I85" s="14">
        <f t="shared" si="3"/>
        <v>0.83780937335439731</v>
      </c>
      <c r="J85" s="14">
        <f t="shared" si="4"/>
        <v>0.56456157234123805</v>
      </c>
    </row>
    <row r="86" spans="1:10" x14ac:dyDescent="0.25">
      <c r="A86" s="13">
        <f t="shared" si="5"/>
        <v>25</v>
      </c>
      <c r="B86" s="13" t="s">
        <v>83</v>
      </c>
      <c r="C86" s="13" t="str">
        <f>masses!B$26</f>
        <v>S5-25</v>
      </c>
      <c r="D86" s="54">
        <f>masses!C$26</f>
        <v>79</v>
      </c>
      <c r="E86" s="49">
        <f>masses!D$26</f>
        <v>1</v>
      </c>
      <c r="G86" s="13" t="s">
        <v>180</v>
      </c>
      <c r="H86" s="14">
        <f t="array" ref="H86:H97">TRANSPOSE(boites!O10:Z10)</f>
        <v>0.219</v>
      </c>
      <c r="I86" s="14">
        <f t="shared" si="3"/>
        <v>0.97209057398630883</v>
      </c>
      <c r="J86" s="14">
        <f t="shared" si="4"/>
        <v>0.61524719872551192</v>
      </c>
    </row>
    <row r="87" spans="1:10" x14ac:dyDescent="0.25">
      <c r="A87" s="13">
        <f t="shared" si="5"/>
        <v>25</v>
      </c>
      <c r="B87" s="13" t="s">
        <v>84</v>
      </c>
      <c r="C87" s="13" t="str">
        <f>masses!B$26</f>
        <v>S5-25</v>
      </c>
      <c r="D87" s="54">
        <f>masses!C$26</f>
        <v>79</v>
      </c>
      <c r="E87" s="49">
        <f>masses!D$26</f>
        <v>1</v>
      </c>
      <c r="G87" s="13" t="s">
        <v>181</v>
      </c>
      <c r="H87" s="14">
        <v>0.221</v>
      </c>
      <c r="I87" s="14">
        <f t="shared" si="3"/>
        <v>0.98788836229594545</v>
      </c>
      <c r="J87" s="14">
        <f t="shared" si="4"/>
        <v>0.62524579892148457</v>
      </c>
    </row>
    <row r="88" spans="1:10" x14ac:dyDescent="0.25">
      <c r="A88" s="13">
        <f t="shared" si="5"/>
        <v>25</v>
      </c>
      <c r="B88" s="13" t="s">
        <v>85</v>
      </c>
      <c r="C88" s="13" t="str">
        <f>masses!B$26</f>
        <v>S5-25</v>
      </c>
      <c r="D88" s="54">
        <f>masses!C$26</f>
        <v>79</v>
      </c>
      <c r="E88" s="49">
        <f>masses!D$26</f>
        <v>1</v>
      </c>
      <c r="G88" s="13" t="s">
        <v>182</v>
      </c>
      <c r="H88" s="14">
        <v>0.214</v>
      </c>
      <c r="I88" s="14">
        <f t="shared" si="3"/>
        <v>0.93259610321221709</v>
      </c>
      <c r="J88" s="14">
        <f t="shared" si="4"/>
        <v>0.59025069823558041</v>
      </c>
    </row>
    <row r="89" spans="1:10" x14ac:dyDescent="0.25">
      <c r="A89" s="13">
        <f t="shared" si="5"/>
        <v>26</v>
      </c>
      <c r="B89" s="13" t="s">
        <v>86</v>
      </c>
      <c r="C89" s="13" t="str">
        <f>masses!B$27</f>
        <v>S5-26</v>
      </c>
      <c r="D89" s="54">
        <f>masses!C$27</f>
        <v>73.099999999999994</v>
      </c>
      <c r="E89" s="49">
        <f>masses!D$27</f>
        <v>1</v>
      </c>
      <c r="G89" s="13" t="s">
        <v>183</v>
      </c>
      <c r="H89" s="14">
        <v>0.22500000000000001</v>
      </c>
      <c r="I89" s="14">
        <f t="shared" si="3"/>
        <v>1.0194839389152188</v>
      </c>
      <c r="J89" s="14">
        <f t="shared" si="4"/>
        <v>0.69732143564652449</v>
      </c>
    </row>
    <row r="90" spans="1:10" x14ac:dyDescent="0.25">
      <c r="A90" s="13">
        <f t="shared" si="5"/>
        <v>26</v>
      </c>
      <c r="B90" s="13" t="s">
        <v>87</v>
      </c>
      <c r="C90" s="13" t="str">
        <f>masses!B$27</f>
        <v>S5-26</v>
      </c>
      <c r="D90" s="54">
        <f>masses!C$27</f>
        <v>73.099999999999994</v>
      </c>
      <c r="E90" s="49">
        <f>masses!D$27</f>
        <v>1</v>
      </c>
      <c r="G90" s="13" t="s">
        <v>184</v>
      </c>
      <c r="H90" s="14">
        <v>0.26</v>
      </c>
      <c r="I90" s="14">
        <f t="shared" si="3"/>
        <v>1.2959452343338602</v>
      </c>
      <c r="J90" s="14">
        <f t="shared" si="4"/>
        <v>0.88641944892876889</v>
      </c>
    </row>
    <row r="91" spans="1:10" x14ac:dyDescent="0.25">
      <c r="A91" s="13">
        <f t="shared" si="5"/>
        <v>26</v>
      </c>
      <c r="B91" s="13" t="s">
        <v>88</v>
      </c>
      <c r="C91" s="13" t="str">
        <f>masses!B$27</f>
        <v>S5-26</v>
      </c>
      <c r="D91" s="54">
        <f>masses!C$27</f>
        <v>73.099999999999994</v>
      </c>
      <c r="E91" s="49">
        <f>masses!D$27</f>
        <v>1</v>
      </c>
      <c r="G91" s="13" t="s">
        <v>185</v>
      </c>
      <c r="H91" s="14">
        <v>0.27200000000000002</v>
      </c>
      <c r="I91" s="14">
        <f t="shared" si="3"/>
        <v>1.3907319641916802</v>
      </c>
      <c r="J91" s="14">
        <f t="shared" si="4"/>
        <v>0.95125305348268141</v>
      </c>
    </row>
    <row r="92" spans="1:10" x14ac:dyDescent="0.25">
      <c r="A92" s="13">
        <f t="shared" si="5"/>
        <v>27</v>
      </c>
      <c r="B92" s="13" t="s">
        <v>89</v>
      </c>
      <c r="C92" s="13" t="str">
        <f>masses!B$28</f>
        <v>S5-27</v>
      </c>
      <c r="D92" s="54">
        <f>masses!C$28</f>
        <v>71.8</v>
      </c>
      <c r="E92" s="49">
        <f>masses!D$28</f>
        <v>1</v>
      </c>
      <c r="G92" s="13" t="s">
        <v>186</v>
      </c>
      <c r="H92" s="14">
        <v>0.23</v>
      </c>
      <c r="I92" s="14">
        <f t="shared" si="3"/>
        <v>1.0589784096893105</v>
      </c>
      <c r="J92" s="14">
        <f t="shared" si="4"/>
        <v>0.73745014602319658</v>
      </c>
    </row>
    <row r="93" spans="1:10" x14ac:dyDescent="0.25">
      <c r="A93" s="13">
        <f t="shared" si="5"/>
        <v>27</v>
      </c>
      <c r="B93" s="13" t="s">
        <v>90</v>
      </c>
      <c r="C93" s="13" t="str">
        <f>masses!B$28</f>
        <v>S5-27</v>
      </c>
      <c r="D93" s="54">
        <f>masses!C$28</f>
        <v>71.8</v>
      </c>
      <c r="E93" s="49">
        <f>masses!D$28</f>
        <v>1</v>
      </c>
      <c r="G93" s="13" t="s">
        <v>187</v>
      </c>
      <c r="H93" s="14">
        <v>0.22900000000000001</v>
      </c>
      <c r="I93" s="14">
        <f t="shared" si="3"/>
        <v>1.0510795155344921</v>
      </c>
      <c r="J93" s="14">
        <f t="shared" si="4"/>
        <v>0.73194952335271046</v>
      </c>
    </row>
    <row r="94" spans="1:10" x14ac:dyDescent="0.25">
      <c r="A94" s="13">
        <f t="shared" si="5"/>
        <v>27</v>
      </c>
      <c r="B94" s="13" t="s">
        <v>91</v>
      </c>
      <c r="C94" s="13" t="str">
        <f>masses!B$28</f>
        <v>S5-27</v>
      </c>
      <c r="D94" s="54">
        <f>masses!C$28</f>
        <v>71.8</v>
      </c>
      <c r="E94" s="49">
        <f>masses!D$28</f>
        <v>1</v>
      </c>
      <c r="G94" s="13" t="s">
        <v>188</v>
      </c>
      <c r="H94" s="14">
        <v>0.22900000000000001</v>
      </c>
      <c r="I94" s="14">
        <f t="shared" si="3"/>
        <v>1.0510795155344921</v>
      </c>
      <c r="J94" s="14">
        <f t="shared" si="4"/>
        <v>0.73194952335271046</v>
      </c>
    </row>
    <row r="95" spans="1:10" x14ac:dyDescent="0.25">
      <c r="A95" s="13">
        <f t="shared" si="5"/>
        <v>28</v>
      </c>
      <c r="B95" s="13" t="s">
        <v>92</v>
      </c>
      <c r="C95" s="13" t="str">
        <f>masses!B$29</f>
        <v>S5-28</v>
      </c>
      <c r="D95" s="54">
        <f>masses!C$29</f>
        <v>77</v>
      </c>
      <c r="E95" s="49">
        <f>masses!D$29</f>
        <v>1</v>
      </c>
      <c r="G95" s="13" t="s">
        <v>92</v>
      </c>
      <c r="H95" s="14">
        <v>0.251</v>
      </c>
      <c r="I95" s="14">
        <f t="shared" si="3"/>
        <v>1.2248551869404953</v>
      </c>
      <c r="J95" s="14">
        <f t="shared" si="4"/>
        <v>0.79536051100032168</v>
      </c>
    </row>
    <row r="96" spans="1:10" x14ac:dyDescent="0.25">
      <c r="A96" s="13">
        <f t="shared" si="5"/>
        <v>28</v>
      </c>
      <c r="B96" s="13" t="s">
        <v>93</v>
      </c>
      <c r="C96" s="13" t="str">
        <f>masses!B$29</f>
        <v>S5-28</v>
      </c>
      <c r="D96" s="54">
        <f>masses!C$29</f>
        <v>77</v>
      </c>
      <c r="E96" s="49">
        <f>masses!D$29</f>
        <v>1</v>
      </c>
      <c r="G96" s="13" t="s">
        <v>93</v>
      </c>
      <c r="H96" s="14">
        <v>0.25700000000000001</v>
      </c>
      <c r="I96" s="14">
        <f t="shared" si="3"/>
        <v>1.2722485518694053</v>
      </c>
      <c r="J96" s="14">
        <f t="shared" si="4"/>
        <v>0.82613542329182177</v>
      </c>
    </row>
    <row r="97" spans="1:10" ht="15.75" thickBot="1" x14ac:dyDescent="0.3">
      <c r="A97" s="13">
        <f t="shared" si="5"/>
        <v>28</v>
      </c>
      <c r="B97" s="19" t="s">
        <v>94</v>
      </c>
      <c r="C97" s="13" t="str">
        <f>masses!B$29</f>
        <v>S5-28</v>
      </c>
      <c r="D97" s="54">
        <f>masses!C$29</f>
        <v>77</v>
      </c>
      <c r="E97" s="49">
        <f>masses!D$29</f>
        <v>1</v>
      </c>
      <c r="G97" s="13" t="s">
        <v>94</v>
      </c>
      <c r="H97" s="14">
        <v>0.26900000000000002</v>
      </c>
      <c r="I97" s="14">
        <f t="shared" si="3"/>
        <v>1.3670352817272253</v>
      </c>
      <c r="J97" s="14">
        <f t="shared" si="4"/>
        <v>0.88768524787482161</v>
      </c>
    </row>
    <row r="98" spans="1:10" ht="15.75" thickTop="1" x14ac:dyDescent="0.25">
      <c r="A98" s="13">
        <f t="shared" si="5"/>
        <v>29</v>
      </c>
      <c r="B98" s="1" t="s">
        <v>2</v>
      </c>
      <c r="C98" s="13" t="str">
        <f>masses!B$30</f>
        <v>S5-29</v>
      </c>
      <c r="D98" s="54">
        <f>masses!C$30</f>
        <v>77.900000000000006</v>
      </c>
      <c r="E98" s="49">
        <f>masses!D$30</f>
        <v>1</v>
      </c>
      <c r="G98" s="13" t="s">
        <v>117</v>
      </c>
      <c r="H98" s="14">
        <f t="array" ref="H98:H109">TRANSPOSE(boites!O15:Z15)</f>
        <v>0.191</v>
      </c>
      <c r="I98" s="14">
        <f t="shared" si="3"/>
        <v>0.75092153765139569</v>
      </c>
      <c r="J98" s="14">
        <f t="shared" si="4"/>
        <v>0.4819778803924234</v>
      </c>
    </row>
    <row r="99" spans="1:10" x14ac:dyDescent="0.25">
      <c r="A99" s="13">
        <f t="shared" si="5"/>
        <v>29</v>
      </c>
      <c r="B99" s="1" t="s">
        <v>3</v>
      </c>
      <c r="C99" s="13" t="str">
        <f>masses!B$30</f>
        <v>S5-29</v>
      </c>
      <c r="D99" s="54">
        <f>masses!C$30</f>
        <v>77.900000000000006</v>
      </c>
      <c r="E99" s="49">
        <f>masses!D$30</f>
        <v>1</v>
      </c>
      <c r="G99" s="13" t="s">
        <v>118</v>
      </c>
      <c r="H99" s="14">
        <v>0.183</v>
      </c>
      <c r="I99" s="14">
        <f t="shared" si="3"/>
        <v>0.68773038441284906</v>
      </c>
      <c r="J99" s="14">
        <f t="shared" si="4"/>
        <v>0.44141873197230358</v>
      </c>
    </row>
    <row r="100" spans="1:10" x14ac:dyDescent="0.25">
      <c r="A100" s="13">
        <f t="shared" si="5"/>
        <v>29</v>
      </c>
      <c r="B100" s="1" t="s">
        <v>4</v>
      </c>
      <c r="C100" s="13" t="str">
        <f>masses!B$30</f>
        <v>S5-29</v>
      </c>
      <c r="D100" s="54">
        <f>masses!C$30</f>
        <v>77.900000000000006</v>
      </c>
      <c r="E100" s="49">
        <f>masses!D$30</f>
        <v>1</v>
      </c>
      <c r="G100" s="13" t="s">
        <v>119</v>
      </c>
      <c r="H100" s="14">
        <v>0.20200000000000001</v>
      </c>
      <c r="I100" s="14">
        <f t="shared" si="3"/>
        <v>0.83780937335439731</v>
      </c>
      <c r="J100" s="14">
        <f t="shared" si="4"/>
        <v>0.53774670947008807</v>
      </c>
    </row>
    <row r="101" spans="1:10" x14ac:dyDescent="0.25">
      <c r="A101" s="13">
        <f t="shared" si="5"/>
        <v>30</v>
      </c>
      <c r="B101" s="1" t="s">
        <v>5</v>
      </c>
      <c r="C101" s="13" t="str">
        <f>masses!B$31</f>
        <v>S5-30</v>
      </c>
      <c r="D101" s="54">
        <f>masses!C$31</f>
        <v>79.3</v>
      </c>
      <c r="E101" s="49">
        <f>masses!D$31</f>
        <v>1</v>
      </c>
      <c r="G101" s="13" t="s">
        <v>120</v>
      </c>
      <c r="H101" s="14">
        <v>0.26300000000000001</v>
      </c>
      <c r="I101" s="14">
        <f t="shared" si="3"/>
        <v>1.3196419167983153</v>
      </c>
      <c r="J101" s="14">
        <f t="shared" si="4"/>
        <v>0.83205669407207783</v>
      </c>
    </row>
    <row r="102" spans="1:10" x14ac:dyDescent="0.25">
      <c r="A102" s="13">
        <f t="shared" si="5"/>
        <v>30</v>
      </c>
      <c r="B102" s="1" t="s">
        <v>6</v>
      </c>
      <c r="C102" s="13" t="str">
        <f>masses!B$31</f>
        <v>S5-30</v>
      </c>
      <c r="D102" s="54">
        <f>masses!C$31</f>
        <v>79.3</v>
      </c>
      <c r="E102" s="49">
        <f>masses!D$31</f>
        <v>1</v>
      </c>
      <c r="G102" s="13" t="s">
        <v>121</v>
      </c>
      <c r="H102" s="14">
        <v>0.27900000000000003</v>
      </c>
      <c r="I102" s="14">
        <f t="shared" si="3"/>
        <v>1.4460242232754086</v>
      </c>
      <c r="J102" s="14">
        <f t="shared" si="4"/>
        <v>0.91174288983317064</v>
      </c>
    </row>
    <row r="103" spans="1:10" x14ac:dyDescent="0.25">
      <c r="A103" s="13">
        <f t="shared" si="5"/>
        <v>30</v>
      </c>
      <c r="B103" s="1" t="s">
        <v>7</v>
      </c>
      <c r="C103" s="13" t="str">
        <f>masses!B$31</f>
        <v>S5-30</v>
      </c>
      <c r="D103" s="54">
        <f>masses!C$31</f>
        <v>79.3</v>
      </c>
      <c r="E103" s="49">
        <f>masses!D$31</f>
        <v>1</v>
      </c>
      <c r="G103" s="13" t="s">
        <v>122</v>
      </c>
      <c r="H103" s="14">
        <v>0.27700000000000002</v>
      </c>
      <c r="I103" s="14">
        <f t="shared" si="3"/>
        <v>1.4302264349657718</v>
      </c>
      <c r="J103" s="14">
        <f t="shared" si="4"/>
        <v>0.9017821153630341</v>
      </c>
    </row>
    <row r="104" spans="1:10" x14ac:dyDescent="0.25">
      <c r="A104" s="13">
        <f t="shared" si="5"/>
        <v>31</v>
      </c>
      <c r="B104" s="1" t="s">
        <v>8</v>
      </c>
      <c r="C104" s="13" t="str">
        <f>masses!B$32</f>
        <v>S5-31</v>
      </c>
      <c r="D104" s="54">
        <f>masses!C$32</f>
        <v>77.8</v>
      </c>
      <c r="E104" s="49">
        <f>masses!D$32</f>
        <v>1</v>
      </c>
      <c r="G104" s="13" t="s">
        <v>123</v>
      </c>
      <c r="H104" s="14">
        <v>0.30299999999999999</v>
      </c>
      <c r="I104" s="14">
        <f t="shared" si="3"/>
        <v>1.6355976829910481</v>
      </c>
      <c r="J104" s="14">
        <f t="shared" si="4"/>
        <v>1.0511553232590285</v>
      </c>
    </row>
    <row r="105" spans="1:10" x14ac:dyDescent="0.25">
      <c r="A105" s="13">
        <f t="shared" si="5"/>
        <v>31</v>
      </c>
      <c r="B105" s="1" t="s">
        <v>9</v>
      </c>
      <c r="C105" s="13" t="str">
        <f>masses!B$32</f>
        <v>S5-31</v>
      </c>
      <c r="D105" s="54">
        <f>masses!C$32</f>
        <v>77.8</v>
      </c>
      <c r="E105" s="49">
        <f>masses!D$32</f>
        <v>1</v>
      </c>
      <c r="G105" s="13" t="s">
        <v>124</v>
      </c>
      <c r="H105" s="14">
        <v>0.312</v>
      </c>
      <c r="I105" s="14">
        <f t="shared" si="3"/>
        <v>1.7066877303844128</v>
      </c>
      <c r="J105" s="14">
        <f t="shared" si="4"/>
        <v>1.0968430143858694</v>
      </c>
    </row>
    <row r="106" spans="1:10" x14ac:dyDescent="0.25">
      <c r="A106" s="13">
        <f t="shared" si="5"/>
        <v>31</v>
      </c>
      <c r="B106" s="1" t="s">
        <v>10</v>
      </c>
      <c r="C106" s="13" t="str">
        <f>masses!B$32</f>
        <v>S5-31</v>
      </c>
      <c r="D106" s="54">
        <f>masses!C$32</f>
        <v>77.8</v>
      </c>
      <c r="E106" s="49">
        <f>masses!D$32</f>
        <v>1</v>
      </c>
      <c r="G106" s="13" t="s">
        <v>125</v>
      </c>
      <c r="H106" s="14">
        <v>0.309</v>
      </c>
      <c r="I106" s="14">
        <f t="shared" si="3"/>
        <v>1.6829910479199579</v>
      </c>
      <c r="J106" s="14">
        <f t="shared" si="4"/>
        <v>1.0816137840102558</v>
      </c>
    </row>
    <row r="107" spans="1:10" x14ac:dyDescent="0.25">
      <c r="A107" s="13">
        <f t="shared" si="5"/>
        <v>32</v>
      </c>
      <c r="B107" s="1" t="s">
        <v>11</v>
      </c>
      <c r="C107" s="13" t="str">
        <f>masses!B$33</f>
        <v>S5-32</v>
      </c>
      <c r="D107" s="54">
        <f>masses!C$33</f>
        <v>75.2</v>
      </c>
      <c r="E107" s="49">
        <f>masses!D$33</f>
        <v>1</v>
      </c>
      <c r="G107" s="13" t="s">
        <v>11</v>
      </c>
      <c r="H107" s="14">
        <v>0.26200000000000001</v>
      </c>
      <c r="I107" s="14">
        <f t="shared" si="3"/>
        <v>1.311743022643497</v>
      </c>
      <c r="J107" s="14">
        <f t="shared" si="4"/>
        <v>0.87216956292785686</v>
      </c>
    </row>
    <row r="108" spans="1:10" x14ac:dyDescent="0.25">
      <c r="A108" s="13">
        <f t="shared" si="5"/>
        <v>32</v>
      </c>
      <c r="B108" s="1" t="s">
        <v>12</v>
      </c>
      <c r="C108" s="13" t="str">
        <f>masses!B$33</f>
        <v>S5-32</v>
      </c>
      <c r="D108" s="54">
        <f>masses!C$33</f>
        <v>75.2</v>
      </c>
      <c r="E108" s="49">
        <f>masses!D$33</f>
        <v>1</v>
      </c>
      <c r="G108" s="13" t="s">
        <v>12</v>
      </c>
      <c r="H108" s="14">
        <v>0.27800000000000002</v>
      </c>
      <c r="I108" s="14">
        <f t="shared" si="3"/>
        <v>1.4381253291205902</v>
      </c>
      <c r="J108" s="14">
        <f t="shared" si="4"/>
        <v>0.95620035180890295</v>
      </c>
    </row>
    <row r="109" spans="1:10" x14ac:dyDescent="0.25">
      <c r="A109" s="13">
        <f t="shared" si="5"/>
        <v>32</v>
      </c>
      <c r="B109" s="1" t="s">
        <v>13</v>
      </c>
      <c r="C109" s="13" t="str">
        <f>masses!B$33</f>
        <v>S5-32</v>
      </c>
      <c r="D109" s="54">
        <f>masses!C$33</f>
        <v>75.2</v>
      </c>
      <c r="E109" s="49">
        <f>masses!D$33</f>
        <v>1</v>
      </c>
      <c r="G109" s="13" t="s">
        <v>13</v>
      </c>
      <c r="H109" s="14">
        <v>0.27100000000000002</v>
      </c>
      <c r="I109" s="14">
        <f t="shared" si="3"/>
        <v>1.3828330700368618</v>
      </c>
      <c r="J109" s="14">
        <f t="shared" si="4"/>
        <v>0.91943688167344539</v>
      </c>
    </row>
    <row r="110" spans="1:10" x14ac:dyDescent="0.25">
      <c r="A110" s="13">
        <f t="shared" si="5"/>
        <v>33</v>
      </c>
      <c r="B110" s="1" t="s">
        <v>14</v>
      </c>
      <c r="C110" s="13" t="str">
        <f>masses!B$34</f>
        <v>S5-33</v>
      </c>
      <c r="D110" s="54">
        <f>masses!C$34</f>
        <v>76.099999999999994</v>
      </c>
      <c r="E110" s="49">
        <f>masses!D$34</f>
        <v>1</v>
      </c>
      <c r="G110" s="13" t="s">
        <v>126</v>
      </c>
      <c r="H110" s="14">
        <f t="array" ref="H110:H121">TRANSPOSE(boites!O16:Z16)</f>
        <v>0.188</v>
      </c>
      <c r="I110" s="14">
        <f t="shared" si="3"/>
        <v>0.72722485518694069</v>
      </c>
      <c r="J110" s="14">
        <f t="shared" si="4"/>
        <v>0.47780870905843675</v>
      </c>
    </row>
    <row r="111" spans="1:10" x14ac:dyDescent="0.25">
      <c r="A111" s="13">
        <f t="shared" si="5"/>
        <v>33</v>
      </c>
      <c r="B111" s="1" t="s">
        <v>15</v>
      </c>
      <c r="C111" s="13" t="str">
        <f>masses!B$34</f>
        <v>S5-33</v>
      </c>
      <c r="D111" s="54">
        <f>masses!C$34</f>
        <v>76.099999999999994</v>
      </c>
      <c r="E111" s="49">
        <f>masses!D$34</f>
        <v>1</v>
      </c>
      <c r="G111" s="13" t="s">
        <v>127</v>
      </c>
      <c r="H111" s="14">
        <v>0.186</v>
      </c>
      <c r="I111" s="14">
        <f t="shared" si="3"/>
        <v>0.71142706687730406</v>
      </c>
      <c r="J111" s="14">
        <f t="shared" si="4"/>
        <v>0.46742908467628391</v>
      </c>
    </row>
    <row r="112" spans="1:10" x14ac:dyDescent="0.25">
      <c r="A112" s="13">
        <f t="shared" si="5"/>
        <v>33</v>
      </c>
      <c r="B112" s="1" t="s">
        <v>16</v>
      </c>
      <c r="C112" s="13" t="str">
        <f>masses!B$34</f>
        <v>S5-33</v>
      </c>
      <c r="D112" s="54">
        <f>masses!C$34</f>
        <v>76.099999999999994</v>
      </c>
      <c r="E112" s="49">
        <f>masses!D$34</f>
        <v>1</v>
      </c>
      <c r="G112" s="13" t="s">
        <v>128</v>
      </c>
      <c r="H112" s="14">
        <v>0.183</v>
      </c>
      <c r="I112" s="14">
        <f t="shared" si="3"/>
        <v>0.68773038441284906</v>
      </c>
      <c r="J112" s="14">
        <f t="shared" si="4"/>
        <v>0.45185964810305457</v>
      </c>
    </row>
    <row r="113" spans="1:10" x14ac:dyDescent="0.25">
      <c r="A113" s="13">
        <f t="shared" si="5"/>
        <v>34</v>
      </c>
      <c r="B113" s="1" t="s">
        <v>17</v>
      </c>
      <c r="C113" s="13" t="str">
        <f>masses!B$35</f>
        <v>S5-34</v>
      </c>
      <c r="D113" s="54">
        <f>masses!C$35</f>
        <v>76</v>
      </c>
      <c r="E113" s="49">
        <f>masses!D$35</f>
        <v>1</v>
      </c>
      <c r="G113" s="13" t="s">
        <v>129</v>
      </c>
      <c r="H113" s="14">
        <v>0.29599999999999999</v>
      </c>
      <c r="I113" s="14">
        <f t="shared" si="3"/>
        <v>1.5803054239073198</v>
      </c>
      <c r="J113" s="14">
        <f t="shared" si="4"/>
        <v>1.0396746209916576</v>
      </c>
    </row>
    <row r="114" spans="1:10" x14ac:dyDescent="0.25">
      <c r="A114" s="13">
        <f t="shared" si="5"/>
        <v>34</v>
      </c>
      <c r="B114" s="1" t="s">
        <v>18</v>
      </c>
      <c r="C114" s="13" t="str">
        <f>masses!B$35</f>
        <v>S5-34</v>
      </c>
      <c r="D114" s="54">
        <f>masses!C$35</f>
        <v>76</v>
      </c>
      <c r="E114" s="49">
        <f>masses!D$35</f>
        <v>1</v>
      </c>
      <c r="G114" s="13" t="s">
        <v>130</v>
      </c>
      <c r="H114" s="14">
        <v>0.317</v>
      </c>
      <c r="I114" s="14">
        <f t="shared" si="3"/>
        <v>1.7461822011585046</v>
      </c>
      <c r="J114" s="14">
        <f t="shared" si="4"/>
        <v>1.1488040797095425</v>
      </c>
    </row>
    <row r="115" spans="1:10" x14ac:dyDescent="0.25">
      <c r="A115" s="13">
        <f t="shared" si="5"/>
        <v>34</v>
      </c>
      <c r="B115" s="1" t="s">
        <v>19</v>
      </c>
      <c r="C115" s="13" t="str">
        <f>masses!B$35</f>
        <v>S5-34</v>
      </c>
      <c r="D115" s="54">
        <f>masses!C$35</f>
        <v>76</v>
      </c>
      <c r="E115" s="49">
        <f>masses!D$35</f>
        <v>1</v>
      </c>
      <c r="G115" s="13" t="s">
        <v>131</v>
      </c>
      <c r="H115" s="14">
        <v>0.29799999999999999</v>
      </c>
      <c r="I115" s="14">
        <f t="shared" si="3"/>
        <v>1.5961032122169565</v>
      </c>
      <c r="J115" s="14">
        <f t="shared" si="4"/>
        <v>1.0500679027743134</v>
      </c>
    </row>
    <row r="116" spans="1:10" x14ac:dyDescent="0.25">
      <c r="A116" s="13">
        <f t="shared" si="5"/>
        <v>35</v>
      </c>
      <c r="B116" s="1" t="s">
        <v>20</v>
      </c>
      <c r="C116" s="13" t="str">
        <f>masses!B$36</f>
        <v>S5-35</v>
      </c>
      <c r="D116" s="54">
        <f>masses!C$36</f>
        <v>77.7</v>
      </c>
      <c r="E116" s="49">
        <f>masses!D$36</f>
        <v>1</v>
      </c>
      <c r="G116" s="13" t="s">
        <v>132</v>
      </c>
      <c r="H116" s="14">
        <v>0.19600000000000001</v>
      </c>
      <c r="I116" s="14">
        <f t="shared" si="3"/>
        <v>0.79041600842548732</v>
      </c>
      <c r="J116" s="14">
        <f t="shared" si="4"/>
        <v>0.50863321005501116</v>
      </c>
    </row>
    <row r="117" spans="1:10" x14ac:dyDescent="0.25">
      <c r="A117" s="13">
        <f t="shared" si="5"/>
        <v>35</v>
      </c>
      <c r="B117" s="1" t="s">
        <v>21</v>
      </c>
      <c r="C117" s="13" t="str">
        <f>masses!B$36</f>
        <v>S5-35</v>
      </c>
      <c r="D117" s="54">
        <f>masses!C$36</f>
        <v>77.7</v>
      </c>
      <c r="E117" s="49">
        <f>masses!D$36</f>
        <v>1</v>
      </c>
      <c r="G117" s="13" t="s">
        <v>133</v>
      </c>
      <c r="H117" s="14">
        <v>0.19800000000000001</v>
      </c>
      <c r="I117" s="14">
        <f t="shared" si="3"/>
        <v>0.80621379673512406</v>
      </c>
      <c r="J117" s="14">
        <f t="shared" si="4"/>
        <v>0.5187990969981493</v>
      </c>
    </row>
    <row r="118" spans="1:10" x14ac:dyDescent="0.25">
      <c r="A118" s="13">
        <f t="shared" si="5"/>
        <v>35</v>
      </c>
      <c r="B118" s="1" t="s">
        <v>22</v>
      </c>
      <c r="C118" s="13" t="str">
        <f>masses!B$36</f>
        <v>S5-35</v>
      </c>
      <c r="D118" s="54">
        <f>masses!C$36</f>
        <v>77.7</v>
      </c>
      <c r="E118" s="49">
        <f>masses!D$36</f>
        <v>1</v>
      </c>
      <c r="G118" s="13" t="s">
        <v>134</v>
      </c>
      <c r="H118" s="14">
        <v>0.19900000000000001</v>
      </c>
      <c r="I118" s="14">
        <f t="shared" si="3"/>
        <v>0.81411269088994231</v>
      </c>
      <c r="J118" s="14">
        <f t="shared" si="4"/>
        <v>0.52388204046971831</v>
      </c>
    </row>
    <row r="119" spans="1:10" x14ac:dyDescent="0.25">
      <c r="A119" s="13">
        <f t="shared" si="5"/>
        <v>36</v>
      </c>
      <c r="B119" s="1" t="s">
        <v>23</v>
      </c>
      <c r="C119" s="13" t="str">
        <f>masses!B$37</f>
        <v>S5-36</v>
      </c>
      <c r="D119" s="54">
        <f>masses!C$37</f>
        <v>73.3</v>
      </c>
      <c r="E119" s="49">
        <f>masses!D$37</f>
        <v>1</v>
      </c>
      <c r="G119" s="13" t="s">
        <v>23</v>
      </c>
      <c r="H119" s="14">
        <v>0.25600000000000001</v>
      </c>
      <c r="I119" s="14">
        <f t="shared" si="3"/>
        <v>1.264349657714587</v>
      </c>
      <c r="J119" s="14">
        <f t="shared" si="4"/>
        <v>0.86244860689944525</v>
      </c>
    </row>
    <row r="120" spans="1:10" x14ac:dyDescent="0.25">
      <c r="A120" s="13">
        <f t="shared" si="5"/>
        <v>36</v>
      </c>
      <c r="B120" s="1" t="s">
        <v>24</v>
      </c>
      <c r="C120" s="13" t="str">
        <f>masses!B$37</f>
        <v>S5-36</v>
      </c>
      <c r="D120" s="54">
        <f>masses!C$37</f>
        <v>73.3</v>
      </c>
      <c r="E120" s="49">
        <f>masses!D$37</f>
        <v>1</v>
      </c>
      <c r="G120" s="13" t="s">
        <v>24</v>
      </c>
      <c r="H120" s="14">
        <v>0.28399999999999997</v>
      </c>
      <c r="I120" s="14">
        <f t="shared" si="3"/>
        <v>1.4855186940494998</v>
      </c>
      <c r="J120" s="14">
        <f t="shared" si="4"/>
        <v>1.013314252421214</v>
      </c>
    </row>
    <row r="121" spans="1:10" x14ac:dyDescent="0.25">
      <c r="A121" s="13">
        <f t="shared" si="5"/>
        <v>36</v>
      </c>
      <c r="B121" s="1" t="s">
        <v>25</v>
      </c>
      <c r="C121" s="13" t="str">
        <f>masses!B$37</f>
        <v>S5-36</v>
      </c>
      <c r="D121" s="54">
        <f>masses!C$37</f>
        <v>73.3</v>
      </c>
      <c r="E121" s="49">
        <f>masses!D$37</f>
        <v>1</v>
      </c>
      <c r="G121" s="13" t="s">
        <v>25</v>
      </c>
      <c r="H121" s="14">
        <v>0.28000000000000003</v>
      </c>
      <c r="I121" s="14">
        <f t="shared" si="3"/>
        <v>1.453923117430227</v>
      </c>
      <c r="J121" s="14">
        <f t="shared" si="4"/>
        <v>0.99176201734667591</v>
      </c>
    </row>
    <row r="122" spans="1:10" x14ac:dyDescent="0.25">
      <c r="A122" s="13">
        <f t="shared" si="5"/>
        <v>37</v>
      </c>
      <c r="B122" s="1" t="s">
        <v>26</v>
      </c>
      <c r="C122" s="13" t="str">
        <f>masses!B$38</f>
        <v>S5-37</v>
      </c>
      <c r="D122" s="54">
        <f>masses!C$38</f>
        <v>77.099999999999994</v>
      </c>
      <c r="E122" s="49">
        <f>masses!D$38</f>
        <v>1</v>
      </c>
      <c r="G122" s="13" t="s">
        <v>135</v>
      </c>
      <c r="H122" s="14">
        <f t="array" ref="H122:H133">TRANSPOSE(boites!O17:Z17)</f>
        <v>0.28799999999999998</v>
      </c>
      <c r="I122" s="14">
        <f t="shared" si="3"/>
        <v>1.517114270668773</v>
      </c>
      <c r="J122" s="14">
        <f t="shared" si="4"/>
        <v>0.98386139472683087</v>
      </c>
    </row>
    <row r="123" spans="1:10" x14ac:dyDescent="0.25">
      <c r="A123" s="13">
        <f t="shared" si="5"/>
        <v>37</v>
      </c>
      <c r="B123" s="1" t="s">
        <v>27</v>
      </c>
      <c r="C123" s="13" t="str">
        <f>masses!B$38</f>
        <v>S5-37</v>
      </c>
      <c r="D123" s="54">
        <f>masses!C$38</f>
        <v>77.099999999999994</v>
      </c>
      <c r="E123" s="49">
        <f>masses!D$38</f>
        <v>1</v>
      </c>
      <c r="G123" s="13" t="s">
        <v>136</v>
      </c>
      <c r="H123" s="14">
        <v>0.28399999999999997</v>
      </c>
      <c r="I123" s="14">
        <f t="shared" si="3"/>
        <v>1.4855186940494998</v>
      </c>
      <c r="J123" s="14">
        <f t="shared" si="4"/>
        <v>0.96337139691926077</v>
      </c>
    </row>
    <row r="124" spans="1:10" x14ac:dyDescent="0.25">
      <c r="A124" s="13">
        <f t="shared" si="5"/>
        <v>37</v>
      </c>
      <c r="B124" s="1" t="s">
        <v>28</v>
      </c>
      <c r="C124" s="13" t="str">
        <f>masses!B$38</f>
        <v>S5-37</v>
      </c>
      <c r="D124" s="54">
        <f>masses!C$38</f>
        <v>77.099999999999994</v>
      </c>
      <c r="E124" s="49">
        <f>masses!D$38</f>
        <v>1</v>
      </c>
      <c r="G124" s="13" t="s">
        <v>137</v>
      </c>
      <c r="H124" s="14">
        <v>0.30499999999999999</v>
      </c>
      <c r="I124" s="14">
        <f t="shared" si="3"/>
        <v>1.6513954713006849</v>
      </c>
      <c r="J124" s="14">
        <f t="shared" si="4"/>
        <v>1.0709438854090045</v>
      </c>
    </row>
    <row r="125" spans="1:10" x14ac:dyDescent="0.25">
      <c r="A125" s="13">
        <f t="shared" si="5"/>
        <v>38</v>
      </c>
      <c r="B125" s="1" t="s">
        <v>29</v>
      </c>
      <c r="C125" s="13" t="str">
        <f>masses!B$39</f>
        <v>S5-38</v>
      </c>
      <c r="D125" s="54">
        <f>masses!C$39</f>
        <v>76.3</v>
      </c>
      <c r="E125" s="49">
        <f>masses!D$39</f>
        <v>1</v>
      </c>
      <c r="G125" s="13" t="s">
        <v>138</v>
      </c>
      <c r="H125" s="14">
        <v>0.28299999999999997</v>
      </c>
      <c r="I125" s="14">
        <f t="shared" si="3"/>
        <v>1.4776197998946814</v>
      </c>
      <c r="J125" s="14">
        <f t="shared" si="4"/>
        <v>0.96829606808301538</v>
      </c>
    </row>
    <row r="126" spans="1:10" x14ac:dyDescent="0.25">
      <c r="A126" s="13">
        <f t="shared" si="5"/>
        <v>38</v>
      </c>
      <c r="B126" s="1" t="s">
        <v>30</v>
      </c>
      <c r="C126" s="13" t="str">
        <f>masses!B$39</f>
        <v>S5-38</v>
      </c>
      <c r="D126" s="54">
        <f>masses!C$39</f>
        <v>76.3</v>
      </c>
      <c r="E126" s="49">
        <f>masses!D$39</f>
        <v>1</v>
      </c>
      <c r="G126" s="13" t="s">
        <v>139</v>
      </c>
      <c r="H126" s="14">
        <v>0.28599999999999998</v>
      </c>
      <c r="I126" s="14">
        <f t="shared" si="3"/>
        <v>1.5013164823591365</v>
      </c>
      <c r="J126" s="14">
        <f t="shared" si="4"/>
        <v>0.98382469355120361</v>
      </c>
    </row>
    <row r="127" spans="1:10" x14ac:dyDescent="0.25">
      <c r="A127" s="13">
        <f t="shared" si="5"/>
        <v>38</v>
      </c>
      <c r="B127" s="1" t="s">
        <v>31</v>
      </c>
      <c r="C127" s="13" t="str">
        <f>masses!B$39</f>
        <v>S5-38</v>
      </c>
      <c r="D127" s="54">
        <f>masses!C$39</f>
        <v>76.3</v>
      </c>
      <c r="E127" s="49">
        <f>masses!D$39</f>
        <v>1</v>
      </c>
      <c r="G127" s="13" t="s">
        <v>140</v>
      </c>
      <c r="H127" s="14">
        <v>0.27700000000000002</v>
      </c>
      <c r="I127" s="14">
        <f t="shared" si="3"/>
        <v>1.4302264349657718</v>
      </c>
      <c r="J127" s="14">
        <f t="shared" si="4"/>
        <v>0.9372388171466397</v>
      </c>
    </row>
    <row r="128" spans="1:10" x14ac:dyDescent="0.25">
      <c r="A128" s="13">
        <f t="shared" si="5"/>
        <v>39</v>
      </c>
      <c r="B128" s="1" t="s">
        <v>32</v>
      </c>
      <c r="C128" s="13" t="str">
        <f>masses!B$40</f>
        <v>S5-39</v>
      </c>
      <c r="D128" s="54">
        <f>masses!C$40</f>
        <v>76.2</v>
      </c>
      <c r="E128" s="49">
        <f>masses!D$40</f>
        <v>1</v>
      </c>
      <c r="G128" s="13" t="s">
        <v>141</v>
      </c>
      <c r="H128" s="14">
        <v>0.26800000000000002</v>
      </c>
      <c r="I128" s="14">
        <f t="shared" si="3"/>
        <v>1.359136387572407</v>
      </c>
      <c r="J128" s="14">
        <f t="shared" si="4"/>
        <v>0.89182177662231432</v>
      </c>
    </row>
    <row r="129" spans="1:10" x14ac:dyDescent="0.25">
      <c r="A129" s="13">
        <f t="shared" si="5"/>
        <v>39</v>
      </c>
      <c r="B129" s="1" t="s">
        <v>33</v>
      </c>
      <c r="C129" s="13" t="str">
        <f>masses!B$40</f>
        <v>S5-39</v>
      </c>
      <c r="D129" s="54">
        <f>masses!C$40</f>
        <v>76.2</v>
      </c>
      <c r="E129" s="49">
        <f>masses!D$40</f>
        <v>1</v>
      </c>
      <c r="G129" s="13" t="s">
        <v>142</v>
      </c>
      <c r="H129" s="14">
        <v>0.27900000000000003</v>
      </c>
      <c r="I129" s="14">
        <f t="shared" si="3"/>
        <v>1.4460242232754086</v>
      </c>
      <c r="J129" s="14">
        <f t="shared" si="4"/>
        <v>0.94883479217546496</v>
      </c>
    </row>
    <row r="130" spans="1:10" x14ac:dyDescent="0.25">
      <c r="A130" s="13">
        <f t="shared" si="5"/>
        <v>39</v>
      </c>
      <c r="B130" s="1" t="s">
        <v>34</v>
      </c>
      <c r="C130" s="13" t="str">
        <f>masses!B$40</f>
        <v>S5-39</v>
      </c>
      <c r="D130" s="54">
        <f>masses!C$40</f>
        <v>76.2</v>
      </c>
      <c r="E130" s="49">
        <f>masses!D$40</f>
        <v>1</v>
      </c>
      <c r="G130" s="13" t="s">
        <v>143</v>
      </c>
      <c r="H130" s="14">
        <v>0.28799999999999998</v>
      </c>
      <c r="I130" s="14">
        <f t="shared" si="3"/>
        <v>1.517114270668773</v>
      </c>
      <c r="J130" s="14">
        <f>(I130/1000)*50*E130/(D130/1000)</f>
        <v>0.99548180490076954</v>
      </c>
    </row>
    <row r="131" spans="1:10" x14ac:dyDescent="0.25">
      <c r="A131" s="13">
        <f t="shared" si="5"/>
        <v>40</v>
      </c>
      <c r="B131" s="1" t="s">
        <v>35</v>
      </c>
      <c r="C131" s="13" t="str">
        <f>masses!B$41</f>
        <v>S5-40</v>
      </c>
      <c r="D131" s="54">
        <f>masses!C$41</f>
        <v>79.099999999999994</v>
      </c>
      <c r="E131" s="49">
        <f>masses!D$41</f>
        <v>1</v>
      </c>
      <c r="G131" s="13" t="s">
        <v>35</v>
      </c>
      <c r="H131" s="14">
        <v>0.20200000000000001</v>
      </c>
      <c r="I131" s="14">
        <f t="shared" si="3"/>
        <v>0.83780937335439731</v>
      </c>
      <c r="J131" s="14">
        <f t="shared" si="4"/>
        <v>0.52958873157673669</v>
      </c>
    </row>
    <row r="132" spans="1:10" x14ac:dyDescent="0.25">
      <c r="A132" s="13">
        <f t="shared" si="5"/>
        <v>40</v>
      </c>
      <c r="B132" s="1" t="s">
        <v>36</v>
      </c>
      <c r="C132" s="13" t="str">
        <f>masses!B$41</f>
        <v>S5-40</v>
      </c>
      <c r="D132" s="54">
        <f>masses!C$41</f>
        <v>79.099999999999994</v>
      </c>
      <c r="E132" s="49">
        <f>masses!D$41</f>
        <v>1</v>
      </c>
      <c r="G132" s="13" t="s">
        <v>36</v>
      </c>
      <c r="H132" s="14">
        <v>0.222</v>
      </c>
      <c r="I132" s="14">
        <f t="shared" si="3"/>
        <v>0.99578725645076382</v>
      </c>
      <c r="J132" s="14">
        <f t="shared" si="4"/>
        <v>0.62944832898278369</v>
      </c>
    </row>
    <row r="133" spans="1:10" x14ac:dyDescent="0.25">
      <c r="A133" s="13">
        <f t="shared" si="5"/>
        <v>40</v>
      </c>
      <c r="B133" s="1" t="s">
        <v>37</v>
      </c>
      <c r="C133" s="13" t="str">
        <f>masses!B$41</f>
        <v>S5-40</v>
      </c>
      <c r="D133" s="54">
        <f>masses!C$41</f>
        <v>79.099999999999994</v>
      </c>
      <c r="E133" s="49">
        <f>masses!D$41</f>
        <v>1</v>
      </c>
      <c r="G133" s="13" t="s">
        <v>37</v>
      </c>
      <c r="H133" s="14">
        <v>0.20899999999999999</v>
      </c>
      <c r="I133" s="14">
        <f t="shared" si="3"/>
        <v>0.89310163243812546</v>
      </c>
      <c r="J133" s="14">
        <f t="shared" si="4"/>
        <v>0.56453959066885306</v>
      </c>
    </row>
    <row r="134" spans="1:10" x14ac:dyDescent="0.25">
      <c r="A134" s="13">
        <f t="shared" si="5"/>
        <v>41</v>
      </c>
      <c r="B134" s="13" t="s">
        <v>38</v>
      </c>
      <c r="C134" s="13" t="str">
        <f>masses!B$42</f>
        <v>S5-41</v>
      </c>
      <c r="D134" s="54">
        <f>masses!C$42</f>
        <v>79.2</v>
      </c>
      <c r="E134" s="49">
        <f>masses!D$42</f>
        <v>1</v>
      </c>
      <c r="G134" s="13" t="s">
        <v>144</v>
      </c>
      <c r="H134" s="14" cm="1">
        <f t="array" ref="H134:H145">TRANSPOSE(boites!O18:Z18)</f>
        <v>0.222</v>
      </c>
      <c r="I134" s="14">
        <f t="shared" si="3"/>
        <v>0.99578725645076382</v>
      </c>
      <c r="J134" s="14">
        <f t="shared" si="4"/>
        <v>0.62865357099164376</v>
      </c>
    </row>
    <row r="135" spans="1:10" x14ac:dyDescent="0.25">
      <c r="A135" s="13">
        <f t="shared" si="5"/>
        <v>41</v>
      </c>
      <c r="B135" s="13" t="s">
        <v>39</v>
      </c>
      <c r="C135" s="13" t="str">
        <f>masses!B$42</f>
        <v>S5-41</v>
      </c>
      <c r="D135" s="54">
        <f>masses!C$42</f>
        <v>79.2</v>
      </c>
      <c r="E135" s="49">
        <f>masses!D$42</f>
        <v>1</v>
      </c>
      <c r="G135" s="13" t="s">
        <v>145</v>
      </c>
      <c r="H135" s="14">
        <v>0.22500000000000001</v>
      </c>
      <c r="I135" s="14">
        <f t="shared" si="3"/>
        <v>1.0194839389152188</v>
      </c>
      <c r="J135" s="14">
        <f t="shared" si="4"/>
        <v>0.64361359780001182</v>
      </c>
    </row>
    <row r="136" spans="1:10" x14ac:dyDescent="0.25">
      <c r="A136" s="13">
        <f t="shared" si="5"/>
        <v>41</v>
      </c>
      <c r="B136" s="13" t="s">
        <v>40</v>
      </c>
      <c r="C136" s="13" t="str">
        <f>masses!B$42</f>
        <v>S5-41</v>
      </c>
      <c r="D136" s="54">
        <f>masses!C$42</f>
        <v>79.2</v>
      </c>
      <c r="E136" s="49">
        <f>masses!D$42</f>
        <v>1</v>
      </c>
      <c r="G136" s="13" t="s">
        <v>146</v>
      </c>
      <c r="H136" s="14">
        <v>0.215</v>
      </c>
      <c r="I136" s="14">
        <f t="shared" ref="I136" si="6">(H136-$M$2-$Q$2)/$P$2</f>
        <v>0.94049499736703546</v>
      </c>
      <c r="J136" s="14">
        <f t="shared" ref="J136" si="7">(I136/1000)*50*E136/(D136/1000)</f>
        <v>0.59374684177211834</v>
      </c>
    </row>
    <row r="137" spans="1:10" x14ac:dyDescent="0.25">
      <c r="A137" s="13">
        <f t="shared" si="5"/>
        <v>42</v>
      </c>
      <c r="B137" s="13" t="s">
        <v>41</v>
      </c>
      <c r="C137" s="13">
        <f>masses!B$43</f>
        <v>0</v>
      </c>
      <c r="D137" s="13">
        <f>masses!C$43</f>
        <v>0</v>
      </c>
      <c r="E137" s="13">
        <f>masses!D$43</f>
        <v>1</v>
      </c>
      <c r="G137" s="13" t="s">
        <v>147</v>
      </c>
      <c r="H137" s="14">
        <v>6.8000000000000005E-2</v>
      </c>
    </row>
    <row r="138" spans="1:10" x14ac:dyDescent="0.25">
      <c r="A138" s="13">
        <f t="shared" si="5"/>
        <v>42</v>
      </c>
      <c r="B138" s="13" t="s">
        <v>42</v>
      </c>
      <c r="C138" s="13">
        <f>masses!B$43</f>
        <v>0</v>
      </c>
      <c r="D138" s="13">
        <f>masses!C$43</f>
        <v>0</v>
      </c>
      <c r="E138" s="13">
        <f>masses!D$43</f>
        <v>1</v>
      </c>
      <c r="G138" s="13" t="s">
        <v>148</v>
      </c>
      <c r="H138" s="14">
        <v>0.06</v>
      </c>
    </row>
    <row r="139" spans="1:10" x14ac:dyDescent="0.25">
      <c r="A139" s="13">
        <f t="shared" si="5"/>
        <v>42</v>
      </c>
      <c r="B139" s="13" t="s">
        <v>43</v>
      </c>
      <c r="C139" s="13">
        <f>masses!B$43</f>
        <v>0</v>
      </c>
      <c r="D139" s="13">
        <f>masses!C$43</f>
        <v>0</v>
      </c>
      <c r="E139" s="13">
        <f>masses!D$43</f>
        <v>1</v>
      </c>
      <c r="G139" s="13" t="s">
        <v>149</v>
      </c>
      <c r="H139" s="14">
        <v>5.8999999999999997E-2</v>
      </c>
    </row>
    <row r="140" spans="1:10" x14ac:dyDescent="0.25">
      <c r="A140" s="13">
        <f t="shared" si="5"/>
        <v>43</v>
      </c>
      <c r="B140" s="13" t="s">
        <v>44</v>
      </c>
      <c r="C140" s="13">
        <f>masses!B$44</f>
        <v>0</v>
      </c>
      <c r="D140" s="13">
        <f>masses!C$44</f>
        <v>0</v>
      </c>
      <c r="E140" s="13">
        <f>masses!D$44</f>
        <v>1</v>
      </c>
      <c r="G140" s="13" t="s">
        <v>150</v>
      </c>
      <c r="H140" s="14">
        <v>6.2E-2</v>
      </c>
    </row>
    <row r="141" spans="1:10" x14ac:dyDescent="0.25">
      <c r="A141" s="13">
        <f t="shared" si="5"/>
        <v>43</v>
      </c>
      <c r="B141" s="13" t="s">
        <v>45</v>
      </c>
      <c r="C141" s="13">
        <f>masses!B$44</f>
        <v>0</v>
      </c>
      <c r="D141" s="13">
        <f>masses!C$44</f>
        <v>0</v>
      </c>
      <c r="E141" s="13">
        <f>masses!D$44</f>
        <v>1</v>
      </c>
      <c r="G141" s="13" t="s">
        <v>151</v>
      </c>
      <c r="H141" s="14">
        <v>6.2E-2</v>
      </c>
    </row>
    <row r="142" spans="1:10" x14ac:dyDescent="0.25">
      <c r="A142" s="13">
        <f t="shared" si="5"/>
        <v>43</v>
      </c>
      <c r="B142" s="13" t="s">
        <v>46</v>
      </c>
      <c r="C142" s="13">
        <f>masses!B$44</f>
        <v>0</v>
      </c>
      <c r="D142" s="13">
        <f>masses!C$44</f>
        <v>0</v>
      </c>
      <c r="E142" s="13">
        <f>masses!D$44</f>
        <v>1</v>
      </c>
      <c r="G142" s="13" t="s">
        <v>152</v>
      </c>
      <c r="H142" s="14">
        <v>6.0999999999999999E-2</v>
      </c>
    </row>
    <row r="143" spans="1:10" x14ac:dyDescent="0.25">
      <c r="A143" s="13">
        <f t="shared" si="5"/>
        <v>44</v>
      </c>
      <c r="B143" s="13" t="s">
        <v>47</v>
      </c>
      <c r="C143" s="13">
        <f>masses!B$45</f>
        <v>0</v>
      </c>
      <c r="D143" s="13">
        <f>masses!C$45</f>
        <v>0</v>
      </c>
      <c r="E143" s="13">
        <f>masses!D$45</f>
        <v>1</v>
      </c>
      <c r="G143" s="13" t="s">
        <v>47</v>
      </c>
      <c r="H143" s="14">
        <v>5.8999999999999997E-2</v>
      </c>
    </row>
    <row r="144" spans="1:10" x14ac:dyDescent="0.25">
      <c r="A144" s="13">
        <f t="shared" si="5"/>
        <v>44</v>
      </c>
      <c r="B144" s="13" t="s">
        <v>48</v>
      </c>
      <c r="C144" s="13">
        <f>masses!B$45</f>
        <v>0</v>
      </c>
      <c r="D144" s="13">
        <f>masses!C$45</f>
        <v>0</v>
      </c>
      <c r="E144" s="13">
        <f>masses!D$45</f>
        <v>1</v>
      </c>
      <c r="G144" s="13" t="s">
        <v>48</v>
      </c>
      <c r="H144" s="14">
        <v>5.8999999999999997E-2</v>
      </c>
    </row>
    <row r="145" spans="1:8" x14ac:dyDescent="0.25">
      <c r="A145" s="13">
        <f t="shared" si="5"/>
        <v>44</v>
      </c>
      <c r="B145" s="13" t="s">
        <v>49</v>
      </c>
      <c r="C145" s="13">
        <f>masses!B$45</f>
        <v>0</v>
      </c>
      <c r="D145" s="13">
        <f>masses!C$45</f>
        <v>0</v>
      </c>
      <c r="E145" s="13">
        <f>masses!D$45</f>
        <v>1</v>
      </c>
      <c r="G145" s="13" t="s">
        <v>49</v>
      </c>
      <c r="H145" s="14">
        <v>6.6000000000000003E-2</v>
      </c>
    </row>
    <row r="146" spans="1:8" x14ac:dyDescent="0.25">
      <c r="D146" s="13"/>
      <c r="E146" s="13"/>
    </row>
    <row r="147" spans="1:8" x14ac:dyDescent="0.25">
      <c r="D147" s="13"/>
      <c r="E147" s="13"/>
    </row>
    <row r="148" spans="1:8" x14ac:dyDescent="0.25">
      <c r="D148" s="13"/>
      <c r="E148" s="13"/>
    </row>
    <row r="149" spans="1:8" x14ac:dyDescent="0.25">
      <c r="D149" s="13"/>
      <c r="E149" s="13"/>
    </row>
    <row r="150" spans="1:8" x14ac:dyDescent="0.25">
      <c r="D150" s="13"/>
      <c r="E150" s="13"/>
    </row>
    <row r="151" spans="1:8" x14ac:dyDescent="0.25">
      <c r="D151" s="13"/>
      <c r="E151" s="13"/>
    </row>
    <row r="152" spans="1:8" x14ac:dyDescent="0.25">
      <c r="D152" s="13"/>
      <c r="E152" s="13"/>
    </row>
    <row r="153" spans="1:8" x14ac:dyDescent="0.25">
      <c r="D153" s="13"/>
      <c r="E153" s="13"/>
    </row>
    <row r="154" spans="1:8" x14ac:dyDescent="0.25">
      <c r="D154" s="13"/>
      <c r="E154" s="13"/>
    </row>
  </sheetData>
  <phoneticPr fontId="7" type="noConversion"/>
  <pageMargins left="0.7" right="0.7" top="0.75" bottom="0.75" header="0.3" footer="0.3"/>
  <pageSetup paperSize="9" orientation="portrait" r:id="rId1"/>
  <ignoredErrors>
    <ignoredError sqref="M2" formulaRange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7"/>
  <sheetViews>
    <sheetView zoomScale="85" zoomScaleNormal="85" workbookViewId="0">
      <selection activeCell="O15" sqref="O15:Z19"/>
    </sheetView>
  </sheetViews>
  <sheetFormatPr baseColWidth="10" defaultRowHeight="15.75" x14ac:dyDescent="0.25"/>
  <cols>
    <col min="1" max="1" width="4.28515625" style="3" customWidth="1"/>
    <col min="2" max="13" width="10.5703125" style="4" customWidth="1"/>
    <col min="14" max="16384" width="11.42578125" style="4"/>
  </cols>
  <sheetData>
    <row r="1" spans="1:26" s="2" customFormat="1" ht="21.95" customHeight="1" thickBot="1" x14ac:dyDescent="0.3">
      <c r="A1" s="56" t="s">
        <v>99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8"/>
    </row>
    <row r="2" spans="1:26" s="26" customFormat="1" ht="21.95" customHeight="1" thickBot="1" x14ac:dyDescent="0.3">
      <c r="A2" s="22"/>
      <c r="B2" s="23">
        <v>1</v>
      </c>
      <c r="C2" s="24">
        <v>2</v>
      </c>
      <c r="D2" s="24">
        <v>3</v>
      </c>
      <c r="E2" s="24">
        <v>4</v>
      </c>
      <c r="F2" s="24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  <c r="L2" s="24">
        <v>11</v>
      </c>
      <c r="M2" s="25">
        <v>12</v>
      </c>
    </row>
    <row r="3" spans="1:26" ht="21.95" customHeight="1" x14ac:dyDescent="0.25">
      <c r="A3" s="11" t="s">
        <v>100</v>
      </c>
      <c r="B3" s="29" t="str">
        <f t="array" ref="B3:M3">TRANSPOSE(calculs!C2:C13)</f>
        <v>étalon 0</v>
      </c>
      <c r="C3" s="30" t="str">
        <v>étalon 0</v>
      </c>
      <c r="D3" s="30" t="str">
        <v>étalon 0</v>
      </c>
      <c r="E3" s="30" t="str">
        <v>étalon 1</v>
      </c>
      <c r="F3" s="30" t="str">
        <v>étalon 1</v>
      </c>
      <c r="G3" s="30" t="str">
        <v>étalon 1</v>
      </c>
      <c r="H3" s="30" t="str">
        <v>étalon 2</v>
      </c>
      <c r="I3" s="30" t="str">
        <v>étalon 2</v>
      </c>
      <c r="J3" s="31" t="str">
        <v>étalon 2</v>
      </c>
      <c r="K3" s="30" t="str">
        <v>étalon 3</v>
      </c>
      <c r="L3" s="31" t="str">
        <v>étalon 3</v>
      </c>
      <c r="M3" s="32" t="str">
        <v>étalon 3</v>
      </c>
      <c r="O3">
        <v>0.06</v>
      </c>
      <c r="P3">
        <v>5.7000000000000002E-2</v>
      </c>
      <c r="Q3">
        <v>5.8000000000000003E-2</v>
      </c>
      <c r="R3">
        <v>0.13700000000000001</v>
      </c>
      <c r="S3">
        <v>0.14000000000000001</v>
      </c>
      <c r="T3">
        <v>0.13800000000000001</v>
      </c>
      <c r="U3">
        <v>0.28499999999999998</v>
      </c>
      <c r="V3">
        <v>0.28899999999999998</v>
      </c>
      <c r="W3">
        <v>0.26700000000000002</v>
      </c>
      <c r="X3">
        <v>0.43</v>
      </c>
      <c r="Y3">
        <v>0.435</v>
      </c>
      <c r="Z3">
        <v>0.434</v>
      </c>
    </row>
    <row r="4" spans="1:26" ht="21.95" customHeight="1" x14ac:dyDescent="0.25">
      <c r="A4" s="21" t="s">
        <v>101</v>
      </c>
      <c r="B4" s="33" t="str" cm="1">
        <f t="array" ref="B4:M4">TRANSPOSE(calculs!C14:C25)</f>
        <v>BLANK</v>
      </c>
      <c r="C4" s="20" t="str">
        <v>BLANK</v>
      </c>
      <c r="D4" s="20" t="str">
        <v>BLANK</v>
      </c>
      <c r="E4" s="20" t="str">
        <v>S5-2</v>
      </c>
      <c r="F4" s="20" t="str">
        <v>S5-2</v>
      </c>
      <c r="G4" s="20" t="str">
        <v>S5-2</v>
      </c>
      <c r="H4" s="20" t="str">
        <v>S5-3</v>
      </c>
      <c r="I4" s="20" t="str">
        <v>S5-3</v>
      </c>
      <c r="J4" s="20" t="str">
        <v>S5-3</v>
      </c>
      <c r="K4" s="20" t="str">
        <v>S5-4</v>
      </c>
      <c r="L4" s="20" t="str">
        <v>S5-4</v>
      </c>
      <c r="M4" s="34" t="str">
        <v>S5-4</v>
      </c>
      <c r="O4">
        <v>0.13500000000000001</v>
      </c>
      <c r="P4">
        <v>0.13900000000000001</v>
      </c>
      <c r="Q4">
        <v>0.126</v>
      </c>
      <c r="R4">
        <v>0.25600000000000001</v>
      </c>
      <c r="S4">
        <v>0.27600000000000002</v>
      </c>
      <c r="T4">
        <v>0.28000000000000003</v>
      </c>
      <c r="U4">
        <v>0.217</v>
      </c>
      <c r="V4">
        <v>0.248</v>
      </c>
      <c r="W4">
        <v>0.23</v>
      </c>
      <c r="X4">
        <v>0.307</v>
      </c>
      <c r="Y4">
        <v>0.33100000000000002</v>
      </c>
      <c r="Z4">
        <v>0.311</v>
      </c>
    </row>
    <row r="5" spans="1:26" ht="21.95" customHeight="1" x14ac:dyDescent="0.25">
      <c r="A5" s="21" t="s">
        <v>102</v>
      </c>
      <c r="B5" s="33" t="str" cm="1">
        <f t="array" ref="B5:M5">TRANSPOSE(calculs!C26:C37)</f>
        <v>S5-5</v>
      </c>
      <c r="C5" s="20" t="str">
        <v>S5-5</v>
      </c>
      <c r="D5" s="20" t="str">
        <v>S5-5</v>
      </c>
      <c r="E5" s="20" t="str">
        <v>S5-6</v>
      </c>
      <c r="F5" s="20" t="str">
        <v>S5-6</v>
      </c>
      <c r="G5" s="20" t="str">
        <v>S5-6</v>
      </c>
      <c r="H5" s="20" t="str">
        <v>S5-7</v>
      </c>
      <c r="I5" s="20" t="str">
        <v>S5-7</v>
      </c>
      <c r="J5" s="20" t="str">
        <v>S5-7</v>
      </c>
      <c r="K5" s="20" t="str">
        <v>S5-8</v>
      </c>
      <c r="L5" s="20" t="str">
        <v>S5-8</v>
      </c>
      <c r="M5" s="34" t="str">
        <v>S5-8</v>
      </c>
      <c r="O5">
        <v>0.28799999999999998</v>
      </c>
      <c r="P5">
        <v>0.29699999999999999</v>
      </c>
      <c r="Q5">
        <v>0.30299999999999999</v>
      </c>
      <c r="R5">
        <v>0.23400000000000001</v>
      </c>
      <c r="S5">
        <v>0.26300000000000001</v>
      </c>
      <c r="T5">
        <v>0.26600000000000001</v>
      </c>
      <c r="U5">
        <v>0.29899999999999999</v>
      </c>
      <c r="V5">
        <v>0.33</v>
      </c>
      <c r="W5">
        <v>0.33100000000000002</v>
      </c>
      <c r="X5">
        <v>0.27700000000000002</v>
      </c>
      <c r="Y5">
        <v>0.29399999999999998</v>
      </c>
      <c r="Z5">
        <v>0.30299999999999999</v>
      </c>
    </row>
    <row r="6" spans="1:26" ht="21.95" customHeight="1" x14ac:dyDescent="0.25">
      <c r="A6" s="21" t="s">
        <v>103</v>
      </c>
      <c r="B6" s="33" t="str" cm="1">
        <f t="array" ref="B6:M6">TRANSPOSE(calculs!C38:C49)</f>
        <v>S5-9</v>
      </c>
      <c r="C6" s="20" t="str">
        <v>S5-9</v>
      </c>
      <c r="D6" s="20" t="str">
        <v>S5-9</v>
      </c>
      <c r="E6" s="20" t="str">
        <v>S5-10</v>
      </c>
      <c r="F6" s="20" t="str">
        <v>S5-10</v>
      </c>
      <c r="G6" s="20" t="str">
        <v>S5-10</v>
      </c>
      <c r="H6" s="20" t="str">
        <v>S5-11</v>
      </c>
      <c r="I6" s="20" t="str">
        <v>S5-11</v>
      </c>
      <c r="J6" s="20" t="str">
        <v>S5-11</v>
      </c>
      <c r="K6" s="20" t="str">
        <v>S5-12</v>
      </c>
      <c r="L6" s="20" t="str">
        <v>S5-12</v>
      </c>
      <c r="M6" s="34" t="str">
        <v>S5-12</v>
      </c>
      <c r="O6">
        <v>0.27800000000000002</v>
      </c>
      <c r="P6">
        <v>0.28999999999999998</v>
      </c>
      <c r="Q6">
        <v>0.28299999999999997</v>
      </c>
      <c r="R6">
        <v>0.20300000000000001</v>
      </c>
      <c r="S6">
        <v>0.23499999999999999</v>
      </c>
      <c r="T6">
        <v>0.22</v>
      </c>
      <c r="U6">
        <v>0.19600000000000001</v>
      </c>
      <c r="V6">
        <v>0.20699999999999999</v>
      </c>
      <c r="W6">
        <v>0.20399999999999999</v>
      </c>
      <c r="X6">
        <v>0.27700000000000002</v>
      </c>
      <c r="Y6">
        <v>0.32300000000000001</v>
      </c>
      <c r="Z6">
        <v>0.28299999999999997</v>
      </c>
    </row>
    <row r="7" spans="1:26" ht="21.95" customHeight="1" x14ac:dyDescent="0.25">
      <c r="A7" s="21" t="s">
        <v>104</v>
      </c>
      <c r="B7" s="33" t="str" cm="1">
        <f t="array" ref="B7:M7">TRANSPOSE(calculs!C50:C61)</f>
        <v>S5-13</v>
      </c>
      <c r="C7" s="20" t="str">
        <v>S5-13</v>
      </c>
      <c r="D7" s="20" t="str">
        <v>S5-13</v>
      </c>
      <c r="E7" s="20" t="str">
        <v>S5-14</v>
      </c>
      <c r="F7" s="20" t="str">
        <v>S5-14</v>
      </c>
      <c r="G7" s="20" t="str">
        <v>S5-14</v>
      </c>
      <c r="H7" s="20" t="str">
        <v>S5-15</v>
      </c>
      <c r="I7" s="20" t="str">
        <v>S5-15</v>
      </c>
      <c r="J7" s="20" t="str">
        <v>S5-15</v>
      </c>
      <c r="K7" s="20" t="str">
        <v>S5-16</v>
      </c>
      <c r="L7" s="20" t="str">
        <v>S5-16</v>
      </c>
      <c r="M7" s="34" t="str">
        <v>S5-16</v>
      </c>
      <c r="O7">
        <v>0.29799999999999999</v>
      </c>
      <c r="P7">
        <v>0.311</v>
      </c>
      <c r="Q7">
        <v>0.32500000000000001</v>
      </c>
      <c r="R7">
        <v>0.21299999999999999</v>
      </c>
      <c r="S7">
        <v>0.22</v>
      </c>
      <c r="T7">
        <v>0.22500000000000001</v>
      </c>
      <c r="U7">
        <v>0.2</v>
      </c>
      <c r="V7">
        <v>0.214</v>
      </c>
      <c r="W7">
        <v>0.21299999999999999</v>
      </c>
      <c r="X7">
        <v>0.23100000000000001</v>
      </c>
      <c r="Y7">
        <v>0.23300000000000001</v>
      </c>
      <c r="Z7">
        <v>0.23899999999999999</v>
      </c>
    </row>
    <row r="8" spans="1:26" ht="21.95" customHeight="1" x14ac:dyDescent="0.25">
      <c r="A8" s="21" t="s">
        <v>105</v>
      </c>
      <c r="B8" s="33" t="str" cm="1">
        <f t="array" ref="B8:M8">TRANSPOSE(calculs!C62:C73)</f>
        <v>S5-17</v>
      </c>
      <c r="C8" s="20" t="str">
        <v>S5-17</v>
      </c>
      <c r="D8" s="20" t="str">
        <v>S5-17</v>
      </c>
      <c r="E8" s="20" t="str">
        <v>S5-18</v>
      </c>
      <c r="F8" s="20" t="str">
        <v>S5-18</v>
      </c>
      <c r="G8" s="20" t="str">
        <v>S5-18</v>
      </c>
      <c r="H8" s="20" t="str">
        <v>S5-19</v>
      </c>
      <c r="I8" s="20" t="str">
        <v>S5-19</v>
      </c>
      <c r="J8" s="20" t="str">
        <v>S5-19</v>
      </c>
      <c r="K8" s="20" t="str">
        <v>S5-20</v>
      </c>
      <c r="L8" s="20" t="str">
        <v>S5-20</v>
      </c>
      <c r="M8" s="34" t="str">
        <v>S5-20</v>
      </c>
      <c r="O8">
        <v>0.24</v>
      </c>
      <c r="P8">
        <v>0.26100000000000001</v>
      </c>
      <c r="Q8">
        <v>0.22500000000000001</v>
      </c>
      <c r="R8">
        <v>0.22900000000000001</v>
      </c>
      <c r="S8">
        <v>0.23200000000000001</v>
      </c>
      <c r="T8">
        <v>0.224</v>
      </c>
      <c r="U8">
        <v>0.16600000000000001</v>
      </c>
      <c r="V8">
        <v>0.17</v>
      </c>
      <c r="W8">
        <v>0.17899999999999999</v>
      </c>
      <c r="X8">
        <v>0.27600000000000002</v>
      </c>
      <c r="Y8">
        <v>0.27600000000000002</v>
      </c>
      <c r="Z8">
        <v>0.29299999999999998</v>
      </c>
    </row>
    <row r="9" spans="1:26" ht="21.95" customHeight="1" x14ac:dyDescent="0.25">
      <c r="A9" s="21" t="s">
        <v>106</v>
      </c>
      <c r="B9" s="33" t="str" cm="1">
        <f t="array" ref="B9:M9">TRANSPOSE(calculs!C74:C85)</f>
        <v>S5-21</v>
      </c>
      <c r="C9" s="20" t="str">
        <v>S5-21</v>
      </c>
      <c r="D9" s="20" t="str">
        <v>S5-21</v>
      </c>
      <c r="E9" s="20" t="str">
        <v>S5-22</v>
      </c>
      <c r="F9" s="20" t="str">
        <v>S5-22</v>
      </c>
      <c r="G9" s="20" t="str">
        <v>S5-22</v>
      </c>
      <c r="H9" s="20" t="str">
        <v>S5-23</v>
      </c>
      <c r="I9" s="20" t="str">
        <v>S5-23</v>
      </c>
      <c r="J9" s="20" t="str">
        <v>S5-23</v>
      </c>
      <c r="K9" s="20" t="str">
        <v>S5-24</v>
      </c>
      <c r="L9" s="20" t="str">
        <v>S5-24</v>
      </c>
      <c r="M9" s="34" t="str">
        <v>S5-24</v>
      </c>
      <c r="O9">
        <v>0.2</v>
      </c>
      <c r="P9">
        <v>0.20599999999999999</v>
      </c>
      <c r="Q9">
        <v>0.219</v>
      </c>
      <c r="R9">
        <v>0.22900000000000001</v>
      </c>
      <c r="S9">
        <v>0.24399999999999999</v>
      </c>
      <c r="T9">
        <v>0.223</v>
      </c>
      <c r="U9">
        <v>0.317</v>
      </c>
      <c r="V9">
        <v>0.33100000000000002</v>
      </c>
      <c r="W9">
        <v>0.33100000000000002</v>
      </c>
      <c r="X9">
        <v>0.19900000000000001</v>
      </c>
      <c r="Y9">
        <v>0.21</v>
      </c>
      <c r="Z9">
        <v>0.20200000000000001</v>
      </c>
    </row>
    <row r="10" spans="1:26" ht="21.95" customHeight="1" thickBot="1" x14ac:dyDescent="0.3">
      <c r="A10" s="28" t="s">
        <v>107</v>
      </c>
      <c r="B10" s="35" t="str" cm="1">
        <f t="array" ref="B10:M10">TRANSPOSE(calculs!C86:C97)</f>
        <v>S5-25</v>
      </c>
      <c r="C10" s="36" t="str">
        <v>S5-25</v>
      </c>
      <c r="D10" s="36" t="str">
        <v>S5-25</v>
      </c>
      <c r="E10" s="36" t="str">
        <v>S5-26</v>
      </c>
      <c r="F10" s="36" t="str">
        <v>S5-26</v>
      </c>
      <c r="G10" s="36" t="str">
        <v>S5-26</v>
      </c>
      <c r="H10" s="36" t="str">
        <v>S5-27</v>
      </c>
      <c r="I10" s="36" t="str">
        <v>S5-27</v>
      </c>
      <c r="J10" s="36" t="str">
        <v>S5-27</v>
      </c>
      <c r="K10" s="36" t="str">
        <v>S5-28</v>
      </c>
      <c r="L10" s="36" t="str">
        <v>S5-28</v>
      </c>
      <c r="M10" s="37" t="str">
        <v>S5-28</v>
      </c>
      <c r="O10">
        <v>0.219</v>
      </c>
      <c r="P10">
        <v>0.221</v>
      </c>
      <c r="Q10">
        <v>0.214</v>
      </c>
      <c r="R10">
        <v>0.22500000000000001</v>
      </c>
      <c r="S10">
        <v>0.26</v>
      </c>
      <c r="T10">
        <v>0.27200000000000002</v>
      </c>
      <c r="U10">
        <v>0.23</v>
      </c>
      <c r="V10">
        <v>0.22900000000000001</v>
      </c>
      <c r="W10">
        <v>0.22900000000000001</v>
      </c>
      <c r="X10">
        <v>0.251</v>
      </c>
      <c r="Y10">
        <v>0.25700000000000001</v>
      </c>
      <c r="Z10">
        <v>0.26900000000000002</v>
      </c>
    </row>
    <row r="11" spans="1:26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26" s="8" customFormat="1" ht="16.5" thickBot="1" x14ac:dyDescent="0.3">
      <c r="A12" s="7"/>
    </row>
    <row r="13" spans="1:26" s="7" customFormat="1" ht="21.95" customHeight="1" thickBot="1" x14ac:dyDescent="0.3">
      <c r="A13" s="59" t="s">
        <v>108</v>
      </c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1"/>
    </row>
    <row r="14" spans="1:26" s="26" customFormat="1" ht="21.95" customHeight="1" thickBot="1" x14ac:dyDescent="0.3">
      <c r="A14" s="22"/>
      <c r="B14" s="23">
        <v>1</v>
      </c>
      <c r="C14" s="24">
        <v>2</v>
      </c>
      <c r="D14" s="24">
        <v>3</v>
      </c>
      <c r="E14" s="24">
        <v>4</v>
      </c>
      <c r="F14" s="24">
        <v>5</v>
      </c>
      <c r="G14" s="24">
        <v>6</v>
      </c>
      <c r="H14" s="24">
        <v>7</v>
      </c>
      <c r="I14" s="24">
        <v>8</v>
      </c>
      <c r="J14" s="24">
        <v>9</v>
      </c>
      <c r="K14" s="24">
        <v>10</v>
      </c>
      <c r="L14" s="24">
        <v>11</v>
      </c>
      <c r="M14" s="25">
        <v>12</v>
      </c>
    </row>
    <row r="15" spans="1:26" ht="21.95" customHeight="1" x14ac:dyDescent="0.25">
      <c r="A15" s="11" t="s">
        <v>100</v>
      </c>
      <c r="B15" s="29" t="str" cm="1">
        <f t="array" ref="B15:M15">TRANSPOSE(calculs!C98:C109)</f>
        <v>S5-29</v>
      </c>
      <c r="C15" s="30" t="str">
        <v>S5-29</v>
      </c>
      <c r="D15" s="30" t="str">
        <v>S5-29</v>
      </c>
      <c r="E15" s="30" t="str">
        <v>S5-30</v>
      </c>
      <c r="F15" s="30" t="str">
        <v>S5-30</v>
      </c>
      <c r="G15" s="30" t="str">
        <v>S5-30</v>
      </c>
      <c r="H15" s="30" t="str">
        <v>S5-31</v>
      </c>
      <c r="I15" s="30" t="str">
        <v>S5-31</v>
      </c>
      <c r="J15" s="30" t="str">
        <v>S5-31</v>
      </c>
      <c r="K15" s="30" t="str">
        <v>S5-32</v>
      </c>
      <c r="L15" s="30" t="str">
        <v>S5-32</v>
      </c>
      <c r="M15" s="32" t="str">
        <v>S5-32</v>
      </c>
      <c r="O15">
        <v>0.191</v>
      </c>
      <c r="P15">
        <v>0.183</v>
      </c>
      <c r="Q15">
        <v>0.20200000000000001</v>
      </c>
      <c r="R15">
        <v>0.26300000000000001</v>
      </c>
      <c r="S15">
        <v>0.27900000000000003</v>
      </c>
      <c r="T15">
        <v>0.27700000000000002</v>
      </c>
      <c r="U15">
        <v>0.30299999999999999</v>
      </c>
      <c r="V15">
        <v>0.312</v>
      </c>
      <c r="W15">
        <v>0.309</v>
      </c>
      <c r="X15">
        <v>0.26200000000000001</v>
      </c>
      <c r="Y15">
        <v>0.27800000000000002</v>
      </c>
      <c r="Z15">
        <v>0.27100000000000002</v>
      </c>
    </row>
    <row r="16" spans="1:26" ht="21.95" customHeight="1" x14ac:dyDescent="0.25">
      <c r="A16" s="21" t="s">
        <v>101</v>
      </c>
      <c r="B16" s="33" t="str" cm="1">
        <f t="array" ref="B16:M16">TRANSPOSE(calculs!C110:C121)</f>
        <v>S5-33</v>
      </c>
      <c r="C16" s="20" t="str">
        <v>S5-33</v>
      </c>
      <c r="D16" s="20" t="str">
        <v>S5-33</v>
      </c>
      <c r="E16" s="20" t="str">
        <v>S5-34</v>
      </c>
      <c r="F16" s="20" t="str">
        <v>S5-34</v>
      </c>
      <c r="G16" s="20" t="str">
        <v>S5-34</v>
      </c>
      <c r="H16" s="20" t="str">
        <v>S5-35</v>
      </c>
      <c r="I16" s="20" t="str">
        <v>S5-35</v>
      </c>
      <c r="J16" s="20" t="str">
        <v>S5-35</v>
      </c>
      <c r="K16" s="20" t="str">
        <v>S5-36</v>
      </c>
      <c r="L16" s="20" t="str">
        <v>S5-36</v>
      </c>
      <c r="M16" s="34" t="str">
        <v>S5-36</v>
      </c>
      <c r="O16">
        <v>0.188</v>
      </c>
      <c r="P16">
        <v>0.186</v>
      </c>
      <c r="Q16">
        <v>0.183</v>
      </c>
      <c r="R16">
        <v>0.29599999999999999</v>
      </c>
      <c r="S16">
        <v>0.317</v>
      </c>
      <c r="T16">
        <v>0.29799999999999999</v>
      </c>
      <c r="U16">
        <v>0.19600000000000001</v>
      </c>
      <c r="V16">
        <v>0.19800000000000001</v>
      </c>
      <c r="W16">
        <v>0.19900000000000001</v>
      </c>
      <c r="X16">
        <v>0.25600000000000001</v>
      </c>
      <c r="Y16">
        <v>0.28399999999999997</v>
      </c>
      <c r="Z16">
        <v>0.28000000000000003</v>
      </c>
    </row>
    <row r="17" spans="1:26" ht="21.95" customHeight="1" x14ac:dyDescent="0.25">
      <c r="A17" s="21" t="s">
        <v>102</v>
      </c>
      <c r="B17" s="33" t="str" cm="1">
        <f t="array" ref="B17:M17">TRANSPOSE(calculs!C122:C133)</f>
        <v>S5-37</v>
      </c>
      <c r="C17" s="20" t="str">
        <v>S5-37</v>
      </c>
      <c r="D17" s="20" t="str">
        <v>S5-37</v>
      </c>
      <c r="E17" s="20" t="str">
        <v>S5-38</v>
      </c>
      <c r="F17" s="20" t="str">
        <v>S5-38</v>
      </c>
      <c r="G17" s="20" t="str">
        <v>S5-38</v>
      </c>
      <c r="H17" s="20" t="str">
        <v>S5-39</v>
      </c>
      <c r="I17" s="20" t="str">
        <v>S5-39</v>
      </c>
      <c r="J17" s="20" t="str">
        <v>S5-39</v>
      </c>
      <c r="K17" s="20" t="str">
        <v>S5-40</v>
      </c>
      <c r="L17" s="20" t="str">
        <v>S5-40</v>
      </c>
      <c r="M17" s="34" t="str">
        <v>S5-40</v>
      </c>
      <c r="O17">
        <v>0.28799999999999998</v>
      </c>
      <c r="P17">
        <v>0.28399999999999997</v>
      </c>
      <c r="Q17">
        <v>0.30499999999999999</v>
      </c>
      <c r="R17">
        <v>0.28299999999999997</v>
      </c>
      <c r="S17">
        <v>0.28599999999999998</v>
      </c>
      <c r="T17">
        <v>0.27700000000000002</v>
      </c>
      <c r="U17">
        <v>0.26800000000000002</v>
      </c>
      <c r="V17">
        <v>0.27900000000000003</v>
      </c>
      <c r="W17">
        <v>0.28799999999999998</v>
      </c>
      <c r="X17">
        <v>0.20200000000000001</v>
      </c>
      <c r="Y17">
        <v>0.222</v>
      </c>
      <c r="Z17">
        <v>0.20899999999999999</v>
      </c>
    </row>
    <row r="18" spans="1:26" ht="21.95" customHeight="1" x14ac:dyDescent="0.25">
      <c r="A18" s="21" t="s">
        <v>103</v>
      </c>
      <c r="B18" s="51" t="str" cm="1">
        <f t="array" ref="B18:D18">TRANSPOSE(calculs!C134:C136)</f>
        <v>S5-41</v>
      </c>
      <c r="C18" s="52" t="str">
        <v>S5-41</v>
      </c>
      <c r="D18" s="52" t="str">
        <v>S5-41</v>
      </c>
      <c r="E18" s="6"/>
      <c r="F18" s="6"/>
      <c r="G18" s="6"/>
      <c r="H18" s="6"/>
      <c r="I18" s="6"/>
      <c r="J18" s="6"/>
      <c r="K18" s="6"/>
      <c r="L18" s="6"/>
      <c r="M18" s="38"/>
      <c r="O18">
        <v>0.222</v>
      </c>
      <c r="P18">
        <v>0.22500000000000001</v>
      </c>
      <c r="Q18">
        <v>0.215</v>
      </c>
      <c r="R18">
        <v>6.8000000000000005E-2</v>
      </c>
      <c r="S18">
        <v>0.06</v>
      </c>
      <c r="T18">
        <v>5.8999999999999997E-2</v>
      </c>
      <c r="U18">
        <v>6.2E-2</v>
      </c>
      <c r="V18">
        <v>6.2E-2</v>
      </c>
      <c r="W18">
        <v>6.0999999999999999E-2</v>
      </c>
      <c r="X18">
        <v>5.8999999999999997E-2</v>
      </c>
      <c r="Y18">
        <v>5.8999999999999997E-2</v>
      </c>
      <c r="Z18">
        <v>6.6000000000000003E-2</v>
      </c>
    </row>
    <row r="19" spans="1:26" ht="21.95" customHeight="1" x14ac:dyDescent="0.25">
      <c r="A19" s="21" t="s">
        <v>104</v>
      </c>
      <c r="B19" s="39"/>
      <c r="C19" s="5"/>
      <c r="D19" s="5"/>
      <c r="E19" s="6"/>
      <c r="F19" s="6"/>
      <c r="G19" s="6"/>
      <c r="H19" s="6"/>
      <c r="I19" s="6"/>
      <c r="J19" s="12"/>
      <c r="K19" s="12"/>
      <c r="L19" s="6"/>
      <c r="M19" s="38"/>
      <c r="O19">
        <v>7.0000000000000007E-2</v>
      </c>
      <c r="P19">
        <v>6.8000000000000005E-2</v>
      </c>
      <c r="Q19" t="s">
        <v>197</v>
      </c>
      <c r="R19" t="s">
        <v>197</v>
      </c>
      <c r="S19" t="s">
        <v>197</v>
      </c>
      <c r="T19" t="s">
        <v>197</v>
      </c>
      <c r="U19" t="s">
        <v>197</v>
      </c>
      <c r="V19" t="s">
        <v>197</v>
      </c>
      <c r="W19" t="s">
        <v>197</v>
      </c>
      <c r="X19" t="s">
        <v>197</v>
      </c>
      <c r="Y19" t="s">
        <v>197</v>
      </c>
      <c r="Z19" t="s">
        <v>197</v>
      </c>
    </row>
    <row r="20" spans="1:26" ht="21.95" customHeight="1" x14ac:dyDescent="0.25">
      <c r="A20" s="21" t="s">
        <v>105</v>
      </c>
      <c r="B20" s="39"/>
      <c r="C20" s="6"/>
      <c r="D20" s="6"/>
      <c r="E20" s="6"/>
      <c r="F20" s="6"/>
      <c r="G20" s="6"/>
      <c r="H20" s="6"/>
      <c r="I20" s="6"/>
      <c r="J20" s="6"/>
      <c r="K20" s="6"/>
      <c r="L20" s="6"/>
      <c r="M20" s="38"/>
      <c r="O20" s="43"/>
      <c r="P20" s="8"/>
      <c r="Q20" s="8"/>
      <c r="R20" s="8"/>
      <c r="S20" s="8"/>
      <c r="T20" s="8"/>
      <c r="U20" s="8"/>
      <c r="V20" s="8"/>
      <c r="W20" s="8"/>
      <c r="X20" s="8"/>
      <c r="Y20" s="8"/>
      <c r="Z20" s="44"/>
    </row>
    <row r="21" spans="1:26" ht="21.95" customHeight="1" x14ac:dyDescent="0.25">
      <c r="A21" s="21" t="s">
        <v>106</v>
      </c>
      <c r="B21" s="39"/>
      <c r="C21" s="6"/>
      <c r="D21" s="6"/>
      <c r="E21" s="6"/>
      <c r="F21" s="6"/>
      <c r="G21" s="6"/>
      <c r="H21" s="6"/>
      <c r="I21" s="6"/>
      <c r="J21" s="6"/>
      <c r="K21" s="6"/>
      <c r="L21" s="6"/>
      <c r="M21" s="38"/>
      <c r="O21" s="43"/>
      <c r="P21" s="8"/>
      <c r="Q21" s="8"/>
      <c r="R21" s="8"/>
      <c r="S21" s="8"/>
      <c r="T21" s="8"/>
      <c r="U21" s="8"/>
      <c r="V21" s="8"/>
      <c r="W21" s="8"/>
      <c r="X21" s="8"/>
      <c r="Y21" s="8"/>
      <c r="Z21" s="44"/>
    </row>
    <row r="22" spans="1:26" ht="21.95" customHeight="1" thickBot="1" x14ac:dyDescent="0.3">
      <c r="A22" s="28" t="s">
        <v>107</v>
      </c>
      <c r="B22" s="40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2"/>
      <c r="O22" s="45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7"/>
    </row>
    <row r="27" spans="1:26" x14ac:dyDescent="0.25">
      <c r="F27" s="9"/>
    </row>
  </sheetData>
  <mergeCells count="2">
    <mergeCell ref="A1:M1"/>
    <mergeCell ref="A13:M13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masses</vt:lpstr>
      <vt:lpstr>calculs</vt:lpstr>
      <vt:lpstr>boites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SCHEVIN</dc:creator>
  <cp:lastModifiedBy>Patrick SCHEVIN</cp:lastModifiedBy>
  <cp:lastPrinted>2024-05-28T14:10:25Z</cp:lastPrinted>
  <dcterms:created xsi:type="dcterms:W3CDTF">2016-10-05T08:23:29Z</dcterms:created>
  <dcterms:modified xsi:type="dcterms:W3CDTF">2024-06-11T09:17:45Z</dcterms:modified>
</cp:coreProperties>
</file>