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450" tabRatio="824" firstSheet="1" activeTab="9"/>
  </bookViews>
  <sheets>
    <sheet name="改订履历" sheetId="9" r:id="rId1"/>
    <sheet name="TABLE一览" sheetId="1" r:id="rId2"/>
    <sheet name="用户" sheetId="119" r:id="rId3"/>
    <sheet name="登陆履历" sheetId="121" r:id="rId4"/>
    <sheet name="工作表" sheetId="122" r:id="rId5"/>
    <sheet name="工作照片表" sheetId="123" r:id="rId6"/>
    <sheet name="票据表" sheetId="124" r:id="rId7"/>
    <sheet name="票据照片表" sheetId="125" r:id="rId8"/>
    <sheet name="注意事项表" sheetId="126" r:id="rId9"/>
    <sheet name="工作计划表" sheetId="127" r:id="rId10"/>
  </sheets>
  <definedNames>
    <definedName name="_xlnm._FilterDatabase" localSheetId="1" hidden="1">TABLE一览!$A$3:$H$12</definedName>
    <definedName name="_xlnm.Print_Area" localSheetId="1">TABLE一览!$A$1:$D$18</definedName>
    <definedName name="_xlnm.Print_Titles" localSheetId="1">TABLE一览!$1:$3</definedName>
  </definedNames>
  <calcPr calcId="144525"/>
</workbook>
</file>

<file path=xl/sharedStrings.xml><?xml version="1.0" encoding="utf-8"?>
<sst xmlns="http://schemas.openxmlformats.org/spreadsheetml/2006/main" count="140">
  <si>
    <t>改订履历</t>
  </si>
  <si>
    <t>No.</t>
  </si>
  <si>
    <t>日期</t>
  </si>
  <si>
    <t>改订内容</t>
  </si>
  <si>
    <t>备考</t>
  </si>
  <si>
    <t>初版做成</t>
  </si>
  <si>
    <t>全体varchar改为nvarchar</t>
  </si>
  <si>
    <t>TABLE一览</t>
  </si>
  <si>
    <t>Table ID</t>
  </si>
  <si>
    <t>Table Name</t>
  </si>
  <si>
    <t>最终更新日</t>
  </si>
  <si>
    <t>本番Release日</t>
  </si>
  <si>
    <t>Release要</t>
  </si>
  <si>
    <t>userinfo</t>
  </si>
  <si>
    <t>用户</t>
  </si>
  <si>
    <t>外部设计</t>
  </si>
  <si>
    <t>TABLE ID</t>
  </si>
  <si>
    <t>TABLE名称</t>
  </si>
  <si>
    <t>说明</t>
  </si>
  <si>
    <t>作成日</t>
  </si>
  <si>
    <t>更新日</t>
  </si>
  <si>
    <t>作成者</t>
  </si>
  <si>
    <t>DB设计</t>
  </si>
  <si>
    <t>用于存放用户名，密码，权限等信息</t>
  </si>
  <si>
    <t>任</t>
  </si>
  <si>
    <t>项目ID</t>
  </si>
  <si>
    <t>名称</t>
  </si>
  <si>
    <t>类型</t>
  </si>
  <si>
    <t>位数</t>
  </si>
  <si>
    <t>值</t>
  </si>
  <si>
    <t>缺省值</t>
  </si>
  <si>
    <t>必须</t>
  </si>
  <si>
    <t>Pkey</t>
  </si>
  <si>
    <t>INDEX1</t>
  </si>
  <si>
    <t>INDEX2</t>
  </si>
  <si>
    <t>INDEX3</t>
  </si>
  <si>
    <t>createtime</t>
  </si>
  <si>
    <t>登录时刻</t>
  </si>
  <si>
    <t>TIMESTAMP</t>
  </si>
  <si>
    <t>createuserid</t>
  </si>
  <si>
    <t>登录用户ID</t>
  </si>
  <si>
    <t>VARCHAR</t>
  </si>
  <si>
    <t>createmodule</t>
  </si>
  <si>
    <t>登录程序ID</t>
  </si>
  <si>
    <t>updatetime</t>
  </si>
  <si>
    <t>更新时刻</t>
  </si>
  <si>
    <t>updateuserid</t>
  </si>
  <si>
    <t>更新用户ID</t>
  </si>
  <si>
    <t>updatemodule</t>
  </si>
  <si>
    <t>更新程序ID</t>
  </si>
  <si>
    <t>userid</t>
  </si>
  <si>
    <t>用户ID</t>
  </si>
  <si>
    <t>○</t>
  </si>
  <si>
    <t>passwd</t>
  </si>
  <si>
    <t>密码</t>
  </si>
  <si>
    <t>加密保存，初始密码：'666666'</t>
  </si>
  <si>
    <t>'f379eaf3c831b04de153469d1bec345e'</t>
  </si>
  <si>
    <t>stop</t>
  </si>
  <si>
    <t>停用</t>
  </si>
  <si>
    <t>0:未停用
1:停用</t>
  </si>
  <si>
    <t>'0'</t>
  </si>
  <si>
    <t>name</t>
  </si>
  <si>
    <t>姓名</t>
  </si>
  <si>
    <t>''</t>
  </si>
  <si>
    <t>priority</t>
  </si>
  <si>
    <t>权限</t>
  </si>
  <si>
    <t>10：一般
20：领导
90：最高(admin专用)</t>
  </si>
  <si>
    <t>'10'</t>
  </si>
  <si>
    <t>);</t>
  </si>
  <si>
    <t>loginhis</t>
  </si>
  <si>
    <t>登陆履历表</t>
  </si>
  <si>
    <t>用于存放用户登陆系统的时间等信息</t>
  </si>
  <si>
    <t>logintime</t>
  </si>
  <si>
    <t>登入时刻</t>
  </si>
  <si>
    <t>logouttime</t>
  </si>
  <si>
    <t>登出时刻</t>
  </si>
  <si>
    <t>workinfo</t>
  </si>
  <si>
    <t>工作信息表</t>
  </si>
  <si>
    <t>用于用户登陆系统的时间等信息</t>
  </si>
  <si>
    <t>workid</t>
  </si>
  <si>
    <t>工作地点ID</t>
  </si>
  <si>
    <t>integer</t>
  </si>
  <si>
    <t>worktime</t>
  </si>
  <si>
    <t>工作时间</t>
  </si>
  <si>
    <t>worksb</t>
  </si>
  <si>
    <t>工作设备</t>
  </si>
  <si>
    <t>workfzr</t>
  </si>
  <si>
    <t>工作负责人</t>
  </si>
  <si>
    <t>uploadtime</t>
  </si>
  <si>
    <t>上传时间</t>
  </si>
  <si>
    <t>wkpicinfo</t>
  </si>
  <si>
    <t>工作照片表</t>
  </si>
  <si>
    <t>用于用户上传的工作照片</t>
  </si>
  <si>
    <t>picnum</t>
  </si>
  <si>
    <t>照片号</t>
  </si>
  <si>
    <t>picpath</t>
  </si>
  <si>
    <t>照片路径</t>
  </si>
  <si>
    <t>billinfo</t>
  </si>
  <si>
    <t>票据表</t>
  </si>
  <si>
    <t>用于用户保存的票据信息</t>
  </si>
  <si>
    <t>billnum</t>
  </si>
  <si>
    <t>票据号</t>
  </si>
  <si>
    <t>billchksts</t>
  </si>
  <si>
    <t>审核状态</t>
  </si>
  <si>
    <t>0：未提交
1：已提交/未审核
5：已退回
9：已通过</t>
  </si>
  <si>
    <t>submituserid</t>
  </si>
  <si>
    <t>提交人ID</t>
  </si>
  <si>
    <t>submitusername</t>
  </si>
  <si>
    <t>提交人姓名</t>
  </si>
  <si>
    <t>submittime</t>
  </si>
  <si>
    <t>提交时间</t>
  </si>
  <si>
    <t>checkuserid</t>
  </si>
  <si>
    <t>审核人ID</t>
  </si>
  <si>
    <t>checkusername</t>
  </si>
  <si>
    <t>审核人姓名</t>
  </si>
  <si>
    <t>checktime</t>
  </si>
  <si>
    <t>审核时间</t>
  </si>
  <si>
    <t>checkreason</t>
  </si>
  <si>
    <t>审核原因</t>
  </si>
  <si>
    <t>billpicinfo</t>
  </si>
  <si>
    <t>票据照片表</t>
  </si>
  <si>
    <t>用于用户保存的票据照片信息</t>
  </si>
  <si>
    <t>noticeinfo</t>
  </si>
  <si>
    <t>注意事项表</t>
  </si>
  <si>
    <t>用于保存领导的发布注意事项信息</t>
  </si>
  <si>
    <t>prjnum</t>
  </si>
  <si>
    <t>作业号</t>
  </si>
  <si>
    <t>发布人姓名</t>
  </si>
  <si>
    <t>发布人ID</t>
  </si>
  <si>
    <t>pubtime</t>
  </si>
  <si>
    <t>发布时间</t>
  </si>
  <si>
    <t>pubcontent</t>
  </si>
  <si>
    <t>发布事项</t>
  </si>
  <si>
    <t>workplaninfo</t>
  </si>
  <si>
    <t>工作计划表</t>
  </si>
  <si>
    <t>用于领导发布的工作计划信息</t>
  </si>
  <si>
    <t>计划人姓名</t>
  </si>
  <si>
    <t>plantime</t>
  </si>
  <si>
    <t>plancontent</t>
  </si>
  <si>
    <t>计划内容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</si>
</sst>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0.5"/>
      <color theme="1"/>
      <name val="Tahoma"/>
      <charset val="134"/>
    </font>
    <font>
      <b/>
      <sz val="10.5"/>
      <color rgb="FF333333"/>
      <name val="Verdana"/>
      <charset val="134"/>
    </font>
    <font>
      <sz val="16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6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8" borderId="22" applyNumberFormat="0" applyFon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7" fillId="11" borderId="21" applyNumberFormat="0" applyAlignment="0" applyProtection="0">
      <alignment vertical="center"/>
    </xf>
    <xf numFmtId="0" fontId="15" fillId="11" borderId="20" applyNumberFormat="0" applyAlignment="0" applyProtection="0">
      <alignment vertical="center"/>
    </xf>
    <xf numFmtId="0" fontId="21" fillId="24" borderId="24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Fill="1" applyBorder="1" applyAlignment="1">
      <alignment vertical="center"/>
    </xf>
    <xf numFmtId="0" fontId="0" fillId="0" borderId="8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0" borderId="6" xfId="0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>
      <alignment vertical="center"/>
    </xf>
    <xf numFmtId="20" fontId="0" fillId="0" borderId="6" xfId="0" applyNumberForma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0" xfId="0" applyNumberFormat="1" applyFont="1" applyBorder="1">
      <alignment vertical="center"/>
    </xf>
    <xf numFmtId="0" fontId="6" fillId="0" borderId="0" xfId="10">
      <alignment vertical="center"/>
    </xf>
    <xf numFmtId="0" fontId="0" fillId="0" borderId="10" xfId="10" applyFont="1" applyBorder="1" applyAlignment="1">
      <alignment vertical="center" wrapText="1"/>
    </xf>
    <xf numFmtId="14" fontId="0" fillId="0" borderId="0" xfId="0" applyNumberFormat="1">
      <alignment vertical="center"/>
    </xf>
    <xf numFmtId="0" fontId="0" fillId="0" borderId="6" xfId="0" applyNumberFormat="1" applyFont="1" applyBorder="1">
      <alignment vertical="center"/>
    </xf>
    <xf numFmtId="0" fontId="6" fillId="0" borderId="6" xfId="10" applyBorder="1">
      <alignment vertical="center"/>
    </xf>
    <xf numFmtId="0" fontId="0" fillId="0" borderId="6" xfId="10" applyFont="1" applyBorder="1" applyAlignment="1">
      <alignment vertical="center" wrapText="1"/>
    </xf>
    <xf numFmtId="0" fontId="6" fillId="0" borderId="6" xfId="10" applyBorder="1" applyAlignment="1">
      <alignment vertical="center" wrapText="1"/>
    </xf>
    <xf numFmtId="0" fontId="6" fillId="0" borderId="8" xfId="10" applyBorder="1">
      <alignment vertical="center"/>
    </xf>
    <xf numFmtId="0" fontId="0" fillId="0" borderId="8" xfId="0" applyBorder="1" applyAlignment="1">
      <alignment vertical="center" wrapText="1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14" fontId="0" fillId="0" borderId="6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2" fillId="0" borderId="6" xfId="0" applyFont="1" applyBorder="1" quotePrefix="1">
      <alignment vertical="center"/>
    </xf>
    <xf numFmtId="0" fontId="0" fillId="0" borderId="6" xfId="0" applyBorder="1" applyAlignment="1" quotePrefix="1">
      <alignment vertical="center" wrapText="1"/>
    </xf>
    <xf numFmtId="0" fontId="0" fillId="0" borderId="6" xfId="0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6" sqref="C6"/>
    </sheetView>
  </sheetViews>
  <sheetFormatPr defaultColWidth="9" defaultRowHeight="13.5" outlineLevelCol="3"/>
  <cols>
    <col min="1" max="1" width="7.625" customWidth="1"/>
    <col min="2" max="2" width="12.875" customWidth="1"/>
    <col min="3" max="3" width="35.5" customWidth="1"/>
    <col min="4" max="4" width="18.5" customWidth="1"/>
  </cols>
  <sheetData>
    <row r="1" ht="20.25" spans="1:4">
      <c r="A1" s="31" t="s">
        <v>0</v>
      </c>
      <c r="B1" s="31"/>
      <c r="C1" s="31"/>
      <c r="D1" s="31"/>
    </row>
    <row r="2" ht="14.25"/>
    <row r="3" spans="1:4">
      <c r="A3" s="44" t="s">
        <v>1</v>
      </c>
      <c r="B3" s="45" t="s">
        <v>2</v>
      </c>
      <c r="C3" s="45" t="s">
        <v>3</v>
      </c>
      <c r="D3" s="46" t="s">
        <v>4</v>
      </c>
    </row>
    <row r="4" spans="1:4">
      <c r="A4" s="47">
        <v>1</v>
      </c>
      <c r="B4" s="48"/>
      <c r="C4" s="14" t="s">
        <v>5</v>
      </c>
      <c r="D4" s="49"/>
    </row>
    <row r="5" spans="1:4">
      <c r="A5" s="47">
        <v>2</v>
      </c>
      <c r="B5" s="48">
        <v>42600</v>
      </c>
      <c r="C5" s="23" t="s">
        <v>6</v>
      </c>
      <c r="D5" s="49"/>
    </row>
    <row r="6" spans="1:4">
      <c r="A6" s="47"/>
      <c r="B6" s="14"/>
      <c r="C6" s="14"/>
      <c r="D6" s="49"/>
    </row>
    <row r="7" spans="1:4">
      <c r="A7" s="47"/>
      <c r="B7" s="14"/>
      <c r="C7" s="14"/>
      <c r="D7" s="49"/>
    </row>
    <row r="8" spans="1:4">
      <c r="A8" s="47"/>
      <c r="B8" s="14"/>
      <c r="C8" s="14"/>
      <c r="D8" s="49"/>
    </row>
    <row r="9" spans="1:4">
      <c r="A9" s="47"/>
      <c r="B9" s="14"/>
      <c r="C9" s="14"/>
      <c r="D9" s="49"/>
    </row>
    <row r="10" spans="1:4">
      <c r="A10" s="47"/>
      <c r="B10" s="14"/>
      <c r="C10" s="14"/>
      <c r="D10" s="49"/>
    </row>
    <row r="11" spans="1:4">
      <c r="A11" s="47"/>
      <c r="B11" s="14"/>
      <c r="C11" s="14"/>
      <c r="D11" s="49"/>
    </row>
    <row r="12" spans="1:4">
      <c r="A12" s="47"/>
      <c r="B12" s="14"/>
      <c r="C12" s="14"/>
      <c r="D12" s="49"/>
    </row>
    <row r="13" spans="1:4">
      <c r="A13" s="47"/>
      <c r="B13" s="14"/>
      <c r="C13" s="14"/>
      <c r="D13" s="49"/>
    </row>
    <row r="14" spans="1:4">
      <c r="A14" s="47"/>
      <c r="B14" s="14"/>
      <c r="C14" s="14"/>
      <c r="D14" s="49"/>
    </row>
    <row r="15" spans="1:4">
      <c r="A15" s="47"/>
      <c r="B15" s="14"/>
      <c r="C15" s="14"/>
      <c r="D15" s="49"/>
    </row>
    <row r="16" spans="1:4">
      <c r="A16" s="47"/>
      <c r="B16" s="14"/>
      <c r="C16" s="14"/>
      <c r="D16" s="49"/>
    </row>
    <row r="17" spans="1:4">
      <c r="A17" s="47"/>
      <c r="B17" s="14"/>
      <c r="C17" s="14"/>
      <c r="D17" s="49"/>
    </row>
    <row r="18" spans="1:4">
      <c r="A18" s="47"/>
      <c r="B18" s="14"/>
      <c r="C18" s="14"/>
      <c r="D18" s="49"/>
    </row>
    <row r="19" spans="1:4">
      <c r="A19" s="47"/>
      <c r="B19" s="14"/>
      <c r="C19" s="14"/>
      <c r="D19" s="49"/>
    </row>
    <row r="20" spans="1:4">
      <c r="A20" s="47"/>
      <c r="B20" s="14"/>
      <c r="C20" s="14"/>
      <c r="D20" s="49"/>
    </row>
    <row r="21" ht="14.25" spans="1:4">
      <c r="A21" s="50"/>
      <c r="B21" s="51"/>
      <c r="C21" s="51"/>
      <c r="D21" s="52"/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0"/>
  <sheetViews>
    <sheetView tabSelected="1" workbookViewId="0">
      <selection activeCell="I48" sqref="I48"/>
    </sheetView>
  </sheetViews>
  <sheetFormatPr defaultColWidth="9" defaultRowHeight="13.5"/>
  <cols>
    <col min="1" max="1" width="5.125" customWidth="1"/>
    <col min="2" max="2" width="15" customWidth="1"/>
    <col min="3" max="3" width="16.5" customWidth="1"/>
    <col min="4" max="4" width="11.875" customWidth="1"/>
    <col min="5" max="5" width="7.125" customWidth="1"/>
    <col min="6" max="6" width="17.875" customWidth="1"/>
    <col min="7" max="7" width="10.125" customWidth="1"/>
    <col min="8" max="8" width="6.5" customWidth="1"/>
    <col min="9" max="9" width="6.25" customWidth="1"/>
    <col min="10" max="10" width="7" customWidth="1"/>
    <col min="11" max="11" width="7.75" customWidth="1"/>
    <col min="12" max="12" width="8" customWidth="1"/>
    <col min="13" max="13" width="18.5" customWidth="1"/>
    <col min="15" max="15" width="29.75" style="3" customWidth="1"/>
    <col min="17" max="17" width="17.375" style="4" customWidth="1"/>
  </cols>
  <sheetData>
    <row r="1" s="1" customFormat="1" spans="1:17">
      <c r="A1" s="5" t="s">
        <v>15</v>
      </c>
      <c r="B1" s="6"/>
      <c r="C1" s="7" t="s">
        <v>16</v>
      </c>
      <c r="D1" s="7" t="s">
        <v>17</v>
      </c>
      <c r="E1" s="5" t="s">
        <v>18</v>
      </c>
      <c r="F1" s="8"/>
      <c r="G1" s="8"/>
      <c r="H1" s="6"/>
      <c r="I1" s="5" t="s">
        <v>19</v>
      </c>
      <c r="J1" s="6"/>
      <c r="K1" s="5" t="s">
        <v>20</v>
      </c>
      <c r="L1" s="6"/>
      <c r="M1" s="7" t="s">
        <v>21</v>
      </c>
      <c r="Q1" s="21"/>
    </row>
    <row r="2" s="1" customFormat="1" spans="1:17">
      <c r="A2" s="5" t="s">
        <v>22</v>
      </c>
      <c r="B2" s="6"/>
      <c r="C2" s="9" t="s">
        <v>133</v>
      </c>
      <c r="D2" s="7" t="s">
        <v>134</v>
      </c>
      <c r="E2" s="5" t="s">
        <v>135</v>
      </c>
      <c r="F2" s="8"/>
      <c r="G2" s="8"/>
      <c r="H2" s="6"/>
      <c r="I2" s="20">
        <v>43083</v>
      </c>
      <c r="J2" s="6"/>
      <c r="K2" s="5"/>
      <c r="L2" s="6"/>
      <c r="M2" s="7" t="s">
        <v>24</v>
      </c>
      <c r="O2" s="1" t="str">
        <f>"drop table "&amp;$C$2</f>
        <v>drop table workplaninfo</v>
      </c>
      <c r="Q2" s="21"/>
    </row>
    <row r="3" customFormat="1" ht="4.5" customHeight="1" spans="15:17">
      <c r="O3" s="3"/>
      <c r="Q3" s="4"/>
    </row>
    <row r="4" s="2" customFormat="1" ht="26.25" customHeight="1" spans="1:17">
      <c r="A4" s="10" t="s">
        <v>1</v>
      </c>
      <c r="B4" s="10" t="s">
        <v>25</v>
      </c>
      <c r="C4" s="10" t="s">
        <v>26</v>
      </c>
      <c r="D4" s="10" t="s">
        <v>27</v>
      </c>
      <c r="E4" s="10" t="s">
        <v>28</v>
      </c>
      <c r="F4" s="10" t="s">
        <v>29</v>
      </c>
      <c r="G4" s="10" t="s">
        <v>30</v>
      </c>
      <c r="H4" s="10" t="s">
        <v>31</v>
      </c>
      <c r="I4" s="10" t="s">
        <v>32</v>
      </c>
      <c r="J4" s="10" t="s">
        <v>33</v>
      </c>
      <c r="K4" s="10" t="s">
        <v>34</v>
      </c>
      <c r="L4" s="10" t="s">
        <v>35</v>
      </c>
      <c r="M4" s="10" t="s">
        <v>4</v>
      </c>
      <c r="O4" s="3" t="str">
        <f>"CREATE TABLE "&amp;$C$2&amp;"("</f>
        <v>CREATE TABLE workplaninfo(</v>
      </c>
      <c r="Q4" s="4"/>
    </row>
    <row r="5" customFormat="1" spans="1:15">
      <c r="A5" s="11">
        <f t="shared" ref="A5:A18" si="0">ROW()-4</f>
        <v>1</v>
      </c>
      <c r="B5" s="11" t="s">
        <v>36</v>
      </c>
      <c r="C5" s="11" t="s">
        <v>37</v>
      </c>
      <c r="D5" s="12" t="s">
        <v>38</v>
      </c>
      <c r="E5" s="11"/>
      <c r="F5" s="11"/>
      <c r="G5" s="11"/>
      <c r="H5" s="13"/>
      <c r="I5" s="11"/>
      <c r="J5" s="11"/>
      <c r="K5" s="11"/>
      <c r="L5" s="11"/>
      <c r="M5" s="11"/>
      <c r="O5" s="3" t="str">
        <f t="shared" ref="O5:O14" si="1">B5&amp;" "&amp;D5&amp;IF(E5&lt;&gt;"","("&amp;E5&amp;")","")&amp;IF(H5&lt;&gt;""," not null","")&amp;IF(G5&lt;&gt;""," default "&amp;G5,"")&amp;","</f>
        <v>createtime TIMESTAMP,</v>
      </c>
    </row>
    <row r="6" customFormat="1" spans="1:15">
      <c r="A6" s="14">
        <f t="shared" si="0"/>
        <v>2</v>
      </c>
      <c r="B6" s="14" t="s">
        <v>39</v>
      </c>
      <c r="C6" s="14" t="s">
        <v>40</v>
      </c>
      <c r="D6" s="12" t="s">
        <v>41</v>
      </c>
      <c r="E6" s="14">
        <v>32</v>
      </c>
      <c r="F6" s="14"/>
      <c r="G6" s="14"/>
      <c r="H6" s="15"/>
      <c r="I6" s="14"/>
      <c r="J6" s="14"/>
      <c r="K6" s="14"/>
      <c r="L6" s="14"/>
      <c r="M6" s="14"/>
      <c r="O6" s="3" t="str">
        <f t="shared" si="1"/>
        <v>createuserid VARCHAR(32),</v>
      </c>
    </row>
    <row r="7" customFormat="1" spans="1:15">
      <c r="A7" s="14">
        <f t="shared" si="0"/>
        <v>3</v>
      </c>
      <c r="B7" s="14" t="s">
        <v>42</v>
      </c>
      <c r="C7" s="14" t="s">
        <v>43</v>
      </c>
      <c r="D7" s="12" t="s">
        <v>41</v>
      </c>
      <c r="E7" s="14">
        <v>32</v>
      </c>
      <c r="F7" s="14"/>
      <c r="G7" s="14"/>
      <c r="H7" s="15"/>
      <c r="I7" s="14"/>
      <c r="J7" s="14"/>
      <c r="K7" s="14"/>
      <c r="L7" s="14"/>
      <c r="M7" s="14"/>
      <c r="O7" s="3" t="str">
        <f t="shared" si="1"/>
        <v>createmodule VARCHAR(32),</v>
      </c>
    </row>
    <row r="8" customFormat="1" spans="1:15">
      <c r="A8" s="14">
        <f t="shared" si="0"/>
        <v>4</v>
      </c>
      <c r="B8" s="14" t="s">
        <v>44</v>
      </c>
      <c r="C8" s="14" t="s">
        <v>45</v>
      </c>
      <c r="D8" s="12" t="s">
        <v>38</v>
      </c>
      <c r="E8" s="14"/>
      <c r="F8" s="14"/>
      <c r="G8" s="14"/>
      <c r="H8" s="15"/>
      <c r="I8" s="14"/>
      <c r="J8" s="14"/>
      <c r="K8" s="14"/>
      <c r="L8" s="14"/>
      <c r="M8" s="14"/>
      <c r="O8" s="3" t="str">
        <f t="shared" si="1"/>
        <v>updatetime TIMESTAMP,</v>
      </c>
    </row>
    <row r="9" customFormat="1" spans="1:15">
      <c r="A9" s="14">
        <f t="shared" si="0"/>
        <v>5</v>
      </c>
      <c r="B9" s="14" t="s">
        <v>46</v>
      </c>
      <c r="C9" s="14" t="s">
        <v>47</v>
      </c>
      <c r="D9" s="12" t="s">
        <v>41</v>
      </c>
      <c r="E9" s="14">
        <v>32</v>
      </c>
      <c r="F9" s="14"/>
      <c r="G9" s="14"/>
      <c r="H9" s="15"/>
      <c r="I9" s="14"/>
      <c r="J9" s="14"/>
      <c r="K9" s="14"/>
      <c r="L9" s="14"/>
      <c r="M9" s="14"/>
      <c r="O9" s="3" t="str">
        <f t="shared" si="1"/>
        <v>updateuserid VARCHAR(32),</v>
      </c>
    </row>
    <row r="10" customFormat="1" spans="1:15">
      <c r="A10" s="14">
        <f t="shared" si="0"/>
        <v>6</v>
      </c>
      <c r="B10" s="14" t="s">
        <v>48</v>
      </c>
      <c r="C10" s="14" t="s">
        <v>49</v>
      </c>
      <c r="D10" s="12" t="s">
        <v>41</v>
      </c>
      <c r="E10" s="14">
        <v>32</v>
      </c>
      <c r="F10" s="14"/>
      <c r="G10" s="14"/>
      <c r="H10" s="15"/>
      <c r="I10" s="14"/>
      <c r="J10" s="14"/>
      <c r="K10" s="14"/>
      <c r="L10" s="14"/>
      <c r="M10" s="14"/>
      <c r="O10" s="3" t="str">
        <f t="shared" si="1"/>
        <v>updatemodule VARCHAR(32),</v>
      </c>
    </row>
    <row r="11" customFormat="1" spans="1:15">
      <c r="A11" s="14">
        <f t="shared" si="0"/>
        <v>7</v>
      </c>
      <c r="B11" s="14" t="s">
        <v>125</v>
      </c>
      <c r="C11" s="14" t="s">
        <v>126</v>
      </c>
      <c r="D11" s="12" t="s">
        <v>81</v>
      </c>
      <c r="E11" s="14"/>
      <c r="F11" s="14"/>
      <c r="G11" s="14"/>
      <c r="H11" s="15" t="s">
        <v>52</v>
      </c>
      <c r="I11" s="15">
        <v>1</v>
      </c>
      <c r="J11" s="14"/>
      <c r="K11" s="14"/>
      <c r="L11" s="14"/>
      <c r="M11" s="14"/>
      <c r="O11" s="3" t="str">
        <f t="shared" si="1"/>
        <v>prjnum integer not null,</v>
      </c>
    </row>
    <row r="12" customFormat="1" spans="1:15">
      <c r="A12" s="14">
        <f t="shared" si="0"/>
        <v>8</v>
      </c>
      <c r="B12" s="14" t="s">
        <v>61</v>
      </c>
      <c r="C12" s="14" t="s">
        <v>136</v>
      </c>
      <c r="D12" s="12" t="s">
        <v>41</v>
      </c>
      <c r="E12" s="14">
        <v>128</v>
      </c>
      <c r="F12" s="14"/>
      <c r="G12" s="14"/>
      <c r="H12" s="15"/>
      <c r="I12" s="15"/>
      <c r="J12" s="14"/>
      <c r="K12" s="14"/>
      <c r="L12" s="14"/>
      <c r="M12" s="14"/>
      <c r="O12" s="3" t="str">
        <f t="shared" si="1"/>
        <v>name VARCHAR(128),</v>
      </c>
    </row>
    <row r="13" customFormat="1" spans="1:17">
      <c r="A13" s="14">
        <f t="shared" si="0"/>
        <v>9</v>
      </c>
      <c r="B13" s="14" t="s">
        <v>50</v>
      </c>
      <c r="C13" s="14" t="s">
        <v>128</v>
      </c>
      <c r="D13" s="12" t="s">
        <v>38</v>
      </c>
      <c r="E13" s="14"/>
      <c r="F13" s="14"/>
      <c r="G13" s="14"/>
      <c r="H13" s="15"/>
      <c r="I13" s="14"/>
      <c r="J13" s="14"/>
      <c r="K13" s="14"/>
      <c r="L13" s="14"/>
      <c r="M13" s="14"/>
      <c r="O13" s="3" t="str">
        <f t="shared" si="1"/>
        <v>userid TIMESTAMP,</v>
      </c>
      <c r="Q13" s="4"/>
    </row>
    <row r="14" customFormat="1" spans="1:15">
      <c r="A14" s="14">
        <f t="shared" si="0"/>
        <v>10</v>
      </c>
      <c r="B14" s="14" t="s">
        <v>137</v>
      </c>
      <c r="C14" s="14" t="s">
        <v>130</v>
      </c>
      <c r="D14" s="12" t="s">
        <v>38</v>
      </c>
      <c r="E14" s="14"/>
      <c r="F14" s="14"/>
      <c r="G14" s="14"/>
      <c r="H14" s="15"/>
      <c r="I14" s="15"/>
      <c r="J14" s="14"/>
      <c r="K14" s="14"/>
      <c r="L14" s="14"/>
      <c r="M14" s="14"/>
      <c r="O14" s="3" t="str">
        <f t="shared" si="1"/>
        <v>plantime TIMESTAMP,</v>
      </c>
    </row>
    <row r="15" customFormat="1" spans="1:15">
      <c r="A15" s="14">
        <f t="shared" si="0"/>
        <v>11</v>
      </c>
      <c r="B15" s="16" t="s">
        <v>138</v>
      </c>
      <c r="C15" s="16" t="s">
        <v>139</v>
      </c>
      <c r="D15" s="12" t="s">
        <v>41</v>
      </c>
      <c r="E15" s="14">
        <v>512</v>
      </c>
      <c r="F15" s="16"/>
      <c r="G15" s="16"/>
      <c r="H15" s="17"/>
      <c r="I15" s="17"/>
      <c r="J15" s="16"/>
      <c r="K15" s="16"/>
      <c r="L15" s="16"/>
      <c r="M15" s="16"/>
      <c r="O15" s="3" t="str">
        <f>B15&amp;" "&amp;D15&amp;IF(E15&lt;&gt;"","("&amp;E15&amp;")","")&amp;IF(H15&lt;&gt;""," not null","")&amp;IF(G15&lt;&gt;""," default "&amp;G15,"")</f>
        <v>plancontent VARCHAR(512)</v>
      </c>
    </row>
    <row r="16" customFormat="1" spans="1:15">
      <c r="A16" s="14">
        <f t="shared" si="0"/>
        <v>12</v>
      </c>
      <c r="B16" s="16"/>
      <c r="C16" s="16"/>
      <c r="D16" s="18"/>
      <c r="E16" s="16"/>
      <c r="F16" s="16"/>
      <c r="G16" s="16"/>
      <c r="H16" s="17"/>
      <c r="I16" s="17"/>
      <c r="J16" s="16"/>
      <c r="K16" s="16"/>
      <c r="L16" s="16"/>
      <c r="M16" s="16"/>
      <c r="O16" s="3"/>
    </row>
    <row r="17" customFormat="1" spans="1:15">
      <c r="A17" s="14">
        <f t="shared" si="0"/>
        <v>13</v>
      </c>
      <c r="B17" s="16"/>
      <c r="C17" s="16"/>
      <c r="D17" s="18"/>
      <c r="E17" s="16"/>
      <c r="F17" s="16"/>
      <c r="G17" s="16"/>
      <c r="H17" s="17"/>
      <c r="I17" s="17"/>
      <c r="J17" s="16"/>
      <c r="K17" s="16"/>
      <c r="L17" s="16"/>
      <c r="M17" s="16"/>
      <c r="O17" s="3"/>
    </row>
    <row r="18" customFormat="1" spans="1:17">
      <c r="A18" s="14">
        <f t="shared" si="0"/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O18" s="3" t="s">
        <v>68</v>
      </c>
      <c r="Q18" s="22"/>
    </row>
    <row r="19" customFormat="1" spans="15:17">
      <c r="O19" s="3" t="str">
        <f>"Alter table "&amp;$C$2&amp;" add CONSTRAINT PK_"&amp;$C$2&amp;" Primary Key (prjnum);"</f>
        <v>Alter table workplaninfo add CONSTRAINT PK_workplaninfo Primary Key (prjnum);</v>
      </c>
      <c r="Q19" s="22"/>
    </row>
    <row r="20" customFormat="1" spans="15:17">
      <c r="O20" s="3" t="str">
        <f>"Alter table "&amp;C2&amp;" modify prjnum integer auto_increment ;"</f>
        <v>Alter table workplaninfo modify prjnum integer auto_increment ;</v>
      </c>
      <c r="Q20" s="22"/>
    </row>
    <row r="21" customFormat="1" spans="15:17">
      <c r="O21" s="3"/>
      <c r="Q21" s="22"/>
    </row>
    <row r="22" customFormat="1" spans="15:17">
      <c r="O22" s="3"/>
      <c r="Q22" s="22"/>
    </row>
    <row r="23" customFormat="1" spans="15:17">
      <c r="O23" s="3"/>
      <c r="Q23" s="22"/>
    </row>
    <row r="24" customFormat="1" spans="15:17">
      <c r="O24" s="3"/>
      <c r="Q24" s="22"/>
    </row>
    <row r="25" customFormat="1" spans="15:17">
      <c r="O25" s="3"/>
      <c r="Q25" s="22"/>
    </row>
    <row r="26" customFormat="1" spans="15:17">
      <c r="O26" s="3"/>
      <c r="Q26" s="22"/>
    </row>
    <row r="27" customFormat="1" spans="15:17">
      <c r="O27" s="3"/>
      <c r="Q27" s="22"/>
    </row>
    <row r="28" customFormat="1" spans="15:19">
      <c r="O28" s="3"/>
      <c r="Q28" s="22"/>
      <c r="S28" s="3"/>
    </row>
    <row r="29" customFormat="1" spans="15:19">
      <c r="O29" s="3"/>
      <c r="Q29" s="22"/>
      <c r="S29" s="3"/>
    </row>
    <row r="30" customFormat="1" spans="15:19">
      <c r="O30" s="3"/>
      <c r="Q30" s="22"/>
      <c r="S30" s="3"/>
    </row>
    <row r="31" customFormat="1" spans="15:19">
      <c r="O31" s="3"/>
      <c r="Q31" s="22"/>
      <c r="S31" s="3"/>
    </row>
    <row r="32" customFormat="1" spans="15:19">
      <c r="O32" s="3"/>
      <c r="Q32" s="22"/>
      <c r="S32" s="3"/>
    </row>
    <row r="33" customFormat="1" spans="15:19">
      <c r="O33" s="3"/>
      <c r="Q33" s="22"/>
      <c r="S33" s="3"/>
    </row>
    <row r="34" customFormat="1" spans="15:19">
      <c r="O34" s="3"/>
      <c r="Q34" s="22"/>
      <c r="S34" s="3"/>
    </row>
    <row r="35" customFormat="1" spans="15:19">
      <c r="O35" s="3"/>
      <c r="Q35" s="22"/>
      <c r="S35" s="3"/>
    </row>
    <row r="36" customFormat="1" spans="15:19">
      <c r="O36" s="3"/>
      <c r="Q36" s="22"/>
      <c r="S36" s="3"/>
    </row>
    <row r="37" customFormat="1" spans="15:19">
      <c r="O37" s="3"/>
      <c r="Q37" s="22"/>
      <c r="S37" s="3"/>
    </row>
    <row r="38" customFormat="1" spans="15:19">
      <c r="O38" s="3"/>
      <c r="Q38" s="22"/>
      <c r="S38" s="3"/>
    </row>
    <row r="39" customFormat="1" spans="15:19">
      <c r="O39" s="3"/>
      <c r="Q39" s="22"/>
      <c r="S39" s="3"/>
    </row>
    <row r="40" customFormat="1" spans="15:19">
      <c r="O40" s="3"/>
      <c r="Q40" s="22"/>
      <c r="S40" s="3"/>
    </row>
    <row r="41" customFormat="1" spans="15:17">
      <c r="O41" s="3"/>
      <c r="Q41" s="22"/>
    </row>
    <row r="42" customFormat="1" spans="15:17">
      <c r="O42" s="3"/>
      <c r="Q42" s="22"/>
    </row>
    <row r="43" customFormat="1" spans="15:17">
      <c r="O43" s="3"/>
      <c r="Q43" s="22"/>
    </row>
    <row r="44" customFormat="1" spans="15:17">
      <c r="O44" s="3"/>
      <c r="Q44" s="22"/>
    </row>
    <row r="45" customFormat="1" spans="15:17">
      <c r="O45" s="3"/>
      <c r="Q45" s="22"/>
    </row>
    <row r="46" customFormat="1" spans="15:17">
      <c r="O46" s="3"/>
      <c r="Q46" s="22"/>
    </row>
    <row r="47" customFormat="1" spans="15:17">
      <c r="O47" s="3"/>
      <c r="Q47" s="22"/>
    </row>
    <row r="48" customFormat="1" spans="15:17">
      <c r="O48" s="3"/>
      <c r="Q48" s="22"/>
    </row>
    <row r="49" customFormat="1" spans="15:17">
      <c r="O49" s="3"/>
      <c r="Q49" s="22"/>
    </row>
    <row r="50" customFormat="1" spans="15:17">
      <c r="O50" s="3"/>
      <c r="Q50" s="22"/>
    </row>
    <row r="51" customFormat="1" spans="15:17">
      <c r="O51" s="3"/>
      <c r="Q51" s="22"/>
    </row>
    <row r="52" customFormat="1" spans="15:17">
      <c r="O52" s="3"/>
      <c r="Q52" s="22"/>
    </row>
    <row r="53" customFormat="1" spans="15:17">
      <c r="O53" s="3"/>
      <c r="Q53" s="22"/>
    </row>
    <row r="54" customFormat="1" spans="15:17">
      <c r="O54" s="3"/>
      <c r="Q54" s="22"/>
    </row>
    <row r="55" customFormat="1" spans="15:17">
      <c r="O55" s="3"/>
      <c r="Q55" s="22"/>
    </row>
    <row r="56" customFormat="1" spans="15:17">
      <c r="O56" s="3"/>
      <c r="Q56" s="22"/>
    </row>
    <row r="57" customFormat="1" spans="15:17">
      <c r="O57" s="3"/>
      <c r="Q57" s="22"/>
    </row>
    <row r="58" customFormat="1" spans="15:17">
      <c r="O58" s="3"/>
      <c r="Q58" s="22"/>
    </row>
    <row r="59" customFormat="1" spans="15:17">
      <c r="O59" s="3"/>
      <c r="Q59" s="22"/>
    </row>
    <row r="60" customFormat="1" spans="15:17">
      <c r="O60" s="3"/>
      <c r="Q60" s="22"/>
    </row>
  </sheetData>
  <mergeCells count="8">
    <mergeCell ref="A1:B1"/>
    <mergeCell ref="E1:H1"/>
    <mergeCell ref="I1:J1"/>
    <mergeCell ref="K1:L1"/>
    <mergeCell ref="A2:B2"/>
    <mergeCell ref="E2:H2"/>
    <mergeCell ref="I2:J2"/>
    <mergeCell ref="K2:L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view="pageBreakPreview" zoomScaleNormal="100" zoomScaleSheetLayoutView="100" workbookViewId="0">
      <selection activeCell="D43" sqref="D43"/>
    </sheetView>
  </sheetViews>
  <sheetFormatPr defaultColWidth="9" defaultRowHeight="13.5" outlineLevelCol="7"/>
  <cols>
    <col min="1" max="1" width="6.125" customWidth="1"/>
    <col min="2" max="2" width="15" customWidth="1"/>
    <col min="3" max="3" width="19.5" customWidth="1"/>
    <col min="4" max="4" width="66.25" customWidth="1"/>
    <col min="6" max="6" width="11.625" customWidth="1"/>
    <col min="7" max="7" width="15.625" customWidth="1"/>
    <col min="8" max="8" width="14.125" style="30" customWidth="1"/>
  </cols>
  <sheetData>
    <row r="1" ht="20.25" spans="1:1">
      <c r="A1" s="31" t="s">
        <v>7</v>
      </c>
    </row>
    <row r="3" ht="26.25" customHeight="1" spans="1:8">
      <c r="A3" s="32" t="s">
        <v>1</v>
      </c>
      <c r="B3" s="32" t="s">
        <v>8</v>
      </c>
      <c r="C3" s="32" t="s">
        <v>9</v>
      </c>
      <c r="D3" s="32" t="s">
        <v>4</v>
      </c>
      <c r="F3" s="33" t="s">
        <v>10</v>
      </c>
      <c r="G3" s="33" t="s">
        <v>11</v>
      </c>
      <c r="H3" s="33" t="s">
        <v>12</v>
      </c>
    </row>
    <row r="4" spans="1:7">
      <c r="A4" s="34">
        <f>ROW()-3</f>
        <v>1</v>
      </c>
      <c r="B4" s="35" t="s">
        <v>13</v>
      </c>
      <c r="C4" s="35" t="s">
        <v>14</v>
      </c>
      <c r="D4" s="36"/>
      <c r="F4" s="37"/>
      <c r="G4" s="37"/>
    </row>
    <row r="5" spans="1:7">
      <c r="A5" s="38">
        <f>ROW()-3</f>
        <v>2</v>
      </c>
      <c r="B5" s="39" t="str">
        <f>登陆履历!C2</f>
        <v>loginhis</v>
      </c>
      <c r="C5" s="39" t="str">
        <f>登陆履历!D2</f>
        <v>登陆履历表</v>
      </c>
      <c r="D5" s="40"/>
      <c r="F5" s="37"/>
      <c r="G5" s="37"/>
    </row>
    <row r="6" spans="1:7">
      <c r="A6" s="38">
        <f>ROW()-3</f>
        <v>3</v>
      </c>
      <c r="B6" s="39" t="str">
        <f>工作表!C2</f>
        <v>workinfo</v>
      </c>
      <c r="C6" s="39" t="str">
        <f>工作表!D2</f>
        <v>工作信息表</v>
      </c>
      <c r="D6" s="40"/>
      <c r="F6" s="37"/>
      <c r="G6" s="37"/>
    </row>
    <row r="7" spans="1:7">
      <c r="A7" s="38">
        <f t="shared" ref="A7:A12" si="0">ROW()-3</f>
        <v>4</v>
      </c>
      <c r="B7" s="39" t="str">
        <f>工作照片表!C2</f>
        <v>wkpicinfo</v>
      </c>
      <c r="C7" s="39" t="str">
        <f>工作照片表!D2</f>
        <v>工作照片表</v>
      </c>
      <c r="D7" s="40"/>
      <c r="F7" s="37"/>
      <c r="G7" s="37"/>
    </row>
    <row r="8" spans="1:7">
      <c r="A8" s="38">
        <f t="shared" si="0"/>
        <v>5</v>
      </c>
      <c r="B8" s="39" t="str">
        <f>票据表!C2</f>
        <v>billinfo</v>
      </c>
      <c r="C8" s="39" t="str">
        <f>票据表!D2</f>
        <v>票据表</v>
      </c>
      <c r="D8" s="41"/>
      <c r="F8" s="37"/>
      <c r="G8" s="37"/>
    </row>
    <row r="9" spans="1:4">
      <c r="A9" s="38">
        <f t="shared" si="0"/>
        <v>6</v>
      </c>
      <c r="B9" s="42" t="str">
        <f>票据照片表!C2</f>
        <v>billpicinfo</v>
      </c>
      <c r="C9" s="42" t="str">
        <f>票据照片表!D2</f>
        <v>票据照片表</v>
      </c>
      <c r="D9" s="43"/>
    </row>
    <row r="10" spans="1:3">
      <c r="A10" s="38">
        <f t="shared" si="0"/>
        <v>7</v>
      </c>
      <c r="B10" s="35" t="str">
        <f>注意事项表!C2</f>
        <v>noticeinfo</v>
      </c>
      <c r="C10" s="35" t="str">
        <f>注意事项表!D2</f>
        <v>注意事项表</v>
      </c>
    </row>
    <row r="11" spans="1:3">
      <c r="A11" s="38">
        <f t="shared" si="0"/>
        <v>8</v>
      </c>
      <c r="B11" s="35" t="str">
        <f>工作计划表!C2</f>
        <v>workplaninfo</v>
      </c>
      <c r="C11" s="35" t="str">
        <f>工作计划表!D2</f>
        <v>工作计划表</v>
      </c>
    </row>
    <row r="12" spans="1:1">
      <c r="A12" s="38">
        <f t="shared" si="0"/>
        <v>9</v>
      </c>
    </row>
  </sheetData>
  <autoFilter ref="A3:H12"/>
  <hyperlinks>
    <hyperlink ref="B5:C5" location="userinfo!A5" display="=登陆履历!C2"/>
    <hyperlink ref="A1" location="userprio!A1" display="TABLE一览"/>
    <hyperlink ref="B6:C6" location="工作表!A1" display="=工作表!C2"/>
    <hyperlink ref="B7:C7" location="工作照片表!A1" display="=工作照片表!C2"/>
    <hyperlink ref="B8:C8" location="票据表!A1" display="=票据表!C2"/>
    <hyperlink ref="B9:C9" location="票据照片表!A1" display="=票据照片表!C2"/>
    <hyperlink ref="B10:C10" location="注意事项表!A1" display="=注意事项表!C2"/>
    <hyperlink ref="B11:C11" location="工作计划表!A1" display="=工作计划表!C2"/>
    <hyperlink ref="B4:C4" location="用户!A1" display="userinfo"/>
  </hyperlinks>
  <printOptions horizontalCentered="1"/>
  <pageMargins left="0.707638888888889" right="0.707638888888889" top="0.747916666666667" bottom="0.747916666666667" header="0.313888888888889" footer="0.313888888888889"/>
  <pageSetup paperSize="9" orientation="landscape" horizontalDpi="200" verticalDpi="300"/>
  <headerFooter>
    <oddHeader>&amp;L&amp;F&amp;C&amp;A</oddHeader>
    <oddFooter>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9"/>
  <sheetViews>
    <sheetView workbookViewId="0">
      <selection activeCell="D45" sqref="D45"/>
    </sheetView>
  </sheetViews>
  <sheetFormatPr defaultColWidth="9" defaultRowHeight="13.5"/>
  <cols>
    <col min="1" max="1" width="5.125" customWidth="1"/>
    <col min="2" max="2" width="15" customWidth="1"/>
    <col min="3" max="3" width="16.5" customWidth="1"/>
    <col min="4" max="4" width="11.875" customWidth="1"/>
    <col min="5" max="5" width="7.125" customWidth="1"/>
    <col min="6" max="6" width="17.875" customWidth="1"/>
    <col min="7" max="7" width="10.125" customWidth="1"/>
    <col min="8" max="8" width="6.5" customWidth="1"/>
    <col min="9" max="9" width="6.25" customWidth="1"/>
    <col min="10" max="10" width="7" customWidth="1"/>
    <col min="11" max="11" width="7.75" customWidth="1"/>
    <col min="12" max="12" width="8" customWidth="1"/>
    <col min="13" max="13" width="18.5" customWidth="1"/>
    <col min="15" max="15" width="29.75" style="3" customWidth="1"/>
    <col min="17" max="17" width="17.375" style="4" customWidth="1"/>
  </cols>
  <sheetData>
    <row r="1" s="1" customFormat="1" spans="1:17">
      <c r="A1" s="5" t="s">
        <v>15</v>
      </c>
      <c r="B1" s="6"/>
      <c r="C1" s="7" t="s">
        <v>16</v>
      </c>
      <c r="D1" s="7" t="s">
        <v>17</v>
      </c>
      <c r="E1" s="5" t="s">
        <v>18</v>
      </c>
      <c r="F1" s="8"/>
      <c r="G1" s="8"/>
      <c r="H1" s="6"/>
      <c r="I1" s="5" t="s">
        <v>19</v>
      </c>
      <c r="J1" s="6"/>
      <c r="K1" s="5" t="s">
        <v>20</v>
      </c>
      <c r="L1" s="6"/>
      <c r="M1" s="7" t="s">
        <v>21</v>
      </c>
      <c r="Q1" s="21"/>
    </row>
    <row r="2" s="1" customFormat="1" spans="1:17">
      <c r="A2" s="5" t="s">
        <v>22</v>
      </c>
      <c r="B2" s="6"/>
      <c r="C2" s="9" t="s">
        <v>13</v>
      </c>
      <c r="D2" s="7" t="s">
        <v>14</v>
      </c>
      <c r="E2" s="5" t="s">
        <v>23</v>
      </c>
      <c r="F2" s="8"/>
      <c r="G2" s="8"/>
      <c r="H2" s="6"/>
      <c r="I2" s="20">
        <v>43083</v>
      </c>
      <c r="J2" s="6"/>
      <c r="K2" s="5"/>
      <c r="L2" s="6"/>
      <c r="M2" s="7" t="s">
        <v>24</v>
      </c>
      <c r="O2" s="1" t="str">
        <f>"drop table "&amp;$C$2</f>
        <v>drop table userinfo</v>
      </c>
      <c r="Q2" s="21"/>
    </row>
    <row r="3" customFormat="1" ht="4.5" customHeight="1" spans="15:17">
      <c r="O3" s="3"/>
      <c r="Q3" s="4"/>
    </row>
    <row r="4" s="2" customFormat="1" ht="26.25" customHeight="1" spans="1:17">
      <c r="A4" s="10" t="s">
        <v>1</v>
      </c>
      <c r="B4" s="10" t="s">
        <v>25</v>
      </c>
      <c r="C4" s="10" t="s">
        <v>26</v>
      </c>
      <c r="D4" s="10" t="s">
        <v>27</v>
      </c>
      <c r="E4" s="10" t="s">
        <v>28</v>
      </c>
      <c r="F4" s="10" t="s">
        <v>29</v>
      </c>
      <c r="G4" s="10" t="s">
        <v>30</v>
      </c>
      <c r="H4" s="10" t="s">
        <v>31</v>
      </c>
      <c r="I4" s="10" t="s">
        <v>32</v>
      </c>
      <c r="J4" s="10" t="s">
        <v>33</v>
      </c>
      <c r="K4" s="10" t="s">
        <v>34</v>
      </c>
      <c r="L4" s="10" t="s">
        <v>35</v>
      </c>
      <c r="M4" s="10" t="s">
        <v>4</v>
      </c>
      <c r="O4" s="3" t="str">
        <f>"CREATE TABLE "&amp;$C$2&amp;"("</f>
        <v>CREATE TABLE userinfo(</v>
      </c>
      <c r="Q4" s="4"/>
    </row>
    <row r="5" customFormat="1" spans="1:17">
      <c r="A5" s="11">
        <f t="shared" ref="A5:A29" si="0">ROW()-4</f>
        <v>1</v>
      </c>
      <c r="B5" s="11" t="s">
        <v>36</v>
      </c>
      <c r="C5" s="11" t="s">
        <v>37</v>
      </c>
      <c r="D5" s="12" t="s">
        <v>38</v>
      </c>
      <c r="E5" s="11"/>
      <c r="F5" s="11"/>
      <c r="G5" s="26"/>
      <c r="H5" s="13"/>
      <c r="I5" s="11"/>
      <c r="J5" s="11"/>
      <c r="K5" s="11"/>
      <c r="L5" s="11"/>
      <c r="M5" s="11"/>
      <c r="O5" s="3" t="str">
        <f>B5&amp;" "&amp;D5&amp;IF(E5&lt;&gt;"","("&amp;E5&amp;")","")&amp;IF(H5&lt;&gt;""," not null","")&amp;IF(G5&lt;&gt;""," DEFAULT "&amp;G5,"")&amp;","</f>
        <v>createtime TIMESTAMP,</v>
      </c>
      <c r="Q5" s="4"/>
    </row>
    <row r="6" customFormat="1" spans="1:17">
      <c r="A6" s="14">
        <f t="shared" si="0"/>
        <v>2</v>
      </c>
      <c r="B6" s="14" t="s">
        <v>39</v>
      </c>
      <c r="C6" s="14" t="s">
        <v>40</v>
      </c>
      <c r="D6" s="12" t="s">
        <v>41</v>
      </c>
      <c r="E6" s="14">
        <v>32</v>
      </c>
      <c r="F6" s="14"/>
      <c r="G6" s="14"/>
      <c r="H6" s="15"/>
      <c r="I6" s="14"/>
      <c r="J6" s="14"/>
      <c r="K6" s="14"/>
      <c r="L6" s="14"/>
      <c r="M6" s="14"/>
      <c r="O6" s="3" t="str">
        <f>B6&amp;" "&amp;D6&amp;IF(E6&lt;&gt;"","("&amp;E6&amp;")","")&amp;IF(H6&lt;&gt;""," not null","")&amp;IF(G6&lt;&gt;""," default "&amp;G6,"")&amp;","</f>
        <v>createuserid VARCHAR(32),</v>
      </c>
      <c r="Q6" s="4"/>
    </row>
    <row r="7" customFormat="1" spans="1:17">
      <c r="A7" s="14">
        <f t="shared" si="0"/>
        <v>3</v>
      </c>
      <c r="B7" s="14" t="s">
        <v>42</v>
      </c>
      <c r="C7" s="14" t="s">
        <v>43</v>
      </c>
      <c r="D7" s="12" t="s">
        <v>41</v>
      </c>
      <c r="E7" s="14">
        <v>32</v>
      </c>
      <c r="F7" s="14"/>
      <c r="G7" s="14"/>
      <c r="H7" s="15"/>
      <c r="I7" s="14"/>
      <c r="J7" s="14"/>
      <c r="K7" s="14"/>
      <c r="L7" s="14"/>
      <c r="M7" s="14"/>
      <c r="O7" s="3" t="str">
        <f>B7&amp;" "&amp;D7&amp;IF(E7&lt;&gt;"","("&amp;E7&amp;")","")&amp;IF(H7&lt;&gt;""," not null","")&amp;IF(G7&lt;&gt;""," default "&amp;G7,"")&amp;","</f>
        <v>createmodule VARCHAR(32),</v>
      </c>
      <c r="Q7" s="4"/>
    </row>
    <row r="8" customFormat="1" spans="1:17">
      <c r="A8" s="14">
        <f t="shared" si="0"/>
        <v>4</v>
      </c>
      <c r="B8" s="14" t="s">
        <v>44</v>
      </c>
      <c r="C8" s="14" t="s">
        <v>45</v>
      </c>
      <c r="D8" s="12" t="s">
        <v>38</v>
      </c>
      <c r="E8" s="14"/>
      <c r="F8" s="14"/>
      <c r="G8" s="26"/>
      <c r="H8" s="15"/>
      <c r="I8" s="14"/>
      <c r="J8" s="14"/>
      <c r="K8" s="14"/>
      <c r="L8" s="14"/>
      <c r="M8" s="14"/>
      <c r="O8" s="3" t="str">
        <f>B8&amp;" "&amp;D8&amp;IF(E8&lt;&gt;"","("&amp;E8&amp;")","")&amp;IF(H8&lt;&gt;""," not null","")&amp;IF(G8&lt;&gt;""," DEFAULT "&amp;G8,"")&amp;","</f>
        <v>updatetime TIMESTAMP,</v>
      </c>
      <c r="Q8" s="4"/>
    </row>
    <row r="9" customFormat="1" spans="1:17">
      <c r="A9" s="14">
        <f t="shared" si="0"/>
        <v>5</v>
      </c>
      <c r="B9" s="14" t="s">
        <v>46</v>
      </c>
      <c r="C9" s="14" t="s">
        <v>47</v>
      </c>
      <c r="D9" s="14" t="s">
        <v>41</v>
      </c>
      <c r="E9" s="14">
        <v>32</v>
      </c>
      <c r="F9" s="14"/>
      <c r="G9" s="14"/>
      <c r="H9" s="15"/>
      <c r="I9" s="14"/>
      <c r="J9" s="14"/>
      <c r="K9" s="14"/>
      <c r="L9" s="14"/>
      <c r="M9" s="14"/>
      <c r="O9" s="3" t="str">
        <f>B9&amp;" "&amp;D9&amp;IF(E9&lt;&gt;"","("&amp;E9&amp;")","")&amp;IF(H9&lt;&gt;""," not null","")&amp;IF(G9&lt;&gt;""," default "&amp;G9,"")&amp;","</f>
        <v>updateuserid VARCHAR(32),</v>
      </c>
      <c r="Q9" s="4"/>
    </row>
    <row r="10" customFormat="1" spans="1:17">
      <c r="A10" s="14">
        <f t="shared" si="0"/>
        <v>6</v>
      </c>
      <c r="B10" s="14" t="s">
        <v>48</v>
      </c>
      <c r="C10" s="14" t="s">
        <v>49</v>
      </c>
      <c r="D10" s="14" t="s">
        <v>41</v>
      </c>
      <c r="E10" s="14">
        <v>32</v>
      </c>
      <c r="F10" s="14"/>
      <c r="G10" s="14"/>
      <c r="H10" s="15"/>
      <c r="I10" s="14"/>
      <c r="J10" s="14"/>
      <c r="K10" s="14"/>
      <c r="L10" s="14"/>
      <c r="M10" s="14"/>
      <c r="O10" s="3" t="str">
        <f>B10&amp;" "&amp;D10&amp;IF(E10&lt;&gt;"","("&amp;E10&amp;")","")&amp;IF(H10&lt;&gt;""," not null","")&amp;IF(G10&lt;&gt;""," default "&amp;G10,"")&amp;","</f>
        <v>updatemodule VARCHAR(32),</v>
      </c>
      <c r="Q10" s="4"/>
    </row>
    <row r="11" customFormat="1" spans="1:17">
      <c r="A11" s="14">
        <f t="shared" si="0"/>
        <v>7</v>
      </c>
      <c r="B11" s="14" t="s">
        <v>50</v>
      </c>
      <c r="C11" s="14" t="s">
        <v>51</v>
      </c>
      <c r="D11" s="14" t="s">
        <v>41</v>
      </c>
      <c r="E11" s="14">
        <v>32</v>
      </c>
      <c r="F11" s="14"/>
      <c r="G11" s="14"/>
      <c r="H11" s="15" t="s">
        <v>52</v>
      </c>
      <c r="I11" s="15">
        <v>1</v>
      </c>
      <c r="J11" s="14"/>
      <c r="K11" s="14"/>
      <c r="L11" s="14"/>
      <c r="M11" s="14"/>
      <c r="O11" s="3" t="str">
        <f>B11&amp;" "&amp;D11&amp;IF(E11&lt;&gt;"","("&amp;E11&amp;")","")&amp;IF(H11&lt;&gt;""," not null","")&amp;IF(G11&lt;&gt;""," default "&amp;G11,"")&amp;","</f>
        <v>userid VARCHAR(32) not null,</v>
      </c>
      <c r="Q11" s="4"/>
    </row>
    <row r="12" customFormat="1" ht="27" spans="1:17">
      <c r="A12" s="14">
        <f t="shared" si="0"/>
        <v>8</v>
      </c>
      <c r="B12" s="14" t="s">
        <v>53</v>
      </c>
      <c r="C12" s="14" t="s">
        <v>54</v>
      </c>
      <c r="D12" s="14" t="s">
        <v>41</v>
      </c>
      <c r="E12" s="14">
        <v>32</v>
      </c>
      <c r="F12" s="27" t="s">
        <v>55</v>
      </c>
      <c r="G12" s="53" t="s">
        <v>56</v>
      </c>
      <c r="H12" s="15"/>
      <c r="I12" s="14"/>
      <c r="J12" s="14"/>
      <c r="K12" s="14"/>
      <c r="L12" s="14"/>
      <c r="M12" s="14"/>
      <c r="O12" s="3" t="str">
        <f>B12&amp;" "&amp;D12&amp;IF(E12&lt;&gt;"","("&amp;E12&amp;")","")&amp;IF(H12&lt;&gt;""," not null","")&amp;IF(G12&lt;&gt;""," DEFAULT "&amp;G12,"")&amp;","</f>
        <v>passwd VARCHAR(32) DEFAULT 'f379eaf3c831b04de153469d1bec345e',</v>
      </c>
      <c r="Q12" s="4"/>
    </row>
    <row r="13" customFormat="1" ht="27" spans="1:17">
      <c r="A13" s="14">
        <f t="shared" si="0"/>
        <v>9</v>
      </c>
      <c r="B13" s="14" t="s">
        <v>57</v>
      </c>
      <c r="C13" s="14" t="s">
        <v>58</v>
      </c>
      <c r="D13" s="14" t="s">
        <v>41</v>
      </c>
      <c r="E13" s="14">
        <v>1</v>
      </c>
      <c r="F13" s="29" t="s">
        <v>59</v>
      </c>
      <c r="G13" s="54" t="s">
        <v>60</v>
      </c>
      <c r="H13" s="15"/>
      <c r="I13" s="14"/>
      <c r="J13" s="14"/>
      <c r="K13" s="14"/>
      <c r="L13" s="14"/>
      <c r="M13" s="14"/>
      <c r="O13" s="3" t="str">
        <f>B13&amp;" "&amp;D13&amp;IF(E13&lt;&gt;"","("&amp;E13&amp;")","")&amp;IF(H13&lt;&gt;""," not null","")&amp;IF(G13&lt;&gt;""," DEFAULT "&amp;G13,"")&amp;","</f>
        <v>stop VARCHAR(1) DEFAULT '0',</v>
      </c>
      <c r="Q13" s="4"/>
    </row>
    <row r="14" customFormat="1" spans="1:17">
      <c r="A14" s="14">
        <f t="shared" si="0"/>
        <v>10</v>
      </c>
      <c r="B14" s="14" t="s">
        <v>61</v>
      </c>
      <c r="C14" s="14" t="s">
        <v>62</v>
      </c>
      <c r="D14" s="14" t="s">
        <v>41</v>
      </c>
      <c r="E14" s="14">
        <v>64</v>
      </c>
      <c r="F14" s="14"/>
      <c r="G14" s="54" t="s">
        <v>63</v>
      </c>
      <c r="H14" s="15"/>
      <c r="I14" s="14"/>
      <c r="J14" s="14"/>
      <c r="K14" s="14"/>
      <c r="L14" s="14"/>
      <c r="M14" s="14"/>
      <c r="O14" s="3" t="str">
        <f>B14&amp;" "&amp;D14&amp;IF(E14&lt;&gt;"","("&amp;E14&amp;")","")&amp;IF(H14&lt;&gt;""," not null","")&amp;IF(G14&lt;&gt;""," DEFAULT "&amp;G14,"")&amp;","</f>
        <v>name VARCHAR(64) DEFAULT '',</v>
      </c>
      <c r="Q14" s="4"/>
    </row>
    <row r="15" customFormat="1" ht="94.5" customHeight="1" spans="1:17">
      <c r="A15" s="14">
        <f t="shared" si="0"/>
        <v>11</v>
      </c>
      <c r="B15" s="14" t="s">
        <v>64</v>
      </c>
      <c r="C15" s="14" t="s">
        <v>65</v>
      </c>
      <c r="D15" s="14" t="s">
        <v>41</v>
      </c>
      <c r="E15" s="14">
        <v>64</v>
      </c>
      <c r="F15" s="23" t="s">
        <v>66</v>
      </c>
      <c r="G15" s="54" t="s">
        <v>67</v>
      </c>
      <c r="H15" s="15"/>
      <c r="I15" s="14"/>
      <c r="J15" s="14"/>
      <c r="K15" s="14"/>
      <c r="L15" s="14"/>
      <c r="M15" s="14"/>
      <c r="O15" s="3" t="str">
        <f>B15&amp;" "&amp;D15&amp;IF(E15&lt;&gt;"","("&amp;E15&amp;")","")&amp;IF(H15&lt;&gt;""," not null","")&amp;IF(G15&lt;&gt;""," DEFAULT "&amp;G15,"")</f>
        <v>priority VARCHAR(64) DEFAULT '10'</v>
      </c>
      <c r="Q15" s="4"/>
    </row>
    <row r="16" customFormat="1" ht="14.25" spans="1:17">
      <c r="A16" s="14"/>
      <c r="B16" s="14"/>
      <c r="C16" s="14"/>
      <c r="D16" s="14"/>
      <c r="E16" s="14"/>
      <c r="F16" s="14"/>
      <c r="G16" s="14"/>
      <c r="H16" s="15"/>
      <c r="I16" s="14"/>
      <c r="J16" s="14"/>
      <c r="K16" s="14"/>
      <c r="L16" s="14"/>
      <c r="M16" s="14"/>
      <c r="O16" s="24"/>
      <c r="Q16" s="4"/>
    </row>
    <row r="17" customFormat="1" spans="1: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O17" s="3" t="s">
        <v>68</v>
      </c>
      <c r="Q17" s="22"/>
    </row>
    <row r="18" customFormat="1" spans="15:17">
      <c r="O18" s="3" t="str">
        <f>"ALTER TABLE "&amp;$C$2&amp;" ADD CONSTRAINT PK_"&amp;$C$2&amp;" Primary Key (userid);"</f>
        <v>ALTER TABLE userinfo ADD CONSTRAINT PK_userinfo Primary Key (userid);</v>
      </c>
      <c r="Q18" s="22"/>
    </row>
    <row r="19" customFormat="1" spans="15:17">
      <c r="O19" s="3"/>
      <c r="Q19" s="22"/>
    </row>
    <row r="20" customFormat="1" spans="15:17">
      <c r="O20" s="3"/>
      <c r="Q20" s="22"/>
    </row>
    <row r="21" customFormat="1" spans="15:17">
      <c r="O21" s="3"/>
      <c r="Q21" s="22"/>
    </row>
    <row r="22" customFormat="1" spans="15:17">
      <c r="O22" s="3"/>
      <c r="Q22" s="22"/>
    </row>
    <row r="23" customFormat="1" spans="15:17">
      <c r="O23" s="3"/>
      <c r="Q23" s="22"/>
    </row>
    <row r="24" customFormat="1" spans="15:17">
      <c r="O24" s="3"/>
      <c r="Q24" s="22"/>
    </row>
    <row r="25" customFormat="1" spans="15:17">
      <c r="O25" s="3"/>
      <c r="Q25" s="22"/>
    </row>
    <row r="26" customFormat="1" spans="15:17">
      <c r="O26" s="3"/>
      <c r="Q26" s="22"/>
    </row>
    <row r="27" customFormat="1" spans="15:19">
      <c r="O27" s="3"/>
      <c r="Q27" s="22"/>
      <c r="S27" s="3"/>
    </row>
    <row r="28" customFormat="1" spans="15:19">
      <c r="O28" s="3"/>
      <c r="Q28" s="22"/>
      <c r="S28" s="3"/>
    </row>
    <row r="29" customFormat="1" spans="15:19">
      <c r="O29" s="3"/>
      <c r="Q29" s="22"/>
      <c r="S29" s="3"/>
    </row>
    <row r="30" customFormat="1" spans="15:19">
      <c r="O30" s="3"/>
      <c r="Q30" s="22"/>
      <c r="S30" s="3"/>
    </row>
    <row r="31" customFormat="1" spans="15:19">
      <c r="O31" s="3"/>
      <c r="Q31" s="22"/>
      <c r="S31" s="3"/>
    </row>
    <row r="32" customFormat="1" spans="15:19">
      <c r="O32" s="3"/>
      <c r="Q32" s="22"/>
      <c r="S32" s="3"/>
    </row>
    <row r="33" customFormat="1" spans="15:19">
      <c r="O33" s="3"/>
      <c r="Q33" s="22"/>
      <c r="S33" s="3"/>
    </row>
    <row r="34" customFormat="1" spans="15:19">
      <c r="O34" s="3"/>
      <c r="Q34" s="22"/>
      <c r="S34" s="3"/>
    </row>
    <row r="35" customFormat="1" spans="15:19">
      <c r="O35" s="3"/>
      <c r="Q35" s="22"/>
      <c r="S35" s="3"/>
    </row>
    <row r="36" customFormat="1" spans="15:19">
      <c r="O36" s="3"/>
      <c r="Q36" s="22"/>
      <c r="S36" s="3"/>
    </row>
    <row r="37" customFormat="1" spans="15:19">
      <c r="O37" s="3"/>
      <c r="Q37" s="22"/>
      <c r="S37" s="3"/>
    </row>
    <row r="38" customFormat="1" spans="15:19">
      <c r="O38" s="3"/>
      <c r="Q38" s="22"/>
      <c r="S38" s="3"/>
    </row>
    <row r="39" customFormat="1" spans="15:19">
      <c r="O39" s="3"/>
      <c r="Q39" s="22"/>
      <c r="S39" s="3"/>
    </row>
    <row r="40" customFormat="1" spans="15:17">
      <c r="O40" s="3"/>
      <c r="Q40" s="22"/>
    </row>
    <row r="41" customFormat="1" spans="15:17">
      <c r="O41" s="3"/>
      <c r="Q41" s="22"/>
    </row>
    <row r="42" customFormat="1" spans="15:17">
      <c r="O42" s="3"/>
      <c r="Q42" s="22"/>
    </row>
    <row r="43" customFormat="1" spans="15:17">
      <c r="O43" s="3"/>
      <c r="Q43" s="22"/>
    </row>
    <row r="44" customFormat="1" spans="15:17">
      <c r="O44" s="3"/>
      <c r="Q44" s="22"/>
    </row>
    <row r="45" customFormat="1" spans="15:17">
      <c r="O45" s="3"/>
      <c r="Q45" s="22"/>
    </row>
    <row r="46" customFormat="1" spans="15:17">
      <c r="O46" s="3"/>
      <c r="Q46" s="22"/>
    </row>
    <row r="47" customFormat="1" spans="15:17">
      <c r="O47" s="3"/>
      <c r="Q47" s="22"/>
    </row>
    <row r="48" customFormat="1" spans="15:17">
      <c r="O48" s="3"/>
      <c r="Q48" s="22"/>
    </row>
    <row r="49" customFormat="1" spans="15:17">
      <c r="O49" s="3"/>
      <c r="Q49" s="22"/>
    </row>
    <row r="50" customFormat="1" spans="15:17">
      <c r="O50" s="3"/>
      <c r="Q50" s="22"/>
    </row>
    <row r="51" customFormat="1" spans="15:17">
      <c r="O51" s="3"/>
      <c r="Q51" s="22"/>
    </row>
    <row r="52" customFormat="1" spans="15:17">
      <c r="O52" s="3"/>
      <c r="Q52" s="22"/>
    </row>
    <row r="53" customFormat="1" spans="15:17">
      <c r="O53" s="3"/>
      <c r="Q53" s="22"/>
    </row>
    <row r="54" customFormat="1" spans="15:17">
      <c r="O54" s="3"/>
      <c r="Q54" s="22"/>
    </row>
    <row r="55" customFormat="1" spans="15:17">
      <c r="O55" s="3"/>
      <c r="Q55" s="22"/>
    </row>
    <row r="56" customFormat="1" spans="15:17">
      <c r="O56" s="3"/>
      <c r="Q56" s="22"/>
    </row>
    <row r="57" customFormat="1" spans="15:17">
      <c r="O57" s="3"/>
      <c r="Q57" s="22"/>
    </row>
    <row r="58" customFormat="1" spans="15:17">
      <c r="O58" s="3"/>
      <c r="Q58" s="22"/>
    </row>
    <row r="59" customFormat="1" spans="15:17">
      <c r="O59" s="3"/>
      <c r="Q59" s="22"/>
    </row>
  </sheetData>
  <mergeCells count="8">
    <mergeCell ref="A1:B1"/>
    <mergeCell ref="E1:H1"/>
    <mergeCell ref="I1:J1"/>
    <mergeCell ref="K1:L1"/>
    <mergeCell ref="A2:B2"/>
    <mergeCell ref="E2:H2"/>
    <mergeCell ref="I2:J2"/>
    <mergeCell ref="K2:L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8"/>
  <sheetViews>
    <sheetView workbookViewId="0">
      <selection activeCell="E2" sqref="E2:H2"/>
    </sheetView>
  </sheetViews>
  <sheetFormatPr defaultColWidth="9" defaultRowHeight="13.5"/>
  <cols>
    <col min="1" max="1" width="5.125" customWidth="1"/>
    <col min="2" max="2" width="15" customWidth="1"/>
    <col min="3" max="3" width="16.5" customWidth="1"/>
    <col min="4" max="4" width="11.875" customWidth="1"/>
    <col min="5" max="5" width="7.125" customWidth="1"/>
    <col min="6" max="6" width="17.875" customWidth="1"/>
    <col min="7" max="7" width="10.125" customWidth="1"/>
    <col min="8" max="8" width="6.5" customWidth="1"/>
    <col min="9" max="9" width="6.25" customWidth="1"/>
    <col min="10" max="10" width="7" customWidth="1"/>
    <col min="11" max="11" width="7.75" customWidth="1"/>
    <col min="12" max="12" width="8" customWidth="1"/>
    <col min="13" max="13" width="18.5" customWidth="1"/>
    <col min="15" max="15" width="29.75" style="3" customWidth="1"/>
    <col min="17" max="17" width="17.375" style="4" customWidth="1"/>
  </cols>
  <sheetData>
    <row r="1" s="1" customFormat="1" spans="1:17">
      <c r="A1" s="5" t="s">
        <v>15</v>
      </c>
      <c r="B1" s="6"/>
      <c r="C1" s="7" t="s">
        <v>16</v>
      </c>
      <c r="D1" s="7" t="s">
        <v>17</v>
      </c>
      <c r="E1" s="5" t="s">
        <v>18</v>
      </c>
      <c r="F1" s="8"/>
      <c r="G1" s="8"/>
      <c r="H1" s="6"/>
      <c r="I1" s="5" t="s">
        <v>19</v>
      </c>
      <c r="J1" s="6"/>
      <c r="K1" s="5" t="s">
        <v>20</v>
      </c>
      <c r="L1" s="6"/>
      <c r="M1" s="7" t="s">
        <v>21</v>
      </c>
      <c r="Q1" s="21"/>
    </row>
    <row r="2" s="1" customFormat="1" spans="1:17">
      <c r="A2" s="5" t="s">
        <v>22</v>
      </c>
      <c r="B2" s="6"/>
      <c r="C2" s="9" t="s">
        <v>69</v>
      </c>
      <c r="D2" s="7" t="s">
        <v>70</v>
      </c>
      <c r="E2" s="5" t="s">
        <v>71</v>
      </c>
      <c r="F2" s="8"/>
      <c r="G2" s="8"/>
      <c r="H2" s="6"/>
      <c r="I2" s="20">
        <v>43083</v>
      </c>
      <c r="J2" s="6"/>
      <c r="K2" s="5"/>
      <c r="L2" s="6"/>
      <c r="M2" s="7" t="s">
        <v>24</v>
      </c>
      <c r="O2" s="1" t="str">
        <f>"drop table "&amp;$C$2</f>
        <v>drop table loginhis</v>
      </c>
      <c r="Q2" s="21"/>
    </row>
    <row r="3" customFormat="1" ht="4.5" customHeight="1" spans="15:17">
      <c r="O3" s="3"/>
      <c r="Q3" s="4"/>
    </row>
    <row r="4" s="2" customFormat="1" ht="26.25" customHeight="1" spans="1:17">
      <c r="A4" s="10" t="s">
        <v>1</v>
      </c>
      <c r="B4" s="10" t="s">
        <v>25</v>
      </c>
      <c r="C4" s="10" t="s">
        <v>26</v>
      </c>
      <c r="D4" s="10" t="s">
        <v>27</v>
      </c>
      <c r="E4" s="10" t="s">
        <v>28</v>
      </c>
      <c r="F4" s="10" t="s">
        <v>29</v>
      </c>
      <c r="G4" s="10" t="s">
        <v>30</v>
      </c>
      <c r="H4" s="10" t="s">
        <v>31</v>
      </c>
      <c r="I4" s="10" t="s">
        <v>32</v>
      </c>
      <c r="J4" s="10" t="s">
        <v>33</v>
      </c>
      <c r="K4" s="10" t="s">
        <v>34</v>
      </c>
      <c r="L4" s="10" t="s">
        <v>35</v>
      </c>
      <c r="M4" s="10" t="s">
        <v>4</v>
      </c>
      <c r="O4" s="3" t="str">
        <f>"CREATE TABLE "&amp;$C$2&amp;"("</f>
        <v>CREATE TABLE loginhis(</v>
      </c>
      <c r="Q4" s="4"/>
    </row>
    <row r="5" customFormat="1" spans="1:15">
      <c r="A5" s="11">
        <f t="shared" ref="A5:A13" si="0">ROW()-4</f>
        <v>1</v>
      </c>
      <c r="B5" s="11" t="s">
        <v>36</v>
      </c>
      <c r="C5" s="11" t="s">
        <v>37</v>
      </c>
      <c r="D5" s="12" t="s">
        <v>38</v>
      </c>
      <c r="E5" s="11"/>
      <c r="F5" s="11"/>
      <c r="G5" s="11"/>
      <c r="H5" s="13"/>
      <c r="I5" s="11"/>
      <c r="J5" s="11"/>
      <c r="K5" s="11"/>
      <c r="L5" s="11"/>
      <c r="M5" s="11"/>
      <c r="O5" s="3" t="str">
        <f t="shared" ref="O5:O13" si="1">B5&amp;" "&amp;D5&amp;IF(E5&lt;&gt;"","("&amp;E5&amp;")","")&amp;IF(H5&lt;&gt;""," not null","")&amp;IF(G5&lt;&gt;""," default "&amp;G5,"")&amp;","</f>
        <v>createtime TIMESTAMP,</v>
      </c>
    </row>
    <row r="6" customFormat="1" spans="1:15">
      <c r="A6" s="14">
        <f t="shared" si="0"/>
        <v>2</v>
      </c>
      <c r="B6" s="14" t="s">
        <v>39</v>
      </c>
      <c r="C6" s="14" t="s">
        <v>40</v>
      </c>
      <c r="D6" s="12" t="s">
        <v>41</v>
      </c>
      <c r="E6" s="14">
        <v>32</v>
      </c>
      <c r="F6" s="14"/>
      <c r="G6" s="14"/>
      <c r="H6" s="15"/>
      <c r="I6" s="14"/>
      <c r="J6" s="14"/>
      <c r="K6" s="14"/>
      <c r="L6" s="14"/>
      <c r="M6" s="14"/>
      <c r="O6" s="3" t="str">
        <f t="shared" si="1"/>
        <v>createuserid VARCHAR(32),</v>
      </c>
    </row>
    <row r="7" customFormat="1" spans="1:15">
      <c r="A7" s="14">
        <f t="shared" si="0"/>
        <v>3</v>
      </c>
      <c r="B7" s="14" t="s">
        <v>42</v>
      </c>
      <c r="C7" s="14" t="s">
        <v>43</v>
      </c>
      <c r="D7" s="12" t="s">
        <v>41</v>
      </c>
      <c r="E7" s="14">
        <v>32</v>
      </c>
      <c r="F7" s="14"/>
      <c r="G7" s="14"/>
      <c r="H7" s="15"/>
      <c r="I7" s="14"/>
      <c r="J7" s="14"/>
      <c r="K7" s="14"/>
      <c r="L7" s="14"/>
      <c r="M7" s="14"/>
      <c r="O7" s="3" t="str">
        <f t="shared" si="1"/>
        <v>createmodule VARCHAR(32),</v>
      </c>
    </row>
    <row r="8" customFormat="1" spans="1:15">
      <c r="A8" s="14">
        <f t="shared" si="0"/>
        <v>4</v>
      </c>
      <c r="B8" s="14" t="s">
        <v>44</v>
      </c>
      <c r="C8" s="14" t="s">
        <v>45</v>
      </c>
      <c r="D8" s="12" t="s">
        <v>38</v>
      </c>
      <c r="E8" s="14"/>
      <c r="F8" s="14"/>
      <c r="G8" s="14"/>
      <c r="H8" s="15"/>
      <c r="I8" s="14"/>
      <c r="J8" s="14"/>
      <c r="K8" s="14"/>
      <c r="L8" s="14"/>
      <c r="M8" s="14"/>
      <c r="O8" s="3" t="str">
        <f t="shared" si="1"/>
        <v>updatetime TIMESTAMP,</v>
      </c>
    </row>
    <row r="9" customFormat="1" spans="1:15">
      <c r="A9" s="14">
        <f t="shared" si="0"/>
        <v>5</v>
      </c>
      <c r="B9" s="14" t="s">
        <v>46</v>
      </c>
      <c r="C9" s="14" t="s">
        <v>47</v>
      </c>
      <c r="D9" s="12" t="s">
        <v>41</v>
      </c>
      <c r="E9" s="14">
        <v>32</v>
      </c>
      <c r="F9" s="14"/>
      <c r="G9" s="14"/>
      <c r="H9" s="15"/>
      <c r="I9" s="14"/>
      <c r="J9" s="14"/>
      <c r="K9" s="14"/>
      <c r="L9" s="14"/>
      <c r="M9" s="14"/>
      <c r="O9" s="3" t="str">
        <f t="shared" si="1"/>
        <v>updateuserid VARCHAR(32),</v>
      </c>
    </row>
    <row r="10" customFormat="1" spans="1:15">
      <c r="A10" s="14">
        <f t="shared" si="0"/>
        <v>6</v>
      </c>
      <c r="B10" s="14" t="s">
        <v>48</v>
      </c>
      <c r="C10" s="14" t="s">
        <v>49</v>
      </c>
      <c r="D10" s="12" t="s">
        <v>41</v>
      </c>
      <c r="E10" s="14">
        <v>32</v>
      </c>
      <c r="F10" s="14"/>
      <c r="G10" s="14"/>
      <c r="H10" s="15"/>
      <c r="I10" s="14"/>
      <c r="J10" s="14"/>
      <c r="K10" s="14"/>
      <c r="L10" s="14"/>
      <c r="M10" s="14"/>
      <c r="O10" s="3" t="str">
        <f t="shared" si="1"/>
        <v>updatemodule VARCHAR(32),</v>
      </c>
    </row>
    <row r="11" customFormat="1" spans="1:15">
      <c r="A11" s="14">
        <f t="shared" si="0"/>
        <v>7</v>
      </c>
      <c r="B11" s="14" t="s">
        <v>50</v>
      </c>
      <c r="C11" s="14" t="s">
        <v>51</v>
      </c>
      <c r="D11" s="12" t="s">
        <v>41</v>
      </c>
      <c r="E11" s="14">
        <v>32</v>
      </c>
      <c r="F11" s="14"/>
      <c r="G11" s="14"/>
      <c r="H11" s="15" t="s">
        <v>52</v>
      </c>
      <c r="I11" s="15">
        <v>1</v>
      </c>
      <c r="J11" s="14"/>
      <c r="K11" s="14"/>
      <c r="L11" s="14"/>
      <c r="M11" s="14"/>
      <c r="O11" s="3" t="str">
        <f t="shared" si="1"/>
        <v>userid VARCHAR(32) not null,</v>
      </c>
    </row>
    <row r="12" customFormat="1" spans="1:15">
      <c r="A12" s="14">
        <f t="shared" si="0"/>
        <v>8</v>
      </c>
      <c r="B12" s="14" t="s">
        <v>72</v>
      </c>
      <c r="C12" s="14" t="s">
        <v>73</v>
      </c>
      <c r="D12" s="12" t="s">
        <v>38</v>
      </c>
      <c r="E12" s="14"/>
      <c r="F12" s="14"/>
      <c r="G12" s="14"/>
      <c r="H12" s="15" t="s">
        <v>52</v>
      </c>
      <c r="I12" s="15">
        <v>2</v>
      </c>
      <c r="J12" s="14"/>
      <c r="K12" s="14"/>
      <c r="L12" s="14"/>
      <c r="M12" s="14"/>
      <c r="O12" s="3" t="str">
        <f t="shared" si="1"/>
        <v>logintime TIMESTAMP not null,</v>
      </c>
    </row>
    <row r="13" customFormat="1" ht="14.25" spans="1:15">
      <c r="A13" s="14">
        <f t="shared" si="0"/>
        <v>9</v>
      </c>
      <c r="B13" s="14" t="s">
        <v>74</v>
      </c>
      <c r="C13" s="14" t="s">
        <v>75</v>
      </c>
      <c r="D13" s="12" t="s">
        <v>38</v>
      </c>
      <c r="E13" s="14"/>
      <c r="F13" s="14"/>
      <c r="G13" s="14"/>
      <c r="H13" s="15"/>
      <c r="I13" s="14"/>
      <c r="J13" s="14"/>
      <c r="K13" s="14"/>
      <c r="L13" s="14"/>
      <c r="M13" s="14"/>
      <c r="O13" s="3" t="str">
        <f>B13&amp;" "&amp;D13&amp;IF(E13&lt;&gt;"","("&amp;E13&amp;")","")&amp;IF(H13&lt;&gt;""," not null","")&amp;IF(G13&lt;&gt;""," default "&amp;G13,"")</f>
        <v>logouttime TIMESTAMP</v>
      </c>
    </row>
    <row r="14" customFormat="1" ht="14.25" spans="1:17">
      <c r="A14" s="14"/>
      <c r="B14" s="14"/>
      <c r="C14" s="14"/>
      <c r="D14" s="14"/>
      <c r="E14" s="14"/>
      <c r="F14" s="14"/>
      <c r="G14" s="14"/>
      <c r="H14" s="15"/>
      <c r="I14" s="14"/>
      <c r="J14" s="14"/>
      <c r="K14" s="14"/>
      <c r="L14" s="14"/>
      <c r="M14" s="14"/>
      <c r="O14" s="24"/>
      <c r="Q14" s="4"/>
    </row>
    <row r="15" customFormat="1" spans="1:17">
      <c r="A15" s="16"/>
      <c r="B15" s="16"/>
      <c r="C15" s="16"/>
      <c r="D15" s="16"/>
      <c r="E15" s="16"/>
      <c r="F15" s="16"/>
      <c r="G15" s="16"/>
      <c r="H15" s="17"/>
      <c r="I15" s="16"/>
      <c r="J15" s="16"/>
      <c r="K15" s="16"/>
      <c r="L15" s="16"/>
      <c r="M15" s="16"/>
      <c r="O15" s="25"/>
      <c r="Q15" s="4"/>
    </row>
    <row r="16" customFormat="1" spans="1:17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O16" s="3" t="s">
        <v>68</v>
      </c>
      <c r="Q16" s="22"/>
    </row>
    <row r="17" customFormat="1" spans="15:17">
      <c r="O17" s="3" t="str">
        <f>"ALTER TABLE "&amp;$C$2&amp;" ADD CONSTRAINT PK_"&amp;$C$2&amp;" Primary Key (userid,logintime);"</f>
        <v>ALTER TABLE loginhis ADD CONSTRAINT PK_loginhis Primary Key (userid,logintime);</v>
      </c>
      <c r="Q17" s="22"/>
    </row>
    <row r="18" customFormat="1" spans="15:17">
      <c r="O18" s="3"/>
      <c r="Q18" s="22"/>
    </row>
    <row r="19" customFormat="1" spans="15:17">
      <c r="O19" s="3"/>
      <c r="Q19" s="22"/>
    </row>
    <row r="20" customFormat="1" spans="15:17">
      <c r="O20" s="3"/>
      <c r="Q20" s="22"/>
    </row>
    <row r="21" customFormat="1" spans="15:17">
      <c r="O21" s="3"/>
      <c r="Q21" s="22"/>
    </row>
    <row r="22" customFormat="1" spans="15:17">
      <c r="O22" s="3"/>
      <c r="Q22" s="22"/>
    </row>
    <row r="23" customFormat="1" spans="15:17">
      <c r="O23" s="3"/>
      <c r="Q23" s="22"/>
    </row>
    <row r="24" customFormat="1" spans="15:17">
      <c r="O24" s="3"/>
      <c r="Q24" s="22"/>
    </row>
    <row r="25" customFormat="1" spans="15:17">
      <c r="O25" s="3"/>
      <c r="Q25" s="22"/>
    </row>
    <row r="26" customFormat="1" spans="15:19">
      <c r="O26" s="3"/>
      <c r="Q26" s="22"/>
      <c r="S26" s="3"/>
    </row>
    <row r="27" customFormat="1" spans="15:19">
      <c r="O27" s="3"/>
      <c r="Q27" s="22"/>
      <c r="S27" s="3"/>
    </row>
    <row r="28" customFormat="1" spans="15:19">
      <c r="O28" s="3"/>
      <c r="Q28" s="22"/>
      <c r="S28" s="3"/>
    </row>
    <row r="29" customFormat="1" spans="15:19">
      <c r="O29" s="3"/>
      <c r="Q29" s="22"/>
      <c r="S29" s="3"/>
    </row>
    <row r="30" customFormat="1" spans="15:19">
      <c r="O30" s="3"/>
      <c r="Q30" s="22"/>
      <c r="S30" s="3"/>
    </row>
    <row r="31" customFormat="1" spans="15:19">
      <c r="O31" s="3"/>
      <c r="Q31" s="22"/>
      <c r="S31" s="3"/>
    </row>
    <row r="32" customFormat="1" spans="15:19">
      <c r="O32" s="3"/>
      <c r="Q32" s="22"/>
      <c r="S32" s="3"/>
    </row>
    <row r="33" customFormat="1" spans="15:19">
      <c r="O33" s="3"/>
      <c r="Q33" s="22"/>
      <c r="S33" s="3"/>
    </row>
    <row r="34" customFormat="1" spans="15:19">
      <c r="O34" s="3"/>
      <c r="Q34" s="22"/>
      <c r="S34" s="3"/>
    </row>
    <row r="35" customFormat="1" spans="15:19">
      <c r="O35" s="3"/>
      <c r="Q35" s="22"/>
      <c r="S35" s="3"/>
    </row>
    <row r="36" customFormat="1" spans="15:19">
      <c r="O36" s="3"/>
      <c r="Q36" s="22"/>
      <c r="S36" s="3"/>
    </row>
    <row r="37" customFormat="1" spans="15:19">
      <c r="O37" s="3"/>
      <c r="Q37" s="22"/>
      <c r="S37" s="3"/>
    </row>
    <row r="38" customFormat="1" spans="15:19">
      <c r="O38" s="3"/>
      <c r="Q38" s="22"/>
      <c r="S38" s="3"/>
    </row>
    <row r="39" customFormat="1" spans="15:17">
      <c r="O39" s="3"/>
      <c r="Q39" s="22"/>
    </row>
    <row r="40" customFormat="1" spans="15:17">
      <c r="O40" s="3"/>
      <c r="Q40" s="22"/>
    </row>
    <row r="41" customFormat="1" spans="15:17">
      <c r="O41" s="3"/>
      <c r="Q41" s="22"/>
    </row>
    <row r="42" customFormat="1" spans="15:17">
      <c r="O42" s="3"/>
      <c r="Q42" s="22"/>
    </row>
    <row r="43" customFormat="1" spans="15:17">
      <c r="O43" s="3"/>
      <c r="Q43" s="22"/>
    </row>
    <row r="44" customFormat="1" spans="15:17">
      <c r="O44" s="3"/>
      <c r="Q44" s="22"/>
    </row>
    <row r="45" customFormat="1" spans="15:17">
      <c r="O45" s="3"/>
      <c r="Q45" s="22"/>
    </row>
    <row r="46" customFormat="1" spans="15:17">
      <c r="O46" s="3"/>
      <c r="Q46" s="22"/>
    </row>
    <row r="47" customFormat="1" spans="15:17">
      <c r="O47" s="3"/>
      <c r="Q47" s="22"/>
    </row>
    <row r="48" customFormat="1" spans="15:17">
      <c r="O48" s="3"/>
      <c r="Q48" s="22"/>
    </row>
    <row r="49" customFormat="1" spans="15:17">
      <c r="O49" s="3"/>
      <c r="Q49" s="22"/>
    </row>
    <row r="50" customFormat="1" spans="15:17">
      <c r="O50" s="3"/>
      <c r="Q50" s="22"/>
    </row>
    <row r="51" customFormat="1" spans="15:17">
      <c r="O51" s="3"/>
      <c r="Q51" s="22"/>
    </row>
    <row r="52" customFormat="1" spans="15:17">
      <c r="O52" s="3"/>
      <c r="Q52" s="22"/>
    </row>
    <row r="53" customFormat="1" spans="15:17">
      <c r="O53" s="3"/>
      <c r="Q53" s="22"/>
    </row>
    <row r="54" customFormat="1" spans="15:17">
      <c r="O54" s="3"/>
      <c r="Q54" s="22"/>
    </row>
    <row r="55" customFormat="1" spans="15:17">
      <c r="O55" s="3"/>
      <c r="Q55" s="22"/>
    </row>
    <row r="56" customFormat="1" spans="15:17">
      <c r="O56" s="3"/>
      <c r="Q56" s="22"/>
    </row>
    <row r="57" customFormat="1" spans="15:17">
      <c r="O57" s="3"/>
      <c r="Q57" s="22"/>
    </row>
    <row r="58" customFormat="1" spans="15:17">
      <c r="O58" s="3"/>
      <c r="Q58" s="22"/>
    </row>
  </sheetData>
  <mergeCells count="8">
    <mergeCell ref="A1:B1"/>
    <mergeCell ref="E1:H1"/>
    <mergeCell ref="I1:J1"/>
    <mergeCell ref="K1:L1"/>
    <mergeCell ref="A2:B2"/>
    <mergeCell ref="E2:H2"/>
    <mergeCell ref="I2:J2"/>
    <mergeCell ref="K2:L2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0"/>
  <sheetViews>
    <sheetView workbookViewId="0">
      <selection activeCell="D11" sqref="D11"/>
    </sheetView>
  </sheetViews>
  <sheetFormatPr defaultColWidth="9" defaultRowHeight="13.5"/>
  <cols>
    <col min="1" max="1" width="5.125" customWidth="1"/>
    <col min="2" max="2" width="15" customWidth="1"/>
    <col min="3" max="3" width="16.5" customWidth="1"/>
    <col min="4" max="4" width="11.875" customWidth="1"/>
    <col min="5" max="5" width="7.125" customWidth="1"/>
    <col min="6" max="6" width="17.875" customWidth="1"/>
    <col min="7" max="7" width="10.125" customWidth="1"/>
    <col min="8" max="8" width="6.5" customWidth="1"/>
    <col min="9" max="9" width="6.25" customWidth="1"/>
    <col min="10" max="10" width="7" customWidth="1"/>
    <col min="11" max="11" width="7.75" customWidth="1"/>
    <col min="12" max="12" width="8" customWidth="1"/>
    <col min="13" max="13" width="18.5" customWidth="1"/>
    <col min="15" max="15" width="29.75" style="3" customWidth="1"/>
    <col min="17" max="17" width="17.375" style="4" customWidth="1"/>
  </cols>
  <sheetData>
    <row r="1" s="1" customFormat="1" spans="1:17">
      <c r="A1" s="5" t="s">
        <v>15</v>
      </c>
      <c r="B1" s="6"/>
      <c r="C1" s="7" t="s">
        <v>16</v>
      </c>
      <c r="D1" s="7" t="s">
        <v>17</v>
      </c>
      <c r="E1" s="5" t="s">
        <v>18</v>
      </c>
      <c r="F1" s="8"/>
      <c r="G1" s="8"/>
      <c r="H1" s="6"/>
      <c r="I1" s="5" t="s">
        <v>19</v>
      </c>
      <c r="J1" s="6"/>
      <c r="K1" s="5" t="s">
        <v>20</v>
      </c>
      <c r="L1" s="6"/>
      <c r="M1" s="7" t="s">
        <v>21</v>
      </c>
      <c r="Q1" s="21"/>
    </row>
    <row r="2" s="1" customFormat="1" spans="1:17">
      <c r="A2" s="5" t="s">
        <v>22</v>
      </c>
      <c r="B2" s="6"/>
      <c r="C2" s="9" t="s">
        <v>76</v>
      </c>
      <c r="D2" s="7" t="s">
        <v>77</v>
      </c>
      <c r="E2" s="5" t="s">
        <v>78</v>
      </c>
      <c r="F2" s="8"/>
      <c r="G2" s="8"/>
      <c r="H2" s="6"/>
      <c r="I2" s="20">
        <v>43083</v>
      </c>
      <c r="J2" s="6"/>
      <c r="K2" s="5"/>
      <c r="L2" s="6"/>
      <c r="M2" s="7" t="s">
        <v>24</v>
      </c>
      <c r="O2" s="1" t="str">
        <f>"drop table "&amp;$C$2</f>
        <v>drop table workinfo</v>
      </c>
      <c r="Q2" s="21"/>
    </row>
    <row r="3" customFormat="1" ht="4.5" customHeight="1" spans="15:17">
      <c r="O3" s="3"/>
      <c r="Q3" s="4"/>
    </row>
    <row r="4" s="2" customFormat="1" ht="26.25" customHeight="1" spans="1:17">
      <c r="A4" s="10" t="s">
        <v>1</v>
      </c>
      <c r="B4" s="10" t="s">
        <v>25</v>
      </c>
      <c r="C4" s="10" t="s">
        <v>26</v>
      </c>
      <c r="D4" s="10" t="s">
        <v>27</v>
      </c>
      <c r="E4" s="10" t="s">
        <v>28</v>
      </c>
      <c r="F4" s="10" t="s">
        <v>29</v>
      </c>
      <c r="G4" s="10" t="s">
        <v>30</v>
      </c>
      <c r="H4" s="10" t="s">
        <v>31</v>
      </c>
      <c r="I4" s="10" t="s">
        <v>32</v>
      </c>
      <c r="J4" s="10" t="s">
        <v>33</v>
      </c>
      <c r="K4" s="10" t="s">
        <v>34</v>
      </c>
      <c r="L4" s="10" t="s">
        <v>35</v>
      </c>
      <c r="M4" s="10" t="s">
        <v>4</v>
      </c>
      <c r="O4" s="3" t="str">
        <f>"CREATE TABLE "&amp;$C$2&amp;"("</f>
        <v>CREATE TABLE workinfo(</v>
      </c>
      <c r="Q4" s="4"/>
    </row>
    <row r="5" customFormat="1" spans="1:15">
      <c r="A5" s="11">
        <f t="shared" ref="A5:A18" si="0">ROW()-4</f>
        <v>1</v>
      </c>
      <c r="B5" s="11" t="s">
        <v>36</v>
      </c>
      <c r="C5" s="11" t="s">
        <v>37</v>
      </c>
      <c r="D5" s="12" t="s">
        <v>38</v>
      </c>
      <c r="E5" s="11"/>
      <c r="F5" s="11"/>
      <c r="G5" s="11"/>
      <c r="H5" s="13"/>
      <c r="I5" s="11"/>
      <c r="J5" s="11"/>
      <c r="K5" s="11"/>
      <c r="L5" s="11"/>
      <c r="M5" s="11"/>
      <c r="O5" s="3" t="str">
        <f t="shared" ref="O5:O15" si="1">B5&amp;" "&amp;D5&amp;IF(E5&lt;&gt;"","("&amp;E5&amp;")","")&amp;IF(H5&lt;&gt;""," not null","")&amp;IF(G5&lt;&gt;""," default "&amp;G5,"")&amp;","</f>
        <v>createtime TIMESTAMP,</v>
      </c>
    </row>
    <row r="6" customFormat="1" spans="1:15">
      <c r="A6" s="14">
        <f t="shared" si="0"/>
        <v>2</v>
      </c>
      <c r="B6" s="14" t="s">
        <v>39</v>
      </c>
      <c r="C6" s="14" t="s">
        <v>40</v>
      </c>
      <c r="D6" s="12" t="s">
        <v>41</v>
      </c>
      <c r="E6" s="14">
        <v>32</v>
      </c>
      <c r="F6" s="14"/>
      <c r="G6" s="14"/>
      <c r="H6" s="15"/>
      <c r="I6" s="14"/>
      <c r="J6" s="14"/>
      <c r="K6" s="14"/>
      <c r="L6" s="14"/>
      <c r="M6" s="14"/>
      <c r="O6" s="3" t="str">
        <f t="shared" si="1"/>
        <v>createuserid VARCHAR(32),</v>
      </c>
    </row>
    <row r="7" customFormat="1" spans="1:15">
      <c r="A7" s="14">
        <f t="shared" si="0"/>
        <v>3</v>
      </c>
      <c r="B7" s="14" t="s">
        <v>42</v>
      </c>
      <c r="C7" s="14" t="s">
        <v>43</v>
      </c>
      <c r="D7" s="12" t="s">
        <v>41</v>
      </c>
      <c r="E7" s="14">
        <v>32</v>
      </c>
      <c r="F7" s="14"/>
      <c r="G7" s="14"/>
      <c r="H7" s="15"/>
      <c r="I7" s="14"/>
      <c r="J7" s="14"/>
      <c r="K7" s="14"/>
      <c r="L7" s="14"/>
      <c r="M7" s="14"/>
      <c r="O7" s="3" t="str">
        <f t="shared" si="1"/>
        <v>createmodule VARCHAR(32),</v>
      </c>
    </row>
    <row r="8" customFormat="1" spans="1:15">
      <c r="A8" s="14">
        <f t="shared" si="0"/>
        <v>4</v>
      </c>
      <c r="B8" s="14" t="s">
        <v>44</v>
      </c>
      <c r="C8" s="14" t="s">
        <v>45</v>
      </c>
      <c r="D8" s="12" t="s">
        <v>38</v>
      </c>
      <c r="E8" s="14"/>
      <c r="F8" s="14"/>
      <c r="G8" s="14"/>
      <c r="H8" s="15"/>
      <c r="I8" s="14"/>
      <c r="J8" s="14"/>
      <c r="K8" s="14"/>
      <c r="L8" s="14"/>
      <c r="M8" s="14"/>
      <c r="O8" s="3" t="str">
        <f t="shared" si="1"/>
        <v>updatetime TIMESTAMP,</v>
      </c>
    </row>
    <row r="9" customFormat="1" spans="1:15">
      <c r="A9" s="14">
        <f t="shared" si="0"/>
        <v>5</v>
      </c>
      <c r="B9" s="14" t="s">
        <v>46</v>
      </c>
      <c r="C9" s="14" t="s">
        <v>47</v>
      </c>
      <c r="D9" s="12" t="s">
        <v>41</v>
      </c>
      <c r="E9" s="14">
        <v>32</v>
      </c>
      <c r="F9" s="14"/>
      <c r="G9" s="14"/>
      <c r="H9" s="15"/>
      <c r="I9" s="14"/>
      <c r="J9" s="14"/>
      <c r="K9" s="14"/>
      <c r="L9" s="14"/>
      <c r="M9" s="14"/>
      <c r="O9" s="3" t="str">
        <f t="shared" si="1"/>
        <v>updateuserid VARCHAR(32),</v>
      </c>
    </row>
    <row r="10" customFormat="1" spans="1:15">
      <c r="A10" s="14">
        <f t="shared" si="0"/>
        <v>6</v>
      </c>
      <c r="B10" s="14" t="s">
        <v>48</v>
      </c>
      <c r="C10" s="14" t="s">
        <v>49</v>
      </c>
      <c r="D10" s="12" t="s">
        <v>41</v>
      </c>
      <c r="E10" s="14">
        <v>32</v>
      </c>
      <c r="F10" s="14"/>
      <c r="G10" s="14"/>
      <c r="H10" s="15"/>
      <c r="I10" s="14"/>
      <c r="J10" s="14"/>
      <c r="K10" s="14"/>
      <c r="L10" s="14"/>
      <c r="M10" s="14"/>
      <c r="O10" s="3" t="str">
        <f t="shared" si="1"/>
        <v>updatemodule VARCHAR(32),</v>
      </c>
    </row>
    <row r="11" customFormat="1" spans="1:15">
      <c r="A11" s="14">
        <f t="shared" si="0"/>
        <v>7</v>
      </c>
      <c r="B11" s="14" t="s">
        <v>79</v>
      </c>
      <c r="C11" s="14" t="s">
        <v>80</v>
      </c>
      <c r="D11" s="12" t="s">
        <v>81</v>
      </c>
      <c r="E11" s="14"/>
      <c r="F11" s="14"/>
      <c r="G11" s="14"/>
      <c r="H11" s="15" t="s">
        <v>52</v>
      </c>
      <c r="I11" s="15">
        <v>1</v>
      </c>
      <c r="J11" s="14"/>
      <c r="K11" s="14"/>
      <c r="L11" s="14"/>
      <c r="M11" s="14"/>
      <c r="O11" s="3" t="str">
        <f t="shared" si="1"/>
        <v>workid integer not null,</v>
      </c>
    </row>
    <row r="12" customFormat="1" spans="1:15">
      <c r="A12" s="14">
        <f t="shared" si="0"/>
        <v>8</v>
      </c>
      <c r="B12" s="14" t="s">
        <v>82</v>
      </c>
      <c r="C12" s="14" t="s">
        <v>83</v>
      </c>
      <c r="D12" s="12" t="s">
        <v>38</v>
      </c>
      <c r="E12" s="14"/>
      <c r="F12" s="14"/>
      <c r="G12" s="14"/>
      <c r="H12" s="15"/>
      <c r="I12" s="15"/>
      <c r="J12" s="14"/>
      <c r="K12" s="14"/>
      <c r="L12" s="14"/>
      <c r="M12" s="14"/>
      <c r="O12" s="3" t="str">
        <f t="shared" si="1"/>
        <v>worktime TIMESTAMP,</v>
      </c>
    </row>
    <row r="13" customFormat="1" spans="1:15">
      <c r="A13" s="14">
        <f t="shared" si="0"/>
        <v>9</v>
      </c>
      <c r="B13" s="14" t="s">
        <v>84</v>
      </c>
      <c r="C13" s="14" t="s">
        <v>85</v>
      </c>
      <c r="D13" s="12" t="s">
        <v>41</v>
      </c>
      <c r="E13" s="14">
        <v>64</v>
      </c>
      <c r="F13" s="14"/>
      <c r="G13" s="14"/>
      <c r="H13" s="15"/>
      <c r="I13" s="14"/>
      <c r="J13" s="14"/>
      <c r="K13" s="14"/>
      <c r="L13" s="14"/>
      <c r="M13" s="14"/>
      <c r="O13" s="3" t="str">
        <f t="shared" si="1"/>
        <v>worksb VARCHAR(64),</v>
      </c>
    </row>
    <row r="14" customFormat="1" spans="1:17">
      <c r="A14" s="14">
        <f t="shared" si="0"/>
        <v>10</v>
      </c>
      <c r="B14" s="14" t="s">
        <v>86</v>
      </c>
      <c r="C14" s="14" t="s">
        <v>87</v>
      </c>
      <c r="D14" s="12" t="s">
        <v>41</v>
      </c>
      <c r="E14" s="14">
        <v>32</v>
      </c>
      <c r="F14" s="14"/>
      <c r="G14" s="14"/>
      <c r="H14" s="15"/>
      <c r="I14" s="14"/>
      <c r="J14" s="14"/>
      <c r="K14" s="14"/>
      <c r="L14" s="14"/>
      <c r="M14" s="14"/>
      <c r="O14" s="3" t="str">
        <f t="shared" si="1"/>
        <v>workfzr VARCHAR(32),</v>
      </c>
      <c r="Q14" s="4"/>
    </row>
    <row r="15" customFormat="1" spans="1:17">
      <c r="A15" s="14">
        <f t="shared" si="0"/>
        <v>11</v>
      </c>
      <c r="B15" s="16" t="s">
        <v>50</v>
      </c>
      <c r="C15" s="16" t="s">
        <v>51</v>
      </c>
      <c r="D15" s="12" t="s">
        <v>41</v>
      </c>
      <c r="E15" s="14">
        <v>32</v>
      </c>
      <c r="F15" s="16"/>
      <c r="G15" s="16"/>
      <c r="H15" s="17"/>
      <c r="I15" s="16"/>
      <c r="J15" s="16"/>
      <c r="K15" s="16"/>
      <c r="L15" s="16"/>
      <c r="M15" s="16"/>
      <c r="O15" s="3" t="str">
        <f t="shared" si="1"/>
        <v>userid VARCHAR(32),</v>
      </c>
      <c r="Q15" s="4"/>
    </row>
    <row r="16" customFormat="1" spans="1:17">
      <c r="A16" s="14">
        <f t="shared" si="0"/>
        <v>12</v>
      </c>
      <c r="B16" s="16" t="s">
        <v>88</v>
      </c>
      <c r="C16" s="16" t="s">
        <v>89</v>
      </c>
      <c r="D16" s="12" t="s">
        <v>38</v>
      </c>
      <c r="E16" s="16"/>
      <c r="F16" s="16"/>
      <c r="G16" s="16"/>
      <c r="H16" s="17"/>
      <c r="I16" s="16"/>
      <c r="J16" s="16"/>
      <c r="K16" s="16"/>
      <c r="L16" s="16"/>
      <c r="M16" s="16"/>
      <c r="O16" s="3" t="str">
        <f>B16&amp;" "&amp;D16&amp;IF(E16&lt;&gt;"","("&amp;E16&amp;")","")&amp;IF(H16&lt;&gt;""," not null","")&amp;IF(G16&lt;&gt;""," default "&amp;G16,"")</f>
        <v>uploadtime TIMESTAMP</v>
      </c>
      <c r="Q16" s="4"/>
    </row>
    <row r="17" customFormat="1" spans="1:17">
      <c r="A17" s="14">
        <f t="shared" si="0"/>
        <v>13</v>
      </c>
      <c r="B17" s="16"/>
      <c r="C17" s="16"/>
      <c r="D17" s="16"/>
      <c r="E17" s="16"/>
      <c r="F17" s="16"/>
      <c r="G17" s="16"/>
      <c r="H17" s="17"/>
      <c r="I17" s="16"/>
      <c r="J17" s="16"/>
      <c r="K17" s="16"/>
      <c r="L17" s="16"/>
      <c r="M17" s="16"/>
      <c r="O17" s="3" t="str">
        <f>B17&amp;" "&amp;D17&amp;IF(E17&lt;&gt;"","("&amp;E17&amp;")","")&amp;IF(H17&lt;&gt;""," not null","")&amp;IF(G17&lt;&gt;""," default "&amp;G17,"")</f>
        <v> </v>
      </c>
      <c r="Q17" s="4"/>
    </row>
    <row r="18" customFormat="1" spans="1:17">
      <c r="A18" s="14">
        <f t="shared" si="0"/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O18" s="3" t="s">
        <v>68</v>
      </c>
      <c r="Q18" s="22"/>
    </row>
    <row r="19" customFormat="1" spans="15:17">
      <c r="O19" s="3" t="str">
        <f>"ALTER TABLE "&amp;$C$2&amp;" ADD CONSTRAINT PK_"&amp;$C$2&amp;" Primary Key (workid);"</f>
        <v>ALTER TABLE workinfo ADD CONSTRAINT PK_workinfo Primary Key (workid);</v>
      </c>
      <c r="Q19" s="22"/>
    </row>
    <row r="20" customFormat="1" spans="15:17">
      <c r="O20" s="3" t="str">
        <f>"alter table "&amp;C2&amp;" modify workid integer auto_increment ;"</f>
        <v>alter table workinfo modify workid integer auto_increment ;</v>
      </c>
      <c r="Q20" s="22"/>
    </row>
    <row r="21" customFormat="1" spans="15:17">
      <c r="O21" s="3"/>
      <c r="Q21" s="22"/>
    </row>
    <row r="22" customFormat="1" spans="15:17">
      <c r="O22" s="3"/>
      <c r="Q22" s="22"/>
    </row>
    <row r="23" customFormat="1" spans="15:17">
      <c r="O23" s="3"/>
      <c r="Q23" s="22"/>
    </row>
    <row r="24" customFormat="1" spans="15:17">
      <c r="O24" s="3"/>
      <c r="Q24" s="22"/>
    </row>
    <row r="25" customFormat="1" spans="15:17">
      <c r="O25" s="3"/>
      <c r="Q25" s="22"/>
    </row>
    <row r="26" customFormat="1" spans="15:17">
      <c r="O26" s="3"/>
      <c r="Q26" s="22"/>
    </row>
    <row r="27" customFormat="1" spans="15:17">
      <c r="O27" s="3"/>
      <c r="Q27" s="22"/>
    </row>
    <row r="28" customFormat="1" spans="15:19">
      <c r="O28" s="3"/>
      <c r="Q28" s="22"/>
      <c r="S28" s="3"/>
    </row>
    <row r="29" customFormat="1" spans="15:19">
      <c r="O29" s="3"/>
      <c r="Q29" s="22"/>
      <c r="S29" s="3"/>
    </row>
    <row r="30" customFormat="1" spans="15:19">
      <c r="O30" s="3"/>
      <c r="Q30" s="22"/>
      <c r="S30" s="3"/>
    </row>
    <row r="31" customFormat="1" spans="15:19">
      <c r="O31" s="3"/>
      <c r="Q31" s="22"/>
      <c r="S31" s="3"/>
    </row>
    <row r="32" customFormat="1" spans="15:19">
      <c r="O32" s="3"/>
      <c r="Q32" s="22"/>
      <c r="S32" s="3"/>
    </row>
    <row r="33" customFormat="1" spans="15:19">
      <c r="O33" s="3"/>
      <c r="Q33" s="22"/>
      <c r="S33" s="3"/>
    </row>
    <row r="34" customFormat="1" spans="15:19">
      <c r="O34" s="3"/>
      <c r="Q34" s="22"/>
      <c r="S34" s="3"/>
    </row>
    <row r="35" customFormat="1" spans="15:19">
      <c r="O35" s="3"/>
      <c r="Q35" s="22"/>
      <c r="S35" s="3"/>
    </row>
    <row r="36" customFormat="1" spans="15:19">
      <c r="O36" s="3"/>
      <c r="Q36" s="22"/>
      <c r="S36" s="3"/>
    </row>
    <row r="37" customFormat="1" spans="15:19">
      <c r="O37" s="3"/>
      <c r="Q37" s="22"/>
      <c r="S37" s="3"/>
    </row>
    <row r="38" customFormat="1" spans="15:19">
      <c r="O38" s="3"/>
      <c r="Q38" s="22"/>
      <c r="S38" s="3"/>
    </row>
    <row r="39" customFormat="1" spans="15:19">
      <c r="O39" s="3"/>
      <c r="Q39" s="22"/>
      <c r="S39" s="3"/>
    </row>
    <row r="40" customFormat="1" spans="15:19">
      <c r="O40" s="3"/>
      <c r="Q40" s="22"/>
      <c r="S40" s="3"/>
    </row>
    <row r="41" customFormat="1" spans="15:17">
      <c r="O41" s="3"/>
      <c r="Q41" s="22"/>
    </row>
    <row r="42" customFormat="1" spans="15:17">
      <c r="O42" s="3"/>
      <c r="Q42" s="22"/>
    </row>
    <row r="43" customFormat="1" spans="15:17">
      <c r="O43" s="3"/>
      <c r="Q43" s="22"/>
    </row>
    <row r="44" customFormat="1" spans="15:17">
      <c r="O44" s="3"/>
      <c r="Q44" s="22"/>
    </row>
    <row r="45" customFormat="1" spans="15:17">
      <c r="O45" s="3"/>
      <c r="Q45" s="22"/>
    </row>
    <row r="46" customFormat="1" spans="15:17">
      <c r="O46" s="3"/>
      <c r="Q46" s="22"/>
    </row>
    <row r="47" customFormat="1" spans="15:17">
      <c r="O47" s="3"/>
      <c r="Q47" s="22"/>
    </row>
    <row r="48" customFormat="1" spans="15:17">
      <c r="O48" s="3"/>
      <c r="Q48" s="22"/>
    </row>
    <row r="49" customFormat="1" spans="15:17">
      <c r="O49" s="3"/>
      <c r="Q49" s="22"/>
    </row>
    <row r="50" customFormat="1" spans="15:17">
      <c r="O50" s="3"/>
      <c r="Q50" s="22"/>
    </row>
    <row r="51" customFormat="1" spans="15:17">
      <c r="O51" s="3"/>
      <c r="Q51" s="22"/>
    </row>
    <row r="52" customFormat="1" spans="15:17">
      <c r="O52" s="3"/>
      <c r="Q52" s="22"/>
    </row>
    <row r="53" customFormat="1" spans="15:17">
      <c r="O53" s="3"/>
      <c r="Q53" s="22"/>
    </row>
    <row r="54" customFormat="1" spans="15:17">
      <c r="O54" s="3"/>
      <c r="Q54" s="22"/>
    </row>
    <row r="55" customFormat="1" spans="15:17">
      <c r="O55" s="3"/>
      <c r="Q55" s="22"/>
    </row>
    <row r="56" customFormat="1" spans="15:17">
      <c r="O56" s="3"/>
      <c r="Q56" s="22"/>
    </row>
    <row r="57" customFormat="1" spans="15:17">
      <c r="O57" s="3"/>
      <c r="Q57" s="22"/>
    </row>
    <row r="58" customFormat="1" spans="15:17">
      <c r="O58" s="3"/>
      <c r="Q58" s="22"/>
    </row>
    <row r="59" customFormat="1" spans="15:17">
      <c r="O59" s="3"/>
      <c r="Q59" s="22"/>
    </row>
    <row r="60" customFormat="1" spans="15:17">
      <c r="O60" s="3"/>
      <c r="Q60" s="22"/>
    </row>
  </sheetData>
  <mergeCells count="8">
    <mergeCell ref="A1:B1"/>
    <mergeCell ref="E1:H1"/>
    <mergeCell ref="I1:J1"/>
    <mergeCell ref="K1:L1"/>
    <mergeCell ref="A2:B2"/>
    <mergeCell ref="E2:H2"/>
    <mergeCell ref="I2:J2"/>
    <mergeCell ref="K2:L2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9"/>
  <sheetViews>
    <sheetView workbookViewId="0">
      <selection activeCell="D60" sqref="D60"/>
    </sheetView>
  </sheetViews>
  <sheetFormatPr defaultColWidth="9" defaultRowHeight="13.5"/>
  <cols>
    <col min="1" max="1" width="5.125" customWidth="1"/>
    <col min="2" max="2" width="15" customWidth="1"/>
    <col min="3" max="3" width="16.5" customWidth="1"/>
    <col min="4" max="4" width="11.875" customWidth="1"/>
    <col min="5" max="5" width="7.125" customWidth="1"/>
    <col min="6" max="6" width="17.875" customWidth="1"/>
    <col min="7" max="7" width="10.125" customWidth="1"/>
    <col min="8" max="8" width="6.5" customWidth="1"/>
    <col min="9" max="9" width="6.25" customWidth="1"/>
    <col min="10" max="10" width="7" customWidth="1"/>
    <col min="11" max="11" width="7.75" customWidth="1"/>
    <col min="12" max="12" width="8" customWidth="1"/>
    <col min="13" max="13" width="18.5" customWidth="1"/>
    <col min="15" max="15" width="29.75" style="3" customWidth="1"/>
    <col min="17" max="17" width="17.375" style="4" customWidth="1"/>
  </cols>
  <sheetData>
    <row r="1" s="1" customFormat="1" spans="1:17">
      <c r="A1" s="5" t="s">
        <v>15</v>
      </c>
      <c r="B1" s="6"/>
      <c r="C1" s="7" t="s">
        <v>16</v>
      </c>
      <c r="D1" s="7" t="s">
        <v>17</v>
      </c>
      <c r="E1" s="5" t="s">
        <v>18</v>
      </c>
      <c r="F1" s="8"/>
      <c r="G1" s="8"/>
      <c r="H1" s="6"/>
      <c r="I1" s="5" t="s">
        <v>19</v>
      </c>
      <c r="J1" s="6"/>
      <c r="K1" s="5" t="s">
        <v>20</v>
      </c>
      <c r="L1" s="6"/>
      <c r="M1" s="7" t="s">
        <v>21</v>
      </c>
      <c r="Q1" s="21"/>
    </row>
    <row r="2" s="1" customFormat="1" spans="1:17">
      <c r="A2" s="5" t="s">
        <v>22</v>
      </c>
      <c r="B2" s="6"/>
      <c r="C2" s="9" t="s">
        <v>90</v>
      </c>
      <c r="D2" s="7" t="s">
        <v>91</v>
      </c>
      <c r="E2" s="5" t="s">
        <v>92</v>
      </c>
      <c r="F2" s="8"/>
      <c r="G2" s="8"/>
      <c r="H2" s="6"/>
      <c r="I2" s="20">
        <v>43083</v>
      </c>
      <c r="J2" s="6"/>
      <c r="K2" s="5"/>
      <c r="L2" s="6"/>
      <c r="M2" s="7" t="s">
        <v>24</v>
      </c>
      <c r="O2" s="1" t="str">
        <f>"drop table "&amp;$C$2</f>
        <v>drop table wkpicinfo</v>
      </c>
      <c r="Q2" s="21"/>
    </row>
    <row r="3" customFormat="1" ht="4.5" customHeight="1" spans="15:17">
      <c r="O3" s="3"/>
      <c r="Q3" s="4"/>
    </row>
    <row r="4" s="2" customFormat="1" ht="26.25" customHeight="1" spans="1:17">
      <c r="A4" s="10" t="s">
        <v>1</v>
      </c>
      <c r="B4" s="10" t="s">
        <v>25</v>
      </c>
      <c r="C4" s="10" t="s">
        <v>26</v>
      </c>
      <c r="D4" s="10" t="s">
        <v>27</v>
      </c>
      <c r="E4" s="10" t="s">
        <v>28</v>
      </c>
      <c r="F4" s="10" t="s">
        <v>29</v>
      </c>
      <c r="G4" s="10" t="s">
        <v>30</v>
      </c>
      <c r="H4" s="10" t="s">
        <v>31</v>
      </c>
      <c r="I4" s="10" t="s">
        <v>32</v>
      </c>
      <c r="J4" s="10" t="s">
        <v>33</v>
      </c>
      <c r="K4" s="10" t="s">
        <v>34</v>
      </c>
      <c r="L4" s="10" t="s">
        <v>35</v>
      </c>
      <c r="M4" s="10" t="s">
        <v>4</v>
      </c>
      <c r="O4" s="3" t="str">
        <f>"CREATE TABLE "&amp;$C$2&amp;"("</f>
        <v>CREATE TABLE wkpicinfo(</v>
      </c>
      <c r="Q4" s="4"/>
    </row>
    <row r="5" customFormat="1" spans="1:15">
      <c r="A5" s="11">
        <f t="shared" ref="A5:A18" si="0">ROW()-4</f>
        <v>1</v>
      </c>
      <c r="B5" s="11" t="s">
        <v>36</v>
      </c>
      <c r="C5" s="11" t="s">
        <v>37</v>
      </c>
      <c r="D5" s="12" t="s">
        <v>38</v>
      </c>
      <c r="E5" s="11"/>
      <c r="F5" s="11"/>
      <c r="G5" s="11"/>
      <c r="H5" s="13"/>
      <c r="I5" s="11"/>
      <c r="J5" s="11"/>
      <c r="K5" s="11"/>
      <c r="L5" s="11"/>
      <c r="M5" s="11"/>
      <c r="O5" s="3" t="str">
        <f t="shared" ref="O5:O15" si="1">B5&amp;" "&amp;D5&amp;IF(E5&lt;&gt;"","("&amp;E5&amp;")","")&amp;IF(H5&lt;&gt;""," not null","")&amp;IF(G5&lt;&gt;""," default "&amp;G5,"")&amp;","</f>
        <v>createtime TIMESTAMP,</v>
      </c>
    </row>
    <row r="6" customFormat="1" spans="1:15">
      <c r="A6" s="14">
        <f t="shared" si="0"/>
        <v>2</v>
      </c>
      <c r="B6" s="14" t="s">
        <v>39</v>
      </c>
      <c r="C6" s="14" t="s">
        <v>40</v>
      </c>
      <c r="D6" s="12" t="s">
        <v>41</v>
      </c>
      <c r="E6" s="14">
        <v>32</v>
      </c>
      <c r="F6" s="14"/>
      <c r="G6" s="14"/>
      <c r="H6" s="15"/>
      <c r="I6" s="14"/>
      <c r="J6" s="14"/>
      <c r="K6" s="14"/>
      <c r="L6" s="14"/>
      <c r="M6" s="14"/>
      <c r="O6" s="3" t="str">
        <f t="shared" si="1"/>
        <v>createuserid VARCHAR(32),</v>
      </c>
    </row>
    <row r="7" customFormat="1" spans="1:15">
      <c r="A7" s="14">
        <f t="shared" si="0"/>
        <v>3</v>
      </c>
      <c r="B7" s="14" t="s">
        <v>42</v>
      </c>
      <c r="C7" s="14" t="s">
        <v>43</v>
      </c>
      <c r="D7" s="12" t="s">
        <v>41</v>
      </c>
      <c r="E7" s="14">
        <v>32</v>
      </c>
      <c r="F7" s="14"/>
      <c r="G7" s="14"/>
      <c r="H7" s="15"/>
      <c r="I7" s="14"/>
      <c r="J7" s="14"/>
      <c r="K7" s="14"/>
      <c r="L7" s="14"/>
      <c r="M7" s="14"/>
      <c r="O7" s="3" t="str">
        <f t="shared" si="1"/>
        <v>createmodule VARCHAR(32),</v>
      </c>
    </row>
    <row r="8" customFormat="1" spans="1:15">
      <c r="A8" s="14">
        <f t="shared" si="0"/>
        <v>4</v>
      </c>
      <c r="B8" s="14" t="s">
        <v>44</v>
      </c>
      <c r="C8" s="14" t="s">
        <v>45</v>
      </c>
      <c r="D8" s="12" t="s">
        <v>38</v>
      </c>
      <c r="E8" s="14"/>
      <c r="F8" s="14"/>
      <c r="G8" s="14"/>
      <c r="H8" s="15"/>
      <c r="I8" s="14"/>
      <c r="J8" s="14"/>
      <c r="K8" s="14"/>
      <c r="L8" s="14"/>
      <c r="M8" s="14"/>
      <c r="O8" s="3" t="str">
        <f t="shared" si="1"/>
        <v>updatetime TIMESTAMP,</v>
      </c>
    </row>
    <row r="9" customFormat="1" spans="1:15">
      <c r="A9" s="14">
        <f t="shared" si="0"/>
        <v>5</v>
      </c>
      <c r="B9" s="14" t="s">
        <v>46</v>
      </c>
      <c r="C9" s="14" t="s">
        <v>47</v>
      </c>
      <c r="D9" s="12" t="s">
        <v>41</v>
      </c>
      <c r="E9" s="14">
        <v>32</v>
      </c>
      <c r="F9" s="14"/>
      <c r="G9" s="14"/>
      <c r="H9" s="15"/>
      <c r="I9" s="14"/>
      <c r="J9" s="14"/>
      <c r="K9" s="14"/>
      <c r="L9" s="14"/>
      <c r="M9" s="14"/>
      <c r="O9" s="3" t="str">
        <f t="shared" si="1"/>
        <v>updateuserid VARCHAR(32),</v>
      </c>
    </row>
    <row r="10" customFormat="1" spans="1:15">
      <c r="A10" s="14">
        <f t="shared" si="0"/>
        <v>6</v>
      </c>
      <c r="B10" s="14" t="s">
        <v>48</v>
      </c>
      <c r="C10" s="14" t="s">
        <v>49</v>
      </c>
      <c r="D10" s="12" t="s">
        <v>41</v>
      </c>
      <c r="E10" s="14">
        <v>32</v>
      </c>
      <c r="F10" s="14"/>
      <c r="G10" s="14"/>
      <c r="H10" s="15"/>
      <c r="I10" s="14"/>
      <c r="J10" s="14"/>
      <c r="K10" s="14"/>
      <c r="L10" s="14"/>
      <c r="M10" s="14"/>
      <c r="O10" s="3" t="str">
        <f t="shared" si="1"/>
        <v>updatemodule VARCHAR(32),</v>
      </c>
    </row>
    <row r="11" customFormat="1" spans="1:15">
      <c r="A11" s="14">
        <f t="shared" si="0"/>
        <v>7</v>
      </c>
      <c r="B11" s="14" t="s">
        <v>93</v>
      </c>
      <c r="C11" s="14" t="s">
        <v>94</v>
      </c>
      <c r="D11" s="12" t="s">
        <v>81</v>
      </c>
      <c r="E11" s="14"/>
      <c r="F11" s="14"/>
      <c r="G11" s="14"/>
      <c r="H11" s="15" t="s">
        <v>52</v>
      </c>
      <c r="I11" s="15">
        <v>1</v>
      </c>
      <c r="J11" s="14"/>
      <c r="K11" s="14"/>
      <c r="L11" s="14"/>
      <c r="M11" s="14"/>
      <c r="O11" s="3" t="str">
        <f t="shared" si="1"/>
        <v>picnum integer not null,</v>
      </c>
    </row>
    <row r="12" customFormat="1" spans="1:15">
      <c r="A12" s="14">
        <f t="shared" si="0"/>
        <v>8</v>
      </c>
      <c r="B12" s="14" t="s">
        <v>95</v>
      </c>
      <c r="C12" s="14" t="s">
        <v>96</v>
      </c>
      <c r="D12" s="12" t="s">
        <v>41</v>
      </c>
      <c r="E12" s="14">
        <v>128</v>
      </c>
      <c r="F12" s="14"/>
      <c r="G12" s="14"/>
      <c r="H12" s="15"/>
      <c r="I12" s="15"/>
      <c r="J12" s="14"/>
      <c r="K12" s="14"/>
      <c r="L12" s="14"/>
      <c r="M12" s="14"/>
      <c r="O12" s="3" t="str">
        <f t="shared" si="1"/>
        <v>picpath VARCHAR(128),</v>
      </c>
    </row>
    <row r="13" customFormat="1" spans="1:15">
      <c r="A13" s="14">
        <f t="shared" si="0"/>
        <v>9</v>
      </c>
      <c r="B13" s="14" t="s">
        <v>79</v>
      </c>
      <c r="C13" s="14" t="s">
        <v>80</v>
      </c>
      <c r="D13" s="12" t="s">
        <v>81</v>
      </c>
      <c r="E13" s="14"/>
      <c r="F13" s="14"/>
      <c r="G13" s="14"/>
      <c r="H13" s="15"/>
      <c r="I13" s="14"/>
      <c r="J13" s="14"/>
      <c r="K13" s="14"/>
      <c r="L13" s="14"/>
      <c r="M13" s="14"/>
      <c r="O13" s="3" t="str">
        <f t="shared" si="1"/>
        <v>workid integer,</v>
      </c>
    </row>
    <row r="14" customFormat="1" spans="1:17">
      <c r="A14" s="14">
        <f t="shared" si="0"/>
        <v>10</v>
      </c>
      <c r="B14" s="14" t="s">
        <v>88</v>
      </c>
      <c r="C14" s="14" t="s">
        <v>89</v>
      </c>
      <c r="D14" s="12" t="s">
        <v>38</v>
      </c>
      <c r="E14" s="14"/>
      <c r="F14" s="14"/>
      <c r="G14" s="14"/>
      <c r="H14" s="15"/>
      <c r="I14" s="14"/>
      <c r="J14" s="14"/>
      <c r="K14" s="14"/>
      <c r="L14" s="14"/>
      <c r="M14" s="14"/>
      <c r="O14" s="3" t="str">
        <f>B14&amp;" "&amp;D14&amp;IF(E14&lt;&gt;"","("&amp;E14&amp;")","")&amp;IF(H14&lt;&gt;""," not null","")&amp;IF(G14&lt;&gt;""," default "&amp;G14,"")</f>
        <v>uploadtime TIMESTAMP</v>
      </c>
      <c r="Q14" s="4"/>
    </row>
    <row r="15" customFormat="1" spans="1:17">
      <c r="A15" s="14">
        <f t="shared" si="0"/>
        <v>11</v>
      </c>
      <c r="B15" s="16"/>
      <c r="C15" s="16"/>
      <c r="D15" s="12"/>
      <c r="E15" s="14"/>
      <c r="F15" s="16"/>
      <c r="G15" s="16"/>
      <c r="H15" s="17"/>
      <c r="I15" s="16"/>
      <c r="J15" s="16"/>
      <c r="K15" s="16"/>
      <c r="L15" s="16"/>
      <c r="M15" s="16"/>
      <c r="O15" s="3"/>
      <c r="Q15" s="4"/>
    </row>
    <row r="16" customFormat="1" spans="1:17">
      <c r="A16" s="14">
        <f t="shared" si="0"/>
        <v>12</v>
      </c>
      <c r="B16" s="16"/>
      <c r="C16" s="16"/>
      <c r="D16" s="16"/>
      <c r="E16" s="16"/>
      <c r="F16" s="16"/>
      <c r="G16" s="16"/>
      <c r="H16" s="17"/>
      <c r="I16" s="16"/>
      <c r="J16" s="16"/>
      <c r="K16" s="16"/>
      <c r="L16" s="16"/>
      <c r="M16" s="16"/>
      <c r="O16" s="3" t="str">
        <f>B16&amp;" "&amp;D16&amp;IF(E16&lt;&gt;"","("&amp;E16&amp;")","")&amp;IF(H16&lt;&gt;""," not null","")&amp;IF(G16&lt;&gt;""," default "&amp;G16,"")</f>
        <v> </v>
      </c>
      <c r="Q16" s="4"/>
    </row>
    <row r="17" customFormat="1" spans="1:17">
      <c r="A17" s="14">
        <f t="shared" si="0"/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O17" s="3" t="s">
        <v>68</v>
      </c>
      <c r="Q17" s="22"/>
    </row>
    <row r="18" customFormat="1" spans="15:17">
      <c r="O18" s="3" t="str">
        <f>"Alter table "&amp;$C$2&amp;" add CONSTRAINT PK_"&amp;$C$2&amp;" Primary Key (picnum);"</f>
        <v>Alter table wkpicinfo add CONSTRAINT PK_wkpicinfo Primary Key (picnum);</v>
      </c>
      <c r="Q18" s="22"/>
    </row>
    <row r="19" customFormat="1" spans="15:17">
      <c r="O19" s="3" t="str">
        <f>"Alter table "&amp;C2&amp;" modify picnum integer auto_increment ;"</f>
        <v>Alter table wkpicinfo modify picnum integer auto_increment ;</v>
      </c>
      <c r="Q19" s="22"/>
    </row>
    <row r="20" customFormat="1" spans="15:17">
      <c r="O20" s="3"/>
      <c r="Q20" s="22"/>
    </row>
    <row r="21" customFormat="1" spans="15:17">
      <c r="O21" s="3"/>
      <c r="Q21" s="22"/>
    </row>
    <row r="22" customFormat="1" spans="15:17">
      <c r="O22" s="3"/>
      <c r="Q22" s="22"/>
    </row>
    <row r="23" customFormat="1" spans="15:17">
      <c r="O23" s="3"/>
      <c r="Q23" s="22"/>
    </row>
    <row r="24" customFormat="1" spans="15:17">
      <c r="O24" s="3"/>
      <c r="Q24" s="22"/>
    </row>
    <row r="25" customFormat="1" spans="15:17">
      <c r="O25" s="3"/>
      <c r="Q25" s="22"/>
    </row>
    <row r="26" customFormat="1" spans="15:17">
      <c r="O26" s="3"/>
      <c r="Q26" s="22"/>
    </row>
    <row r="27" customFormat="1" spans="15:19">
      <c r="O27" s="3"/>
      <c r="Q27" s="22"/>
      <c r="S27" s="3"/>
    </row>
    <row r="28" customFormat="1" spans="15:19">
      <c r="O28" s="3"/>
      <c r="Q28" s="22"/>
      <c r="S28" s="3"/>
    </row>
    <row r="29" customFormat="1" spans="15:19">
      <c r="O29" s="3"/>
      <c r="Q29" s="22"/>
      <c r="S29" s="3"/>
    </row>
    <row r="30" customFormat="1" spans="15:19">
      <c r="O30" s="3"/>
      <c r="Q30" s="22"/>
      <c r="S30" s="3"/>
    </row>
    <row r="31" customFormat="1" spans="15:19">
      <c r="O31" s="3"/>
      <c r="Q31" s="22"/>
      <c r="S31" s="3"/>
    </row>
    <row r="32" customFormat="1" spans="15:19">
      <c r="O32" s="3"/>
      <c r="Q32" s="22"/>
      <c r="S32" s="3"/>
    </row>
    <row r="33" customFormat="1" spans="15:19">
      <c r="O33" s="3"/>
      <c r="Q33" s="22"/>
      <c r="S33" s="3"/>
    </row>
    <row r="34" customFormat="1" spans="15:19">
      <c r="O34" s="3"/>
      <c r="Q34" s="22"/>
      <c r="S34" s="3"/>
    </row>
    <row r="35" customFormat="1" spans="15:19">
      <c r="O35" s="3"/>
      <c r="Q35" s="22"/>
      <c r="S35" s="3"/>
    </row>
    <row r="36" customFormat="1" spans="15:19">
      <c r="O36" s="3"/>
      <c r="Q36" s="22"/>
      <c r="S36" s="3"/>
    </row>
    <row r="37" customFormat="1" spans="15:19">
      <c r="O37" s="3"/>
      <c r="Q37" s="22"/>
      <c r="S37" s="3"/>
    </row>
    <row r="38" customFormat="1" spans="15:19">
      <c r="O38" s="3"/>
      <c r="Q38" s="22"/>
      <c r="S38" s="3"/>
    </row>
    <row r="39" customFormat="1" spans="15:19">
      <c r="O39" s="3"/>
      <c r="Q39" s="22"/>
      <c r="S39" s="3"/>
    </row>
    <row r="40" customFormat="1" spans="15:17">
      <c r="O40" s="3"/>
      <c r="Q40" s="22"/>
    </row>
    <row r="41" customFormat="1" spans="15:17">
      <c r="O41" s="3"/>
      <c r="Q41" s="22"/>
    </row>
    <row r="42" customFormat="1" spans="15:17">
      <c r="O42" s="3"/>
      <c r="Q42" s="22"/>
    </row>
    <row r="43" customFormat="1" spans="15:17">
      <c r="O43" s="3"/>
      <c r="Q43" s="22"/>
    </row>
    <row r="44" customFormat="1" spans="15:17">
      <c r="O44" s="3"/>
      <c r="Q44" s="22"/>
    </row>
    <row r="45" customFormat="1" spans="15:17">
      <c r="O45" s="3"/>
      <c r="Q45" s="22"/>
    </row>
    <row r="46" customFormat="1" spans="15:17">
      <c r="O46" s="3"/>
      <c r="Q46" s="22"/>
    </row>
    <row r="47" customFormat="1" spans="15:17">
      <c r="O47" s="3"/>
      <c r="Q47" s="22"/>
    </row>
    <row r="48" customFormat="1" spans="15:17">
      <c r="O48" s="3"/>
      <c r="Q48" s="22"/>
    </row>
    <row r="49" customFormat="1" spans="15:17">
      <c r="O49" s="3"/>
      <c r="Q49" s="22"/>
    </row>
    <row r="50" customFormat="1" spans="15:17">
      <c r="O50" s="3"/>
      <c r="Q50" s="22"/>
    </row>
    <row r="51" customFormat="1" spans="15:17">
      <c r="O51" s="3"/>
      <c r="Q51" s="22"/>
    </row>
    <row r="52" customFormat="1" spans="15:17">
      <c r="O52" s="3"/>
      <c r="Q52" s="22"/>
    </row>
    <row r="53" customFormat="1" spans="15:17">
      <c r="O53" s="3"/>
      <c r="Q53" s="22"/>
    </row>
    <row r="54" customFormat="1" spans="15:17">
      <c r="O54" s="3"/>
      <c r="Q54" s="22"/>
    </row>
    <row r="55" customFormat="1" spans="15:17">
      <c r="O55" s="3"/>
      <c r="Q55" s="22"/>
    </row>
    <row r="56" customFormat="1" spans="15:17">
      <c r="O56" s="3"/>
      <c r="Q56" s="22"/>
    </row>
    <row r="57" customFormat="1" spans="15:17">
      <c r="O57" s="3"/>
      <c r="Q57" s="22"/>
    </row>
    <row r="58" customFormat="1" spans="15:17">
      <c r="O58" s="3"/>
      <c r="Q58" s="22"/>
    </row>
    <row r="59" customFormat="1" spans="15:17">
      <c r="O59" s="3"/>
      <c r="Q59" s="22"/>
    </row>
  </sheetData>
  <mergeCells count="8">
    <mergeCell ref="A1:B1"/>
    <mergeCell ref="E1:H1"/>
    <mergeCell ref="I1:J1"/>
    <mergeCell ref="K1:L1"/>
    <mergeCell ref="A2:B2"/>
    <mergeCell ref="E2:H2"/>
    <mergeCell ref="I2:J2"/>
    <mergeCell ref="K2:L2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7"/>
  <sheetViews>
    <sheetView workbookViewId="0">
      <selection activeCell="B11" sqref="B11"/>
    </sheetView>
  </sheetViews>
  <sheetFormatPr defaultColWidth="9" defaultRowHeight="13.5"/>
  <cols>
    <col min="1" max="1" width="5.125" customWidth="1"/>
    <col min="2" max="2" width="15" customWidth="1"/>
    <col min="3" max="3" width="16.5" customWidth="1"/>
    <col min="4" max="4" width="11.875" customWidth="1"/>
    <col min="5" max="5" width="7.125" customWidth="1"/>
    <col min="6" max="6" width="17.875" customWidth="1"/>
    <col min="7" max="7" width="10.125" customWidth="1"/>
    <col min="8" max="8" width="6.5" customWidth="1"/>
    <col min="9" max="9" width="6.25" customWidth="1"/>
    <col min="10" max="10" width="7" customWidth="1"/>
    <col min="11" max="11" width="7.75" customWidth="1"/>
    <col min="12" max="12" width="8" customWidth="1"/>
    <col min="13" max="13" width="18.5" customWidth="1"/>
    <col min="15" max="15" width="29.75" style="3" customWidth="1"/>
    <col min="17" max="17" width="17.375" style="4" customWidth="1"/>
  </cols>
  <sheetData>
    <row r="1" s="1" customFormat="1" spans="1:17">
      <c r="A1" s="5" t="s">
        <v>15</v>
      </c>
      <c r="B1" s="6"/>
      <c r="C1" s="7" t="s">
        <v>16</v>
      </c>
      <c r="D1" s="7" t="s">
        <v>17</v>
      </c>
      <c r="E1" s="5" t="s">
        <v>18</v>
      </c>
      <c r="F1" s="8"/>
      <c r="G1" s="8"/>
      <c r="H1" s="6"/>
      <c r="I1" s="5" t="s">
        <v>19</v>
      </c>
      <c r="J1" s="6"/>
      <c r="K1" s="5" t="s">
        <v>20</v>
      </c>
      <c r="L1" s="6"/>
      <c r="M1" s="7" t="s">
        <v>21</v>
      </c>
      <c r="Q1" s="21"/>
    </row>
    <row r="2" s="1" customFormat="1" spans="1:17">
      <c r="A2" s="5" t="s">
        <v>22</v>
      </c>
      <c r="B2" s="6"/>
      <c r="C2" s="9" t="s">
        <v>97</v>
      </c>
      <c r="D2" s="7" t="s">
        <v>98</v>
      </c>
      <c r="E2" s="5" t="s">
        <v>99</v>
      </c>
      <c r="F2" s="8"/>
      <c r="G2" s="8"/>
      <c r="H2" s="6"/>
      <c r="I2" s="20">
        <v>43083</v>
      </c>
      <c r="J2" s="6"/>
      <c r="K2" s="5"/>
      <c r="L2" s="6"/>
      <c r="M2" s="7" t="s">
        <v>24</v>
      </c>
      <c r="O2" s="1" t="str">
        <f>"drop table "&amp;$C$2</f>
        <v>drop table billinfo</v>
      </c>
      <c r="Q2" s="21"/>
    </row>
    <row r="3" customFormat="1" ht="4.5" customHeight="1" spans="15:17">
      <c r="O3" s="3"/>
      <c r="Q3" s="4"/>
    </row>
    <row r="4" s="2" customFormat="1" ht="26.25" customHeight="1" spans="1:17">
      <c r="A4" s="10" t="s">
        <v>1</v>
      </c>
      <c r="B4" s="10" t="s">
        <v>25</v>
      </c>
      <c r="C4" s="10" t="s">
        <v>26</v>
      </c>
      <c r="D4" s="10" t="s">
        <v>27</v>
      </c>
      <c r="E4" s="10" t="s">
        <v>28</v>
      </c>
      <c r="F4" s="10" t="s">
        <v>29</v>
      </c>
      <c r="G4" s="10" t="s">
        <v>30</v>
      </c>
      <c r="H4" s="10" t="s">
        <v>31</v>
      </c>
      <c r="I4" s="10" t="s">
        <v>32</v>
      </c>
      <c r="J4" s="10" t="s">
        <v>33</v>
      </c>
      <c r="K4" s="10" t="s">
        <v>34</v>
      </c>
      <c r="L4" s="10" t="s">
        <v>35</v>
      </c>
      <c r="M4" s="10" t="s">
        <v>4</v>
      </c>
      <c r="O4" s="3" t="str">
        <f>"CREATE TABLE "&amp;$C$2&amp;"("</f>
        <v>CREATE TABLE billinfo(</v>
      </c>
      <c r="Q4" s="4"/>
    </row>
    <row r="5" customFormat="1" spans="1:15">
      <c r="A5" s="11">
        <f t="shared" ref="A5:A25" si="0">ROW()-4</f>
        <v>1</v>
      </c>
      <c r="B5" s="11" t="s">
        <v>36</v>
      </c>
      <c r="C5" s="11" t="s">
        <v>37</v>
      </c>
      <c r="D5" s="12" t="s">
        <v>38</v>
      </c>
      <c r="E5" s="11"/>
      <c r="F5" s="11"/>
      <c r="G5" s="11"/>
      <c r="H5" s="13"/>
      <c r="I5" s="11"/>
      <c r="J5" s="11"/>
      <c r="K5" s="11"/>
      <c r="L5" s="11"/>
      <c r="M5" s="11"/>
      <c r="O5" s="3" t="str">
        <f t="shared" ref="O5:O15" si="1">B5&amp;" "&amp;D5&amp;IF(E5&lt;&gt;"","("&amp;E5&amp;")","")&amp;IF(H5&lt;&gt;""," not null","")&amp;IF(G5&lt;&gt;""," default "&amp;G5,"")&amp;","</f>
        <v>createtime TIMESTAMP,</v>
      </c>
    </row>
    <row r="6" customFormat="1" spans="1:15">
      <c r="A6" s="14">
        <f t="shared" si="0"/>
        <v>2</v>
      </c>
      <c r="B6" s="14" t="s">
        <v>39</v>
      </c>
      <c r="C6" s="14" t="s">
        <v>40</v>
      </c>
      <c r="D6" s="12" t="s">
        <v>41</v>
      </c>
      <c r="E6" s="14">
        <v>32</v>
      </c>
      <c r="F6" s="14"/>
      <c r="G6" s="14"/>
      <c r="H6" s="15"/>
      <c r="I6" s="14"/>
      <c r="J6" s="14"/>
      <c r="K6" s="14"/>
      <c r="L6" s="14"/>
      <c r="M6" s="14"/>
      <c r="O6" s="3" t="str">
        <f t="shared" si="1"/>
        <v>createuserid VARCHAR(32),</v>
      </c>
    </row>
    <row r="7" customFormat="1" spans="1:15">
      <c r="A7" s="14">
        <f t="shared" si="0"/>
        <v>3</v>
      </c>
      <c r="B7" s="14" t="s">
        <v>42</v>
      </c>
      <c r="C7" s="14" t="s">
        <v>43</v>
      </c>
      <c r="D7" s="12" t="s">
        <v>41</v>
      </c>
      <c r="E7" s="14">
        <v>32</v>
      </c>
      <c r="F7" s="14"/>
      <c r="G7" s="14"/>
      <c r="H7" s="15"/>
      <c r="I7" s="14"/>
      <c r="J7" s="14"/>
      <c r="K7" s="14"/>
      <c r="L7" s="14"/>
      <c r="M7" s="14"/>
      <c r="O7" s="3" t="str">
        <f t="shared" si="1"/>
        <v>createmodule VARCHAR(32),</v>
      </c>
    </row>
    <row r="8" customFormat="1" spans="1:15">
      <c r="A8" s="14">
        <f t="shared" si="0"/>
        <v>4</v>
      </c>
      <c r="B8" s="14" t="s">
        <v>44</v>
      </c>
      <c r="C8" s="14" t="s">
        <v>45</v>
      </c>
      <c r="D8" s="12" t="s">
        <v>38</v>
      </c>
      <c r="E8" s="14"/>
      <c r="F8" s="14"/>
      <c r="G8" s="14"/>
      <c r="H8" s="15"/>
      <c r="I8" s="14"/>
      <c r="J8" s="14"/>
      <c r="K8" s="14"/>
      <c r="L8" s="14"/>
      <c r="M8" s="14"/>
      <c r="O8" s="3" t="str">
        <f t="shared" si="1"/>
        <v>updatetime TIMESTAMP,</v>
      </c>
    </row>
    <row r="9" customFormat="1" spans="1:15">
      <c r="A9" s="14">
        <f t="shared" si="0"/>
        <v>5</v>
      </c>
      <c r="B9" s="14" t="s">
        <v>46</v>
      </c>
      <c r="C9" s="14" t="s">
        <v>47</v>
      </c>
      <c r="D9" s="12" t="s">
        <v>41</v>
      </c>
      <c r="E9" s="14">
        <v>32</v>
      </c>
      <c r="F9" s="14"/>
      <c r="G9" s="14"/>
      <c r="H9" s="15"/>
      <c r="I9" s="14"/>
      <c r="J9" s="14"/>
      <c r="K9" s="14"/>
      <c r="L9" s="14"/>
      <c r="M9" s="14"/>
      <c r="O9" s="3" t="str">
        <f t="shared" si="1"/>
        <v>updateuserid VARCHAR(32),</v>
      </c>
    </row>
    <row r="10" customFormat="1" spans="1:15">
      <c r="A10" s="14">
        <f t="shared" si="0"/>
        <v>6</v>
      </c>
      <c r="B10" s="14" t="s">
        <v>48</v>
      </c>
      <c r="C10" s="14" t="s">
        <v>49</v>
      </c>
      <c r="D10" s="12" t="s">
        <v>41</v>
      </c>
      <c r="E10" s="14">
        <v>32</v>
      </c>
      <c r="F10" s="14"/>
      <c r="G10" s="14"/>
      <c r="H10" s="15"/>
      <c r="I10" s="14"/>
      <c r="J10" s="14"/>
      <c r="K10" s="14"/>
      <c r="L10" s="14"/>
      <c r="M10" s="14"/>
      <c r="O10" s="3" t="str">
        <f t="shared" si="1"/>
        <v>updatemodule VARCHAR(32),</v>
      </c>
    </row>
    <row r="11" customFormat="1" spans="1:15">
      <c r="A11" s="14">
        <f t="shared" si="0"/>
        <v>7</v>
      </c>
      <c r="B11" s="14" t="s">
        <v>100</v>
      </c>
      <c r="C11" s="14" t="s">
        <v>101</v>
      </c>
      <c r="D11" s="12" t="s">
        <v>81</v>
      </c>
      <c r="E11" s="14"/>
      <c r="F11" s="14"/>
      <c r="G11" s="14"/>
      <c r="H11" s="15" t="s">
        <v>52</v>
      </c>
      <c r="I11" s="15">
        <v>1</v>
      </c>
      <c r="J11" s="14"/>
      <c r="K11" s="14"/>
      <c r="L11" s="14"/>
      <c r="M11" s="14"/>
      <c r="O11" s="3" t="str">
        <f t="shared" si="1"/>
        <v>billnum integer not null,</v>
      </c>
    </row>
    <row r="12" customFormat="1" spans="1:15">
      <c r="A12" s="14">
        <f t="shared" si="0"/>
        <v>8</v>
      </c>
      <c r="B12" s="14" t="s">
        <v>79</v>
      </c>
      <c r="C12" s="14" t="s">
        <v>51</v>
      </c>
      <c r="D12" s="12" t="s">
        <v>41</v>
      </c>
      <c r="E12" s="14">
        <v>32</v>
      </c>
      <c r="F12" s="14"/>
      <c r="G12" s="14"/>
      <c r="H12" s="15"/>
      <c r="I12" s="15"/>
      <c r="J12" s="14"/>
      <c r="K12" s="14"/>
      <c r="L12" s="14"/>
      <c r="M12" s="14"/>
      <c r="O12" s="3" t="str">
        <f t="shared" si="1"/>
        <v>workid VARCHAR(32),</v>
      </c>
    </row>
    <row r="13" customFormat="1" ht="56" customHeight="1" spans="1:15">
      <c r="A13" s="14">
        <f t="shared" si="0"/>
        <v>9</v>
      </c>
      <c r="B13" s="14" t="s">
        <v>102</v>
      </c>
      <c r="C13" s="14" t="s">
        <v>103</v>
      </c>
      <c r="D13" s="12" t="s">
        <v>41</v>
      </c>
      <c r="E13" s="14">
        <v>1</v>
      </c>
      <c r="F13" s="23" t="s">
        <v>104</v>
      </c>
      <c r="G13" s="55" t="s">
        <v>60</v>
      </c>
      <c r="H13" s="15"/>
      <c r="I13" s="14"/>
      <c r="J13" s="14"/>
      <c r="K13" s="14"/>
      <c r="L13" s="14"/>
      <c r="M13" s="14"/>
      <c r="O13" s="3" t="str">
        <f t="shared" si="1"/>
        <v>billchksts VARCHAR(1) default '0',</v>
      </c>
    </row>
    <row r="14" customFormat="1" spans="1:17">
      <c r="A14" s="14">
        <f t="shared" si="0"/>
        <v>10</v>
      </c>
      <c r="B14" s="14" t="s">
        <v>88</v>
      </c>
      <c r="C14" s="14" t="s">
        <v>89</v>
      </c>
      <c r="D14" s="12" t="s">
        <v>38</v>
      </c>
      <c r="E14" s="14"/>
      <c r="F14" s="14"/>
      <c r="G14" s="14"/>
      <c r="H14" s="15"/>
      <c r="I14" s="14"/>
      <c r="J14" s="14"/>
      <c r="K14" s="14"/>
      <c r="L14" s="14"/>
      <c r="M14" s="14"/>
      <c r="O14" s="3" t="str">
        <f t="shared" si="1"/>
        <v>uploadtime TIMESTAMP,</v>
      </c>
      <c r="Q14" s="4"/>
    </row>
    <row r="15" customFormat="1" spans="1:15">
      <c r="A15" s="14">
        <f t="shared" si="0"/>
        <v>11</v>
      </c>
      <c r="B15" s="14" t="s">
        <v>105</v>
      </c>
      <c r="C15" s="14" t="s">
        <v>106</v>
      </c>
      <c r="D15" s="12" t="s">
        <v>41</v>
      </c>
      <c r="E15" s="14">
        <v>32</v>
      </c>
      <c r="F15" s="14"/>
      <c r="G15" s="14"/>
      <c r="H15" s="15"/>
      <c r="I15" s="15"/>
      <c r="J15" s="14"/>
      <c r="K15" s="14"/>
      <c r="L15" s="14"/>
      <c r="M15" s="14"/>
      <c r="O15" s="3" t="str">
        <f t="shared" si="1"/>
        <v>submituserid VARCHAR(32),</v>
      </c>
    </row>
    <row r="16" customFormat="1" spans="1:15">
      <c r="A16" s="14">
        <f t="shared" si="0"/>
        <v>12</v>
      </c>
      <c r="B16" s="14" t="s">
        <v>107</v>
      </c>
      <c r="C16" s="14" t="s">
        <v>108</v>
      </c>
      <c r="D16" s="12" t="s">
        <v>41</v>
      </c>
      <c r="E16" s="14">
        <v>32</v>
      </c>
      <c r="F16" s="14"/>
      <c r="G16" s="14"/>
      <c r="H16" s="15"/>
      <c r="I16" s="15"/>
      <c r="J16" s="14"/>
      <c r="K16" s="14"/>
      <c r="L16" s="14"/>
      <c r="M16" s="14"/>
      <c r="O16" s="3" t="str">
        <f t="shared" ref="O15:O20" si="2">B16&amp;" "&amp;D16&amp;IF(E16&lt;&gt;"","("&amp;E16&amp;")","")&amp;IF(H16&lt;&gt;""," not null","")&amp;IF(G16&lt;&gt;""," default "&amp;G16,"")&amp;","</f>
        <v>submitusername VARCHAR(32),</v>
      </c>
    </row>
    <row r="17" customFormat="1" spans="1:15">
      <c r="A17" s="14">
        <f t="shared" si="0"/>
        <v>13</v>
      </c>
      <c r="B17" s="14" t="s">
        <v>109</v>
      </c>
      <c r="C17" s="14" t="s">
        <v>110</v>
      </c>
      <c r="D17" s="12" t="s">
        <v>38</v>
      </c>
      <c r="E17" s="14"/>
      <c r="F17" s="14"/>
      <c r="G17" s="14"/>
      <c r="H17" s="15"/>
      <c r="I17" s="15"/>
      <c r="J17" s="14"/>
      <c r="K17" s="14"/>
      <c r="L17" s="14"/>
      <c r="M17" s="14"/>
      <c r="O17" s="3" t="str">
        <f t="shared" si="2"/>
        <v>submittime TIMESTAMP,</v>
      </c>
    </row>
    <row r="18" customFormat="1" spans="1:15">
      <c r="A18" s="14">
        <f t="shared" si="0"/>
        <v>14</v>
      </c>
      <c r="B18" s="14" t="s">
        <v>111</v>
      </c>
      <c r="C18" s="14" t="s">
        <v>112</v>
      </c>
      <c r="D18" s="12" t="s">
        <v>41</v>
      </c>
      <c r="E18" s="14">
        <v>32</v>
      </c>
      <c r="F18" s="14"/>
      <c r="G18" s="14"/>
      <c r="H18" s="15"/>
      <c r="I18" s="15"/>
      <c r="J18" s="14"/>
      <c r="K18" s="14"/>
      <c r="L18" s="14"/>
      <c r="M18" s="14"/>
      <c r="O18" s="3" t="str">
        <f t="shared" si="2"/>
        <v>checkuserid VARCHAR(32),</v>
      </c>
    </row>
    <row r="19" customFormat="1" spans="1:15">
      <c r="A19" s="14">
        <f t="shared" si="0"/>
        <v>15</v>
      </c>
      <c r="B19" s="14" t="s">
        <v>113</v>
      </c>
      <c r="C19" s="14" t="s">
        <v>114</v>
      </c>
      <c r="D19" s="12" t="s">
        <v>41</v>
      </c>
      <c r="E19" s="14">
        <v>32</v>
      </c>
      <c r="F19" s="14"/>
      <c r="G19" s="14"/>
      <c r="H19" s="15"/>
      <c r="I19" s="15"/>
      <c r="J19" s="14"/>
      <c r="K19" s="14"/>
      <c r="L19" s="14"/>
      <c r="M19" s="14"/>
      <c r="O19" s="3" t="str">
        <f t="shared" si="2"/>
        <v>checkusername VARCHAR(32),</v>
      </c>
    </row>
    <row r="20" customFormat="1" spans="1:15">
      <c r="A20" s="14">
        <f t="shared" si="0"/>
        <v>16</v>
      </c>
      <c r="B20" s="14" t="s">
        <v>115</v>
      </c>
      <c r="C20" s="14" t="s">
        <v>116</v>
      </c>
      <c r="D20" s="12" t="s">
        <v>38</v>
      </c>
      <c r="E20" s="14"/>
      <c r="F20" s="14"/>
      <c r="G20" s="14"/>
      <c r="H20" s="15"/>
      <c r="I20" s="15"/>
      <c r="J20" s="14"/>
      <c r="K20" s="14"/>
      <c r="L20" s="14"/>
      <c r="M20" s="14"/>
      <c r="O20" s="3" t="str">
        <f t="shared" si="2"/>
        <v>checktime TIMESTAMP,</v>
      </c>
    </row>
    <row r="21" customFormat="1" spans="1:15">
      <c r="A21" s="14">
        <f t="shared" si="0"/>
        <v>17</v>
      </c>
      <c r="B21" s="16" t="s">
        <v>117</v>
      </c>
      <c r="C21" s="16" t="s">
        <v>118</v>
      </c>
      <c r="D21" s="12" t="s">
        <v>41</v>
      </c>
      <c r="E21" s="14">
        <v>256</v>
      </c>
      <c r="F21" s="16"/>
      <c r="G21" s="16"/>
      <c r="H21" s="17"/>
      <c r="I21" s="17"/>
      <c r="J21" s="16"/>
      <c r="K21" s="16"/>
      <c r="L21" s="16"/>
      <c r="M21" s="16"/>
      <c r="O21" s="3" t="str">
        <f>B21&amp;" "&amp;D21&amp;IF(E21&lt;&gt;"","("&amp;E21&amp;")","")&amp;IF(H21&lt;&gt;""," not null","")&amp;IF(G21&lt;&gt;""," default "&amp;G21,"")</f>
        <v>checkreason VARCHAR(256)</v>
      </c>
    </row>
    <row r="22" customFormat="1" spans="1:15">
      <c r="A22" s="14">
        <f t="shared" si="0"/>
        <v>18</v>
      </c>
      <c r="B22" s="16"/>
      <c r="C22" s="16"/>
      <c r="D22" s="18"/>
      <c r="E22" s="16"/>
      <c r="F22" s="16"/>
      <c r="G22" s="16"/>
      <c r="H22" s="17"/>
      <c r="I22" s="17"/>
      <c r="J22" s="16"/>
      <c r="K22" s="16"/>
      <c r="L22" s="16"/>
      <c r="M22" s="16"/>
      <c r="O22" s="3"/>
    </row>
    <row r="23" customFormat="1" spans="1:15">
      <c r="A23" s="14">
        <f t="shared" si="0"/>
        <v>19</v>
      </c>
      <c r="B23" s="16"/>
      <c r="C23" s="16"/>
      <c r="D23" s="18"/>
      <c r="E23" s="16"/>
      <c r="F23" s="16"/>
      <c r="G23" s="16"/>
      <c r="H23" s="17"/>
      <c r="I23" s="17"/>
      <c r="J23" s="16"/>
      <c r="K23" s="16"/>
      <c r="L23" s="16"/>
      <c r="M23" s="16"/>
      <c r="O23" s="3"/>
    </row>
    <row r="24" customFormat="1" spans="1:15">
      <c r="A24" s="14">
        <f t="shared" si="0"/>
        <v>20</v>
      </c>
      <c r="B24" s="16"/>
      <c r="C24" s="16"/>
      <c r="D24" s="18"/>
      <c r="E24" s="16"/>
      <c r="F24" s="16"/>
      <c r="G24" s="16"/>
      <c r="H24" s="17"/>
      <c r="I24" s="17"/>
      <c r="J24" s="16"/>
      <c r="K24" s="16"/>
      <c r="L24" s="16"/>
      <c r="M24" s="16"/>
      <c r="O24" s="3"/>
    </row>
    <row r="25" customFormat="1" spans="1:17">
      <c r="A25" s="14">
        <f t="shared" si="0"/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O25" s="3" t="s">
        <v>68</v>
      </c>
      <c r="Q25" s="22"/>
    </row>
    <row r="26" customFormat="1" spans="15:17">
      <c r="O26" s="3" t="str">
        <f>"Alter table "&amp;$C$2&amp;" add CONSTRAINT PK_"&amp;$C$2&amp;" Primary Key (billnum);"</f>
        <v>Alter table billinfo add CONSTRAINT PK_billinfo Primary Key (billnum);</v>
      </c>
      <c r="Q26" s="22"/>
    </row>
    <row r="27" customFormat="1" spans="15:17">
      <c r="O27" s="3" t="str">
        <f>"Alter table "&amp;C2&amp;" modify billnum integer auto_increment ;"</f>
        <v>Alter table billinfo modify billnum integer auto_increment ;</v>
      </c>
      <c r="Q27" s="22"/>
    </row>
    <row r="28" customFormat="1" spans="15:17">
      <c r="O28" s="3"/>
      <c r="Q28" s="22"/>
    </row>
    <row r="29" customFormat="1" spans="15:17">
      <c r="O29" s="3"/>
      <c r="Q29" s="22"/>
    </row>
    <row r="30" customFormat="1" spans="15:17">
      <c r="O30" s="3"/>
      <c r="Q30" s="22"/>
    </row>
    <row r="31" customFormat="1" spans="15:17">
      <c r="O31" s="3"/>
      <c r="Q31" s="22"/>
    </row>
    <row r="32" customFormat="1" spans="15:17">
      <c r="O32" s="3"/>
      <c r="Q32" s="22"/>
    </row>
    <row r="33" customFormat="1" spans="15:17">
      <c r="O33" s="3"/>
      <c r="Q33" s="22"/>
    </row>
    <row r="34" customFormat="1" spans="15:17">
      <c r="O34" s="3"/>
      <c r="Q34" s="22"/>
    </row>
    <row r="35" customFormat="1" spans="15:19">
      <c r="O35" s="3"/>
      <c r="Q35" s="22"/>
      <c r="S35" s="3"/>
    </row>
    <row r="36" customFormat="1" spans="15:19">
      <c r="O36" s="3"/>
      <c r="Q36" s="22"/>
      <c r="S36" s="3"/>
    </row>
    <row r="37" customFormat="1" spans="15:19">
      <c r="O37" s="3"/>
      <c r="Q37" s="22"/>
      <c r="S37" s="3"/>
    </row>
    <row r="38" customFormat="1" spans="15:19">
      <c r="O38" s="3"/>
      <c r="Q38" s="22"/>
      <c r="S38" s="3"/>
    </row>
    <row r="39" customFormat="1" spans="15:19">
      <c r="O39" s="3"/>
      <c r="Q39" s="22"/>
      <c r="S39" s="3"/>
    </row>
    <row r="40" customFormat="1" spans="15:19">
      <c r="O40" s="3"/>
      <c r="Q40" s="22"/>
      <c r="S40" s="3"/>
    </row>
    <row r="41" customFormat="1" spans="15:19">
      <c r="O41" s="3"/>
      <c r="Q41" s="22"/>
      <c r="S41" s="3"/>
    </row>
    <row r="42" customFormat="1" spans="15:19">
      <c r="O42" s="3"/>
      <c r="Q42" s="22"/>
      <c r="S42" s="3"/>
    </row>
    <row r="43" customFormat="1" spans="15:19">
      <c r="O43" s="3"/>
      <c r="Q43" s="22"/>
      <c r="S43" s="3"/>
    </row>
    <row r="44" customFormat="1" spans="15:19">
      <c r="O44" s="3"/>
      <c r="Q44" s="22"/>
      <c r="S44" s="3"/>
    </row>
    <row r="45" customFormat="1" spans="15:19">
      <c r="O45" s="3"/>
      <c r="Q45" s="22"/>
      <c r="S45" s="3"/>
    </row>
    <row r="46" customFormat="1" spans="15:19">
      <c r="O46" s="3"/>
      <c r="Q46" s="22"/>
      <c r="S46" s="3"/>
    </row>
    <row r="47" customFormat="1" spans="15:19">
      <c r="O47" s="3"/>
      <c r="Q47" s="22"/>
      <c r="S47" s="3"/>
    </row>
    <row r="48" customFormat="1" spans="15:17">
      <c r="O48" s="3"/>
      <c r="Q48" s="22"/>
    </row>
    <row r="49" customFormat="1" spans="15:17">
      <c r="O49" s="3"/>
      <c r="Q49" s="22"/>
    </row>
    <row r="50" customFormat="1" spans="15:17">
      <c r="O50" s="3"/>
      <c r="Q50" s="22"/>
    </row>
    <row r="51" customFormat="1" spans="15:17">
      <c r="O51" s="3"/>
      <c r="Q51" s="22"/>
    </row>
    <row r="52" customFormat="1" spans="15:17">
      <c r="O52" s="3"/>
      <c r="Q52" s="22"/>
    </row>
    <row r="53" customFormat="1" spans="15:17">
      <c r="O53" s="3"/>
      <c r="Q53" s="22"/>
    </row>
    <row r="54" customFormat="1" spans="15:17">
      <c r="O54" s="3"/>
      <c r="Q54" s="22"/>
    </row>
    <row r="55" customFormat="1" spans="15:17">
      <c r="O55" s="3"/>
      <c r="Q55" s="22"/>
    </row>
    <row r="56" customFormat="1" spans="15:17">
      <c r="O56" s="3"/>
      <c r="Q56" s="22"/>
    </row>
    <row r="57" customFormat="1" spans="15:17">
      <c r="O57" s="3"/>
      <c r="Q57" s="22"/>
    </row>
    <row r="58" customFormat="1" spans="15:17">
      <c r="O58" s="3"/>
      <c r="Q58" s="22"/>
    </row>
    <row r="59" customFormat="1" spans="15:17">
      <c r="O59" s="3"/>
      <c r="Q59" s="22"/>
    </row>
    <row r="60" customFormat="1" spans="15:17">
      <c r="O60" s="3"/>
      <c r="Q60" s="22"/>
    </row>
    <row r="61" customFormat="1" spans="15:17">
      <c r="O61" s="3"/>
      <c r="Q61" s="22"/>
    </row>
    <row r="62" customFormat="1" spans="15:17">
      <c r="O62" s="3"/>
      <c r="Q62" s="22"/>
    </row>
    <row r="63" customFormat="1" spans="15:17">
      <c r="O63" s="3"/>
      <c r="Q63" s="22"/>
    </row>
    <row r="64" customFormat="1" spans="15:17">
      <c r="O64" s="3"/>
      <c r="Q64" s="22"/>
    </row>
    <row r="65" customFormat="1" spans="15:17">
      <c r="O65" s="3"/>
      <c r="Q65" s="22"/>
    </row>
    <row r="66" customFormat="1" spans="15:17">
      <c r="O66" s="3"/>
      <c r="Q66" s="22"/>
    </row>
    <row r="67" customFormat="1" spans="15:17">
      <c r="O67" s="3"/>
      <c r="Q67" s="22"/>
    </row>
  </sheetData>
  <mergeCells count="8">
    <mergeCell ref="A1:B1"/>
    <mergeCell ref="E1:H1"/>
    <mergeCell ref="I1:J1"/>
    <mergeCell ref="K1:L1"/>
    <mergeCell ref="A2:B2"/>
    <mergeCell ref="E2:H2"/>
    <mergeCell ref="I2:J2"/>
    <mergeCell ref="K2:L2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0"/>
  <sheetViews>
    <sheetView workbookViewId="0">
      <selection activeCell="B14" sqref="B14"/>
    </sheetView>
  </sheetViews>
  <sheetFormatPr defaultColWidth="9" defaultRowHeight="13.5"/>
  <cols>
    <col min="1" max="1" width="5.125" customWidth="1"/>
    <col min="2" max="2" width="15" customWidth="1"/>
    <col min="3" max="3" width="16.5" customWidth="1"/>
    <col min="4" max="4" width="11.875" customWidth="1"/>
    <col min="5" max="5" width="7.125" customWidth="1"/>
    <col min="6" max="6" width="17.875" customWidth="1"/>
    <col min="7" max="7" width="10.125" customWidth="1"/>
    <col min="8" max="8" width="6.5" customWidth="1"/>
    <col min="9" max="9" width="6.25" customWidth="1"/>
    <col min="10" max="10" width="7" customWidth="1"/>
    <col min="11" max="11" width="7.75" customWidth="1"/>
    <col min="12" max="12" width="8" customWidth="1"/>
    <col min="13" max="13" width="18.5" customWidth="1"/>
    <col min="15" max="15" width="29.75" style="3" customWidth="1"/>
    <col min="17" max="17" width="17.375" style="4" customWidth="1"/>
  </cols>
  <sheetData>
    <row r="1" s="1" customFormat="1" spans="1:17">
      <c r="A1" s="5" t="s">
        <v>15</v>
      </c>
      <c r="B1" s="6"/>
      <c r="C1" s="7" t="s">
        <v>16</v>
      </c>
      <c r="D1" s="7" t="s">
        <v>17</v>
      </c>
      <c r="E1" s="5" t="s">
        <v>18</v>
      </c>
      <c r="F1" s="8"/>
      <c r="G1" s="8"/>
      <c r="H1" s="6"/>
      <c r="I1" s="5" t="s">
        <v>19</v>
      </c>
      <c r="J1" s="6"/>
      <c r="K1" s="5" t="s">
        <v>20</v>
      </c>
      <c r="L1" s="6"/>
      <c r="M1" s="7" t="s">
        <v>21</v>
      </c>
      <c r="Q1" s="21"/>
    </row>
    <row r="2" s="1" customFormat="1" spans="1:17">
      <c r="A2" s="5" t="s">
        <v>22</v>
      </c>
      <c r="B2" s="6"/>
      <c r="C2" s="9" t="s">
        <v>119</v>
      </c>
      <c r="D2" s="7" t="s">
        <v>120</v>
      </c>
      <c r="E2" s="5" t="s">
        <v>121</v>
      </c>
      <c r="F2" s="8"/>
      <c r="G2" s="8"/>
      <c r="H2" s="6"/>
      <c r="I2" s="20">
        <v>43083</v>
      </c>
      <c r="J2" s="6"/>
      <c r="K2" s="5"/>
      <c r="L2" s="6"/>
      <c r="M2" s="7" t="s">
        <v>24</v>
      </c>
      <c r="O2" s="1" t="str">
        <f>"drop table "&amp;$C$2</f>
        <v>drop table billpicinfo</v>
      </c>
      <c r="Q2" s="21"/>
    </row>
    <row r="3" customFormat="1" ht="4.5" customHeight="1" spans="15:17">
      <c r="O3" s="3"/>
      <c r="Q3" s="4"/>
    </row>
    <row r="4" s="2" customFormat="1" ht="26.25" customHeight="1" spans="1:17">
      <c r="A4" s="10" t="s">
        <v>1</v>
      </c>
      <c r="B4" s="10" t="s">
        <v>25</v>
      </c>
      <c r="C4" s="10" t="s">
        <v>26</v>
      </c>
      <c r="D4" s="10" t="s">
        <v>27</v>
      </c>
      <c r="E4" s="10" t="s">
        <v>28</v>
      </c>
      <c r="F4" s="10" t="s">
        <v>29</v>
      </c>
      <c r="G4" s="10" t="s">
        <v>30</v>
      </c>
      <c r="H4" s="10" t="s">
        <v>31</v>
      </c>
      <c r="I4" s="10" t="s">
        <v>32</v>
      </c>
      <c r="J4" s="10" t="s">
        <v>33</v>
      </c>
      <c r="K4" s="10" t="s">
        <v>34</v>
      </c>
      <c r="L4" s="10" t="s">
        <v>35</v>
      </c>
      <c r="M4" s="10" t="s">
        <v>4</v>
      </c>
      <c r="O4" s="3" t="str">
        <f>"CREATE TABLE "&amp;$C$2&amp;"("</f>
        <v>CREATE TABLE billpicinfo(</v>
      </c>
      <c r="Q4" s="4"/>
    </row>
    <row r="5" customFormat="1" spans="1:15">
      <c r="A5" s="11">
        <f t="shared" ref="A5:A18" si="0">ROW()-4</f>
        <v>1</v>
      </c>
      <c r="B5" s="11" t="s">
        <v>36</v>
      </c>
      <c r="C5" s="11" t="s">
        <v>37</v>
      </c>
      <c r="D5" s="12" t="s">
        <v>38</v>
      </c>
      <c r="E5" s="11"/>
      <c r="F5" s="11"/>
      <c r="G5" s="11"/>
      <c r="H5" s="13"/>
      <c r="I5" s="11"/>
      <c r="J5" s="11"/>
      <c r="K5" s="11"/>
      <c r="L5" s="11"/>
      <c r="M5" s="11"/>
      <c r="O5" s="3" t="str">
        <f t="shared" ref="O5:O20" si="1">B5&amp;" "&amp;D5&amp;IF(E5&lt;&gt;"","("&amp;E5&amp;")","")&amp;IF(H5&lt;&gt;""," not null","")&amp;IF(G5&lt;&gt;""," default "&amp;G5,"")&amp;","</f>
        <v>createtime TIMESTAMP,</v>
      </c>
    </row>
    <row r="6" customFormat="1" spans="1:15">
      <c r="A6" s="14">
        <f t="shared" si="0"/>
        <v>2</v>
      </c>
      <c r="B6" s="14" t="s">
        <v>39</v>
      </c>
      <c r="C6" s="14" t="s">
        <v>40</v>
      </c>
      <c r="D6" s="12" t="s">
        <v>41</v>
      </c>
      <c r="E6" s="14">
        <v>32</v>
      </c>
      <c r="F6" s="14"/>
      <c r="G6" s="14"/>
      <c r="H6" s="15"/>
      <c r="I6" s="14"/>
      <c r="J6" s="14"/>
      <c r="K6" s="14"/>
      <c r="L6" s="14"/>
      <c r="M6" s="14"/>
      <c r="O6" s="3" t="str">
        <f t="shared" si="1"/>
        <v>createuserid VARCHAR(32),</v>
      </c>
    </row>
    <row r="7" customFormat="1" spans="1:15">
      <c r="A7" s="14">
        <f t="shared" si="0"/>
        <v>3</v>
      </c>
      <c r="B7" s="14" t="s">
        <v>42</v>
      </c>
      <c r="C7" s="14" t="s">
        <v>43</v>
      </c>
      <c r="D7" s="12" t="s">
        <v>41</v>
      </c>
      <c r="E7" s="14">
        <v>32</v>
      </c>
      <c r="F7" s="14"/>
      <c r="G7" s="14"/>
      <c r="H7" s="15"/>
      <c r="I7" s="14"/>
      <c r="J7" s="14"/>
      <c r="K7" s="14"/>
      <c r="L7" s="14"/>
      <c r="M7" s="14"/>
      <c r="O7" s="3" t="str">
        <f t="shared" si="1"/>
        <v>createmodule VARCHAR(32),</v>
      </c>
    </row>
    <row r="8" customFormat="1" spans="1:15">
      <c r="A8" s="14">
        <f t="shared" si="0"/>
        <v>4</v>
      </c>
      <c r="B8" s="14" t="s">
        <v>44</v>
      </c>
      <c r="C8" s="14" t="s">
        <v>45</v>
      </c>
      <c r="D8" s="12" t="s">
        <v>38</v>
      </c>
      <c r="E8" s="14"/>
      <c r="F8" s="14"/>
      <c r="G8" s="14"/>
      <c r="H8" s="15"/>
      <c r="I8" s="14"/>
      <c r="J8" s="14"/>
      <c r="K8" s="14"/>
      <c r="L8" s="14"/>
      <c r="M8" s="14"/>
      <c r="O8" s="3" t="str">
        <f t="shared" si="1"/>
        <v>updatetime TIMESTAMP,</v>
      </c>
    </row>
    <row r="9" customFormat="1" spans="1:15">
      <c r="A9" s="14">
        <f t="shared" si="0"/>
        <v>5</v>
      </c>
      <c r="B9" s="14" t="s">
        <v>46</v>
      </c>
      <c r="C9" s="14" t="s">
        <v>47</v>
      </c>
      <c r="D9" s="12" t="s">
        <v>41</v>
      </c>
      <c r="E9" s="14">
        <v>32</v>
      </c>
      <c r="F9" s="14"/>
      <c r="G9" s="14"/>
      <c r="H9" s="15"/>
      <c r="I9" s="14"/>
      <c r="J9" s="14"/>
      <c r="K9" s="14"/>
      <c r="L9" s="14"/>
      <c r="M9" s="14"/>
      <c r="O9" s="3" t="str">
        <f t="shared" si="1"/>
        <v>updateuserid VARCHAR(32),</v>
      </c>
    </row>
    <row r="10" customFormat="1" spans="1:15">
      <c r="A10" s="14">
        <f t="shared" si="0"/>
        <v>6</v>
      </c>
      <c r="B10" s="14" t="s">
        <v>48</v>
      </c>
      <c r="C10" s="14" t="s">
        <v>49</v>
      </c>
      <c r="D10" s="12" t="s">
        <v>41</v>
      </c>
      <c r="E10" s="14">
        <v>32</v>
      </c>
      <c r="F10" s="14"/>
      <c r="G10" s="14"/>
      <c r="H10" s="15"/>
      <c r="I10" s="14"/>
      <c r="J10" s="14"/>
      <c r="K10" s="14"/>
      <c r="L10" s="14"/>
      <c r="M10" s="14"/>
      <c r="O10" s="3" t="str">
        <f t="shared" si="1"/>
        <v>updatemodule VARCHAR(32),</v>
      </c>
    </row>
    <row r="11" customFormat="1" spans="1:15">
      <c r="A11" s="14">
        <f t="shared" si="0"/>
        <v>7</v>
      </c>
      <c r="B11" s="14" t="s">
        <v>93</v>
      </c>
      <c r="C11" s="14" t="s">
        <v>94</v>
      </c>
      <c r="D11" s="12" t="s">
        <v>81</v>
      </c>
      <c r="E11" s="14"/>
      <c r="F11" s="14"/>
      <c r="G11" s="14"/>
      <c r="H11" s="15" t="s">
        <v>52</v>
      </c>
      <c r="I11" s="15">
        <v>1</v>
      </c>
      <c r="J11" s="14"/>
      <c r="K11" s="14"/>
      <c r="L11" s="14"/>
      <c r="M11" s="14"/>
      <c r="O11" s="3" t="str">
        <f t="shared" si="1"/>
        <v>picnum integer not null,</v>
      </c>
    </row>
    <row r="12" customFormat="1" spans="1:15">
      <c r="A12" s="14">
        <f t="shared" si="0"/>
        <v>8</v>
      </c>
      <c r="B12" s="14" t="s">
        <v>95</v>
      </c>
      <c r="C12" s="14" t="s">
        <v>96</v>
      </c>
      <c r="D12" s="12" t="s">
        <v>41</v>
      </c>
      <c r="E12" s="14">
        <v>128</v>
      </c>
      <c r="F12" s="14"/>
      <c r="G12" s="14"/>
      <c r="H12" s="15"/>
      <c r="I12" s="15"/>
      <c r="J12" s="14"/>
      <c r="K12" s="14"/>
      <c r="L12" s="14"/>
      <c r="M12" s="14"/>
      <c r="O12" s="3" t="str">
        <f t="shared" si="1"/>
        <v>picpath VARCHAR(128),</v>
      </c>
    </row>
    <row r="13" customFormat="1" spans="1:17">
      <c r="A13" s="14">
        <f t="shared" si="0"/>
        <v>9</v>
      </c>
      <c r="B13" s="14" t="s">
        <v>88</v>
      </c>
      <c r="C13" s="14" t="s">
        <v>89</v>
      </c>
      <c r="D13" s="12" t="s">
        <v>38</v>
      </c>
      <c r="E13" s="14"/>
      <c r="F13" s="14"/>
      <c r="G13" s="14"/>
      <c r="H13" s="15"/>
      <c r="I13" s="14"/>
      <c r="J13" s="14"/>
      <c r="K13" s="14"/>
      <c r="L13" s="14"/>
      <c r="M13" s="14"/>
      <c r="O13" s="3" t="str">
        <f>B13&amp;" "&amp;D13&amp;IF(E13&lt;&gt;"","("&amp;E13&amp;")","")&amp;IF(H13&lt;&gt;""," not null","")&amp;IF(G13&lt;&gt;""," default "&amp;G13,"")</f>
        <v>uploadtime TIMESTAMP</v>
      </c>
      <c r="Q13" s="4"/>
    </row>
    <row r="14" customFormat="1" spans="1:15">
      <c r="A14" s="14">
        <f t="shared" si="0"/>
        <v>10</v>
      </c>
      <c r="B14" s="14" t="s">
        <v>100</v>
      </c>
      <c r="C14" s="14" t="s">
        <v>101</v>
      </c>
      <c r="D14" s="12" t="s">
        <v>81</v>
      </c>
      <c r="E14" s="14"/>
      <c r="F14" s="14"/>
      <c r="G14" s="14"/>
      <c r="H14" s="15"/>
      <c r="I14" s="15"/>
      <c r="J14" s="14"/>
      <c r="K14" s="14"/>
      <c r="L14" s="14"/>
      <c r="M14" s="14"/>
      <c r="O14" s="3" t="str">
        <f>B14&amp;" "&amp;D14&amp;IF(E14&lt;&gt;"","("&amp;E14&amp;")","")&amp;IF(H14&lt;&gt;""," not null","")&amp;IF(G14&lt;&gt;""," default "&amp;G14,"")</f>
        <v>billnum integer</v>
      </c>
    </row>
    <row r="15" customFormat="1" spans="1:15">
      <c r="A15" s="14">
        <f t="shared" si="0"/>
        <v>11</v>
      </c>
      <c r="B15" s="16"/>
      <c r="C15" s="16"/>
      <c r="D15" s="18"/>
      <c r="E15" s="16"/>
      <c r="F15" s="16"/>
      <c r="G15" s="16"/>
      <c r="H15" s="17"/>
      <c r="I15" s="17"/>
      <c r="J15" s="16"/>
      <c r="K15" s="16"/>
      <c r="L15" s="16"/>
      <c r="M15" s="16"/>
      <c r="O15" s="3"/>
    </row>
    <row r="16" customFormat="1" spans="1:15">
      <c r="A16" s="14">
        <f t="shared" si="0"/>
        <v>12</v>
      </c>
      <c r="B16" s="16"/>
      <c r="C16" s="16"/>
      <c r="D16" s="18"/>
      <c r="E16" s="16"/>
      <c r="F16" s="16"/>
      <c r="G16" s="16"/>
      <c r="H16" s="17"/>
      <c r="I16" s="17"/>
      <c r="J16" s="16"/>
      <c r="K16" s="16"/>
      <c r="L16" s="16"/>
      <c r="M16" s="16"/>
      <c r="O16" s="3"/>
    </row>
    <row r="17" customFormat="1" spans="1:15">
      <c r="A17" s="14">
        <f t="shared" si="0"/>
        <v>13</v>
      </c>
      <c r="B17" s="16"/>
      <c r="C17" s="16"/>
      <c r="D17" s="18"/>
      <c r="E17" s="16"/>
      <c r="F17" s="16"/>
      <c r="G17" s="16"/>
      <c r="H17" s="17"/>
      <c r="I17" s="17"/>
      <c r="J17" s="16"/>
      <c r="K17" s="16"/>
      <c r="L17" s="16"/>
      <c r="M17" s="16"/>
      <c r="O17" s="3"/>
    </row>
    <row r="18" customFormat="1" spans="1:17">
      <c r="A18" s="14">
        <f t="shared" si="0"/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O18" s="3" t="s">
        <v>68</v>
      </c>
      <c r="Q18" s="22"/>
    </row>
    <row r="19" customFormat="1" spans="15:17">
      <c r="O19" s="3" t="str">
        <f>"Alter table "&amp;$C$2&amp;" add CONSTRAINT PK_"&amp;$C$2&amp;" Primary Key (picnum);"</f>
        <v>Alter table billpicinfo add CONSTRAINT PK_billpicinfo Primary Key (picnum);</v>
      </c>
      <c r="Q19" s="22"/>
    </row>
    <row r="20" customFormat="1" spans="15:17">
      <c r="O20" s="3" t="str">
        <f>"Alter table "&amp;C2&amp;" modify picnum integer auto_increment ;"</f>
        <v>Alter table billpicinfo modify picnum integer auto_increment ;</v>
      </c>
      <c r="Q20" s="22"/>
    </row>
    <row r="21" customFormat="1" spans="15:17">
      <c r="O21" s="3"/>
      <c r="Q21" s="22"/>
    </row>
    <row r="22" customFormat="1" spans="15:17">
      <c r="O22" s="3"/>
      <c r="Q22" s="22"/>
    </row>
    <row r="23" customFormat="1" spans="15:17">
      <c r="O23" s="3"/>
      <c r="Q23" s="22"/>
    </row>
    <row r="24" customFormat="1" spans="15:17">
      <c r="O24" s="3"/>
      <c r="Q24" s="22"/>
    </row>
    <row r="25" customFormat="1" spans="15:17">
      <c r="O25" s="3"/>
      <c r="Q25" s="22"/>
    </row>
    <row r="26" customFormat="1" spans="15:17">
      <c r="O26" s="3"/>
      <c r="Q26" s="22"/>
    </row>
    <row r="27" customFormat="1" spans="15:17">
      <c r="O27" s="3"/>
      <c r="Q27" s="22"/>
    </row>
    <row r="28" customFormat="1" spans="15:19">
      <c r="O28" s="3"/>
      <c r="Q28" s="22"/>
      <c r="S28" s="3"/>
    </row>
    <row r="29" customFormat="1" spans="15:19">
      <c r="O29" s="3"/>
      <c r="Q29" s="22"/>
      <c r="S29" s="3"/>
    </row>
    <row r="30" customFormat="1" spans="15:19">
      <c r="O30" s="3"/>
      <c r="Q30" s="22"/>
      <c r="S30" s="3"/>
    </row>
    <row r="31" customFormat="1" spans="15:19">
      <c r="O31" s="3"/>
      <c r="Q31" s="22"/>
      <c r="S31" s="3"/>
    </row>
    <row r="32" customFormat="1" spans="15:19">
      <c r="O32" s="3"/>
      <c r="Q32" s="22"/>
      <c r="S32" s="3"/>
    </row>
    <row r="33" customFormat="1" spans="15:19">
      <c r="O33" s="3"/>
      <c r="Q33" s="22"/>
      <c r="S33" s="3"/>
    </row>
    <row r="34" customFormat="1" spans="15:19">
      <c r="O34" s="3"/>
      <c r="Q34" s="22"/>
      <c r="S34" s="3"/>
    </row>
    <row r="35" customFormat="1" spans="15:19">
      <c r="O35" s="3"/>
      <c r="Q35" s="22"/>
      <c r="S35" s="3"/>
    </row>
    <row r="36" customFormat="1" spans="15:19">
      <c r="O36" s="3"/>
      <c r="Q36" s="22"/>
      <c r="S36" s="3"/>
    </row>
    <row r="37" customFormat="1" spans="15:19">
      <c r="O37" s="3"/>
      <c r="Q37" s="22"/>
      <c r="S37" s="3"/>
    </row>
    <row r="38" customFormat="1" spans="15:19">
      <c r="O38" s="3"/>
      <c r="Q38" s="22"/>
      <c r="S38" s="3"/>
    </row>
    <row r="39" customFormat="1" spans="15:19">
      <c r="O39" s="3"/>
      <c r="Q39" s="22"/>
      <c r="S39" s="3"/>
    </row>
    <row r="40" customFormat="1" spans="15:19">
      <c r="O40" s="3"/>
      <c r="Q40" s="22"/>
      <c r="S40" s="3"/>
    </row>
    <row r="41" customFormat="1" spans="15:17">
      <c r="O41" s="3"/>
      <c r="Q41" s="22"/>
    </row>
    <row r="42" customFormat="1" spans="15:17">
      <c r="O42" s="3"/>
      <c r="Q42" s="22"/>
    </row>
    <row r="43" customFormat="1" spans="15:17">
      <c r="O43" s="3"/>
      <c r="Q43" s="22"/>
    </row>
    <row r="44" customFormat="1" spans="15:17">
      <c r="O44" s="3"/>
      <c r="Q44" s="22"/>
    </row>
    <row r="45" customFormat="1" spans="15:17">
      <c r="O45" s="3"/>
      <c r="Q45" s="22"/>
    </row>
    <row r="46" customFormat="1" spans="15:17">
      <c r="O46" s="3"/>
      <c r="Q46" s="22"/>
    </row>
    <row r="47" customFormat="1" spans="15:17">
      <c r="O47" s="3"/>
      <c r="Q47" s="22"/>
    </row>
    <row r="48" customFormat="1" spans="15:17">
      <c r="O48" s="3"/>
      <c r="Q48" s="22"/>
    </row>
    <row r="49" customFormat="1" spans="15:17">
      <c r="O49" s="3"/>
      <c r="Q49" s="22"/>
    </row>
    <row r="50" customFormat="1" spans="15:17">
      <c r="O50" s="3"/>
      <c r="Q50" s="22"/>
    </row>
    <row r="51" customFormat="1" spans="15:17">
      <c r="O51" s="3"/>
      <c r="Q51" s="22"/>
    </row>
    <row r="52" customFormat="1" spans="15:17">
      <c r="O52" s="3"/>
      <c r="Q52" s="22"/>
    </row>
    <row r="53" customFormat="1" spans="15:17">
      <c r="O53" s="3"/>
      <c r="Q53" s="22"/>
    </row>
    <row r="54" customFormat="1" spans="15:17">
      <c r="O54" s="3"/>
      <c r="Q54" s="22"/>
    </row>
    <row r="55" customFormat="1" spans="15:17">
      <c r="O55" s="3"/>
      <c r="Q55" s="22"/>
    </row>
    <row r="56" customFormat="1" spans="15:17">
      <c r="O56" s="3"/>
      <c r="Q56" s="22"/>
    </row>
    <row r="57" customFormat="1" spans="15:17">
      <c r="O57" s="3"/>
      <c r="Q57" s="22"/>
    </row>
    <row r="58" customFormat="1" spans="15:17">
      <c r="O58" s="3"/>
      <c r="Q58" s="22"/>
    </row>
    <row r="59" customFormat="1" spans="15:17">
      <c r="O59" s="3"/>
      <c r="Q59" s="22"/>
    </row>
    <row r="60" customFormat="1" spans="15:17">
      <c r="O60" s="3"/>
      <c r="Q60" s="22"/>
    </row>
  </sheetData>
  <mergeCells count="8">
    <mergeCell ref="A1:B1"/>
    <mergeCell ref="E1:H1"/>
    <mergeCell ref="I1:J1"/>
    <mergeCell ref="K1:L1"/>
    <mergeCell ref="A2:B2"/>
    <mergeCell ref="E2:H2"/>
    <mergeCell ref="I2:J2"/>
    <mergeCell ref="K2:L2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0"/>
  <sheetViews>
    <sheetView workbookViewId="0">
      <selection activeCell="F66" sqref="F66"/>
    </sheetView>
  </sheetViews>
  <sheetFormatPr defaultColWidth="9" defaultRowHeight="13.5"/>
  <cols>
    <col min="1" max="1" width="5.125" customWidth="1"/>
    <col min="2" max="2" width="15" customWidth="1"/>
    <col min="3" max="3" width="16.5" customWidth="1"/>
    <col min="4" max="4" width="11.875" customWidth="1"/>
    <col min="5" max="5" width="7.125" customWidth="1"/>
    <col min="6" max="6" width="17.875" customWidth="1"/>
    <col min="7" max="7" width="10.125" customWidth="1"/>
    <col min="8" max="8" width="6.5" customWidth="1"/>
    <col min="9" max="9" width="6.25" customWidth="1"/>
    <col min="10" max="10" width="7" customWidth="1"/>
    <col min="11" max="11" width="7.75" customWidth="1"/>
    <col min="12" max="12" width="8" customWidth="1"/>
    <col min="13" max="13" width="18.5" customWidth="1"/>
    <col min="15" max="15" width="29.75" style="3" customWidth="1"/>
    <col min="17" max="17" width="17.375" style="4" customWidth="1"/>
  </cols>
  <sheetData>
    <row r="1" s="1" customFormat="1" spans="1:17">
      <c r="A1" s="5" t="s">
        <v>15</v>
      </c>
      <c r="B1" s="6"/>
      <c r="C1" s="7" t="s">
        <v>16</v>
      </c>
      <c r="D1" s="7" t="s">
        <v>17</v>
      </c>
      <c r="E1" s="5" t="s">
        <v>18</v>
      </c>
      <c r="F1" s="8"/>
      <c r="G1" s="8"/>
      <c r="H1" s="6"/>
      <c r="I1" s="5" t="s">
        <v>19</v>
      </c>
      <c r="J1" s="6"/>
      <c r="K1" s="5" t="s">
        <v>20</v>
      </c>
      <c r="L1" s="6"/>
      <c r="M1" s="7" t="s">
        <v>21</v>
      </c>
      <c r="Q1" s="21"/>
    </row>
    <row r="2" s="1" customFormat="1" spans="1:17">
      <c r="A2" s="5" t="s">
        <v>22</v>
      </c>
      <c r="B2" s="6"/>
      <c r="C2" s="9" t="s">
        <v>122</v>
      </c>
      <c r="D2" s="7" t="s">
        <v>123</v>
      </c>
      <c r="E2" s="5" t="s">
        <v>124</v>
      </c>
      <c r="F2" s="8"/>
      <c r="G2" s="8"/>
      <c r="H2" s="6"/>
      <c r="I2" s="20">
        <v>43083</v>
      </c>
      <c r="J2" s="6"/>
      <c r="K2" s="5"/>
      <c r="L2" s="6"/>
      <c r="M2" s="7" t="s">
        <v>24</v>
      </c>
      <c r="O2" s="1" t="str">
        <f>"drop table "&amp;$C$2</f>
        <v>drop table noticeinfo</v>
      </c>
      <c r="Q2" s="21"/>
    </row>
    <row r="3" customFormat="1" ht="4.5" customHeight="1" spans="15:17">
      <c r="O3" s="3"/>
      <c r="Q3" s="4"/>
    </row>
    <row r="4" s="2" customFormat="1" ht="26.25" customHeight="1" spans="1:17">
      <c r="A4" s="10" t="s">
        <v>1</v>
      </c>
      <c r="B4" s="10" t="s">
        <v>25</v>
      </c>
      <c r="C4" s="10" t="s">
        <v>26</v>
      </c>
      <c r="D4" s="10" t="s">
        <v>27</v>
      </c>
      <c r="E4" s="10" t="s">
        <v>28</v>
      </c>
      <c r="F4" s="10" t="s">
        <v>29</v>
      </c>
      <c r="G4" s="10" t="s">
        <v>30</v>
      </c>
      <c r="H4" s="10" t="s">
        <v>31</v>
      </c>
      <c r="I4" s="10" t="s">
        <v>32</v>
      </c>
      <c r="J4" s="10" t="s">
        <v>33</v>
      </c>
      <c r="K4" s="10" t="s">
        <v>34</v>
      </c>
      <c r="L4" s="10" t="s">
        <v>35</v>
      </c>
      <c r="M4" s="10" t="s">
        <v>4</v>
      </c>
      <c r="O4" s="3" t="str">
        <f>"CREATE TABLE "&amp;$C$2&amp;"("</f>
        <v>CREATE TABLE noticeinfo(</v>
      </c>
      <c r="Q4" s="4"/>
    </row>
    <row r="5" customFormat="1" spans="1:15">
      <c r="A5" s="11">
        <f t="shared" ref="A5:A18" si="0">ROW()-4</f>
        <v>1</v>
      </c>
      <c r="B5" s="11" t="s">
        <v>36</v>
      </c>
      <c r="C5" s="11" t="s">
        <v>37</v>
      </c>
      <c r="D5" s="12" t="s">
        <v>38</v>
      </c>
      <c r="E5" s="11"/>
      <c r="F5" s="11"/>
      <c r="G5" s="11"/>
      <c r="H5" s="13"/>
      <c r="I5" s="11"/>
      <c r="J5" s="11"/>
      <c r="K5" s="11"/>
      <c r="L5" s="11"/>
      <c r="M5" s="11"/>
      <c r="O5" s="3" t="str">
        <f t="shared" ref="O5:O14" si="1">B5&amp;" "&amp;D5&amp;IF(E5&lt;&gt;"","("&amp;E5&amp;")","")&amp;IF(H5&lt;&gt;""," not null","")&amp;IF(G5&lt;&gt;""," default "&amp;G5,"")&amp;","</f>
        <v>createtime TIMESTAMP,</v>
      </c>
    </row>
    <row r="6" customFormat="1" spans="1:15">
      <c r="A6" s="14">
        <f t="shared" si="0"/>
        <v>2</v>
      </c>
      <c r="B6" s="14" t="s">
        <v>39</v>
      </c>
      <c r="C6" s="14" t="s">
        <v>40</v>
      </c>
      <c r="D6" s="12" t="s">
        <v>41</v>
      </c>
      <c r="E6" s="14">
        <v>32</v>
      </c>
      <c r="F6" s="14"/>
      <c r="G6" s="14"/>
      <c r="H6" s="15"/>
      <c r="I6" s="14"/>
      <c r="J6" s="14"/>
      <c r="K6" s="14"/>
      <c r="L6" s="14"/>
      <c r="M6" s="14"/>
      <c r="O6" s="3" t="str">
        <f t="shared" si="1"/>
        <v>createuserid VARCHAR(32),</v>
      </c>
    </row>
    <row r="7" customFormat="1" spans="1:15">
      <c r="A7" s="14">
        <f t="shared" si="0"/>
        <v>3</v>
      </c>
      <c r="B7" s="14" t="s">
        <v>42</v>
      </c>
      <c r="C7" s="14" t="s">
        <v>43</v>
      </c>
      <c r="D7" s="12" t="s">
        <v>41</v>
      </c>
      <c r="E7" s="14">
        <v>32</v>
      </c>
      <c r="F7" s="14"/>
      <c r="G7" s="14"/>
      <c r="H7" s="15"/>
      <c r="I7" s="14"/>
      <c r="J7" s="14"/>
      <c r="K7" s="14"/>
      <c r="L7" s="14"/>
      <c r="M7" s="14"/>
      <c r="O7" s="3" t="str">
        <f t="shared" si="1"/>
        <v>createmodule VARCHAR(32),</v>
      </c>
    </row>
    <row r="8" customFormat="1" spans="1:15">
      <c r="A8" s="14">
        <f t="shared" si="0"/>
        <v>4</v>
      </c>
      <c r="B8" s="14" t="s">
        <v>44</v>
      </c>
      <c r="C8" s="14" t="s">
        <v>45</v>
      </c>
      <c r="D8" s="12" t="s">
        <v>38</v>
      </c>
      <c r="E8" s="14"/>
      <c r="F8" s="14"/>
      <c r="G8" s="14"/>
      <c r="H8" s="15"/>
      <c r="I8" s="14"/>
      <c r="J8" s="14"/>
      <c r="K8" s="14"/>
      <c r="L8" s="14"/>
      <c r="M8" s="14"/>
      <c r="O8" s="3" t="str">
        <f t="shared" si="1"/>
        <v>updatetime TIMESTAMP,</v>
      </c>
    </row>
    <row r="9" customFormat="1" spans="1:15">
      <c r="A9" s="14">
        <f t="shared" si="0"/>
        <v>5</v>
      </c>
      <c r="B9" s="14" t="s">
        <v>46</v>
      </c>
      <c r="C9" s="14" t="s">
        <v>47</v>
      </c>
      <c r="D9" s="12" t="s">
        <v>41</v>
      </c>
      <c r="E9" s="14">
        <v>32</v>
      </c>
      <c r="F9" s="14"/>
      <c r="G9" s="14"/>
      <c r="H9" s="15"/>
      <c r="I9" s="14"/>
      <c r="J9" s="14"/>
      <c r="K9" s="14"/>
      <c r="L9" s="14"/>
      <c r="M9" s="14"/>
      <c r="O9" s="3" t="str">
        <f t="shared" si="1"/>
        <v>updateuserid VARCHAR(32),</v>
      </c>
    </row>
    <row r="10" customFormat="1" spans="1:15">
      <c r="A10" s="14">
        <f t="shared" si="0"/>
        <v>6</v>
      </c>
      <c r="B10" s="14" t="s">
        <v>48</v>
      </c>
      <c r="C10" s="14" t="s">
        <v>49</v>
      </c>
      <c r="D10" s="12" t="s">
        <v>41</v>
      </c>
      <c r="E10" s="14">
        <v>32</v>
      </c>
      <c r="F10" s="14"/>
      <c r="G10" s="14"/>
      <c r="H10" s="15"/>
      <c r="I10" s="14"/>
      <c r="J10" s="14"/>
      <c r="K10" s="14"/>
      <c r="L10" s="14"/>
      <c r="M10" s="14"/>
      <c r="O10" s="3" t="str">
        <f t="shared" si="1"/>
        <v>updatemodule VARCHAR(32),</v>
      </c>
    </row>
    <row r="11" customFormat="1" spans="1:15">
      <c r="A11" s="14">
        <f t="shared" si="0"/>
        <v>7</v>
      </c>
      <c r="B11" s="14" t="s">
        <v>125</v>
      </c>
      <c r="C11" s="14" t="s">
        <v>126</v>
      </c>
      <c r="D11" s="12" t="s">
        <v>81</v>
      </c>
      <c r="E11" s="14"/>
      <c r="F11" s="14"/>
      <c r="G11" s="14"/>
      <c r="H11" s="15" t="s">
        <v>52</v>
      </c>
      <c r="I11" s="15">
        <v>1</v>
      </c>
      <c r="J11" s="14"/>
      <c r="K11" s="14"/>
      <c r="L11" s="14"/>
      <c r="M11" s="14"/>
      <c r="O11" s="3" t="str">
        <f t="shared" si="1"/>
        <v>prjnum integer not null,</v>
      </c>
    </row>
    <row r="12" customFormat="1" spans="1:15">
      <c r="A12" s="14">
        <f t="shared" si="0"/>
        <v>8</v>
      </c>
      <c r="B12" s="14" t="s">
        <v>61</v>
      </c>
      <c r="C12" s="14" t="s">
        <v>127</v>
      </c>
      <c r="D12" s="12" t="s">
        <v>41</v>
      </c>
      <c r="E12" s="14">
        <v>128</v>
      </c>
      <c r="F12" s="14"/>
      <c r="G12" s="14"/>
      <c r="H12" s="15"/>
      <c r="I12" s="15"/>
      <c r="J12" s="14"/>
      <c r="K12" s="14"/>
      <c r="L12" s="14"/>
      <c r="M12" s="14"/>
      <c r="O12" s="3" t="str">
        <f t="shared" si="1"/>
        <v>name VARCHAR(128),</v>
      </c>
    </row>
    <row r="13" customFormat="1" spans="1:17">
      <c r="A13" s="14">
        <f t="shared" si="0"/>
        <v>9</v>
      </c>
      <c r="B13" s="14" t="s">
        <v>50</v>
      </c>
      <c r="C13" s="14" t="s">
        <v>128</v>
      </c>
      <c r="D13" s="12" t="s">
        <v>38</v>
      </c>
      <c r="E13" s="14"/>
      <c r="F13" s="14"/>
      <c r="G13" s="14"/>
      <c r="H13" s="15"/>
      <c r="I13" s="14"/>
      <c r="J13" s="14"/>
      <c r="K13" s="14"/>
      <c r="L13" s="14"/>
      <c r="M13" s="14"/>
      <c r="O13" s="3" t="str">
        <f t="shared" si="1"/>
        <v>userid TIMESTAMP,</v>
      </c>
      <c r="Q13" s="4"/>
    </row>
    <row r="14" customFormat="1" spans="1:15">
      <c r="A14" s="14">
        <f t="shared" si="0"/>
        <v>10</v>
      </c>
      <c r="B14" s="14" t="s">
        <v>129</v>
      </c>
      <c r="C14" s="14" t="s">
        <v>130</v>
      </c>
      <c r="D14" s="12" t="s">
        <v>38</v>
      </c>
      <c r="E14" s="14"/>
      <c r="F14" s="14"/>
      <c r="G14" s="14"/>
      <c r="H14" s="15"/>
      <c r="I14" s="15"/>
      <c r="J14" s="14"/>
      <c r="K14" s="14"/>
      <c r="L14" s="14"/>
      <c r="M14" s="14"/>
      <c r="O14" s="3" t="str">
        <f t="shared" si="1"/>
        <v>pubtime TIMESTAMP,</v>
      </c>
    </row>
    <row r="15" customFormat="1" spans="1:15">
      <c r="A15" s="14">
        <f t="shared" si="0"/>
        <v>11</v>
      </c>
      <c r="B15" s="16" t="s">
        <v>131</v>
      </c>
      <c r="C15" s="16" t="s">
        <v>132</v>
      </c>
      <c r="D15" s="12" t="s">
        <v>41</v>
      </c>
      <c r="E15" s="14">
        <v>512</v>
      </c>
      <c r="F15" s="16"/>
      <c r="G15" s="16"/>
      <c r="H15" s="17"/>
      <c r="I15" s="17"/>
      <c r="J15" s="16"/>
      <c r="K15" s="16"/>
      <c r="L15" s="16"/>
      <c r="M15" s="16"/>
      <c r="O15" s="3" t="str">
        <f>B15&amp;" "&amp;D15&amp;IF(E15&lt;&gt;"","("&amp;E15&amp;")","")&amp;IF(H15&lt;&gt;""," not null","")&amp;IF(G15&lt;&gt;""," default "&amp;G15,"")</f>
        <v>pubcontent VARCHAR(512)</v>
      </c>
    </row>
    <row r="16" customFormat="1" spans="1:15">
      <c r="A16" s="14">
        <f t="shared" si="0"/>
        <v>12</v>
      </c>
      <c r="B16" s="16"/>
      <c r="C16" s="16"/>
      <c r="D16" s="18"/>
      <c r="E16" s="16"/>
      <c r="F16" s="16"/>
      <c r="G16" s="16"/>
      <c r="H16" s="17"/>
      <c r="I16" s="17"/>
      <c r="J16" s="16"/>
      <c r="K16" s="16"/>
      <c r="L16" s="16"/>
      <c r="M16" s="16"/>
      <c r="O16" s="3"/>
    </row>
    <row r="17" customFormat="1" spans="1:15">
      <c r="A17" s="14">
        <f t="shared" si="0"/>
        <v>13</v>
      </c>
      <c r="B17" s="16"/>
      <c r="C17" s="16"/>
      <c r="D17" s="18"/>
      <c r="E17" s="16"/>
      <c r="F17" s="16"/>
      <c r="G17" s="16"/>
      <c r="H17" s="17"/>
      <c r="I17" s="17"/>
      <c r="J17" s="16"/>
      <c r="K17" s="16"/>
      <c r="L17" s="16"/>
      <c r="M17" s="16"/>
      <c r="O17" s="3"/>
    </row>
    <row r="18" customFormat="1" spans="1:17">
      <c r="A18" s="14">
        <f t="shared" si="0"/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O18" s="3" t="s">
        <v>68</v>
      </c>
      <c r="Q18" s="22"/>
    </row>
    <row r="19" customFormat="1" spans="15:17">
      <c r="O19" s="3" t="str">
        <f>"Alter table "&amp;$C$2&amp;" add CONSTRAINT PK_"&amp;$C$2&amp;" Primary Key (prjnum);"</f>
        <v>Alter table noticeinfo add CONSTRAINT PK_noticeinfo Primary Key (prjnum);</v>
      </c>
      <c r="Q19" s="22"/>
    </row>
    <row r="20" customFormat="1" spans="15:17">
      <c r="O20" s="3" t="str">
        <f>"Alter table "&amp;C2&amp;" modify prjnum integer auto_increment ;"</f>
        <v>Alter table noticeinfo modify prjnum integer auto_increment ;</v>
      </c>
      <c r="Q20" s="22"/>
    </row>
    <row r="21" customFormat="1" spans="15:17">
      <c r="O21" s="3"/>
      <c r="Q21" s="22"/>
    </row>
    <row r="22" customFormat="1" spans="15:17">
      <c r="O22" s="3"/>
      <c r="Q22" s="22"/>
    </row>
    <row r="23" customFormat="1" spans="15:17">
      <c r="O23" s="3"/>
      <c r="Q23" s="22"/>
    </row>
    <row r="24" customFormat="1" spans="15:17">
      <c r="O24" s="3"/>
      <c r="Q24" s="22"/>
    </row>
    <row r="25" customFormat="1" spans="15:17">
      <c r="O25" s="3"/>
      <c r="Q25" s="22"/>
    </row>
    <row r="26" customFormat="1" spans="15:17">
      <c r="O26" s="3"/>
      <c r="Q26" s="22"/>
    </row>
    <row r="27" customFormat="1" spans="15:17">
      <c r="O27" s="3"/>
      <c r="Q27" s="22"/>
    </row>
    <row r="28" customFormat="1" spans="15:19">
      <c r="O28" s="3"/>
      <c r="Q28" s="22"/>
      <c r="S28" s="3"/>
    </row>
    <row r="29" customFormat="1" spans="15:19">
      <c r="O29" s="3"/>
      <c r="Q29" s="22"/>
      <c r="S29" s="3"/>
    </row>
    <row r="30" customFormat="1" spans="15:19">
      <c r="O30" s="3"/>
      <c r="Q30" s="22"/>
      <c r="S30" s="3"/>
    </row>
    <row r="31" customFormat="1" spans="15:19">
      <c r="O31" s="3"/>
      <c r="Q31" s="22"/>
      <c r="S31" s="3"/>
    </row>
    <row r="32" customFormat="1" spans="15:19">
      <c r="O32" s="3"/>
      <c r="Q32" s="22"/>
      <c r="S32" s="3"/>
    </row>
    <row r="33" customFormat="1" spans="15:19">
      <c r="O33" s="3"/>
      <c r="Q33" s="22"/>
      <c r="S33" s="3"/>
    </row>
    <row r="34" customFormat="1" spans="15:19">
      <c r="O34" s="3"/>
      <c r="Q34" s="22"/>
      <c r="S34" s="3"/>
    </row>
    <row r="35" customFormat="1" spans="15:19">
      <c r="O35" s="3"/>
      <c r="Q35" s="22"/>
      <c r="S35" s="3"/>
    </row>
    <row r="36" customFormat="1" spans="15:19">
      <c r="O36" s="3"/>
      <c r="Q36" s="22"/>
      <c r="S36" s="3"/>
    </row>
    <row r="37" customFormat="1" spans="15:19">
      <c r="O37" s="3"/>
      <c r="Q37" s="22"/>
      <c r="S37" s="3"/>
    </row>
    <row r="38" customFormat="1" spans="15:19">
      <c r="O38" s="3"/>
      <c r="Q38" s="22"/>
      <c r="S38" s="3"/>
    </row>
    <row r="39" customFormat="1" spans="15:19">
      <c r="O39" s="3"/>
      <c r="Q39" s="22"/>
      <c r="S39" s="3"/>
    </row>
    <row r="40" customFormat="1" spans="15:19">
      <c r="O40" s="3"/>
      <c r="Q40" s="22"/>
      <c r="S40" s="3"/>
    </row>
    <row r="41" customFormat="1" spans="15:17">
      <c r="O41" s="3"/>
      <c r="Q41" s="22"/>
    </row>
    <row r="42" customFormat="1" spans="15:17">
      <c r="O42" s="3"/>
      <c r="Q42" s="22"/>
    </row>
    <row r="43" customFormat="1" spans="15:17">
      <c r="O43" s="3"/>
      <c r="Q43" s="22"/>
    </row>
    <row r="44" customFormat="1" spans="15:17">
      <c r="O44" s="3"/>
      <c r="Q44" s="22"/>
    </row>
    <row r="45" customFormat="1" spans="15:17">
      <c r="O45" s="3"/>
      <c r="Q45" s="22"/>
    </row>
    <row r="46" customFormat="1" spans="15:17">
      <c r="O46" s="3"/>
      <c r="Q46" s="22"/>
    </row>
    <row r="47" customFormat="1" spans="15:17">
      <c r="O47" s="3"/>
      <c r="Q47" s="22"/>
    </row>
    <row r="48" customFormat="1" spans="15:17">
      <c r="O48" s="3"/>
      <c r="Q48" s="22"/>
    </row>
    <row r="49" customFormat="1" spans="15:17">
      <c r="O49" s="3"/>
      <c r="Q49" s="22"/>
    </row>
    <row r="50" customFormat="1" spans="15:17">
      <c r="O50" s="3"/>
      <c r="Q50" s="22"/>
    </row>
    <row r="51" customFormat="1" spans="15:17">
      <c r="O51" s="3"/>
      <c r="Q51" s="22"/>
    </row>
    <row r="52" customFormat="1" spans="15:17">
      <c r="O52" s="3"/>
      <c r="Q52" s="22"/>
    </row>
    <row r="53" customFormat="1" spans="15:17">
      <c r="O53" s="3"/>
      <c r="Q53" s="22"/>
    </row>
    <row r="54" customFormat="1" spans="15:17">
      <c r="O54" s="3"/>
      <c r="Q54" s="22"/>
    </row>
    <row r="55" customFormat="1" spans="15:17">
      <c r="O55" s="3"/>
      <c r="Q55" s="22"/>
    </row>
    <row r="56" customFormat="1" spans="15:17">
      <c r="O56" s="3"/>
      <c r="Q56" s="22"/>
    </row>
    <row r="57" customFormat="1" spans="15:17">
      <c r="O57" s="3"/>
      <c r="Q57" s="22"/>
    </row>
    <row r="58" customFormat="1" spans="15:17">
      <c r="O58" s="3"/>
      <c r="Q58" s="22"/>
    </row>
    <row r="59" customFormat="1" spans="15:17">
      <c r="O59" s="3"/>
      <c r="Q59" s="22"/>
    </row>
    <row r="60" customFormat="1" spans="15:17">
      <c r="O60" s="3"/>
      <c r="Q60" s="22"/>
    </row>
  </sheetData>
  <mergeCells count="8">
    <mergeCell ref="A1:B1"/>
    <mergeCell ref="E1:H1"/>
    <mergeCell ref="I1:J1"/>
    <mergeCell ref="K1:L1"/>
    <mergeCell ref="A2:B2"/>
    <mergeCell ref="E2:H2"/>
    <mergeCell ref="I2:J2"/>
    <mergeCell ref="K2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改订履历</vt:lpstr>
      <vt:lpstr>TABLE一览</vt:lpstr>
      <vt:lpstr>用户</vt:lpstr>
      <vt:lpstr>登陆履历</vt:lpstr>
      <vt:lpstr>工作表</vt:lpstr>
      <vt:lpstr>工作照片表</vt:lpstr>
      <vt:lpstr>票据表</vt:lpstr>
      <vt:lpstr>票据照片表</vt:lpstr>
      <vt:lpstr>注意事项表</vt:lpstr>
      <vt:lpstr>工作计划表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Yee小宇</cp:lastModifiedBy>
  <dcterms:created xsi:type="dcterms:W3CDTF">2006-09-13T11:21:00Z</dcterms:created>
  <dcterms:modified xsi:type="dcterms:W3CDTF">2017-12-16T03:29:51Z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